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Z:\SISTEM MANAJEMEN\2. SISTEM MANAJEMEN TERINTEGRASI PT. CINT\KLAUSUL 4. KONTEKS ORGANISASI\4.1 MEMAHAMI ORGANISASI DAN KONTEKS ORGANISASI\2. ANALISA SWOT\02. 2025\"/>
    </mc:Choice>
  </mc:AlternateContent>
  <xr:revisionPtr revIDLastSave="0" documentId="13_ncr:1_{8FA0AA26-987E-42C7-9ED5-9E8824ACE6CD}" xr6:coauthVersionLast="47" xr6:coauthVersionMax="47" xr10:uidLastSave="{00000000-0000-0000-0000-000000000000}"/>
  <bookViews>
    <workbookView xWindow="-120" yWindow="-120" windowWidth="20730" windowHeight="11160" tabRatio="824" firstSheet="4" activeTab="4" xr2:uid="{00000000-000D-0000-FFFF-FFFF00000000}"/>
  </bookViews>
  <sheets>
    <sheet name="Isu Th.2022" sheetId="2" state="hidden" r:id="rId1"/>
    <sheet name="PVT Isu Th.2022" sheetId="4" state="hidden" r:id="rId2"/>
    <sheet name="Isu th.2022 All" sheetId="3" state="hidden" r:id="rId3"/>
    <sheet name="Isu Int-Eks" sheetId="1" state="hidden" r:id="rId4"/>
    <sheet name="Isu Int-Ekst" sheetId="14" r:id="rId5"/>
    <sheet name="PVT Isu Int-Eks" sheetId="7" state="hidden" r:id="rId6"/>
    <sheet name="Strenght" sheetId="5" r:id="rId7"/>
    <sheet name="Weakness" sheetId="9" r:id="rId8"/>
    <sheet name="Oportunity" sheetId="10" r:id="rId9"/>
    <sheet name="Threat" sheetId="11" r:id="rId10"/>
    <sheet name="Positioning" sheetId="12" r:id="rId11"/>
    <sheet name="Matrix Strategi SWOT" sheetId="13" r:id="rId12"/>
    <sheet name="Kategori &amp; Definisi" sheetId="6" r:id="rId13"/>
  </sheets>
  <definedNames>
    <definedName name="_xlnm._FilterDatabase" localSheetId="3" hidden="1">'Isu Int-Eks'!$A$6:$O$151</definedName>
    <definedName name="_xlnm._FilterDatabase" localSheetId="4" hidden="1">'Isu Int-Ekst'!$A$6:$O$210</definedName>
    <definedName name="_xlnm._FilterDatabase" localSheetId="0" hidden="1">'Isu Th.2022'!$A$3:$G$67</definedName>
    <definedName name="_xlnm._FilterDatabase" localSheetId="2" hidden="1">'Isu th.2022 All'!$A$6:$K$113</definedName>
    <definedName name="_xlnm._FilterDatabase" localSheetId="1" hidden="1">'PVT Isu Th.2022'!$A$1:$H$65</definedName>
    <definedName name="_xlnm.Print_Area" localSheetId="3">'Isu Int-Eks'!$A$1:$O$84</definedName>
    <definedName name="_xlnm.Print_Area" localSheetId="4">'Isu Int-Ekst'!$A$1:$O$28</definedName>
    <definedName name="_xlnm.Print_Area" localSheetId="2">'Isu th.2022 All'!$A$1:$L$112</definedName>
    <definedName name="_xlnm.Print_Area" localSheetId="11">'Matrix Strategi SWOT'!$A$3:$J$39</definedName>
  </definedNames>
  <calcPr calcId="181029"/>
  <pivotCaches>
    <pivotCache cacheId="0" r:id="rId1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5" i="14" l="1"/>
  <c r="N36" i="14"/>
  <c r="N37" i="14"/>
  <c r="N38" i="14"/>
  <c r="N188" i="14"/>
  <c r="N189" i="14"/>
  <c r="N190" i="14"/>
  <c r="N191" i="14"/>
  <c r="N192" i="14"/>
  <c r="N193" i="14"/>
  <c r="N194" i="14"/>
  <c r="N195" i="14"/>
  <c r="N196" i="14"/>
  <c r="N197" i="14"/>
  <c r="N198" i="14"/>
  <c r="N199" i="14"/>
  <c r="N200" i="14"/>
  <c r="N201" i="14"/>
  <c r="N202" i="14"/>
  <c r="N203" i="14"/>
  <c r="N204" i="14"/>
  <c r="N205" i="14"/>
  <c r="N206" i="14"/>
  <c r="N207" i="14"/>
  <c r="N208" i="14"/>
  <c r="N209" i="14"/>
  <c r="N210" i="14"/>
  <c r="H211" i="14"/>
  <c r="J211" i="14"/>
  <c r="K211" i="14"/>
  <c r="L211" i="14"/>
  <c r="M211" i="14"/>
  <c r="G211" i="14"/>
  <c r="N70" i="14"/>
  <c r="N71" i="14"/>
  <c r="N48" i="14"/>
  <c r="N72" i="14"/>
  <c r="N67" i="14"/>
  <c r="N68" i="14"/>
  <c r="N69" i="14"/>
  <c r="N73" i="14"/>
  <c r="N74" i="14"/>
  <c r="N75" i="14"/>
  <c r="N76" i="14"/>
  <c r="N49" i="14"/>
  <c r="N23" i="14"/>
  <c r="N77" i="14"/>
  <c r="N50" i="14"/>
  <c r="N41" i="14"/>
  <c r="N78" i="14"/>
  <c r="N79" i="14"/>
  <c r="N80" i="14"/>
  <c r="N81" i="14"/>
  <c r="N170" i="14"/>
  <c r="N168" i="14"/>
  <c r="N187" i="14"/>
  <c r="N118" i="14"/>
  <c r="N119" i="14"/>
  <c r="N120" i="14"/>
  <c r="N121" i="14"/>
  <c r="N122" i="14"/>
  <c r="N123" i="14"/>
  <c r="N124" i="14"/>
  <c r="N125" i="14"/>
  <c r="N126" i="14"/>
  <c r="N127" i="14"/>
  <c r="N128" i="14"/>
  <c r="N129" i="14"/>
  <c r="N130" i="14"/>
  <c r="N24" i="14"/>
  <c r="N146" i="14"/>
  <c r="N25" i="14"/>
  <c r="N26" i="14"/>
  <c r="N147" i="14"/>
  <c r="N148" i="14"/>
  <c r="N149" i="14"/>
  <c r="N27" i="14"/>
  <c r="N131" i="14"/>
  <c r="N132" i="14"/>
  <c r="N133" i="14"/>
  <c r="N134" i="14"/>
  <c r="N51" i="14"/>
  <c r="N52" i="14"/>
  <c r="N135" i="14"/>
  <c r="N28" i="14"/>
  <c r="N29" i="14"/>
  <c r="N136" i="14"/>
  <c r="N137" i="14"/>
  <c r="N30" i="14"/>
  <c r="N138" i="14"/>
  <c r="N139" i="14"/>
  <c r="N140" i="14"/>
  <c r="N141" i="14"/>
  <c r="N142" i="14"/>
  <c r="N31" i="14"/>
  <c r="N143" i="14"/>
  <c r="N169" i="14"/>
  <c r="N144" i="14"/>
  <c r="N32" i="14"/>
  <c r="N145" i="14"/>
  <c r="N33" i="14"/>
  <c r="N34" i="14"/>
  <c r="I70" i="14"/>
  <c r="I71" i="14"/>
  <c r="I48" i="14"/>
  <c r="I72" i="14"/>
  <c r="I67" i="14"/>
  <c r="I68" i="14"/>
  <c r="I69" i="14"/>
  <c r="I73" i="14"/>
  <c r="I74" i="14"/>
  <c r="I75" i="14"/>
  <c r="I76" i="14"/>
  <c r="I49" i="14"/>
  <c r="I23" i="14"/>
  <c r="I77" i="14"/>
  <c r="I50" i="14"/>
  <c r="I41" i="14"/>
  <c r="I78" i="14"/>
  <c r="I79" i="14"/>
  <c r="I80" i="14"/>
  <c r="I81" i="14"/>
  <c r="I170" i="14"/>
  <c r="I168" i="14"/>
  <c r="I187" i="14"/>
  <c r="I118" i="14"/>
  <c r="I119" i="14"/>
  <c r="I120" i="14"/>
  <c r="I121" i="14"/>
  <c r="I122" i="14"/>
  <c r="I123" i="14"/>
  <c r="I124" i="14"/>
  <c r="I125" i="14"/>
  <c r="I126" i="14"/>
  <c r="I127" i="14"/>
  <c r="I128" i="14"/>
  <c r="I129" i="14"/>
  <c r="I130" i="14"/>
  <c r="I24" i="14"/>
  <c r="I146" i="14"/>
  <c r="I25" i="14"/>
  <c r="I26" i="14"/>
  <c r="I147" i="14"/>
  <c r="I148" i="14"/>
  <c r="I149" i="14"/>
  <c r="I27" i="14"/>
  <c r="I131" i="14"/>
  <c r="I132" i="14"/>
  <c r="I133" i="14"/>
  <c r="I134" i="14"/>
  <c r="I51" i="14"/>
  <c r="I52" i="14"/>
  <c r="I135" i="14"/>
  <c r="I28" i="14"/>
  <c r="I29" i="14"/>
  <c r="I136" i="14"/>
  <c r="I137" i="14"/>
  <c r="I30" i="14"/>
  <c r="I138" i="14"/>
  <c r="I139" i="14"/>
  <c r="I140" i="14"/>
  <c r="I141" i="14"/>
  <c r="I142" i="14"/>
  <c r="I31" i="14"/>
  <c r="I143" i="14"/>
  <c r="I169" i="14"/>
  <c r="I144" i="14"/>
  <c r="I32" i="14"/>
  <c r="I145" i="14"/>
  <c r="I33" i="14"/>
  <c r="I34" i="14"/>
  <c r="I35" i="14"/>
  <c r="I36" i="14"/>
  <c r="I37" i="14"/>
  <c r="I38" i="14"/>
  <c r="I188" i="14"/>
  <c r="I189" i="14"/>
  <c r="I190" i="14"/>
  <c r="I191" i="14"/>
  <c r="I192" i="14"/>
  <c r="I193" i="14"/>
  <c r="I194" i="14"/>
  <c r="I195" i="14"/>
  <c r="I196" i="14"/>
  <c r="I197" i="14"/>
  <c r="I198" i="14"/>
  <c r="I199" i="14"/>
  <c r="I200" i="14"/>
  <c r="I201" i="14"/>
  <c r="I202" i="14"/>
  <c r="I203" i="14"/>
  <c r="I204" i="14"/>
  <c r="I205" i="14"/>
  <c r="I206" i="14"/>
  <c r="I207" i="14"/>
  <c r="I208" i="14"/>
  <c r="I209" i="14"/>
  <c r="I210" i="14"/>
  <c r="N46" i="14"/>
  <c r="N47" i="14"/>
  <c r="N54" i="14"/>
  <c r="N113" i="14"/>
  <c r="N114" i="14"/>
  <c r="N115" i="14"/>
  <c r="N116" i="14"/>
  <c r="N62" i="14"/>
  <c r="N63" i="14"/>
  <c r="N117" i="14"/>
  <c r="N60" i="14"/>
  <c r="N8" i="14"/>
  <c r="N150" i="14"/>
  <c r="N14" i="14"/>
  <c r="N10" i="14"/>
  <c r="N11" i="14"/>
  <c r="N12" i="14"/>
  <c r="N13" i="14"/>
  <c r="N55" i="14"/>
  <c r="N56" i="14"/>
  <c r="N57" i="14"/>
  <c r="N59" i="14"/>
  <c r="N163" i="14"/>
  <c r="N164" i="14"/>
  <c r="N186" i="14"/>
  <c r="N165" i="14"/>
  <c r="N7" i="14"/>
  <c r="N66" i="14"/>
  <c r="N166" i="14"/>
  <c r="N167" i="14"/>
  <c r="N92" i="14"/>
  <c r="N93" i="14"/>
  <c r="N176" i="14"/>
  <c r="N177" i="14"/>
  <c r="N178" i="14"/>
  <c r="N179" i="14"/>
  <c r="N94" i="14"/>
  <c r="N95" i="14"/>
  <c r="N96" i="14"/>
  <c r="N180" i="14"/>
  <c r="N97" i="14"/>
  <c r="N98" i="14"/>
  <c r="N99" i="14"/>
  <c r="N100" i="14"/>
  <c r="N181" i="14"/>
  <c r="N101" i="14"/>
  <c r="N102" i="14"/>
  <c r="N103" i="14"/>
  <c r="N182" i="14"/>
  <c r="N104" i="14"/>
  <c r="N105" i="14"/>
  <c r="N106" i="14"/>
  <c r="N20" i="14"/>
  <c r="N183" i="14"/>
  <c r="N21" i="14"/>
  <c r="N184" i="14"/>
  <c r="N107" i="14"/>
  <c r="N108" i="14"/>
  <c r="N109" i="14"/>
  <c r="N162" i="14"/>
  <c r="N185" i="14"/>
  <c r="N110" i="14"/>
  <c r="N111" i="14"/>
  <c r="N112" i="14"/>
  <c r="N64" i="14"/>
  <c r="N58" i="14"/>
  <c r="N158" i="14"/>
  <c r="N61" i="14"/>
  <c r="N9" i="14"/>
  <c r="N22" i="14"/>
  <c r="N65" i="14"/>
  <c r="N53" i="14"/>
  <c r="I92" i="14"/>
  <c r="I93" i="14"/>
  <c r="I176" i="14"/>
  <c r="I177" i="14"/>
  <c r="I178" i="14"/>
  <c r="I179" i="14"/>
  <c r="I94" i="14"/>
  <c r="I95" i="14"/>
  <c r="I96" i="14"/>
  <c r="I180" i="14"/>
  <c r="I97" i="14"/>
  <c r="I98" i="14"/>
  <c r="I99" i="14"/>
  <c r="I100" i="14"/>
  <c r="I181" i="14"/>
  <c r="I101" i="14"/>
  <c r="I102" i="14"/>
  <c r="I103" i="14"/>
  <c r="I182" i="14"/>
  <c r="I104" i="14"/>
  <c r="I105" i="14"/>
  <c r="I106" i="14"/>
  <c r="I20" i="14"/>
  <c r="I183" i="14"/>
  <c r="I21" i="14"/>
  <c r="I184" i="14"/>
  <c r="I107" i="14"/>
  <c r="I108" i="14"/>
  <c r="I109" i="14"/>
  <c r="I162" i="14"/>
  <c r="I185" i="14"/>
  <c r="I110" i="14"/>
  <c r="I111" i="14"/>
  <c r="I112" i="14"/>
  <c r="I64" i="14"/>
  <c r="I58" i="14"/>
  <c r="I158" i="14"/>
  <c r="I61" i="14"/>
  <c r="I9" i="14"/>
  <c r="I22" i="14"/>
  <c r="I65" i="14"/>
  <c r="I53" i="14"/>
  <c r="I46" i="14"/>
  <c r="I47" i="14"/>
  <c r="I54" i="14"/>
  <c r="I113" i="14"/>
  <c r="I114" i="14"/>
  <c r="I115" i="14"/>
  <c r="I116" i="14"/>
  <c r="I62" i="14"/>
  <c r="I63" i="14"/>
  <c r="I117" i="14"/>
  <c r="I60" i="14"/>
  <c r="I8" i="14"/>
  <c r="I150" i="14"/>
  <c r="I14" i="14"/>
  <c r="I10" i="14"/>
  <c r="I11" i="14"/>
  <c r="I12" i="14"/>
  <c r="I13" i="14"/>
  <c r="I55" i="14"/>
  <c r="I56" i="14"/>
  <c r="I57" i="14"/>
  <c r="I59" i="14"/>
  <c r="I163" i="14"/>
  <c r="I164" i="14"/>
  <c r="I186" i="14"/>
  <c r="I165" i="14"/>
  <c r="I7" i="14"/>
  <c r="I66" i="14"/>
  <c r="I166" i="14"/>
  <c r="I167" i="14"/>
  <c r="N86" i="14"/>
  <c r="N87" i="14"/>
  <c r="N88" i="14"/>
  <c r="N89" i="14"/>
  <c r="N90" i="14"/>
  <c r="N18" i="14"/>
  <c r="N39" i="14"/>
  <c r="N91" i="14"/>
  <c r="N157" i="14"/>
  <c r="N19" i="14"/>
  <c r="N83" i="14"/>
  <c r="N42" i="14"/>
  <c r="N152" i="14"/>
  <c r="N153" i="14"/>
  <c r="N159" i="14"/>
  <c r="N154" i="14"/>
  <c r="N43" i="14"/>
  <c r="N40" i="14"/>
  <c r="N155" i="14"/>
  <c r="N156" i="14"/>
  <c r="N44" i="14"/>
  <c r="N15" i="14"/>
  <c r="N45" i="14"/>
  <c r="N84" i="14"/>
  <c r="N151" i="14"/>
  <c r="N160" i="14"/>
  <c r="N173" i="14"/>
  <c r="N16" i="14"/>
  <c r="N17" i="14"/>
  <c r="N174" i="14"/>
  <c r="N161" i="14"/>
  <c r="N175" i="14"/>
  <c r="N171" i="14"/>
  <c r="N172" i="14"/>
  <c r="N85" i="14"/>
  <c r="N82" i="14"/>
  <c r="I155" i="14"/>
  <c r="I156" i="14"/>
  <c r="I44" i="14"/>
  <c r="I15" i="14"/>
  <c r="I45" i="14"/>
  <c r="I84" i="14"/>
  <c r="I151" i="14"/>
  <c r="I160" i="14"/>
  <c r="I173" i="14"/>
  <c r="I16" i="14"/>
  <c r="I17" i="14"/>
  <c r="I174" i="14"/>
  <c r="I161" i="14"/>
  <c r="I175" i="14"/>
  <c r="I171" i="14"/>
  <c r="I172" i="14"/>
  <c r="I85" i="14"/>
  <c r="I86" i="14"/>
  <c r="I87" i="14"/>
  <c r="I88" i="14"/>
  <c r="I89" i="14"/>
  <c r="I90" i="14"/>
  <c r="I18" i="14"/>
  <c r="I39" i="14"/>
  <c r="I91" i="14"/>
  <c r="I157" i="14"/>
  <c r="I19" i="14"/>
  <c r="I83" i="14"/>
  <c r="I42" i="14"/>
  <c r="I152" i="14"/>
  <c r="I153" i="14"/>
  <c r="I159" i="14"/>
  <c r="I154" i="14"/>
  <c r="I43" i="14"/>
  <c r="I40" i="14"/>
  <c r="I82" i="14"/>
  <c r="F13" i="10" l="1"/>
  <c r="D13" i="10"/>
  <c r="E9" i="10" s="1"/>
  <c r="G9" i="10" s="1"/>
  <c r="F20" i="9"/>
  <c r="D20" i="9"/>
  <c r="K213" i="14" l="1"/>
  <c r="E8" i="10"/>
  <c r="G8" i="10" s="1"/>
  <c r="E11" i="10"/>
  <c r="G11" i="10" s="1"/>
  <c r="E12" i="10"/>
  <c r="G12" i="10" s="1"/>
  <c r="E14" i="9"/>
  <c r="H213" i="14" l="1"/>
  <c r="F10" i="11" l="1"/>
  <c r="D10" i="11"/>
  <c r="E5" i="11" l="1"/>
  <c r="G5" i="11" s="1"/>
  <c r="E8" i="11"/>
  <c r="G8" i="11" s="1"/>
  <c r="E4" i="11"/>
  <c r="G4" i="11" s="1"/>
  <c r="E7" i="11"/>
  <c r="G7" i="11" s="1"/>
  <c r="E6" i="11"/>
  <c r="G6" i="11" s="1"/>
  <c r="E9" i="11"/>
  <c r="G9" i="11" s="1"/>
  <c r="E10" i="10"/>
  <c r="G10" i="10" s="1"/>
  <c r="E5" i="10"/>
  <c r="G5" i="10" s="1"/>
  <c r="E4" i="10"/>
  <c r="E6" i="10"/>
  <c r="G6" i="10" s="1"/>
  <c r="E7" i="10"/>
  <c r="G7" i="10" s="1"/>
  <c r="E17" i="9"/>
  <c r="E11" i="9"/>
  <c r="G11" i="9" s="1"/>
  <c r="E7" i="9"/>
  <c r="G7" i="9" s="1"/>
  <c r="E15" i="9"/>
  <c r="G15" i="9" s="1"/>
  <c r="E18" i="9"/>
  <c r="G18" i="9" s="1"/>
  <c r="E8" i="9"/>
  <c r="G8" i="9" s="1"/>
  <c r="E5" i="9"/>
  <c r="G5" i="9" s="1"/>
  <c r="G14" i="9"/>
  <c r="E9" i="9"/>
  <c r="G9" i="9" s="1"/>
  <c r="E6" i="9"/>
  <c r="G6" i="9" s="1"/>
  <c r="E12" i="9"/>
  <c r="G12" i="9" s="1"/>
  <c r="E13" i="9"/>
  <c r="G13" i="9" s="1"/>
  <c r="E16" i="9"/>
  <c r="G16" i="9" s="1"/>
  <c r="E10" i="9"/>
  <c r="G10" i="9" s="1"/>
  <c r="E19" i="9"/>
  <c r="G19" i="9" s="1"/>
  <c r="E4" i="9"/>
  <c r="G4" i="9" s="1"/>
  <c r="G4" i="10" l="1"/>
  <c r="G13" i="10" s="1"/>
  <c r="C6" i="12" s="1"/>
  <c r="E13" i="10"/>
  <c r="G17" i="9"/>
  <c r="G20" i="9" s="1"/>
  <c r="D4" i="12" s="1"/>
  <c r="E20" i="9"/>
  <c r="G10" i="11"/>
  <c r="D6" i="12" s="1"/>
  <c r="E10" i="11"/>
  <c r="E5" i="12" l="1"/>
  <c r="C11" i="12"/>
  <c r="C10" i="12"/>
  <c r="F9" i="5"/>
  <c r="D9" i="5"/>
  <c r="E6" i="5" l="1"/>
  <c r="G6" i="5" s="1"/>
  <c r="E8" i="5"/>
  <c r="G8" i="5" s="1"/>
  <c r="E5" i="5"/>
  <c r="G5" i="5" s="1"/>
  <c r="E4" i="5"/>
  <c r="G4" i="5" s="1"/>
  <c r="E7" i="5"/>
  <c r="G7" i="5" s="1"/>
  <c r="M151" i="1"/>
  <c r="L151" i="1"/>
  <c r="K151" i="1"/>
  <c r="J151" i="1"/>
  <c r="H151" i="1"/>
  <c r="G151" i="1"/>
  <c r="E9" i="5" l="1"/>
  <c r="G9" i="5"/>
  <c r="C4" i="12" s="1"/>
  <c r="K113" i="3"/>
  <c r="J113" i="3"/>
  <c r="I113" i="3"/>
  <c r="H113" i="3"/>
  <c r="G113" i="3"/>
  <c r="F113" i="3"/>
  <c r="E3" i="12" l="1"/>
  <c r="C12" i="12"/>
  <c r="C9" i="12"/>
  <c r="B5" i="5"/>
  <c r="B6" i="5" s="1"/>
  <c r="B7" i="5" s="1"/>
  <c r="B8" i="5" s="1"/>
</calcChain>
</file>

<file path=xl/sharedStrings.xml><?xml version="1.0" encoding="utf-8"?>
<sst xmlns="http://schemas.openxmlformats.org/spreadsheetml/2006/main" count="2523" uniqueCount="1039">
  <si>
    <t>SUMBER</t>
  </si>
  <si>
    <t>KATAGORI</t>
  </si>
  <si>
    <t>STAKEHOLDERS</t>
  </si>
  <si>
    <t>KEBUTUHAN DAN HARAPAN</t>
  </si>
  <si>
    <t>TINJAUAN (FAKTOR)</t>
  </si>
  <si>
    <t>IN</t>
  </si>
  <si>
    <t>EKS</t>
  </si>
  <si>
    <t>S</t>
  </si>
  <si>
    <t>W</t>
  </si>
  <si>
    <t>O</t>
  </si>
  <si>
    <t>T</t>
  </si>
  <si>
    <t>GRAND TOTAL</t>
  </si>
  <si>
    <t>ISU INTERNAL DAN EKSTERNAL</t>
  </si>
  <si>
    <t>TH. 2024</t>
  </si>
  <si>
    <t>NO</t>
  </si>
  <si>
    <t>DEPARTEMEN</t>
  </si>
  <si>
    <t>PRD</t>
  </si>
  <si>
    <t>Kondisi mesin produksi khususnya chrome dan powder coating yang sering rusak</t>
  </si>
  <si>
    <t>Kondisi gedung mulai dari area Konstruksi sampai Assembling yang perlu renovasi
(kebocoran, dinding keropos, konstruksi berkarat, dll)</t>
  </si>
  <si>
    <t>Kenaikan harga Bahan bakar dan listrik</t>
  </si>
  <si>
    <t>Banyak SDM memasuki masa pensiun</t>
  </si>
  <si>
    <t>Perubahan pola permintaaan produk dari Folding ke Multy</t>
  </si>
  <si>
    <t>Kompetensi karyawan yang masih kurang, struktur organisasi yang baru, perilaku dan budaya perusahaan yang sulit untuk berubah</t>
  </si>
  <si>
    <t>Kinerja organisasi yang kurang maksimal</t>
  </si>
  <si>
    <t>Kedisiplinan karyawan masih rendah</t>
  </si>
  <si>
    <t>Proses produksi, pemantauan kepuasan pelanggan dan proses pengadaaan barang masih kurang maksimal</t>
  </si>
  <si>
    <t>Proses produksi, konsumsi bahan baku dan energi yang tidak efisien</t>
  </si>
  <si>
    <t>Lamanya perundingan kenaikan upah upah (UMR/UMK)</t>
  </si>
  <si>
    <t>Tingkat pendidikan SDM yang masih rendah dan kurang merata</t>
  </si>
  <si>
    <t>Supply material bahan baku yang tidak lancar</t>
  </si>
  <si>
    <t>Peraturan Pemerintah terkait limbah undustri</t>
  </si>
  <si>
    <t>Standar pencemaran lingkungan</t>
  </si>
  <si>
    <t>Perkembangan teknologi industri terbaru yang belum dapat diterapkan di CINT</t>
  </si>
  <si>
    <t>Penggunaan material baru yang memerlukan adaptasi di internal produksi CINT</t>
  </si>
  <si>
    <t>Kenaikan harga bahan baku, material, sparepart dll</t>
  </si>
  <si>
    <t>MKT SISDEV</t>
  </si>
  <si>
    <t>Keterlambatan pengiriman barang ke customer masih sering terjadi</t>
  </si>
  <si>
    <t>Sering terjadi kesalahan pengiriman tipe barang yang dikirim kepada konsumen</t>
  </si>
  <si>
    <t>Harga barang jadi CINT yang terus meningkat</t>
  </si>
  <si>
    <t>Jumlah komponen disetiap produk CINT yang sangat banyak</t>
  </si>
  <si>
    <t>Varian warna produk jadi CINT yang sangat banyak</t>
  </si>
  <si>
    <t>Kualitas packaging produk CINT yang kurang</t>
  </si>
  <si>
    <t>Pemenuhan permintaan barang membutuhkan waktu yang lama</t>
  </si>
  <si>
    <t>CINT terus membuka wilayah pemasaran baru</t>
  </si>
  <si>
    <t>Sistem kerjasama kedistributoran yang meningkatkan penjualan</t>
  </si>
  <si>
    <t>Ketidakpastian sistem belanja pemerintah dengan kepemimpinan (Presiden) baru</t>
  </si>
  <si>
    <t>ENG</t>
  </si>
  <si>
    <t>Mesin yang tidak efektif (tidak produktif)</t>
  </si>
  <si>
    <t>Ruang kerja/office ENG yang terlalu bising</t>
  </si>
  <si>
    <t>Safety guard pada mesin produksi yang belum optimal</t>
  </si>
  <si>
    <t>Fungsi PIR (passive infra red) pada mesin produksi tidak begitu efektif mencegah kecelakaan kerja</t>
  </si>
  <si>
    <t>Mesin produksi belum memiliki lampu sinyal identifikasi status kondisi mesin</t>
  </si>
  <si>
    <t>Free space di pabrik yang kurang</t>
  </si>
  <si>
    <t>Program paperless di dept. ENG belum diterapkan</t>
  </si>
  <si>
    <t xml:space="preserve">Program Autonomous Maintenance di CINT belum berjalan </t>
  </si>
  <si>
    <t>Proses rekap dan pelaporan maintenance di dept. ENG masih bersifat manual belum otomatis/digital</t>
  </si>
  <si>
    <t>Realisasi CAPEX di bawah 100%</t>
  </si>
  <si>
    <t>Bahan bakar yang saat ini dipakai di CINT tidak ramah lingkungan</t>
  </si>
  <si>
    <t>Potensi penyalahgunaan aset CINT yang dipinjamkan ke eksternal</t>
  </si>
  <si>
    <t>Pembuatan komponen/comple yang bolak balik di internal dan eksternal</t>
  </si>
  <si>
    <t>MKT GLOB SOURCH</t>
  </si>
  <si>
    <t>Digital marketing yang terus ditingkatkan</t>
  </si>
  <si>
    <t>Belum adanya kebijakan harga komponen/after sales service</t>
  </si>
  <si>
    <t>Pengadaan barang Alkes yang terlalu lama (&gt;2 bln)</t>
  </si>
  <si>
    <t>Sedikitnya SDM di CINT saat ini yang menguasai produk NSB</t>
  </si>
  <si>
    <t>Legal CINT belum menguasai dengan baik ketentuan2/peraturan2 terkait Alkes</t>
  </si>
  <si>
    <t>Variasi produk Alkes CINT yang terbatas</t>
  </si>
  <si>
    <t>Perizinan terkait Alkes yang belum lengkap dimiliki oleh CINT dan Holding</t>
  </si>
  <si>
    <t>Potensi kebutuhan Alkes di tahun 2024 yang besar</t>
  </si>
  <si>
    <t>Proses bongkar muat produk NSB yang membutuhkan banyak waktu</t>
  </si>
  <si>
    <t>Pemerintah mendukung penuh produk yang telah memiliki TKDN</t>
  </si>
  <si>
    <t>Beberapa perizinan import yang tidak kunjung terbit (kayu &amp; bahan baku Alkes)</t>
  </si>
  <si>
    <t>Pengetahuan Kepabean yang tidak dikuasai dengan baik</t>
  </si>
  <si>
    <t>RS Pemerintah mulai mengenal produk Alkes CINT dengan katalog ber-TKDN</t>
  </si>
  <si>
    <t>RS Swasta masih belum dapat menyerap produk CINT dikarenakan harga yang terlalu tinggi</t>
  </si>
  <si>
    <t>Produk kompetitor telah banyak mengikat kontrak dengan RS</t>
  </si>
  <si>
    <t>Pemakaian yang tidak sebagaimana fungsinya, banyak menyebabkan produk NSB CINT rusak</t>
  </si>
  <si>
    <t>Proses pengembangan produk NSB CINT yang masih terbatas</t>
  </si>
  <si>
    <t>Pameran wajib yang diselenggarakan oleh Pemerintah, tidak dipungut biaya/biaya murah</t>
  </si>
  <si>
    <t>Realisasi pembayaran oleh distributor Alkes cenderung lama</t>
  </si>
  <si>
    <t>Ketentuan2/peraturan2 Pemerintah terkait import yang terlalu sering berubah</t>
  </si>
  <si>
    <t>Jalur merah yang dikenakan secara acak, menghambat waktu delivery</t>
  </si>
  <si>
    <t>Kurs Dolar yang fluktuatif dan cenderung naik</t>
  </si>
  <si>
    <t>Keterbatasan jenis import terbentur Lartas</t>
  </si>
  <si>
    <t>Produk Alkes import yang telah ber-TKDN mengancam produk asli dalam negeri</t>
  </si>
  <si>
    <t>Pengadaan bahan baku yang diimport cenderung lama (polithilene 3 bln)</t>
  </si>
  <si>
    <t>Produk import yang masuk ke DN tidak terbatas dan dapat tersedia dengan cepat</t>
  </si>
  <si>
    <t>Tidak menutup kemungkinan barang yang serupa ditemukan di pasaran ditemui di reseller lain</t>
  </si>
  <si>
    <t>RND</t>
  </si>
  <si>
    <t>Software yang tidak update menghambat proses desain</t>
  </si>
  <si>
    <t>Kebijakan import dari Pemerintah saat ini, menyebabkan permintaan desain dari RND menjadi berkurang</t>
  </si>
  <si>
    <t>Sumberdaya mesin yang kurang menyebabkan terhambatnya pemenuhan produk C-PRO</t>
  </si>
  <si>
    <t>Perlu dilakukan simplifikasi spesifikasi bahan baku pipa</t>
  </si>
  <si>
    <t>Banyaknya permintaan produk customize</t>
  </si>
  <si>
    <t>Meningkatnya biaya pengiriman barang setiap tahunnya</t>
  </si>
  <si>
    <t>Permintaan percepatan design dari konsumen dalam negeri maupun luar negeri</t>
  </si>
  <si>
    <t>Strategi marketing yang dilakukan saat ini belum dapat meningkatkan penjualan produk NSB secara signifikan</t>
  </si>
  <si>
    <t>Tahun pemilu dapat memengaruhi permintaan produk CINT</t>
  </si>
  <si>
    <t>ISU</t>
  </si>
  <si>
    <t>Teknologi</t>
  </si>
  <si>
    <t>SDM</t>
  </si>
  <si>
    <t>Regulasi</t>
  </si>
  <si>
    <t>Permintaan produk kursi lipat dan multy menurun</t>
  </si>
  <si>
    <t>Politik</t>
  </si>
  <si>
    <t>Kualitas</t>
  </si>
  <si>
    <t>Keuangan</t>
  </si>
  <si>
    <t>PT. CHITOSE INTERNASIONAL Tbk.</t>
  </si>
  <si>
    <t>Kelayakan</t>
  </si>
  <si>
    <t>Proses</t>
  </si>
  <si>
    <t>Pejualan</t>
  </si>
  <si>
    <t>Penjualan</t>
  </si>
  <si>
    <t>Ekonomi</t>
  </si>
  <si>
    <t>Lingkungan</t>
  </si>
  <si>
    <t>Kompetitor</t>
  </si>
  <si>
    <t>Pengembangan</t>
  </si>
  <si>
    <t>Harga Produk</t>
  </si>
  <si>
    <t>Image</t>
  </si>
  <si>
    <t>K3</t>
  </si>
  <si>
    <t>Kinerja SDM</t>
  </si>
  <si>
    <t>Kompetensi</t>
  </si>
  <si>
    <t>Nilai &amp; Budaya Kerja</t>
  </si>
  <si>
    <t>Pengelolaan Agen</t>
  </si>
  <si>
    <t>Pengiriman Produk</t>
  </si>
  <si>
    <t>Persaingan</t>
  </si>
  <si>
    <t>Promosi</t>
  </si>
  <si>
    <t>Sosial</t>
  </si>
  <si>
    <t>Sustainability</t>
  </si>
  <si>
    <t>System Management</t>
  </si>
  <si>
    <t>Jenis Tinjauan Th.2022</t>
  </si>
  <si>
    <t>Legal</t>
  </si>
  <si>
    <t>Pengelolaan Vendor</t>
  </si>
  <si>
    <t>SCM</t>
  </si>
  <si>
    <t>Uji Inspeksi Qualitas yang membutuhkan waktu lama</t>
  </si>
  <si>
    <t>Approval PO yang membutuhkan waktu lama</t>
  </si>
  <si>
    <t>Clossing Inventory yang membutuhkan waktu lama</t>
  </si>
  <si>
    <t>Jawaban permintaan pengiriman supplier yang membutuhkan waktu lama</t>
  </si>
  <si>
    <t>Proses administrasi yang membutuhkan waktu lama berakibat terhambatnya supply material</t>
  </si>
  <si>
    <t>Report kegagalan material yang selesai tidak tepat waktu dan tidak konsisten</t>
  </si>
  <si>
    <t>Pembuatan BOM produk baru yang membutuhkan waktu lama</t>
  </si>
  <si>
    <t>APS dan ROP yang diinput kedalam sistem, tidak seluruhnya dilengkapi kode dan nama barang</t>
  </si>
  <si>
    <t>Perlu dilakukan standarisasi item produk finish good</t>
  </si>
  <si>
    <t>Ketidakkonsistenan pelaksanaan SOP transfer material antar gudang dalam sistem (SLoc)</t>
  </si>
  <si>
    <t>Supplier dan subcon tidak dapat memberikan informasi akurat terkait ketersediaan material sesuai PO</t>
  </si>
  <si>
    <t>Sebagian besar pembelian material ke supplier disyaratkan MOQ</t>
  </si>
  <si>
    <t>Pengiriman material dari supplier sebagian besar melalui jasa ekspedisi sehingga berpotensi merusak kualitas</t>
  </si>
  <si>
    <t>Pengiriman material dari supplier dan subcon masih ada yang tidak tepat waktu</t>
  </si>
  <si>
    <t>Ketidaksesuaian kualitas dan quantity atas barang/material yang dikirim oleh supplier/subcon</t>
  </si>
  <si>
    <t>Penamaan dan kemasan material/barang dari supplier/subcon masih belum standar</t>
  </si>
  <si>
    <t>Kapasitas kendaraan angkut dari supplier dan subcon yang belum maksimal</t>
  </si>
  <si>
    <t>QC</t>
  </si>
  <si>
    <t>Penilaian Supplier dan Subkon dilakukan secara berkala 1x/bln</t>
  </si>
  <si>
    <t xml:space="preserve">Alat ukur dikalibrasi secara berkala 1x/thn </t>
  </si>
  <si>
    <t>Pengujian produk jadi dilakukan secara berkala 1x/6 bln</t>
  </si>
  <si>
    <t>Care atas kualitas barang masih rendah</t>
  </si>
  <si>
    <t>Pelanggaran terhadap SOP masih terjadi</t>
  </si>
  <si>
    <t>Jig Inspeksi masih banyak yang belum ada</t>
  </si>
  <si>
    <t xml:space="preserve">Standar kualitas visual belum ditetapkan </t>
  </si>
  <si>
    <t>Kualitas produk masih lebih baik dibandingkan kompetitor lain</t>
  </si>
  <si>
    <t>Kualitas barang dari Subkon dan Supplier tidak stabil</t>
  </si>
  <si>
    <t>Masih adanya Single Supplier</t>
  </si>
  <si>
    <t>Kerjasama dengan Instansi Pemerintah untuk produk school terjalin dengan baik</t>
  </si>
  <si>
    <t>FIACO</t>
  </si>
  <si>
    <t>HCGA</t>
  </si>
  <si>
    <t>PCH</t>
  </si>
  <si>
    <t>INTERNAL-EKSTERNAL ISU</t>
  </si>
  <si>
    <t>FAKTOR</t>
  </si>
  <si>
    <t>ISU INTERNAL STRATEGIS 2024</t>
  </si>
  <si>
    <t>DEPT</t>
  </si>
  <si>
    <t>INTERNAL/
EKSTERNAL</t>
  </si>
  <si>
    <t>APAKAH MASIH RELEVAN
YA/TIDAK</t>
  </si>
  <si>
    <t>JIKA TIDAK RELEVAN MAKA ISU YANG RELEVAN SAAT INI APA?</t>
  </si>
  <si>
    <t>Rasio keuangan dibawah standar</t>
  </si>
  <si>
    <t>Tidak ada keterlambatan dalam penyampaian laporan secara berkala kepada publik</t>
  </si>
  <si>
    <t>Laba (Rugi) Persaham menurun</t>
  </si>
  <si>
    <t>Kinerja keuangan</t>
  </si>
  <si>
    <t>Internal</t>
  </si>
  <si>
    <t>Harga yang kompetitif</t>
  </si>
  <si>
    <t>Persaingan dengan kompetitor lokal harga lebih murah</t>
  </si>
  <si>
    <t>Prosentase market share menurun</t>
  </si>
  <si>
    <t>Market segmen tertentu diambil oleh pesaing berakibat pada penurunan market share</t>
  </si>
  <si>
    <t>Eksternal</t>
  </si>
  <si>
    <t>MKT</t>
  </si>
  <si>
    <t>Belum ada program penyediaan promotion tools untuk buyer eksport</t>
  </si>
  <si>
    <t>Kinerja Penjualan</t>
  </si>
  <si>
    <t xml:space="preserve">Pemerintah dalam tender pengadaan meggunakan e catalog dan mensyaratkan TKDN </t>
  </si>
  <si>
    <t>Kinerja penjualan</t>
  </si>
  <si>
    <t>Jaringan pemasaran PT. Chitose tersebar diseluruh indonesia</t>
  </si>
  <si>
    <t>Order belum mengalami pertumbuhan signifikan</t>
  </si>
  <si>
    <t>Kinerja Keuangan</t>
  </si>
  <si>
    <t>Kenaikan harga masih terkendali</t>
  </si>
  <si>
    <t>Kinerja Proses</t>
  </si>
  <si>
    <t>Jadwal pengiriman tidak terencana dengan baik</t>
  </si>
  <si>
    <t>Waktu pembayaran ke supplier dan subkon masih terjadi keterlambatan atau ketidaksesuaian dari jadwal</t>
  </si>
  <si>
    <t>Term of Payment (TOP) pembayaran yang terlalu pendek</t>
  </si>
  <si>
    <t>Kualitas makan siang belum cukup layak</t>
  </si>
  <si>
    <t>Kelayakan &amp; Regulasi</t>
  </si>
  <si>
    <t>Kebersihan fasilitas toilet untuk karyawan dan kelayakan perlu ditingkatkan</t>
  </si>
  <si>
    <t>Tersedianya klinik pelayanan kesehatan 2x seninggu</t>
  </si>
  <si>
    <t>Sarana ibadah dan sarana olahraga sudah cukup tersedia</t>
  </si>
  <si>
    <t>KONTEKS ORGANISASI</t>
  </si>
  <si>
    <t>PT CHITOSE INTERNASIONAL  Tbk.</t>
  </si>
  <si>
    <t>No</t>
  </si>
  <si>
    <t>ISSUES</t>
  </si>
  <si>
    <t>Pemegang Saham/ Investor</t>
  </si>
  <si>
    <t xml:space="preserve">Laporan Keuangan </t>
  </si>
  <si>
    <t>Paparan publik serta akses informasi</t>
  </si>
  <si>
    <t>Pembagian deviden</t>
  </si>
  <si>
    <t>Competitor</t>
  </si>
  <si>
    <t>Penurunan pada kualitas produk</t>
  </si>
  <si>
    <t>Rata-rata complain produk dari customer sebanyak 2 per bulan, masih lebih dari target yaitu 1 complain produk per bulan</t>
  </si>
  <si>
    <t>Pelayanan dan komunikasi pada pelanggan</t>
  </si>
  <si>
    <t>Kecepatan dalam pemberian informasi dan respon terhadap Rencana Order Pelanggan (ROP) masih kurang</t>
  </si>
  <si>
    <t>Customer Retail/ Agen/ Holding/ E Cataloq</t>
  </si>
  <si>
    <t>Variasi produk sesuai harapan pelanggan</t>
  </si>
  <si>
    <t>Kualitas Produk</t>
  </si>
  <si>
    <t>Persepsi Pelanggan terhadap variasi dan desain produk chitose positif dengan indek hasil survey lokal NI 4,5 - dan indek hasil survey internasional NI 3,83</t>
  </si>
  <si>
    <t>Kualitas Produk harus tetap terjaga</t>
  </si>
  <si>
    <t>Persepsi pelanggan terhadap kualias produk Chitose positif dengan indek hasil suyvey Lokal NI 3,88 - dan indek hasil survey internasional NI 3,00</t>
  </si>
  <si>
    <t>Harga kompetitif</t>
  </si>
  <si>
    <t>Persepsi Pelanggan terhadap Harga produk chitose positif dengan indek hasil survey lokal NI 3,63 - dan indek hasil survey internasional NI 3,33</t>
  </si>
  <si>
    <t>Pengiriman tepat waktu</t>
  </si>
  <si>
    <t>Persepsi Pelanggan terhadap Ketepatan dalam pengiriman produk chitose positif dengan indek hasil survey lokal NI 3,75 - dan indek hasil survey internasional NI 3,00</t>
  </si>
  <si>
    <t>Pelayanan prima</t>
  </si>
  <si>
    <t>Persepsi Pelanggan terhadap Pelayanan purna jual yang diberikan Chitose positif dengan indek hasil survey lokal NI 4,25 - dan indek hasil survey internasional NI 3,17</t>
  </si>
  <si>
    <t>Mempunyai tanggung jawab sosial dan lingkungan</t>
  </si>
  <si>
    <t>Belum terpenuhi sertifikasi ISO 14001, 45001</t>
  </si>
  <si>
    <t>Promotion tools selalu terpenuhi</t>
  </si>
  <si>
    <t>Perubahan cara belanja pemerintah</t>
  </si>
  <si>
    <t>Jaringan Pemasaran</t>
  </si>
  <si>
    <t>Peningkatan jumlah order</t>
  </si>
  <si>
    <t>Supplier / Sub Contractor
(domestik dan internasional)</t>
  </si>
  <si>
    <t>Jangka waktu kerjasama dan rutinitas order</t>
  </si>
  <si>
    <t>Order tidak rutin sehingga menyebabkan pemasok tidak loyal</t>
  </si>
  <si>
    <t>Peninjauan harga</t>
  </si>
  <si>
    <t xml:space="preserve">Jadwal pengiriman terencana dengan baik </t>
  </si>
  <si>
    <t>Ketepatan dalam waktu pembayaran</t>
  </si>
  <si>
    <t xml:space="preserve">Jalur Merah bea cukai dengan proses pemeriksaan lebih cepat </t>
  </si>
  <si>
    <t>Penerapan jalur merah untuk barang impor oleh system bea cukai menaikkan biaya impor</t>
  </si>
  <si>
    <t>Karyawan / Serikat Pekerja</t>
  </si>
  <si>
    <t>UPAH</t>
  </si>
  <si>
    <t>Struktur upah sesuai dengan struktur organisasi dan kinerja</t>
  </si>
  <si>
    <t>Struktur upah sudah sesuai</t>
  </si>
  <si>
    <t>Peninjauan upah setiap tahun</t>
  </si>
  <si>
    <t>Penetapan UMK &amp; UMP memberatkan pengusaha</t>
  </si>
  <si>
    <t>FASILITAS</t>
  </si>
  <si>
    <t>Kualitas makan layak</t>
  </si>
  <si>
    <t>Fasilitas toilet tetap terjaga kebersihan dan kelayakannya</t>
  </si>
  <si>
    <t>Fasilitas kesehatan tersedia dengan baik</t>
  </si>
  <si>
    <t>Mempunyai sarana ibadah dan olahraga yang memadai</t>
  </si>
  <si>
    <t>LINGKUNGAN DAN KESEHATAN KERJA</t>
  </si>
  <si>
    <t>Sarana dan prasarana kerja bersih dan rapi</t>
  </si>
  <si>
    <t>Kepedulian dan keterlibatan karyawan pada program 5 S perusahaan masih kurang</t>
  </si>
  <si>
    <t>Sistem kerja yang memperhatikan aspek ergonomis</t>
  </si>
  <si>
    <t>Sistem kerja belum ergonomis</t>
  </si>
  <si>
    <t>Tempat kerja memenuhi standart kesehatan : udara, kebisingan, suhu</t>
  </si>
  <si>
    <t>Tempat kerja telah memenuhi standar kesehatan (standart kesehatan : udara, kebisingan, suhu)</t>
  </si>
  <si>
    <t>Penyediaan APD dan penggunaan APD</t>
  </si>
  <si>
    <t xml:space="preserve">Kepedulian karyawan pada regulasi SMK3 serta peraturan internal dalam penggunaan APD masih kurang </t>
  </si>
  <si>
    <t>Suasana kerja kondusif</t>
  </si>
  <si>
    <t>Hubungan Industrial yang harmonis</t>
  </si>
  <si>
    <t>Kebebasan dalam berserikat dan mengutarakan pendapat</t>
  </si>
  <si>
    <t>Kepatuhan pada regulasi terkait serikat pekerja  dan kebebasan mengutarakan pendapat masih sesuai</t>
  </si>
  <si>
    <t>PENGEMBANGAN</t>
  </si>
  <si>
    <t xml:space="preserve">Kejelasan fungsi dalam struktur serta jenjang karir </t>
  </si>
  <si>
    <t>Penyesuaian struktur organisasi yang effektif dan efisien</t>
  </si>
  <si>
    <t>Hubungan kerja yang baik antara atasan, bawahan dan rekan kerja</t>
  </si>
  <si>
    <t>Hubungan kerja baik atasan ke bawahan ataupun bawahan ke atasan  dan juga rekan kerja masih kondusif berdasar hasil survey EEI</t>
  </si>
  <si>
    <t>TRAINING</t>
  </si>
  <si>
    <t>Peningkatan kemampuan teknis dan kompetensi karyawan dengan training</t>
  </si>
  <si>
    <t>Kurangnya kemampuan teknis dan kompetensi pada level managerial berdasar employee Engagement Index pada Faktor Growth</t>
  </si>
  <si>
    <t>Lebih banyak training yang bersifat sharing knowledge</t>
  </si>
  <si>
    <t>Masih kurangnya training yang bersifat sharing knowledge</t>
  </si>
  <si>
    <t>Masyarakat sekitar</t>
  </si>
  <si>
    <t>Limbah yang di buang ke area publik sudah sesuai dengan peraturan perundang-undangan</t>
  </si>
  <si>
    <t>Masih adanya limbah yang dibuang dan belum terolah dengan baik</t>
  </si>
  <si>
    <t xml:space="preserve">Komunikasi dan hubungan baik dengan masyarakat sekitar </t>
  </si>
  <si>
    <t>Hubungan dan komunikasi dengan masyarakat sekitar cukup baik</t>
  </si>
  <si>
    <t>Memberi kesempatan masyarakat sekitar untuk bisa ikut bekerja</t>
  </si>
  <si>
    <t>Memberikan kesempatan sesuai dengan kompetensi dan kebutuhan perusahaan</t>
  </si>
  <si>
    <t>Mendapatkan CSR untuk pemberdayaan masyarakat sekitar</t>
  </si>
  <si>
    <t>Program CSR belum efektif untuk pemberdayaan masyarakat</t>
  </si>
  <si>
    <t>Pemerintah dan Regulator</t>
  </si>
  <si>
    <t>Mematuhi peraturan dan perundangan yang berlaku yang wajib dilakukan oleh pelaku industri</t>
  </si>
  <si>
    <t>Sudah dipatuhinya perundangan yang berlaku</t>
  </si>
  <si>
    <t>Semua perijinan dan sertifikasi diperbaharui</t>
  </si>
  <si>
    <t>Semua perijinan telah diperbaharui dan dimonitor berbasis teknologi</t>
  </si>
  <si>
    <t>Kondisi ekonomi nasional tidak berpengaruh pada operasional perusahaan</t>
  </si>
  <si>
    <t>Kondisi ekonomi nasional berpengaruh pada operasional perusahaan terutama kenaikan biaya</t>
  </si>
  <si>
    <t>Management</t>
  </si>
  <si>
    <t>Kinerja keuangan yang meningkat</t>
  </si>
  <si>
    <t>Penggunaan sumber daya yang belum efisien dan profit belum mencapai target</t>
  </si>
  <si>
    <t>Kinerja penjualan yang meningkat</t>
  </si>
  <si>
    <t>Kinerja penjualan perlu di tingkatkan secara signifikan</t>
  </si>
  <si>
    <t>Kinerja  proses yang lebih produktif dan efisien</t>
  </si>
  <si>
    <t>Biaya proses perlu ditingkatkan efektivitas dan efisiensinya</t>
  </si>
  <si>
    <t>Kinerja penjualan yang lebih agresif</t>
  </si>
  <si>
    <t>Program promosi dan penjualan kurang agresif dan cenderung konservatif</t>
  </si>
  <si>
    <t>Penerapan minimal order dalam penjualan</t>
  </si>
  <si>
    <t>Kinerja proses</t>
  </si>
  <si>
    <t>Tidak adanya minimal order penjualan sehingga proses produksi tidak efektif dan efisien</t>
  </si>
  <si>
    <t>Kinerja pengembangan produk dapat mengikuti kebutuhan dan harapan pasar</t>
  </si>
  <si>
    <t>Kinerja Pengembangan</t>
  </si>
  <si>
    <t>Pengembangan produk masih belum bisa terserap pasar</t>
  </si>
  <si>
    <t>Kondisi sosial dan politik nasional dan internasional tidak berpengaruh pada nilai tukar Rupiah terhadap Dollar</t>
  </si>
  <si>
    <t>Kenaikan nilai tukar rupiah berpengaruh pada kenaikan harga material</t>
  </si>
  <si>
    <t>Umur mesin tidak berpengaruh pada kinerja proses</t>
  </si>
  <si>
    <t>Umur mesin berpengaruh pada penurunan kinerja proses</t>
  </si>
  <si>
    <t>Peningkatan kinerja sumberdaya manusia</t>
  </si>
  <si>
    <t>Kompetensi Sumber Daya Manusia belum mencapai standar kompetensi</t>
  </si>
  <si>
    <t>Kinerja produksi mencapai target</t>
  </si>
  <si>
    <t>Kinerja produksi belum mencapai target terutama dari sisi kuantitas yang belum optimal dan efisiensi</t>
  </si>
  <si>
    <t>Kinerja perencanaan SCM akurat</t>
  </si>
  <si>
    <t>Perencanaan yang kurang baik menyebabkan peningkatan stock material, komponen dan barang jadi</t>
  </si>
  <si>
    <t>Hasil survey kepuasan pelanggan dapat menjadi feedback improvement</t>
  </si>
  <si>
    <t>Metode survey belum dapat menangkap kondisi aktual terkait kepuasan pelanggan</t>
  </si>
  <si>
    <t>Laporan akurat dan tepat waktu</t>
  </si>
  <si>
    <t>Transaksi SAP tidak real time dan belum konsisten</t>
  </si>
  <si>
    <t>Penggunaan SAP dan Aplikasi CINT-Intranet untuk memaksimalkan sistem informasi sudah optimal</t>
  </si>
  <si>
    <t>Sistem terintegrasi dan diimplementaskan dengan optimal</t>
  </si>
  <si>
    <t>Rencana penerapan SML SNI ISO 14001:2015</t>
  </si>
  <si>
    <t>Rencana penerapan SMK3 SNI ISO 45001:2018</t>
  </si>
  <si>
    <t>Penerapan ISO 9001 belum optimal</t>
  </si>
  <si>
    <t>Efektivitas dari struktur organisasi</t>
  </si>
  <si>
    <t>Jobdesk masih dalam proses penyesuaian terhadap struktur organisasi yang baru</t>
  </si>
  <si>
    <t>Operasional perusahaan berjalan sesuai GCG</t>
  </si>
  <si>
    <t>Legal / Kepatuhan</t>
  </si>
  <si>
    <t>Pelaksanaan GCG belum berjalan dengan baik</t>
  </si>
  <si>
    <t>Menjalankan ESG</t>
  </si>
  <si>
    <t>Program reduksi emisi CO2 belum berjalan</t>
  </si>
  <si>
    <t>Pemenuhan pada baku mutu air limbah sesuai target</t>
  </si>
  <si>
    <t>Program penghematan energi listrik dan air sudah sesuai target</t>
  </si>
  <si>
    <t>Program pengendalian waste sludge masih diatas target</t>
  </si>
  <si>
    <t>Program pengendalian kecelakaan kerja masih diatas target</t>
  </si>
  <si>
    <t>Tidak ada complain lingkungan dari masyarakat</t>
  </si>
  <si>
    <t>Jangka waktu pembayaran lebih panjang</t>
  </si>
  <si>
    <t>Pengelolaan Supplier/ Subkon</t>
  </si>
  <si>
    <t>Beberapa Supplier/ Subkon mempunyai DOH AP yang pendek</t>
  </si>
  <si>
    <t>Jangka waktu penerimaan piutang sesuai jadwal</t>
  </si>
  <si>
    <t>Beberapa Agen (DH) melakukakn pembayaran piutang tidak sesuai jadwal</t>
  </si>
  <si>
    <t>Asuransi</t>
  </si>
  <si>
    <t>Melaporkan secara cepat setiap kejadian atau perubahan terhadap object asuransi</t>
  </si>
  <si>
    <t>Pelaporan ke asuransi sudah baik</t>
  </si>
  <si>
    <t>Mampu menunjukkan bukti pengelolaan risiko terutama terkait lingkungan</t>
  </si>
  <si>
    <t>Pengelolaan resiko terkait lingkungan perlu ditingkatkan</t>
  </si>
  <si>
    <t>Lingkungan/ NGO / Satgas</t>
  </si>
  <si>
    <t>Tidak ada keluhan pencemaran limbah  dan polusi pada Lingkungan</t>
  </si>
  <si>
    <t xml:space="preserve">Masih terjadi complain oleh NGO, satgas ataupun instansi terkait akibat pengelolaan lingkungan yang kurang baik </t>
  </si>
  <si>
    <t>Meminimalisasi dampak jika terjadi kebakaran pada lingkungan sekitar</t>
  </si>
  <si>
    <t>Pemeriksaan APAR dan fasilitas hidran secara rutin</t>
  </si>
  <si>
    <t>Pelayanan Darurat</t>
  </si>
  <si>
    <t xml:space="preserve">Adanya SOP tanggap darurat </t>
  </si>
  <si>
    <t>Tersedia SOP tanggap darurat</t>
  </si>
  <si>
    <t>Pelatihan tanggap darurat secara reguler</t>
  </si>
  <si>
    <t>Jadwal pelatihan tanggap darurat dalam satu tahun</t>
  </si>
  <si>
    <t>Peralatan tanggap darurat</t>
  </si>
  <si>
    <t>Penyediaan peralatan tanggap darurat sesuai standar</t>
  </si>
  <si>
    <t>Informasi tanggap darurat</t>
  </si>
  <si>
    <t>Penyediaan info terkait dengan tanggap darurat dan selalu di update</t>
  </si>
  <si>
    <t>Koperasi</t>
  </si>
  <si>
    <t>Kerjasama usaha berjalan dengan baik dan meningkat</t>
  </si>
  <si>
    <t>Kerjama usaha dengan Koperasi tidak kompetitif</t>
  </si>
  <si>
    <t>Pembayaran tidak terlambat</t>
  </si>
  <si>
    <t>Pembayaran ke koperasi sesuai jangka waktu</t>
  </si>
  <si>
    <t>Karyawan Outsourcing</t>
  </si>
  <si>
    <t>Kerjasama outsourcing dengan perusahaan berjalan baik dan jangka panjang</t>
  </si>
  <si>
    <t>Kerjasama dengan mitra outsourcing yang berjalan baik</t>
  </si>
  <si>
    <t>Diangkat sebagai karyawan tetap</t>
  </si>
  <si>
    <t>Perusahaan tidak membutuhkan tambahan karyawan atau kompetensi yang tidak sesuai</t>
  </si>
  <si>
    <t>Bank/ Finance Coy</t>
  </si>
  <si>
    <t>Pembayaran kewajiban tepat waktu yang ditentukan serta memenuhi persyaratan yang ditentukan</t>
  </si>
  <si>
    <t>Perusahaan memenuhi kewajiban dan persyaratan sesuai yang ditentukan</t>
  </si>
  <si>
    <t>Mematuhi peraturan perundang-undangan</t>
  </si>
  <si>
    <t>Perusahaan telah mematuhi peraturan perundangan</t>
  </si>
  <si>
    <t>Peningkatan kerjasama financial dari yang sudah ada</t>
  </si>
  <si>
    <t>Peningkatan kerjasama financial sesuai dengan kebutuhan</t>
  </si>
  <si>
    <t>Transaksi perbankan berjalan baik dan lancar</t>
  </si>
  <si>
    <t>Transaksi perbankan berjalan dengan mudah dan cepat</t>
  </si>
  <si>
    <t>Forwarder</t>
  </si>
  <si>
    <t>Ketepatan dalam schedule loading</t>
  </si>
  <si>
    <t>Penambahan waktu tunggu trucking karena perubahan jadwal</t>
  </si>
  <si>
    <t xml:space="preserve">Proses pembayaran local charges on time        </t>
  </si>
  <si>
    <t>Keterlambatan pembayaran local charges</t>
  </si>
  <si>
    <t>Sekolah / Universitas</t>
  </si>
  <si>
    <t>Kebersediaan menjadi tempat Praktek Latihan Kerja</t>
  </si>
  <si>
    <t>Kerjasama dengan stake holder khususnya pendidikan</t>
  </si>
  <si>
    <t>Kantor Pajak</t>
  </si>
  <si>
    <t>Pelaporan pajak yang benar</t>
  </si>
  <si>
    <t>Tidak ada kasus kesalahan pelaporan perpajakan</t>
  </si>
  <si>
    <t>Pembayaran pajak yang benar dan tepat waktu</t>
  </si>
  <si>
    <t>Tidak ada kasus keterlambatan pembayaran perpajakan</t>
  </si>
  <si>
    <t>Bursa Efek</t>
  </si>
  <si>
    <t>Perusahaan transparan dalam akses informasi yang dibutuhkan</t>
  </si>
  <si>
    <t>Transparansi laporan sesuai peraturan yang berlaku</t>
  </si>
  <si>
    <t>Kewajiban pelaporan tidak terlambat</t>
  </si>
  <si>
    <t xml:space="preserve">Terjadi keterlambatan pelaporan ke bursa </t>
  </si>
  <si>
    <t>OJK</t>
  </si>
  <si>
    <t>Mematuhi Peraturan OJK</t>
  </si>
  <si>
    <t>Perusahaan sudah mematuhi Peraturan OJK</t>
  </si>
  <si>
    <t>Cimahi, 1 Desember 2022</t>
  </si>
  <si>
    <t>(Direktur)</t>
  </si>
  <si>
    <t>CMS</t>
  </si>
  <si>
    <t>ISU INTERNAL/EKSTERNAL STRATEGIS 2024</t>
  </si>
  <si>
    <t>Perencanaan produksi yang membaik berdampak terkendalinya stock material, komponen dan barang jadi</t>
  </si>
  <si>
    <t>V</t>
  </si>
  <si>
    <t>Kurangnya kompetensi SDM</t>
  </si>
  <si>
    <t>Cost redustion yang berjalan di CINT</t>
  </si>
  <si>
    <t>Adanya leadtime pembuatan PO sd PO diterima Supplier</t>
  </si>
  <si>
    <t>Leadtime permintaan material yang terlalu singkat</t>
  </si>
  <si>
    <t>Permintaan pembelian yang dilakukan mendadak</t>
  </si>
  <si>
    <t>Komitmen pembayaran dengan supplier</t>
  </si>
  <si>
    <t>Single Supplier karena Spesifikasi yang diminta khusus CINT</t>
  </si>
  <si>
    <t>Pemantauan kedatangan Material dan Sub Material</t>
  </si>
  <si>
    <t>Forecast kebutuhan Barang yang saat ini tidak lagi dilakukan</t>
  </si>
  <si>
    <t>Real Stock vs Stock tercatat di SAP berbeda (menjadikan permintaan percepatan Pengiriman)</t>
  </si>
  <si>
    <t>Informasi perubahan Spek yang mengakibatkan perbedaan harga</t>
  </si>
  <si>
    <t>Perencanaan tidak terintegrasi</t>
  </si>
  <si>
    <t>Kenaikan Harga Material</t>
  </si>
  <si>
    <t>Ketersediaan Material yang tidak mampu memenuhi kebutuhan CINT</t>
  </si>
  <si>
    <t>Minimal order Pembelian memberatkan CINT</t>
  </si>
  <si>
    <t>Bloking pengiriman dari Vendor</t>
  </si>
  <si>
    <t>Kenaikan Kurs memberatkan keuangan CINT</t>
  </si>
  <si>
    <t>Waktu proses produksi di vendor yang lama</t>
  </si>
  <si>
    <t>Terjadinya keterlambatan pembayaran ke vendor</t>
  </si>
  <si>
    <t>Permintaan forecast dari vendor minimal 3 bulanan</t>
  </si>
  <si>
    <t>Kaderisasi mulai berjalan berdasarkan promosi dan mutasi tahun 2022-2023</t>
  </si>
  <si>
    <t>Penerapan program Management Trainee sebagai percepatan kaderisasi</t>
  </si>
  <si>
    <t>Peningkatan kompetensi SDM melalui sertifikasi</t>
  </si>
  <si>
    <t>Penerapan Knowledge Management System</t>
  </si>
  <si>
    <t>Kerjasama harmonis LKS Bipartit (IOC, DKM, Koperasi, PUK, CSR)</t>
  </si>
  <si>
    <t>Penerapan ISO terintegrasi yang efektif</t>
  </si>
  <si>
    <t>Budgeting terhadap program yang terarah</t>
  </si>
  <si>
    <t>Kepatuhan legalitas lingkungan hidup dan perizinan lainnya</t>
  </si>
  <si>
    <t>Penerapan Payroll Integrated System</t>
  </si>
  <si>
    <t>Pemilu 2024 berdampak pada regulasi daerah (Perda, Permen, dll)</t>
  </si>
  <si>
    <t>Perubahan regulasi ketenagakerjaan (penetapan UMK, pemagangan, dll)</t>
  </si>
  <si>
    <t>Perubahan regulasi lingkungan hidup dan penerapan perizinan secara online yang belum optimal menghambat percepatan persetujuan perizinan</t>
  </si>
  <si>
    <t>Perkembangan teknologi AI untuk pengembangan Human Capital dan kompetensi teknis</t>
  </si>
  <si>
    <t>Ketersediaan SDM mayoritas Gen Z sehingga perlu program SDM (rekrutasi, pelatihan, dll) yang berbeda</t>
  </si>
  <si>
    <t>STRENGTH</t>
  </si>
  <si>
    <t>ISU STRATEGIS</t>
  </si>
  <si>
    <t>BOBOT</t>
  </si>
  <si>
    <t>% BOBOT</t>
  </si>
  <si>
    <t>RATING</t>
  </si>
  <si>
    <t>SCORE</t>
  </si>
  <si>
    <t>Bobot</t>
  </si>
  <si>
    <t>Persepsi nilai pengaruh atribut secara umum terhadap pencapaian target perusahaan</t>
  </si>
  <si>
    <t>Nilai</t>
  </si>
  <si>
    <t>Statement</t>
  </si>
  <si>
    <t>Deskripsi</t>
  </si>
  <si>
    <t>Tidak berpengaruh</t>
  </si>
  <si>
    <t>Tidak memberikan dampak pada percepatan atau perlambatan pencapaian target</t>
  </si>
  <si>
    <t>Kurang berpengaruh</t>
  </si>
  <si>
    <t>Tidak memberikan dampak secara langsung kepada pencapaian target</t>
  </si>
  <si>
    <t>Cukup berpengaruh</t>
  </si>
  <si>
    <t>Memberikan dampak secara langsung tetapi cukup signifikan</t>
  </si>
  <si>
    <t>Sangat berpengaruh</t>
  </si>
  <si>
    <t>Memberikan dampak langsung sangat besar pada pencapaian target</t>
  </si>
  <si>
    <t>Persen Bobot</t>
  </si>
  <si>
    <t>Bobot per atribut  dibagi dengan total bobot dalam satu kategori</t>
  </si>
  <si>
    <t>Rating</t>
  </si>
  <si>
    <t>Persepsi nilai performance setiap atribut, nilai rating positive untuk Strength dan Opportunity serta negative untuk Weakness dan Threat</t>
  </si>
  <si>
    <t xml:space="preserve">  1 atau -1</t>
  </si>
  <si>
    <t>Kecil</t>
  </si>
  <si>
    <t>Performance saat ini tidak memberikan pengaruh terhadap pencapaian target</t>
  </si>
  <si>
    <t xml:space="preserve">  2 atau -2</t>
  </si>
  <si>
    <t>Sedang / cukup</t>
  </si>
  <si>
    <t>Performance saat ini cukup memberikan pengaruh terhadap pencapaian target</t>
  </si>
  <si>
    <t xml:space="preserve">  3 atau -3</t>
  </si>
  <si>
    <t>Besar</t>
  </si>
  <si>
    <t>Performance saat ini  memberikan pengaruh besar terhadap pencapaian target</t>
  </si>
  <si>
    <t xml:space="preserve">  4 atau -4</t>
  </si>
  <si>
    <t>Sangat besar</t>
  </si>
  <si>
    <t>Performance saat ini memberikan pengaruh sangat besar terhadap pencapaian target</t>
  </si>
  <si>
    <t xml:space="preserve"> </t>
  </si>
  <si>
    <t>Score</t>
  </si>
  <si>
    <t>Perkalian antara persen bobot dengan Rating masing-masing atribut</t>
  </si>
  <si>
    <t>Grand Total</t>
  </si>
  <si>
    <t>SUM</t>
  </si>
  <si>
    <t>SWOT</t>
  </si>
  <si>
    <t>WEAKNESS</t>
  </si>
  <si>
    <t>OPORTUNITY</t>
  </si>
  <si>
    <t>THREAT</t>
  </si>
  <si>
    <t>POSITIF</t>
  </si>
  <si>
    <t>NEGATIF</t>
  </si>
  <si>
    <t>KOORDINAT</t>
  </si>
  <si>
    <t>INTERNAL</t>
  </si>
  <si>
    <t>EXTERNAL</t>
  </si>
  <si>
    <t>OPPORTUNITY</t>
  </si>
  <si>
    <t>PERTUMBUHAN PASAR TINGGI</t>
  </si>
  <si>
    <t>KUADRAN</t>
  </si>
  <si>
    <t>LUAS</t>
  </si>
  <si>
    <t>PRIORITAS STRATEGI</t>
  </si>
  <si>
    <t>II</t>
  </si>
  <si>
    <t>STABILITY</t>
  </si>
  <si>
    <t>EXPANSION</t>
  </si>
  <si>
    <t>I</t>
  </si>
  <si>
    <t>Kuadran I</t>
  </si>
  <si>
    <t>Kuadran II</t>
  </si>
  <si>
    <t>Kuadran III</t>
  </si>
  <si>
    <t>Kuadran IV</t>
  </si>
  <si>
    <t>PERSAINGAN LEMAH</t>
  </si>
  <si>
    <t>PERSAINGAN KUAT</t>
  </si>
  <si>
    <t>III</t>
  </si>
  <si>
    <t>RETRENCHMENT</t>
  </si>
  <si>
    <t>COMBINATION</t>
  </si>
  <si>
    <t>IV</t>
  </si>
  <si>
    <t>PERTUMBUHAN PASAR RENDAH</t>
  </si>
  <si>
    <t>F-MSD/12</t>
  </si>
  <si>
    <t>SO</t>
  </si>
  <si>
    <t>ST</t>
  </si>
  <si>
    <t>WO</t>
  </si>
  <si>
    <t>WT</t>
  </si>
  <si>
    <t>SO1</t>
  </si>
  <si>
    <t>WO1</t>
  </si>
  <si>
    <t>SO2</t>
  </si>
  <si>
    <t>WO2</t>
  </si>
  <si>
    <t>SO3</t>
  </si>
  <si>
    <t>WO3</t>
  </si>
  <si>
    <t>Meningkatkan kinerja penjualan lokal</t>
  </si>
  <si>
    <t>SO4</t>
  </si>
  <si>
    <t>WO4</t>
  </si>
  <si>
    <t>Meningkatkan kinerja penjualan ekspor</t>
  </si>
  <si>
    <t>SO5</t>
  </si>
  <si>
    <t>WO5</t>
  </si>
  <si>
    <t>Penerapan sistem informasi berbasis teknologi</t>
  </si>
  <si>
    <t>SO6</t>
  </si>
  <si>
    <t>W06</t>
  </si>
  <si>
    <t>SO7</t>
  </si>
  <si>
    <t>ST1</t>
  </si>
  <si>
    <t>WT1</t>
  </si>
  <si>
    <t>ST2</t>
  </si>
  <si>
    <t>WT2</t>
  </si>
  <si>
    <t>ST3</t>
  </si>
  <si>
    <t>WT3</t>
  </si>
  <si>
    <t>ST4</t>
  </si>
  <si>
    <t>WT4</t>
  </si>
  <si>
    <t>ST5</t>
  </si>
  <si>
    <t>WT5</t>
  </si>
  <si>
    <t>ST6</t>
  </si>
  <si>
    <t>WT6</t>
  </si>
  <si>
    <t>WO7</t>
  </si>
  <si>
    <t>SO8</t>
  </si>
  <si>
    <t>WO8</t>
  </si>
  <si>
    <t>STRATEGI 2024</t>
  </si>
  <si>
    <t>Mempertahankan kinerja jaringan pemasaran agar tetap maksimal</t>
  </si>
  <si>
    <t>Memaksimalkan system dan teknologi informasi yang telah ada</t>
  </si>
  <si>
    <t>ST7</t>
  </si>
  <si>
    <t>ST8</t>
  </si>
  <si>
    <t>Menjaga hubungan yang baik dengan para stakeholder</t>
  </si>
  <si>
    <t>Analisa alur proses produksi yang streamline</t>
  </si>
  <si>
    <t>Komunikasi yang baik dengan para vendor (stakeholders)</t>
  </si>
  <si>
    <t>Peningkatan disiplin karyawan terhadap jobdesk masing-masing</t>
  </si>
  <si>
    <t>Peyusunan strategi marketing berdasarkan target pasar masing-masing</t>
  </si>
  <si>
    <t>WT7</t>
  </si>
  <si>
    <t xml:space="preserve">Manajemen </t>
  </si>
  <si>
    <t>Karyawan</t>
  </si>
  <si>
    <t>Customer</t>
  </si>
  <si>
    <t xml:space="preserve">Waktu proses (Lead Time) yang cukup lama untuk memenuhi permintaan barang dari konsumen </t>
  </si>
  <si>
    <t>Masih terbukanya wilayah pemasaran baru yang selama ini belum tersentuh, baik untuk pemasaran lokal atau internasional</t>
  </si>
  <si>
    <t xml:space="preserve">Adanya perubahan Regulasi terkait dengan Penggunaan bahan bakar industri yang ramah lingkungan </t>
  </si>
  <si>
    <t xml:space="preserve">Kebijakan pemerintah terkait pemberian insentif pada produk yang sudah memiliki sertifikasi TKDN </t>
  </si>
  <si>
    <t>Harga produk Nursing Bed yang masih lebih tinggi dari harga pesaing</t>
  </si>
  <si>
    <t>Permintaan produk customize dari konsumen cenderung meningkat dan cukup banyak</t>
  </si>
  <si>
    <t>Kompetensi SDM masih dibawah yang di harapkan sehingga menghambat produktifitas</t>
  </si>
  <si>
    <t xml:space="preserve">Terjadinya keterlambatan pembayaran ke vendor </t>
  </si>
  <si>
    <t>Masyarakat</t>
  </si>
  <si>
    <t>Pemegang saham</t>
  </si>
  <si>
    <t>Penurunan deviden</t>
  </si>
  <si>
    <t>CSR untuk masyarakat sekitar</t>
  </si>
  <si>
    <t>Masih terjadinya kecelakaan kerja pada karyawan</t>
  </si>
  <si>
    <t>Keluhan terhadap kualitas packaging produk CINT yang kurang baik</t>
  </si>
  <si>
    <t>2nd</t>
  </si>
  <si>
    <t>3rd</t>
  </si>
  <si>
    <t>Optimalisasi Sistem Manajemen ISO terintegrasi</t>
  </si>
  <si>
    <t>Mempertahankan keunggulan kualitas produk CINT</t>
  </si>
  <si>
    <t>4th</t>
  </si>
  <si>
    <t>SO9</t>
  </si>
  <si>
    <t>Review sistem kerja</t>
  </si>
  <si>
    <t>Meningkatkan efisiensi dan efektivitas perencanaan</t>
  </si>
  <si>
    <t xml:space="preserve">Maksimalkan otomatisasi maintenance </t>
  </si>
  <si>
    <t>Monitoring terhadap ketercapaian target proses dan kepatuhan</t>
  </si>
  <si>
    <t>Pengelolaan keuangan perusahaan yang baik</t>
  </si>
  <si>
    <t>Perencanaan dan pengelolaan SDM yang baik</t>
  </si>
  <si>
    <t>W09</t>
  </si>
  <si>
    <t>Mempertahankan kualitas produk CINT</t>
  </si>
  <si>
    <t>Meningkatkan penerapan sistem informasi dan teknologi</t>
  </si>
  <si>
    <t>ST9</t>
  </si>
  <si>
    <t xml:space="preserve">Turn Over inventory tinggi (Tidak Overstock, penjualan optimal)  </t>
  </si>
  <si>
    <t>1st</t>
  </si>
  <si>
    <t>Pengelolaan perencanaan produksi &amp; keuangan yang baik</t>
  </si>
  <si>
    <t>Menerapkan program kaderisasi karyawan</t>
  </si>
  <si>
    <t>Penyesuaian dengan cepat terhadap perubahan regulasi</t>
  </si>
  <si>
    <t>WT8</t>
  </si>
  <si>
    <t>Sum of IN</t>
  </si>
  <si>
    <t>Values</t>
  </si>
  <si>
    <t>Sum of EKS</t>
  </si>
  <si>
    <t>Adanya perubahan Regulasi terkait dengan Penggunaan bahan bakar industri yang ramah lingkungan  Total</t>
  </si>
  <si>
    <t>CSR untuk masyarakat sekitar Total</t>
  </si>
  <si>
    <t>Kebijakan pemerintah terkait pemberian insentif pada produk yang sudah memiliki sertifikasi TKDN  Total</t>
  </si>
  <si>
    <t>Masih terbukanya wilayah pemasaran baru yang selama ini belum tersentuh, baik untuk pemasaran lokal atau internasional Total</t>
  </si>
  <si>
    <t>Permintaan produk customize dari konsumen cenderung meningkat dan cukup banyak Total</t>
  </si>
  <si>
    <t>Potensi kebutuhan Alkes di tahun 2024 yang besar Total</t>
  </si>
  <si>
    <t>Sum of S</t>
  </si>
  <si>
    <t>Sum of W</t>
  </si>
  <si>
    <t>Sum of O</t>
  </si>
  <si>
    <t>Sum of T</t>
  </si>
  <si>
    <t>Total</t>
  </si>
  <si>
    <t>Vendor</t>
  </si>
  <si>
    <t>Produk dan layanan CINT sulit dijangkau customer</t>
  </si>
  <si>
    <t>CINT tidak dapat memenuhi permintaan Alkes di tahun 2024</t>
  </si>
  <si>
    <t>CINT tidak dapat meningkatkan penjualan Alkes karena supply dan perizinan</t>
  </si>
  <si>
    <t>Sistem penjualan masih menggunakan cara konvensional</t>
  </si>
  <si>
    <t>Proses dalam penetapan Kenaikan upah (UMK/UMP) tahunan sangat berpengaruh pada kinerja organisasi</t>
  </si>
  <si>
    <t>Kenaikan upah tidak sesuai dengan harapan</t>
  </si>
  <si>
    <t>APD yang disediakan kurang memperhatikan aspek kenyamanan</t>
  </si>
  <si>
    <t>Kaderisasi yang tidak berjalan dengan baik</t>
  </si>
  <si>
    <t>Rencana produksi tidak sesuai dengan target</t>
  </si>
  <si>
    <t>Produktivitas tidak sesuai dengan target</t>
  </si>
  <si>
    <t>Kenaikan harga kebutuhan</t>
  </si>
  <si>
    <t>Belum adanya penggunaan energi alternatif</t>
  </si>
  <si>
    <t>Pemerintah</t>
  </si>
  <si>
    <t>Inventory slow dan unmoving yang tinggi</t>
  </si>
  <si>
    <t>Pertumbuhan keuntungan tidak signifikan</t>
  </si>
  <si>
    <t>Dana belanja pemerintah dialihkan untuk kepentingan Pemilu</t>
  </si>
  <si>
    <t>Produk CINT sudah tersetifikasi TKDN</t>
  </si>
  <si>
    <t>Karir mapping belum terencana dengan baik</t>
  </si>
  <si>
    <t>Masih adanya hardware dan software dengan teknologi lama</t>
  </si>
  <si>
    <t>Kepatuhan terhadap regulasi yang berlaku</t>
  </si>
  <si>
    <t>Masih adanya sanksi ketidakpatuhan terhadap regulasi</t>
  </si>
  <si>
    <t>Kompetensi yang tidak sesuai kebutuhan</t>
  </si>
  <si>
    <t>Masih adanya komplain pencemaran lingkungan</t>
  </si>
  <si>
    <t>Harga barang jadi untuk produk sejenis masih cukup tinggi dibandingkan dengan kompetitor</t>
  </si>
  <si>
    <t>Pemakaian bahan bakar dan energi mengalami penurunan</t>
  </si>
  <si>
    <t>Stock sistem SAP telah akurat</t>
  </si>
  <si>
    <t>Implementasi sistem manajemen integrasi yang telah dilaksanakan 100%</t>
  </si>
  <si>
    <t>Improvement dan inovasi sudah berjalan tetapi belum berdampak</t>
  </si>
  <si>
    <t>Aging ratio Piutang (AR) sesuai dengan target</t>
  </si>
  <si>
    <t>Manajemen</t>
  </si>
  <si>
    <t>1,2</t>
  </si>
  <si>
    <t>2,6</t>
  </si>
  <si>
    <t>1,2,6</t>
  </si>
  <si>
    <t>2,3,7</t>
  </si>
  <si>
    <t>1,2,3</t>
  </si>
  <si>
    <t>Efisiensi penggunaan sumber energi</t>
  </si>
  <si>
    <t>Optimalisasi penggunaan sistem SAP</t>
  </si>
  <si>
    <t>Pengelolaan produksi internal &amp; subcon yang lebih efisien</t>
  </si>
  <si>
    <t>Mencari alternatif vendor</t>
  </si>
  <si>
    <t>2,4,6</t>
  </si>
  <si>
    <t>Konsistensi penerapan standar ISO integrasi</t>
  </si>
  <si>
    <t>Pemenuhan peraturan perundangan (termasuk K3L)</t>
  </si>
  <si>
    <t>Menjaga hubungan baik dengan customer dan vendor</t>
  </si>
  <si>
    <t>Meningkatkan kinerja keuangan termasuk efisiensi, efektifitas dan cost reduction</t>
  </si>
  <si>
    <t>Mencari alternative vendor dengan harga kompetitif &amp; kualitas baik</t>
  </si>
  <si>
    <t>1,2,5</t>
  </si>
  <si>
    <t>Proses dalam penetapan kenaikan upah (UMK/UMP) tahunan sangat berpengaruh pada kinerja organisasi</t>
  </si>
  <si>
    <t>WT9</t>
  </si>
  <si>
    <t>Perencanaan program pengembangan dan kaderisasi karyawan</t>
  </si>
  <si>
    <t xml:space="preserve">Modernisasi teknologi </t>
  </si>
  <si>
    <t xml:space="preserve">Mempertahankan kualitas produk CINT </t>
  </si>
  <si>
    <t>3,7</t>
  </si>
  <si>
    <t>W10</t>
  </si>
  <si>
    <t>2,10</t>
  </si>
  <si>
    <t>Pemenuhan standar kualitas produk</t>
  </si>
  <si>
    <t>TH. 2025</t>
  </si>
  <si>
    <t>Dukungan terhadap medernisasi proses produksi sangat tinggi</t>
  </si>
  <si>
    <t>Dukungan terhadap pengembangan karyawan</t>
  </si>
  <si>
    <t>Manajemen/Pabrik</t>
  </si>
  <si>
    <t>Downtime/kerusakan mesin minimal</t>
  </si>
  <si>
    <t>Investasi untuk pengembangan produk</t>
  </si>
  <si>
    <t>Marketing</t>
  </si>
  <si>
    <t>Ketersedian jenis produk yang lengkap</t>
  </si>
  <si>
    <t>pemenuhan order sesuai waktu</t>
  </si>
  <si>
    <t>Mesin dan sarana produksi sudah tua</t>
  </si>
  <si>
    <t>Penggangtian mesin yang bisa menaikan produktivitas</t>
  </si>
  <si>
    <t>Skill belum merata</t>
  </si>
  <si>
    <t>Pelatihan yang menunjang pekerjaan diperbanyak</t>
  </si>
  <si>
    <t>Customer/Marketing</t>
  </si>
  <si>
    <t>variasi produk yang beragam, jumlah produk tidak minimal order</t>
  </si>
  <si>
    <t>kebutuhan produk jumlah kecil variasi banyak</t>
  </si>
  <si>
    <t>Produk baru yang belum terserap pasar</t>
  </si>
  <si>
    <t>produk baru meningkatkan penjualan</t>
  </si>
  <si>
    <t>sarana kerja, jig dll model lama</t>
  </si>
  <si>
    <t>sarana/jig yang sesuai dengan kondisi</t>
  </si>
  <si>
    <t>tertib aturan dan keselamatan kerja belum merata</t>
  </si>
  <si>
    <t>penerapan peraturan yang ketat</t>
  </si>
  <si>
    <t>Pangsa pasar produk furnitur masih terbuka luas</t>
  </si>
  <si>
    <t>Produk yang menarik dan sesuai kebutuhan</t>
  </si>
  <si>
    <t>terbuka untuk meningkatkan level skill karyawan</t>
  </si>
  <si>
    <t>skill yang sesuai dengan kompetensi</t>
  </si>
  <si>
    <t>Perusahaan mendukung perubahan yang berkelanjutan</t>
  </si>
  <si>
    <t xml:space="preserve">Kondisi perusahaan yang terus meningkat </t>
  </si>
  <si>
    <t>Manajemen/Karyawan</t>
  </si>
  <si>
    <t>terbuka peluang untuk memunculkan ide kreatif yang menbangun</t>
  </si>
  <si>
    <t>adayan dukungan dan reward yang sesuai</t>
  </si>
  <si>
    <t>Lingkungan sekitar perusahaan sangat kondusif</t>
  </si>
  <si>
    <t>Hubungan yang kondusif tidak saling merugikan</t>
  </si>
  <si>
    <t>Dukungan terhadap perusahaan besar</t>
  </si>
  <si>
    <t>keberlangsungan usaha bersama</t>
  </si>
  <si>
    <t>Loyalitas konsumen tidak kuat lagi</t>
  </si>
  <si>
    <t>Customer menginginkan produk sesuai keinginannya</t>
  </si>
  <si>
    <t>Harga produk pesaing lebih murah</t>
  </si>
  <si>
    <t>harga yang kompetitif</t>
  </si>
  <si>
    <t>harga vendor yg tidak dievaluasi/tidak standar</t>
  </si>
  <si>
    <t>standarisasi harga</t>
  </si>
  <si>
    <t xml:space="preserve">Demo buruh </t>
  </si>
  <si>
    <t>suasana kondusif</t>
  </si>
  <si>
    <t>Harga bahan baku pendukung tidal stabil</t>
  </si>
  <si>
    <t>harga bahan baku yang sesuai</t>
  </si>
  <si>
    <t>Produksi</t>
  </si>
  <si>
    <t>Tim maintenance yang ahli di bidang Mekatronika (Mekanik-Elektronika-Informatika)</t>
  </si>
  <si>
    <t>Meminimalkan terjadinya downtime mendekati Zero</t>
  </si>
  <si>
    <t>Keahlian maintenance dan program robot welding</t>
  </si>
  <si>
    <t>Program robotisasi harus disertai dengan maintenance rdan program robot welding yang ahli</t>
  </si>
  <si>
    <t>Kekurangan Teknisi Ahli di bidang Mekatronika (Mekanik-Elektronika-Informatika)</t>
  </si>
  <si>
    <t>Penambahan teknisi ahli atau peningkatan kemampuan teknisi yang ada</t>
  </si>
  <si>
    <t>Jumlah gagal G2 akibat mesin chrome masih tinggi</t>
  </si>
  <si>
    <t>Menurunkan jumlah G2 dengan bantuan Advisor mesin chrome</t>
  </si>
  <si>
    <t>Aplikasi sistem informasi dalam bidang maintenance mudah didapat</t>
  </si>
  <si>
    <t>Kemudahan dalam monitoring dan pelaksanaan preventif maintenance</t>
  </si>
  <si>
    <t xml:space="preserve">Pelatihan dan sertifikasi keahlian yang mudan didapat </t>
  </si>
  <si>
    <t xml:space="preserve">Peningkatan standar kemampuan (skill) operator untuk mengurangi penggunaan vendor dalam hal perbaikan tertentu </t>
  </si>
  <si>
    <t>Spareparts Diskontinyu pada mesin tertentu</t>
  </si>
  <si>
    <t>Peremajaan mesin-mesin dengan sparepart yang sudah diskontinyu</t>
  </si>
  <si>
    <t>Administrasi By SAP Realtime</t>
  </si>
  <si>
    <t>Realisasi Hasil/Laporan tepat waktu</t>
  </si>
  <si>
    <t>Ketepatan realisasi produksi terhadap APS</t>
  </si>
  <si>
    <t>Pengiriman FG Tepat Waktu</t>
  </si>
  <si>
    <t>Customer &amp; Vendor</t>
  </si>
  <si>
    <t>Kemampuan untuk memberikan pelayanan SPBG &amp; MR yang cepat dan akurat</t>
  </si>
  <si>
    <t xml:space="preserve">Ketepatan waktu, qty dan Item </t>
  </si>
  <si>
    <t>Hubungan baik dengan Pemasok ( Vendor)</t>
  </si>
  <si>
    <t>Menjaga dan meningkatkan kerjasama</t>
  </si>
  <si>
    <t>Manjemen</t>
  </si>
  <si>
    <t>Perawatan dan pemeliharaan  berkala  terhadap fasilitas dan peralatan</t>
  </si>
  <si>
    <t>Peralatan dan sarana bisa dipergunakan sesuai dengan Fungsinya</t>
  </si>
  <si>
    <t>Percepatan dan ketepatan informasi order &amp; Material</t>
  </si>
  <si>
    <t xml:space="preserve">Penurunan Inventory serta percepatan penyelesaian Slow &amp; UM </t>
  </si>
  <si>
    <t>Data Stock SAP vs Actual Fisik</t>
  </si>
  <si>
    <t>Tidak ada  selisih stock</t>
  </si>
  <si>
    <t>Ketidaksesuaian Jadwal Pengiriman  dgn realisasi</t>
  </si>
  <si>
    <t>Jadwal dan Realisasi sesuai</t>
  </si>
  <si>
    <t>Minimnya ketersediaan Stock ( Short leadtime)</t>
  </si>
  <si>
    <t>Forecast yang akurat &amp; berkelanjutan</t>
  </si>
  <si>
    <t>Standarisasi  Packing</t>
  </si>
  <si>
    <t xml:space="preserve">Ketepatan qty </t>
  </si>
  <si>
    <t>Inventory di vendor belum terorganisir dgn baik</t>
  </si>
  <si>
    <t>Melakukan Re layout</t>
  </si>
  <si>
    <t>Fasiliats gudang yang baik  dan teknologi terkini</t>
  </si>
  <si>
    <t>Meningkatkan efisiensi dan produktifitas dalam managemen pergudangan</t>
  </si>
  <si>
    <t>Hubungan yang strategis dengan pemasok (Vendor)</t>
  </si>
  <si>
    <t>Meningkatkan ketersediaan stok</t>
  </si>
  <si>
    <t>Knowledge hard &amp; Soft Skill</t>
  </si>
  <si>
    <t>Pengembangan SDM melalui pelatihan</t>
  </si>
  <si>
    <t>Penambahan Vendor/ supplier</t>
  </si>
  <si>
    <t>Tidak single Supplier</t>
  </si>
  <si>
    <t>Perubahan permintaan  marketing yang sulit diprediksi</t>
  </si>
  <si>
    <t>Resiko kerusakan Stok</t>
  </si>
  <si>
    <t>Tidak ada kerusakan Inventory</t>
  </si>
  <si>
    <t>Ketergantungan kepada single vendor</t>
  </si>
  <si>
    <t>Pembatalan order</t>
  </si>
  <si>
    <t>Tidak ada pembatalan order</t>
  </si>
  <si>
    <t>Minimum Order Qty material</t>
  </si>
  <si>
    <t>Kepastian dan qty order</t>
  </si>
  <si>
    <t>PR-PO Tepat Waktu</t>
  </si>
  <si>
    <t>Kedatangan Barang sesuai dengan kebutuhan produksi</t>
  </si>
  <si>
    <t>Kwalitas Barang sesuai yang telah distandarkan Chitose</t>
  </si>
  <si>
    <t>Produksi tidak terganggu</t>
  </si>
  <si>
    <t>Pembayaran ke vendor tepat waktu</t>
  </si>
  <si>
    <t>Pengiriman barang dari vendor lancar</t>
  </si>
  <si>
    <t xml:space="preserve">Forecase kebutuhan barang </t>
  </si>
  <si>
    <t>Kelancaran pengiriman tepat waktu sesuai denga kebtuhan</t>
  </si>
  <si>
    <t xml:space="preserve">Cost Reduction </t>
  </si>
  <si>
    <t>Dapat Harga yang terbaik</t>
  </si>
  <si>
    <t>Pemantuan kedatangan material</t>
  </si>
  <si>
    <t>Jaminan kedatangan tepat waktu dan jumlah</t>
  </si>
  <si>
    <t>Single Supplier</t>
  </si>
  <si>
    <t>Lead time permintaan yang terlalu singkat</t>
  </si>
  <si>
    <t>Kemungkinan resiko pengambilan barang sendiri,
Pengiriman tidak sesuai waktu,
Kwalitas diluar standar, Kenaikan harga beli</t>
  </si>
  <si>
    <t>Keterlambatan pembayaran</t>
  </si>
  <si>
    <t>Tidak ada jaminan pengiriman,
Block Produksi dan pengiriman</t>
  </si>
  <si>
    <t>Permintaan pembelian mendadak</t>
  </si>
  <si>
    <t>Kwalitas diluar standar, Kenaikan harga beli</t>
  </si>
  <si>
    <t>Informasi Perubahan Spek terlambat</t>
  </si>
  <si>
    <t>Penumpukan stock mati,
Penghamburan biaya, Perbedaan harga costing,
Waktu terbuang,</t>
  </si>
  <si>
    <t>Harga tidak ada pembanding,
Ketergantungan terhadap Vendor,
Harus segera cari second supplier</t>
  </si>
  <si>
    <t>Katersediaan Material</t>
  </si>
  <si>
    <t>Menjamin kelancaran produksi.
Bisa memenuhi permintaan marketing tepat waktu</t>
  </si>
  <si>
    <t xml:space="preserve">Menjamin ketersediaan material untuk selalu ada,
</t>
  </si>
  <si>
    <t>Kenaikan harga produk jadi</t>
  </si>
  <si>
    <t>Kenaikan Kurs, LME, Bahan bakar, dll</t>
  </si>
  <si>
    <t>Kenaikan harga material</t>
  </si>
  <si>
    <t>Minimal oerder quantity</t>
  </si>
  <si>
    <t>Order sales marketing bisa menyesuaikan dengan MOQ dari vendor</t>
  </si>
  <si>
    <t>investasi di mesin dan peralatan baru yang lebih modern. Misal invest Lasser cutting, Bending Plate, Printing 3D, elektrik lifetruck</t>
  </si>
  <si>
    <t>Terjadi peningkatan dan percepatan pelayanan New produkk dan modofikasi untukkepuasan pelanggan</t>
  </si>
  <si>
    <t>investasi pada Peralatan Informasi Teknologi baik Hardware maupun Software. Misal Laptop design yang memadai, SAP, laptop kerja, Autocad, Sketchup</t>
  </si>
  <si>
    <t xml:space="preserve">Terjadi peningkatan dan persepatan proses design dan kualitas design, serta pelayanan operasional dan pencatatan </t>
  </si>
  <si>
    <t>Investasi Pada Sumber daya manusia yang kompeten dengan adanya program MT sebagai penyedia SDM berkualitas untuk Saat ini dan masa yang akan datang</t>
  </si>
  <si>
    <t>konsistensi availabilitas SDM yang berkualitas</t>
  </si>
  <si>
    <t>pelaksanaan audit mutu internal dengan frekwensi lebih tinggi membantu koreksi dalam distorsi proses kerja</t>
  </si>
  <si>
    <t>Karyawan, Manjemen, vendor</t>
  </si>
  <si>
    <t>Terciptanya Good Governance di PT. Cint</t>
  </si>
  <si>
    <t>Pelaksanaan meeting koordinasi mingguan yang konsisten mempertajam Planning dan eksekusi proyek dan APS</t>
  </si>
  <si>
    <t>Karyawan, manajemen</t>
  </si>
  <si>
    <t>percepatan dan peningkatan kualitas pelayanan konsumen</t>
  </si>
  <si>
    <t>Sistem manajemen terintegrasi (SAP) mempercepat administrasi setiap tahapan proses pekerjaan, ketelitian Transaksi biaya, kemudahan mendapat data valid, meringankan stock opname ,mempersingkat cycletime laporan</t>
  </si>
  <si>
    <t>Manjemen, custumer, karyawan, vendor, pemegang saham</t>
  </si>
  <si>
    <t>Tercipta tata kelola perusahaan yang baik dilingkungan pt. Chitose</t>
  </si>
  <si>
    <t>Kaizen Manajemen yang berjalan dengan baik merangsang setiap karyawan untuk menyumbangkan ide inovatif hasil pemikiran kreatif yang dapat meningkatkan pendapatan perusahaan, efektivitas kerja, maupun produktivitas</t>
  </si>
  <si>
    <t xml:space="preserve">Karyawan, manjemen </t>
  </si>
  <si>
    <t>Budaya Kaizen / Continous improvement mengakar di lingkungan PT CINT</t>
  </si>
  <si>
    <t>Investasi Untuk pengembangan Produk, menunjang Implementasi produk baru yang lebih baik untuk peningkatan penjualan baru maupun untuk memenuhi kebutuhan konsumen yang selama ini tidak terlayani</t>
  </si>
  <si>
    <t>costumer, karyawan, manjemen, vendor, pemerintah</t>
  </si>
  <si>
    <t>menambah range produk dan peningkatan penjualan</t>
  </si>
  <si>
    <t>Saluran Penjualan Produk yang terus diperbanyak misalnya melalui E-katalog, Penjualan Online (Masih Develop), B to B baru melalui eksport dengan perusahaan luar negeri (San yei, Nitori), Kerjasama dengan Kelompok Profesi (PDHI) sehingga memperbesar peluang untuk terjadi transaksi Bisnis</t>
  </si>
  <si>
    <t>peningkatan penjualan produk</t>
  </si>
  <si>
    <t>Kolaborasi yang kuat antar bagian untuk menyelesaikan suatu problem</t>
  </si>
  <si>
    <t>Karyawan, Manjemen, vendor, costumer</t>
  </si>
  <si>
    <t>Setiap problem dapat diatasi dengan cepat dan tidak berulang</t>
  </si>
  <si>
    <t>KPI BSC sistem yang konsisten berjalan dan dikembangkan fasilitasnya, mendorong setiap departemen untuk dapat menyelesaikan tugasnya dengan baik dan sesuai target</t>
  </si>
  <si>
    <t>karyawan &amp; Manjemen</t>
  </si>
  <si>
    <t>ada alat kontrol dan monitor pencapaian hasil kerja</t>
  </si>
  <si>
    <t>Kesadaran karyawan untuk memeriksa setiap Hasil pekerjaan masih perlu ditingkatkan. Terutama bagian produksi produk sehingga tidak mengandalkan QC dalam memastikan kualitas barang, kelengkapan produk, perbedaan spesifikasi dari yang telah distandardkan, kelengkapan komponen (Komponen kurang)</t>
  </si>
  <si>
    <t>tidak terjadi kesalahan kirim barang jadi,baik kelengkapan maupun kualitas</t>
  </si>
  <si>
    <t>Komitmen dalam menyelesaikan setiap ide innovasi masih lambat, sehingga untuk mendapatkan manfaat dari innnovasi menjadi telat, peluang untuk mendapat benefit menjadi tertunda</t>
  </si>
  <si>
    <t>dapat mengambil manfaat segera dari suatu innovasi</t>
  </si>
  <si>
    <t>komitmen untuk menyelesaikan setiap permintaan yang masuk baik antar departemen maupun dari konsumen ke internal terasa masih perlu ditingkatkan</t>
  </si>
  <si>
    <t>setiap permintaan dapat dilayani tepat waktu</t>
  </si>
  <si>
    <t>Lemahnya tentang evaluasi produk yang fast moving, slow moving dan stuck. Sebaiknya ada keputusan cepat untuk tidak selalu harus melayani permintaan yang tidak effisien atau secepatnya mengadakan produk pengganti</t>
  </si>
  <si>
    <t>produk yang tidak effisien dapat segera diskontinyu atau diganti produk baru</t>
  </si>
  <si>
    <t>Range Produk yang cukup Lebar dan kedalaman variasi Produk, sangat menyulitkan dalam Production Planning, Pengadaan material dan pengaturan vendor.</t>
  </si>
  <si>
    <t>Item produk tidak terlalu banyak atau sedang saja, tetapi volume permintaan tinggi</t>
  </si>
  <si>
    <t>Beberapa Aplikasi Design dan lainnya masih versi 2010/ 2011 (Perlu diperbaharui untuk meningkatkan kualitas hasil kerja dan percepatan penyelesaian</t>
  </si>
  <si>
    <t>aplikasi dan hardware seslalu update untuk kelancaran proses</t>
  </si>
  <si>
    <t>Dukungan kendaraan untuk mobilisasi masih dirasa kurang</t>
  </si>
  <si>
    <t>selalu tersedia kendaraan operasional</t>
  </si>
  <si>
    <t>karyawan, manjemen, costumer</t>
  </si>
  <si>
    <t>Packing Produk yang mudah rusak, dapat menurunkan tingkat kepercayaan konsumen terhadap kualitas produk (Banyak komplen)</t>
  </si>
  <si>
    <t>produk sampai ke konsumen dalam keadaan baik sehingga meningkatkan kepercayaan pelanggan</t>
  </si>
  <si>
    <t>Satuan penjualan Produk masih Pcs bukan per karton box, berpeluang produk berceceran karena diambil satuan untuk penjualan</t>
  </si>
  <si>
    <t>tertib penyimpanan finish good</t>
  </si>
  <si>
    <t>Jumlah karyawan yang terus berkurang, berpeluang tidak dapat terpenuhinya permintaan yang fluktuatif, hilangnya keahlian dengan cepat seiring dengan berakhirnya kerjasama kerja dengan karyawan, tidak bisa digantikan dengan cepat oleh karyawan baru, karena keterampilan harus melalui pengulangan (Latihan)</t>
  </si>
  <si>
    <t>karyawan yang kompeten selalu tersedia</t>
  </si>
  <si>
    <t>Karyawan, manajemen, vendor</t>
  </si>
  <si>
    <t>Pembelian Komponen dan Product yang MOQ akan menggelembungkan Inventory, perlu diperhitungkan dengan tepat dalam mengambil keputusanPembelian supaya tidak menjadi kerugian</t>
  </si>
  <si>
    <t>effisiensi pembelian material dan penjualan finish good</t>
  </si>
  <si>
    <t>Belum ada lagi Produk andalan 1 item dengan penjualan diatas 15.000 Pcs/ bulan, yang biasa meredam efek Fluktuasi Permintaan (dulu yamato, caesar, cosmo, school)</t>
  </si>
  <si>
    <t>Adanya prosuk utama untuk kestabilan kapasitas produksi</t>
  </si>
  <si>
    <t>Manajemen, Karyawan</t>
  </si>
  <si>
    <t>tingkat utilitas penggunaan sarana (mesin, peralatan, Dies dll) terus menurun seiring dengan kebijakan import barang jadi. Perlu diperhatikan investasi yang sudah dikeluarkan agaar segera BEP dan biaya tetap harus terserap oleh produktivitas</t>
  </si>
  <si>
    <t>Biaya tetap untuk operasional Sarana produksi harus terserap oleh kegiatan produktivitas supaya effisien</t>
  </si>
  <si>
    <t>costumer, manjemen</t>
  </si>
  <si>
    <t>Peluang Kerjasama bisnis bidang baru yaitu Alat kesehatan Hewan dengan PDHI</t>
  </si>
  <si>
    <t>dapat diwujudkan kejasamanya untuk peningkatan omzet</t>
  </si>
  <si>
    <t>costumer, manajemen</t>
  </si>
  <si>
    <t>Peluang Peningkatan Item Produk Eksport Bersama Kagukuro dan Sanyei</t>
  </si>
  <si>
    <t>Peluang peningkatan Penjualan melalui Penjualan Online</t>
  </si>
  <si>
    <t>diwujudkan untuk meningkatkan omzet</t>
  </si>
  <si>
    <t>peluang Bisnis Baru dalam develop Produk Home living</t>
  </si>
  <si>
    <t>costumer, manajemen, karyawan</t>
  </si>
  <si>
    <t>Peluang bisnis baru Design Interior dengan bekerjasama dengan vendor Developer</t>
  </si>
  <si>
    <t>karyawan, costumer, manajemen</t>
  </si>
  <si>
    <t>Effisiensi khususnya biaya pengiriman produk dengan program pengembangan Produk Knock Down baik Produk Baru maupun Produk Eksisting</t>
  </si>
  <si>
    <t>marketing ekspence bisa diturunkan dengan jumlah angkut yang maksimal</t>
  </si>
  <si>
    <t>Peningkatan Penjualan Produk melalui pengembangan Produk baru yang disukai pasar</t>
  </si>
  <si>
    <t>tersedia produk baru yang disukai pasar</t>
  </si>
  <si>
    <t>peningkatan kepuasan pelanggan dengan perbaikan kualitas material packing secara bertahap</t>
  </si>
  <si>
    <t>packing tidak rusak begitu barang sampai di konsumen</t>
  </si>
  <si>
    <t>Karyawan, Manajemen</t>
  </si>
  <si>
    <t>sumber ide pengembangan produk yang semakin banyak dengan sering menghadiri pameran produk,material dan mesin furniture baik didalam maupul luar negeri</t>
  </si>
  <si>
    <t>laporan trend furniture</t>
  </si>
  <si>
    <t>pemerintah</t>
  </si>
  <si>
    <t>Kenaikan harga material khususnya import karena kenaikan nilai tukar uang</t>
  </si>
  <si>
    <t>effisiensi dan lokalisasi produk (TKDN)</t>
  </si>
  <si>
    <t>situasi poliitik yang tidak stabil karena pemerintahan baru dan pilkada berpengaruh terhadap tingkat pemebelian B to G</t>
  </si>
  <si>
    <t>segera normal, penjualan B to G lancar</t>
  </si>
  <si>
    <t>vendor</t>
  </si>
  <si>
    <t>MOQ material dan Produk</t>
  </si>
  <si>
    <t>Simplikasi material, komponen dan produk</t>
  </si>
  <si>
    <t>Kenaikan biaya transportasi karena kenaikan BBM</t>
  </si>
  <si>
    <t>Knockdown system Product</t>
  </si>
  <si>
    <t>Membanjirnya produk dan komponen import dipasaran</t>
  </si>
  <si>
    <t>dimanfaatkan sebagai Source untuk produk baru</t>
  </si>
  <si>
    <t>Pembatasan pengambilan Air Oleh Pemerintah (KLH)</t>
  </si>
  <si>
    <t>membangun Water recycle plant</t>
  </si>
  <si>
    <t>pertumbuhan ekonomi yang tidak sesuai harapan</t>
  </si>
  <si>
    <t>Stabilisasi penjualan</t>
  </si>
  <si>
    <t>Departement Produksi Mengadopsi Teknologi Dan Sistem Manufaktur Modern Seperti Robotic Dan Otomatisasi Proses Chrome.</t>
  </si>
  <si>
    <t>Optimalasi Penggunaan Otomatisasi Robotic Untuk Peningkatan Kapasitas</t>
  </si>
  <si>
    <t>Kapasitas Produksi Cukup Besar Memungkinkan Chitose Dapat Memenuhi Pesanan Dalam Jumlah Besar</t>
  </si>
  <si>
    <t>Order Chitose Dapat Terus Naik Sehingga Kapasitas Produksi Bisa Optimal</t>
  </si>
  <si>
    <t>Karyawan Memiliki Kemampuan Multi Skill</t>
  </si>
  <si>
    <t>Dapat Mengoptimalkan Kapasitas Dan Fleksibilitas Planning Produksi</t>
  </si>
  <si>
    <t>Transaksi Sap Realtime</t>
  </si>
  <si>
    <t>Transaksi Sap Realtime Untuk Analisa Dan Planning Produksi</t>
  </si>
  <si>
    <t>Aplikasi Bahan Ramah Lingkungan Seperti Penggunaan Filter Pvc, Nano Ceramic, Dll</t>
  </si>
  <si>
    <t>Menurunkan Limbah B3</t>
  </si>
  <si>
    <t>Recycle Bahan Bahan Yang Menimbulkan Limbah Seperti Recycle Cpro, Recycle Powder Coating</t>
  </si>
  <si>
    <t>Mengoptimalkan Penggunaan Air Untuk Proses Cat Dan Chrome</t>
  </si>
  <si>
    <t>Menurunkan Limbah Dan Penggunaan Air</t>
  </si>
  <si>
    <t>Felksibilitas Pengerjaan Internal Vs Outsource (Bila Order Kecil Makan Pekerjaan Dilakukan Internal Terlebih Dahulu)</t>
  </si>
  <si>
    <t>Felksibilitas Pengerjaan Untuk Menurunkan Cost</t>
  </si>
  <si>
    <t>Produk Yang Diproses Produksi Mempunyai Ketergantungan Bahan Baku Dari Supplyer Sehingga Jika Penjadwalan Kedatangan Bahan Baku Kurang Baik Akan Mengganggu Proses Produksi</t>
  </si>
  <si>
    <t>Bahan Baku Dari Supplyer Sesuai Dengan Jadwal Rencana Kedatangan Untuk Menghindari Adanya Perubahan Rencana Produksi Yang Dapat Mengganggu Produktivitas Hasil Produksi</t>
  </si>
  <si>
    <t>Mesin Yang Dipakai Saat Ini Tergolong Mempunyai Masa Umur Sudah Tua Sehingga Perlu Perawatan Rutin</t>
  </si>
  <si>
    <t>Preventif Maintenance Secara Rutin Dilakukan. Dan Untuk Mesin Yang Sering Mengalami Trouble Untuk Dilakukan Peremajaan</t>
  </si>
  <si>
    <t>Meskipun Memiliki Skala Produksi Besar, Keterbatasan Kapasitas Pabrik Pada Puncak Permintaan Bisa Menjadi Masalah Jika Tidak Diimbangi Dengan Ekspansi Yang Tepat.</t>
  </si>
  <si>
    <t>Saat Target Besar Diharapkan Kondisi Mesin Dan Material Dalam Keadaan Baik Atau Sesuai Standar Untuk Meminimalisasi Adanya Lost Time Yang Tidak Bisa Dikejar Kembali Pada Waktu Kerja Normal (Reguler)</t>
  </si>
  <si>
    <t>Kecelakaan Kerja Masih Terjadi</t>
  </si>
  <si>
    <t>Tidak Ada Kecelakaan Kerja</t>
  </si>
  <si>
    <t>Komplain Customer Mengenai Kelengkapan Produk Maupun Kualitas Vendor Dan Internal Proses.</t>
  </si>
  <si>
    <t>Tidak Ada Komplain Customer</t>
  </si>
  <si>
    <t>Kegagalan Masih Diatas 0,2%</t>
  </si>
  <si>
    <t>Kegagalan Dibawah 0,2%</t>
  </si>
  <si>
    <t>Umur Karyawan Saat Ini Banyak Sudah Memasuki Masa Pensiun Sehingga Dapat Mempengaruhi Produktivitas</t>
  </si>
  <si>
    <t>Adanya Pembaharuan Teknologi Terbaru Yang Dapat Mengurangi Proses Produksi Dengan Harapan Jika Ada Sdm Pensiun Kapasitas Tetap Dapat Terjaga</t>
  </si>
  <si>
    <t>Customers</t>
  </si>
  <si>
    <t>Penggunaan Robotic Dalam Proses Produksi Berpeluang Dapat Meningkatkan Kapasitas Produksi Dan Dapat Menjadi Daya Tarik Sebagai Kelebihan Proses Produksi Di Chitose</t>
  </si>
  <si>
    <t>Preventive Maintenance Robotic Dan Peremajaan Robotic Yang Sering Mengalami Trouble Untuk Menjaga Kapasitas Produksi</t>
  </si>
  <si>
    <t>Salah Satu Produk Chitose Yaitu C-Pro. Dimana Cpro Ini Merupakan Satu-Satu Nya Produsen Airmate Di Indonesia Saat Ini Sehingga Dapat Menjadi Peluang Bisnis Karena Tidak Adanya Kompetitor Yang Mempunyai Produk Serupa</t>
  </si>
  <si>
    <t xml:space="preserve">Order C-Pro Dapat Meningkat </t>
  </si>
  <si>
    <t xml:space="preserve">Chitose Khususnya Departemen Produksi Ikut Berperan Aktif Dalam Program Esg Dalam Mempertimbangakan Aspek Lingkungan, Sosial Dan Tata Kelola Sehingga Dapat Memberikan Kesan Positif Kepada Konsumen Dan Memberikan Dampak Baik Untuk Bisnis Chitose </t>
  </si>
  <si>
    <t>Program Esg Chitose Dapat Terus Memberi Dampak Positif Untuk Lingkungan Dan Sekitar. Selain Itu, Kesan Baik Dari Esg Ini Dapat Meningkatkan Kepercayaan Konsumen Terhadap Chitose Untuk Membeli Produk Chitose Atau Repeat Order</t>
  </si>
  <si>
    <t>Ada Beberapa Semi Finish Dan Raw Material Wood Dapat Dikerjakan Di Internal</t>
  </si>
  <si>
    <t>Dapat Mengurangi Pembelian Material Ke Supplier</t>
  </si>
  <si>
    <t>Adanya Tren Peningkatan Investasi Di Sektor Kesehatan, Termasuk Rumah Sakit, Klinik, Dan Fasilitas Perawatan Lansia Di Indonesia, Memberikan Peluang Besar Bagi Pt Chitose Internasional Tbk Untuk Memperluas Pasar Produk Nursing Bed, Selain Itu Sudah Dilakukan Simplifikasi Untuk Produk Nsb Sehingga Kapasitas Bisa Meningkat.</t>
  </si>
  <si>
    <t>Order Nursing Bed Dapat Meningkat</t>
  </si>
  <si>
    <t>Pesaing</t>
  </si>
  <si>
    <t>Persaingan Produsen Lokal Dan Internasional Banyak Menawarkan Produk Serupa Dengan Harga Yang Lebih Rendah</t>
  </si>
  <si>
    <t>Chitose Dapat Melakukan Kaizen Strategis Terhadap Produk Sehingga Produk Chitose Dapat Bersaing</t>
  </si>
  <si>
    <t>Jika Terdapat Perubahan Regulasi Lingkungan Yang Lebih Ketat Terkait Emisi Dapat Meningkatkan Biaya Produksi</t>
  </si>
  <si>
    <t>Tidak Ada Regulasi Yang Berpengaruh Signifikan Terhadap Bisnis Chitose Untuk Menjaga Biaya Produksi</t>
  </si>
  <si>
    <t>Kenaikan Harga Bahan Baku Dapat Mempengaruhi Biaya Produksi Dan Mempengaruhi Keuntungan</t>
  </si>
  <si>
    <t>Kenaikan Harga Bahan Baku Dapat Terjaga</t>
  </si>
  <si>
    <t>Kualitas produk yang dihasilkan tinggi</t>
  </si>
  <si>
    <t>Image perusahaan meningkat</t>
  </si>
  <si>
    <t>Personil QC yang ahli dan berpengalaman di bidangnya</t>
  </si>
  <si>
    <t>Kualitas produk yang dihasilkan Chitose baik</t>
  </si>
  <si>
    <t>Cepat tanggap terhadap ketidaksesuaian termasuk keluhan pelanggan</t>
  </si>
  <si>
    <t>Customer Satisfaction terpenuhi</t>
  </si>
  <si>
    <t>Alat ukur yang selalu dikalibrasi dan verifikasi secara periodik</t>
  </si>
  <si>
    <t>Kualitas produk yang dihasilkan sesuai dengan standar</t>
  </si>
  <si>
    <t>Kontrol yang ketat terhadap kualitas material/komponen</t>
  </si>
  <si>
    <t>Produk Chitose dengan kualitas tinggi</t>
  </si>
  <si>
    <t>Realisasi jangka waktu pengujian material/komponen sesuai dengan target (max 7 hari kerja)</t>
  </si>
  <si>
    <t>Percepatan proses produksi serta kualitas material/komponen yang baik</t>
  </si>
  <si>
    <t>Standar Inspeksi dan Test yang tidak efisien dan efektif</t>
  </si>
  <si>
    <t>Proses inspeksi dilakukan dengan cepat dan akurat</t>
  </si>
  <si>
    <t>Kurangnya training QC</t>
  </si>
  <si>
    <t>Kurangnya Alat Uji Nursing Bed</t>
  </si>
  <si>
    <t>Membuat/Membeli Alat Uji Nursing Bed sesuai standar SNI IEC 60601-1: 2024</t>
  </si>
  <si>
    <t>Standar kualitas visual masih ada yang belum ditetapkan oleh QC</t>
  </si>
  <si>
    <t>Standar kualitas visual harus ditetapkan</t>
  </si>
  <si>
    <t>Kesadaran personel Produksi terhadap tanggungjawab kualitas yang masih rendah</t>
  </si>
  <si>
    <t>Proses self checking yang baik dari setiap personel Produksi sehingga kualitas barang yang dihasilkan-pun selalu baik</t>
  </si>
  <si>
    <t>Material/komponen dengan kualitas yang jelek, lolos inspeksi QC</t>
  </si>
  <si>
    <t>Material/komponen NG tidak  lolos ke</t>
  </si>
  <si>
    <t>Informasi ketidaksesuaian kualitas material dari supplier terlambat disampaikan ke bagian terkait</t>
  </si>
  <si>
    <t>Informasi ketidaksesuaian kualitas material tersampaikan secara realtime</t>
  </si>
  <si>
    <t>Kepercayaan terhadap kualitas produk Chitose masih cukup tinggi dipasaran</t>
  </si>
  <si>
    <t>Innovasi alat dan metode pengujian</t>
  </si>
  <si>
    <t>Proses pengujian lebih cepat dan akurat</t>
  </si>
  <si>
    <t>Kebutuhan konsumen terhadap produk  : Kursi, Meja, Lemari, Rak, Bed  selalu ada</t>
  </si>
  <si>
    <t>Inovasi produk yang unik , menarik dan murah</t>
  </si>
  <si>
    <t>Persepsi pelanggan terhadap kualitas produk Chitose yang positif dengan index hasil survey 3,55</t>
  </si>
  <si>
    <t>Customer merasa puas dengan kualitas produk Chitose</t>
  </si>
  <si>
    <t>Persaingan yang tinggi dari industri yang sama</t>
  </si>
  <si>
    <t>Peningkatkan kualitas produk dengan cara inovasi/kaizen, tanpa mengurangi kualitas dan tanpa meningkatkan biaya produksi</t>
  </si>
  <si>
    <t xml:space="preserve">Masih adanya Single Supplier (produk tertentu), sehingga bila ada masalah kualitas dapat mengganggu jalannya produksi </t>
  </si>
  <si>
    <t>Menambah Supplier untuk yang masih Single Supplier</t>
  </si>
  <si>
    <t>Kualitas material/komponen dari supplier/subcon masih banyak yang tidak sesuai dengan standar kualitas yang ditetapkan Chitose</t>
  </si>
  <si>
    <t>Kualitas material/komponen dari supplier/subcon harus sesuai dengan standar yang telah ditetapkan Chitose</t>
  </si>
  <si>
    <t>Payment dari customer relative tepat waktu refer dari document completed</t>
  </si>
  <si>
    <t xml:space="preserve">Forecast yang diterima OEM dari customer perlu peningkatan kualitas pelayanan dengan Qty dan Lead time produksi hingga ATD yang memiliki tingkat akurasi perencanaan yang lebih baik </t>
  </si>
  <si>
    <t>Meningkatkan omset penjualan (eksport)</t>
  </si>
  <si>
    <t>Item &amp; model produk standar relative banyak dengan kualitas baik, bisa ditawarkan untuk penjualan eksport untuk meningkatkan omzet penjualan (eksport)</t>
  </si>
  <si>
    <t>Produk OEM Paramount (school &amp; lobby chair) diharapkan ada produksi dan ada penjualan kembali</t>
  </si>
  <si>
    <t>Untuk menambah omset penjualan,  harus dilakukan pendekatan ulang ke buyer</t>
  </si>
  <si>
    <t>Informasi Raw material, data produksi, dan Stocks belum dapat dilakukan secara real time sehinggal pengaturan schedule Delivery Product perlu memastikan dengan langsung ke PIC</t>
  </si>
  <si>
    <t>Delivery produk membutuhkan data yang akurat secara real time, maka dibutuhkan data base yang ditampilkan pada dash board dengan operasional perhitungan yang akurat</t>
  </si>
  <si>
    <t xml:space="preserve">Permintaan costum produk memiliki prosedur dan waktu yang panjang </t>
  </si>
  <si>
    <t>Costum produk umumnya memiliki waktu yang relatif sebentar, maka dibutuhkan kelonggaran terkait prosedur dan waktu yang lebih cepat</t>
  </si>
  <si>
    <t>Pengetahuan terkait Six Sigma dalam aktualisasi penyelesaian permasalahan pada root cause dan metode preventif dalam pengawasan proses</t>
  </si>
  <si>
    <t>Diberikan trainning six sigma bersetifikasi dengan distribusi grade/belt sesuai dengan job pekerjaan</t>
  </si>
  <si>
    <t>Job distribusi terpusat pada satu orang sehingga prioritas pekerjaan menjadi terganggu</t>
  </si>
  <si>
    <t>Evaluasi Work Load Analisys</t>
  </si>
  <si>
    <t>Eksapansi market Middle East dengan Regulasi Penggunaan material ECO friendly pada ABS menjadi ABS Eco Friendly, packaging structure menjadi SASO, Forest Stewardship Council</t>
  </si>
  <si>
    <t>Peluang market di Middle East tinggi dan persiapan material berdasarkan regulasi yang ada perlu di evaluasi untuk persiapan ekspansi marketing</t>
  </si>
  <si>
    <t>Kualitas produk bench piano sejenis (Roland &amp; Kawai) memiliki kualitas lebih baik dibanding kompetitor (China)</t>
  </si>
  <si>
    <t>Meningkatkan kuantiti penjualan dengan market yang mengutamakan kualitas produk</t>
  </si>
  <si>
    <t>Harga produk bench piano sejenis OEM &amp; eksport (Roland &amp; Kawai) relative lebih mahal dibanding kompetitor (ex China)</t>
  </si>
  <si>
    <t>Harga bisa lebih kompetitive,  dengan beberapa cara cost reduction &amp; efisiensi material dan proses produksi</t>
  </si>
  <si>
    <t>Margin produk yang eksport ke Kagkuro (NPT &amp; NSF) relative tipis, basic costing dibanding harga jual aktual</t>
  </si>
  <si>
    <t>Supaya margin relative lebih logis, harus ada upaya cost reduction &amp; efisiensi material dan proses produksi, agar margin aktual lebih realistis</t>
  </si>
  <si>
    <t>Biaya kirim produk OEM (Kawai) tidak stabil cenderung tinggi  karena kuantiti setiap kirim tidak maksimal kapasitas angkutan</t>
  </si>
  <si>
    <t>supaya lebih rendah biaya kirim produk OEM (Kawai), kuantiti setiap kirim dimaksimalkan kapasitas angkutan</t>
  </si>
  <si>
    <t>Kualitas produk / carton box produk OEM (Kawai) masih ada peluang rusak akibat handling saat loading &amp; unloading</t>
  </si>
  <si>
    <t>Evaluasi cara penyimpanan &amp; penumpukan produk di palet, protector dalam satu palet dan kuantiti pengiriman sesuai standar kuantiti produk untuk tiap paletnya</t>
  </si>
  <si>
    <t>Aplikasi KPI BSC dalam Portal CINT</t>
  </si>
  <si>
    <t>Uplod dilakukan lebih mudah dan ontime langsung dengan analisa</t>
  </si>
  <si>
    <t>Penerapan sistem manajemen terintegrasi</t>
  </si>
  <si>
    <t>Memberikan dampak pada kinerja perusahaan dengan pelaksanaan internal audit yang efektif</t>
  </si>
  <si>
    <t>Business Proses dan SOP belum Update</t>
  </si>
  <si>
    <t>Business proses dan SOP update dan dijadikan sebagai pedoman dalam bekerja</t>
  </si>
  <si>
    <t>Jadwal eksternal audit yang terpisah-pisah dalam satu tahun</t>
  </si>
  <si>
    <t>Menyatukan jadwal eksternal audit dalam satu waktu yang bersamaan</t>
  </si>
  <si>
    <t>Pemilihan Vendor lembaga serifikasi eksternal yang sesuai dengan kebutuhan</t>
  </si>
  <si>
    <t>Harga lebih kompetitit, kualitas layanan bagus dan jadwal bisa menyesuaikan dengan kesibukan internal organisasi</t>
  </si>
  <si>
    <t>Customer memerlukan sertifikat yang belum dimiliki oleh chitose</t>
  </si>
  <si>
    <t>Chitose bisa menyediakan sertifikat sesuai kebutuhan custiomer</t>
  </si>
  <si>
    <t xml:space="preserve">Holding belum menerapkan standar sistem manajemen </t>
  </si>
  <si>
    <t>Semua holding sudah menerapkan standar sistem manajemen</t>
  </si>
  <si>
    <t>Penerapan regulasi baru terkait dengan sertifikasi wajib.</t>
  </si>
  <si>
    <t>Sertifikasi sudah diperoleh sebelum regulasi berlaku wajib</t>
  </si>
  <si>
    <t>Flow proses produksi tertata dengan baik</t>
  </si>
  <si>
    <t>Karyawan memiliki kualitas dan integritas yang baik</t>
  </si>
  <si>
    <t>Pengalaman kerja karyawan tinggi dibarengi dengan peningkatan multiskill</t>
  </si>
  <si>
    <t>Pendapatan yang layak</t>
  </si>
  <si>
    <t>Mesin dan sarana produksi dapat mendukung proses produksi</t>
  </si>
  <si>
    <t>Investasi sarana prasarana tepat guna &amp; sasaran</t>
  </si>
  <si>
    <t>sekitar 70% transaksi dgn pemerintahan dan menjadi product pilihan</t>
  </si>
  <si>
    <t>Masih  ada sisa anggaran belanja yang bisa diarahkan ke pembelian meubelair di sisa anggaran akhir tahun ini</t>
  </si>
  <si>
    <t>Kualitas produk lebih baik dibandingkan merek lain</t>
  </si>
  <si>
    <t>Menjaga kualitas agar tetap lebih unggul dibanding merek lain</t>
  </si>
  <si>
    <t>kecepatan pemenuhan product masih terkendala dengan supply material dari vendor atau kapasitas subkon</t>
  </si>
  <si>
    <t>item product untuk setiap category masih belum lengkap</t>
  </si>
  <si>
    <t>melengkapi jenis item product pada setiap kategori dan memperkaya lagi kategori product agar bisa menjadi one stop point of sales untuk kebutuhan furniture dan meubelair</t>
  </si>
  <si>
    <t>Produk CINT sudah tersertifikasi TKDN.</t>
  </si>
  <si>
    <t>semua item produk chitose bersertifikat TKDN dan juga dilengkapi dengan sertifikat BMP dan sertifikasi Halal</t>
  </si>
  <si>
    <t>Pemasaran produk CINT bisa menggunakan berbagai platform digital baik pemerintah ataupun swasta/retail</t>
  </si>
  <si>
    <t>Kemudahan dalam transaksi jual beli produk dengan mengikuti dan mengacu pada standar kebijakan pemerintah dan tren market swasta</t>
  </si>
  <si>
    <t>harga product chitose diatas rata-rata product sejenis</t>
  </si>
  <si>
    <t>Harga Jual rata2 product bisa lebih kompetitif atau minimal bisa sama dengan harga rata2 product brand lain</t>
  </si>
  <si>
    <t>Kualitas dan kelengkapan komponen perlu lebih di perhatikan lagi</t>
  </si>
  <si>
    <t>kualitas dan kelengkapan komponen bisa lebih baik lagi</t>
  </si>
  <si>
    <t xml:space="preserve">Tidak ada MoQ Order produk custom </t>
  </si>
  <si>
    <t>Masih bisa order produk custome tanpa MoQ</t>
  </si>
  <si>
    <t>Costumer</t>
  </si>
  <si>
    <t>PT. CHITOSE INTERNASIONAL TBK.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</si>
</sst>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42"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b/>
      <sz val="18"/>
      <color theme="1"/>
      <name val="Calibri"/>
      <family val="2"/>
      <scheme val="minor"/>
    </font>
    <font>
      <sz val="12"/>
      <color rgb="FF333333"/>
      <name val="Arial"/>
      <family val="2"/>
    </font>
    <font>
      <b/>
      <sz val="14"/>
      <color theme="1"/>
      <name val="Calibri"/>
      <family val="2"/>
      <scheme val="minor"/>
    </font>
    <font>
      <sz val="14"/>
      <color theme="1"/>
      <name val="Calibri"/>
      <family val="2"/>
      <scheme val="minor"/>
    </font>
    <font>
      <b/>
      <u/>
      <sz val="11"/>
      <color theme="1"/>
      <name val="Calibri"/>
      <family val="2"/>
      <scheme val="minor"/>
    </font>
    <font>
      <u/>
      <sz val="11"/>
      <color theme="1"/>
      <name val="Calibri"/>
      <family val="2"/>
      <charset val="1"/>
      <scheme val="minor"/>
    </font>
    <font>
      <b/>
      <sz val="11"/>
      <color theme="1"/>
      <name val="Arial Narrow"/>
      <family val="2"/>
    </font>
    <font>
      <sz val="24"/>
      <color rgb="FF00B050"/>
      <name val="Calibri"/>
      <family val="2"/>
      <charset val="1"/>
      <scheme val="minor"/>
    </font>
    <font>
      <sz val="11"/>
      <color rgb="FF00B050"/>
      <name val="Calibri"/>
      <family val="2"/>
      <charset val="1"/>
      <scheme val="minor"/>
    </font>
    <font>
      <sz val="48"/>
      <color theme="1"/>
      <name val="Calibri"/>
      <family val="2"/>
      <charset val="1"/>
      <scheme val="minor"/>
    </font>
    <font>
      <sz val="11"/>
      <color rgb="FF0070C0"/>
      <name val="Calibri"/>
      <family val="2"/>
      <charset val="1"/>
      <scheme val="minor"/>
    </font>
    <font>
      <sz val="24"/>
      <color rgb="FF0070C0"/>
      <name val="Calibri"/>
      <family val="2"/>
      <charset val="1"/>
      <scheme val="minor"/>
    </font>
    <font>
      <sz val="24"/>
      <color theme="7"/>
      <name val="Calibri"/>
      <family val="2"/>
      <charset val="1"/>
      <scheme val="minor"/>
    </font>
    <font>
      <sz val="11"/>
      <color theme="7"/>
      <name val="Calibri"/>
      <family val="2"/>
      <charset val="1"/>
      <scheme val="minor"/>
    </font>
    <font>
      <sz val="11"/>
      <color theme="1"/>
      <name val="Calibri"/>
      <family val="2"/>
      <charset val="1"/>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FFC000"/>
        <bgColor indexed="64"/>
      </patternFill>
    </fill>
    <fill>
      <patternFill patternType="solid">
        <fgColor theme="0" tint="-0.249977111117893"/>
        <bgColor indexed="64"/>
      </patternFill>
    </fill>
  </fills>
  <borders count="4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top/>
      <bottom style="thin">
        <color indexed="64"/>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auto="1"/>
      </left>
      <right/>
      <top style="thin">
        <color indexed="64"/>
      </top>
      <bottom style="double">
        <color indexed="64"/>
      </bottom>
      <diagonal/>
    </border>
    <border>
      <left/>
      <right style="double">
        <color auto="1"/>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auto="1"/>
      </left>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right style="double">
        <color auto="1"/>
      </right>
      <top style="thin">
        <color indexed="64"/>
      </top>
      <bottom style="thin">
        <color indexed="64"/>
      </bottom>
      <diagonal/>
    </border>
    <border>
      <left style="double">
        <color auto="1"/>
      </left>
      <right/>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double">
        <color indexed="64"/>
      </top>
      <bottom/>
      <diagonal/>
    </border>
    <border>
      <left/>
      <right style="thin">
        <color indexed="64"/>
      </right>
      <top style="double">
        <color auto="1"/>
      </top>
      <bottom style="thin">
        <color indexed="64"/>
      </bottom>
      <diagonal/>
    </border>
    <border>
      <left style="double">
        <color auto="1"/>
      </left>
      <right style="thin">
        <color indexed="64"/>
      </right>
      <top style="thin">
        <color indexed="64"/>
      </top>
      <bottom style="double">
        <color auto="1"/>
      </bottom>
      <diagonal/>
    </border>
    <border>
      <left style="thin">
        <color indexed="64"/>
      </left>
      <right/>
      <top/>
      <bottom style="double">
        <color auto="1"/>
      </bottom>
      <diagonal/>
    </border>
    <border>
      <left style="thin">
        <color indexed="64"/>
      </left>
      <right style="thin">
        <color indexed="64"/>
      </right>
      <top/>
      <bottom style="double">
        <color auto="1"/>
      </bottom>
      <diagonal/>
    </border>
    <border>
      <left style="thin">
        <color indexed="64"/>
      </left>
      <right style="double">
        <color indexed="64"/>
      </right>
      <top/>
      <bottom style="double">
        <color auto="1"/>
      </bottom>
      <diagonal/>
    </border>
    <border>
      <left style="thin">
        <color indexed="64"/>
      </left>
      <right style="double">
        <color auto="1"/>
      </right>
      <top style="thin">
        <color indexed="64"/>
      </top>
      <bottom style="double">
        <color auto="1"/>
      </bottom>
      <diagonal/>
    </border>
  </borders>
  <cellStyleXfs count="3">
    <xf numFmtId="0" fontId="0" fillId="0" borderId="0"/>
    <xf numFmtId="0" fontId="17" fillId="0" borderId="0"/>
    <xf numFmtId="164" fontId="41" fillId="0" borderId="0" applyFont="0" applyFill="0" applyBorder="0" applyAlignment="0" applyProtection="0"/>
  </cellStyleXfs>
  <cellXfs count="482">
    <xf numFmtId="0" fontId="0" fillId="0" borderId="0" xfId="0"/>
    <xf numFmtId="0" fontId="25" fillId="3" borderId="1" xfId="0" applyFont="1" applyFill="1" applyBorder="1" applyAlignment="1">
      <alignment vertical="center"/>
    </xf>
    <xf numFmtId="0" fontId="25" fillId="3" borderId="2" xfId="0" applyFont="1" applyFill="1" applyBorder="1" applyAlignment="1">
      <alignment vertical="center" wrapText="1"/>
    </xf>
    <xf numFmtId="0" fontId="25" fillId="3" borderId="5" xfId="0" applyFont="1" applyFill="1" applyBorder="1" applyAlignment="1">
      <alignment horizontal="center"/>
    </xf>
    <xf numFmtId="0" fontId="25" fillId="3" borderId="6" xfId="0" applyFont="1" applyFill="1" applyBorder="1" applyAlignment="1">
      <alignment horizontal="center" vertical="center"/>
    </xf>
    <xf numFmtId="0" fontId="25" fillId="3" borderId="7"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3" borderId="8" xfId="0" applyFont="1" applyFill="1" applyBorder="1" applyAlignment="1">
      <alignment horizontal="center" vertical="center"/>
    </xf>
    <xf numFmtId="0" fontId="25" fillId="3" borderId="5" xfId="0" applyFont="1" applyFill="1" applyBorder="1"/>
    <xf numFmtId="0" fontId="25" fillId="0" borderId="0" xfId="0" applyFont="1" applyAlignment="1">
      <alignment horizontal="center"/>
    </xf>
    <xf numFmtId="0" fontId="24" fillId="2" borderId="0" xfId="0" applyFont="1" applyFill="1"/>
    <xf numFmtId="0" fontId="25" fillId="2" borderId="0" xfId="0" applyFont="1" applyFill="1" applyAlignment="1">
      <alignment horizontal="center" vertical="center"/>
    </xf>
    <xf numFmtId="0" fontId="25" fillId="2" borderId="0" xfId="0" applyFont="1" applyFill="1" applyAlignment="1">
      <alignment vertical="center"/>
    </xf>
    <xf numFmtId="0" fontId="24" fillId="0" borderId="0" xfId="0" applyFont="1"/>
    <xf numFmtId="0" fontId="24" fillId="0" borderId="0" xfId="0" applyFont="1" applyAlignment="1">
      <alignment horizontal="left" vertical="top"/>
    </xf>
    <xf numFmtId="0" fontId="24" fillId="2" borderId="0" xfId="0" applyFont="1" applyFill="1" applyAlignment="1">
      <alignment horizontal="center"/>
    </xf>
    <xf numFmtId="0" fontId="24" fillId="0" borderId="0" xfId="0" applyFont="1" applyAlignment="1">
      <alignment horizontal="center"/>
    </xf>
    <xf numFmtId="0" fontId="25" fillId="3" borderId="1" xfId="0" applyFont="1" applyFill="1" applyBorder="1" applyAlignment="1">
      <alignment horizontal="center" vertical="center"/>
    </xf>
    <xf numFmtId="0" fontId="24" fillId="2" borderId="0" xfId="0" applyFont="1" applyFill="1" applyAlignment="1">
      <alignment horizontal="center" vertical="center"/>
    </xf>
    <xf numFmtId="0" fontId="25" fillId="3" borderId="3" xfId="0" applyFont="1" applyFill="1" applyBorder="1" applyAlignment="1">
      <alignment horizontal="center" vertical="center"/>
    </xf>
    <xf numFmtId="0" fontId="25" fillId="3" borderId="5" xfId="0" applyFont="1" applyFill="1" applyBorder="1" applyAlignment="1">
      <alignment horizontal="center" vertical="center"/>
    </xf>
    <xf numFmtId="0" fontId="24" fillId="2" borderId="0" xfId="0" applyFont="1" applyFill="1" applyAlignment="1">
      <alignment horizontal="right" vertical="center"/>
    </xf>
    <xf numFmtId="0" fontId="25" fillId="3" borderId="4" xfId="0" applyFont="1" applyFill="1" applyBorder="1" applyAlignment="1">
      <alignment horizontal="right"/>
    </xf>
    <xf numFmtId="0" fontId="24" fillId="2" borderId="1" xfId="0" applyFont="1" applyFill="1" applyBorder="1" applyAlignment="1">
      <alignment horizontal="center" vertical="center"/>
    </xf>
    <xf numFmtId="0" fontId="24" fillId="2" borderId="1" xfId="0" applyFont="1" applyFill="1" applyBorder="1" applyAlignment="1">
      <alignment horizontal="center" vertical="top" wrapText="1"/>
    </xf>
    <xf numFmtId="0" fontId="24" fillId="2" borderId="1" xfId="0" applyFont="1" applyFill="1" applyBorder="1" applyAlignment="1">
      <alignment horizontal="left" vertical="top" wrapText="1"/>
    </xf>
    <xf numFmtId="0" fontId="24" fillId="2" borderId="1" xfId="0" applyFont="1" applyFill="1" applyBorder="1" applyAlignment="1">
      <alignment horizontal="left" vertical="top"/>
    </xf>
    <xf numFmtId="0" fontId="24" fillId="2" borderId="9" xfId="0" applyFont="1" applyFill="1" applyBorder="1" applyAlignment="1">
      <alignment horizontal="center" vertical="center"/>
    </xf>
    <xf numFmtId="0" fontId="23" fillId="2" borderId="9" xfId="0" applyFont="1" applyFill="1" applyBorder="1" applyAlignment="1">
      <alignment horizontal="center" vertical="center"/>
    </xf>
    <xf numFmtId="0" fontId="24" fillId="2" borderId="9" xfId="0" applyFont="1" applyFill="1" applyBorder="1" applyAlignment="1">
      <alignment horizontal="center" vertical="top"/>
    </xf>
    <xf numFmtId="0" fontId="24" fillId="0" borderId="9" xfId="0" applyFont="1" applyBorder="1" applyAlignment="1">
      <alignment horizontal="left" vertical="top" wrapText="1"/>
    </xf>
    <xf numFmtId="0" fontId="24" fillId="0" borderId="9" xfId="0" applyFont="1" applyBorder="1" applyAlignment="1">
      <alignment horizontal="center" vertical="center"/>
    </xf>
    <xf numFmtId="0" fontId="24" fillId="2" borderId="6" xfId="0" applyFont="1" applyFill="1" applyBorder="1" applyAlignment="1">
      <alignment horizontal="center" vertical="center"/>
    </xf>
    <xf numFmtId="0" fontId="24" fillId="2" borderId="6" xfId="0" applyFont="1" applyFill="1" applyBorder="1" applyAlignment="1">
      <alignment horizontal="center" vertical="top" wrapText="1"/>
    </xf>
    <xf numFmtId="0" fontId="24" fillId="2" borderId="6" xfId="0" applyFont="1" applyFill="1" applyBorder="1" applyAlignment="1">
      <alignment horizontal="left" vertical="top"/>
    </xf>
    <xf numFmtId="0" fontId="24" fillId="2" borderId="6" xfId="0" applyFont="1" applyFill="1" applyBorder="1" applyAlignment="1">
      <alignment horizontal="left" vertical="top" wrapText="1"/>
    </xf>
    <xf numFmtId="0" fontId="24" fillId="2" borderId="6" xfId="0" applyFont="1" applyFill="1" applyBorder="1" applyAlignment="1">
      <alignment horizontal="center" vertical="top"/>
    </xf>
    <xf numFmtId="0" fontId="24" fillId="0" borderId="6" xfId="0" applyFont="1" applyBorder="1"/>
    <xf numFmtId="0" fontId="0" fillId="2" borderId="6" xfId="0" applyFill="1" applyBorder="1"/>
    <xf numFmtId="0" fontId="24" fillId="0" borderId="6" xfId="0" applyFont="1" applyBorder="1" applyAlignment="1">
      <alignment horizontal="left" vertical="top"/>
    </xf>
    <xf numFmtId="0" fontId="24" fillId="0" borderId="6" xfId="0" applyFont="1" applyBorder="1" applyAlignment="1">
      <alignment horizontal="left" vertical="top" wrapText="1"/>
    </xf>
    <xf numFmtId="0" fontId="24" fillId="0" borderId="6" xfId="0" applyFont="1" applyBorder="1" applyAlignment="1">
      <alignment horizontal="center" vertical="center"/>
    </xf>
    <xf numFmtId="0" fontId="26" fillId="2" borderId="6" xfId="0" applyFont="1" applyFill="1" applyBorder="1" applyAlignment="1">
      <alignment horizontal="left" vertical="top"/>
    </xf>
    <xf numFmtId="0" fontId="26" fillId="0" borderId="6" xfId="0" applyFont="1" applyBorder="1" applyAlignment="1">
      <alignment horizontal="left" vertical="top"/>
    </xf>
    <xf numFmtId="0" fontId="26" fillId="0" borderId="6" xfId="0" applyFont="1" applyBorder="1" applyAlignment="1">
      <alignment vertical="center"/>
    </xf>
    <xf numFmtId="0" fontId="24" fillId="0" borderId="6" xfId="0" applyFont="1" applyBorder="1" applyAlignment="1">
      <alignment horizontal="center" vertical="top" wrapText="1"/>
    </xf>
    <xf numFmtId="0" fontId="26" fillId="0" borderId="6" xfId="0" applyFont="1" applyBorder="1" applyAlignment="1">
      <alignment horizontal="left" vertical="top" wrapText="1"/>
    </xf>
    <xf numFmtId="0" fontId="25" fillId="2" borderId="6" xfId="0" applyFont="1" applyFill="1" applyBorder="1" applyAlignment="1">
      <alignment horizontal="left" vertical="top"/>
    </xf>
    <xf numFmtId="0" fontId="23" fillId="2" borderId="6" xfId="0" applyFont="1" applyFill="1" applyBorder="1" applyAlignment="1">
      <alignment horizontal="center" vertical="center"/>
    </xf>
    <xf numFmtId="0" fontId="23" fillId="0" borderId="6" xfId="0" applyFont="1" applyBorder="1" applyAlignment="1">
      <alignment horizontal="left" vertical="top"/>
    </xf>
    <xf numFmtId="0" fontId="23" fillId="0" borderId="6" xfId="0" applyFont="1" applyBorder="1" applyAlignment="1">
      <alignment horizontal="left" vertical="center"/>
    </xf>
    <xf numFmtId="0" fontId="25" fillId="0" borderId="6" xfId="0" applyFont="1" applyBorder="1" applyAlignment="1">
      <alignment horizontal="left" vertical="top"/>
    </xf>
    <xf numFmtId="0" fontId="23" fillId="2" borderId="6" xfId="0" applyFont="1" applyFill="1" applyBorder="1" applyAlignment="1">
      <alignment horizontal="left" vertical="top"/>
    </xf>
    <xf numFmtId="0" fontId="23" fillId="0" borderId="6" xfId="0" applyFont="1" applyBorder="1" applyAlignment="1">
      <alignment horizontal="center" vertical="center"/>
    </xf>
    <xf numFmtId="0" fontId="23" fillId="0" borderId="6" xfId="0" applyFont="1" applyBorder="1" applyAlignment="1">
      <alignment horizontal="left" vertical="center" wrapText="1"/>
    </xf>
    <xf numFmtId="0" fontId="24" fillId="2" borderId="9" xfId="0" applyFont="1" applyFill="1" applyBorder="1" applyAlignment="1">
      <alignment horizontal="center" vertical="top" wrapText="1"/>
    </xf>
    <xf numFmtId="0" fontId="25" fillId="2" borderId="9" xfId="0" applyFont="1" applyFill="1" applyBorder="1" applyAlignment="1">
      <alignment horizontal="left" vertical="top"/>
    </xf>
    <xf numFmtId="0" fontId="24" fillId="2" borderId="9" xfId="0" applyFont="1" applyFill="1" applyBorder="1" applyAlignment="1">
      <alignment horizontal="left" vertical="top"/>
    </xf>
    <xf numFmtId="0" fontId="23" fillId="0" borderId="9" xfId="0" applyFont="1" applyBorder="1" applyAlignment="1">
      <alignment horizontal="left" vertical="top"/>
    </xf>
    <xf numFmtId="0" fontId="23" fillId="2" borderId="1" xfId="0" applyFont="1" applyFill="1" applyBorder="1" applyAlignment="1">
      <alignment horizontal="center" vertical="center"/>
    </xf>
    <xf numFmtId="0" fontId="24" fillId="2" borderId="1" xfId="0" applyFont="1" applyFill="1" applyBorder="1" applyAlignment="1">
      <alignment horizontal="center" vertical="top"/>
    </xf>
    <xf numFmtId="0" fontId="24" fillId="0" borderId="1" xfId="0" applyFont="1" applyBorder="1" applyAlignment="1">
      <alignment horizontal="left" vertical="top"/>
    </xf>
    <xf numFmtId="0" fontId="23" fillId="0" borderId="1" xfId="0" applyFont="1" applyBorder="1" applyAlignment="1">
      <alignment horizontal="left" vertical="top"/>
    </xf>
    <xf numFmtId="0" fontId="23" fillId="2" borderId="9" xfId="0" applyFont="1" applyFill="1" applyBorder="1" applyAlignment="1">
      <alignment horizontal="left" vertical="top"/>
    </xf>
    <xf numFmtId="0" fontId="24" fillId="0" borderId="6" xfId="0" applyFont="1" applyBorder="1" applyAlignment="1">
      <alignment horizontal="center" vertical="top"/>
    </xf>
    <xf numFmtId="0" fontId="22" fillId="0" borderId="6" xfId="0" applyFont="1" applyBorder="1" applyAlignment="1">
      <alignment horizontal="left" vertical="top"/>
    </xf>
    <xf numFmtId="0" fontId="22" fillId="0" borderId="9" xfId="0" applyFont="1" applyBorder="1" applyAlignment="1">
      <alignment horizontal="left" vertical="top"/>
    </xf>
    <xf numFmtId="0" fontId="22" fillId="2" borderId="1" xfId="0" applyFont="1" applyFill="1" applyBorder="1" applyAlignment="1">
      <alignment horizontal="left" vertical="top"/>
    </xf>
    <xf numFmtId="0" fontId="22" fillId="2" borderId="6" xfId="0" applyFont="1" applyFill="1" applyBorder="1" applyAlignment="1">
      <alignment horizontal="left" vertical="top"/>
    </xf>
    <xf numFmtId="0" fontId="22" fillId="0" borderId="6" xfId="0" applyFont="1" applyBorder="1" applyAlignment="1">
      <alignment vertical="center"/>
    </xf>
    <xf numFmtId="0" fontId="0" fillId="0" borderId="1" xfId="0" applyBorder="1" applyAlignment="1">
      <alignment horizontal="left"/>
    </xf>
    <xf numFmtId="0" fontId="0" fillId="0" borderId="9" xfId="0" applyBorder="1" applyAlignment="1">
      <alignment horizontal="left"/>
    </xf>
    <xf numFmtId="0" fontId="0" fillId="0" borderId="6" xfId="0" applyBorder="1" applyAlignment="1">
      <alignment horizontal="left"/>
    </xf>
    <xf numFmtId="0" fontId="21" fillId="0" borderId="6" xfId="0" applyFont="1" applyBorder="1" applyAlignment="1">
      <alignment horizontal="left" vertical="top"/>
    </xf>
    <xf numFmtId="0" fontId="21" fillId="0" borderId="9" xfId="0" applyFont="1" applyBorder="1" applyAlignment="1">
      <alignment horizontal="left" vertical="top"/>
    </xf>
    <xf numFmtId="0" fontId="25" fillId="3" borderId="3" xfId="0" applyFont="1" applyFill="1" applyBorder="1" applyAlignment="1">
      <alignment horizontal="center"/>
    </xf>
    <xf numFmtId="0" fontId="20" fillId="2" borderId="6" xfId="0" applyFont="1" applyFill="1" applyBorder="1" applyAlignment="1">
      <alignment horizontal="center" vertical="center"/>
    </xf>
    <xf numFmtId="0" fontId="20" fillId="2" borderId="6" xfId="0" applyFont="1" applyFill="1" applyBorder="1" applyAlignment="1">
      <alignment horizontal="left" vertical="top"/>
    </xf>
    <xf numFmtId="0" fontId="20" fillId="0" borderId="6" xfId="0" applyFont="1" applyBorder="1" applyAlignment="1">
      <alignment horizontal="left" vertical="top"/>
    </xf>
    <xf numFmtId="0" fontId="19" fillId="2" borderId="6" xfId="0" applyFont="1" applyFill="1" applyBorder="1" applyAlignment="1">
      <alignment horizontal="center" vertical="center"/>
    </xf>
    <xf numFmtId="0" fontId="19" fillId="2" borderId="6" xfId="0" applyFont="1" applyFill="1" applyBorder="1" applyAlignment="1">
      <alignment horizontal="left" vertical="top"/>
    </xf>
    <xf numFmtId="0" fontId="20" fillId="0" borderId="9" xfId="0" applyFont="1" applyBorder="1" applyAlignment="1">
      <alignment horizontal="left" vertical="top"/>
    </xf>
    <xf numFmtId="0" fontId="20" fillId="2" borderId="9" xfId="0" applyFont="1" applyFill="1" applyBorder="1" applyAlignment="1">
      <alignment horizontal="left" vertical="top"/>
    </xf>
    <xf numFmtId="0" fontId="19" fillId="0" borderId="6" xfId="0" applyFont="1" applyBorder="1" applyAlignment="1">
      <alignment horizontal="left" vertical="top"/>
    </xf>
    <xf numFmtId="0" fontId="19" fillId="2" borderId="0" xfId="0" applyFont="1" applyFill="1" applyAlignment="1">
      <alignment horizontal="center" vertical="center"/>
    </xf>
    <xf numFmtId="0" fontId="0" fillId="2" borderId="0" xfId="0" applyFill="1"/>
    <xf numFmtId="0" fontId="25" fillId="0" borderId="8" xfId="0" applyFont="1" applyBorder="1" applyAlignment="1">
      <alignment horizontal="center" vertical="center"/>
    </xf>
    <xf numFmtId="0" fontId="25" fillId="0" borderId="8" xfId="0" applyFont="1" applyBorder="1" applyAlignment="1">
      <alignment horizontal="center" vertical="center" wrapText="1"/>
    </xf>
    <xf numFmtId="0" fontId="25" fillId="2" borderId="8" xfId="0" applyFont="1" applyFill="1" applyBorder="1" applyAlignment="1">
      <alignment horizontal="center" vertical="center"/>
    </xf>
    <xf numFmtId="0" fontId="19" fillId="2" borderId="9" xfId="0" applyFont="1" applyFill="1" applyBorder="1" applyAlignment="1">
      <alignment horizontal="left" vertical="top" wrapText="1"/>
    </xf>
    <xf numFmtId="0" fontId="19" fillId="0" borderId="9" xfId="0" applyFont="1" applyBorder="1" applyAlignment="1">
      <alignment horizontal="left" vertical="top" wrapText="1"/>
    </xf>
    <xf numFmtId="0" fontId="19" fillId="4" borderId="9" xfId="0" applyFont="1" applyFill="1" applyBorder="1" applyAlignment="1">
      <alignment horizontal="left" vertical="top" wrapText="1"/>
    </xf>
    <xf numFmtId="0" fontId="0" fillId="4" borderId="8" xfId="0" applyFill="1" applyBorder="1" applyAlignment="1">
      <alignment horizontal="left" vertical="top" wrapText="1"/>
    </xf>
    <xf numFmtId="0" fontId="19" fillId="0" borderId="8" xfId="0" applyFont="1" applyBorder="1" applyAlignment="1">
      <alignment vertical="center" wrapText="1"/>
    </xf>
    <xf numFmtId="0" fontId="19" fillId="0" borderId="9" xfId="0" applyFont="1" applyBorder="1" applyAlignment="1">
      <alignment vertical="center" wrapText="1"/>
    </xf>
    <xf numFmtId="0" fontId="19" fillId="0" borderId="8" xfId="0" applyFont="1" applyBorder="1" applyAlignment="1">
      <alignment horizontal="left" vertical="top" wrapText="1"/>
    </xf>
    <xf numFmtId="0" fontId="0" fillId="0" borderId="6" xfId="0" applyBorder="1" applyAlignment="1">
      <alignment horizontal="center"/>
    </xf>
    <xf numFmtId="0" fontId="29" fillId="2" borderId="0" xfId="0" applyFont="1" applyFill="1" applyAlignment="1">
      <alignment horizontal="center" vertical="center"/>
    </xf>
    <xf numFmtId="0" fontId="29" fillId="2" borderId="0" xfId="0" applyFont="1" applyFill="1" applyAlignment="1">
      <alignment vertical="center"/>
    </xf>
    <xf numFmtId="0" fontId="30" fillId="2" borderId="0" xfId="0" applyFont="1" applyFill="1"/>
    <xf numFmtId="0" fontId="25" fillId="3" borderId="1" xfId="0" applyFont="1" applyFill="1" applyBorder="1" applyAlignment="1">
      <alignment vertical="center" wrapText="1"/>
    </xf>
    <xf numFmtId="0" fontId="25" fillId="3" borderId="8" xfId="0" applyFont="1" applyFill="1" applyBorder="1" applyAlignment="1">
      <alignment horizontal="center"/>
    </xf>
    <xf numFmtId="0" fontId="0" fillId="2" borderId="1" xfId="0" applyFill="1" applyBorder="1" applyAlignment="1">
      <alignment horizontal="center" vertical="top"/>
    </xf>
    <xf numFmtId="0" fontId="0" fillId="2" borderId="1" xfId="0" applyFill="1" applyBorder="1" applyAlignment="1">
      <alignment horizontal="center" vertical="top" wrapText="1"/>
    </xf>
    <xf numFmtId="0" fontId="0" fillId="2" borderId="3" xfId="0" applyFill="1" applyBorder="1" applyAlignment="1">
      <alignment horizontal="left" vertical="top" wrapText="1"/>
    </xf>
    <xf numFmtId="0" fontId="19" fillId="2" borderId="8" xfId="0" applyFont="1" applyFill="1" applyBorder="1" applyAlignment="1">
      <alignment horizontal="center" vertical="top"/>
    </xf>
    <xf numFmtId="0" fontId="0" fillId="0" borderId="0" xfId="0" applyAlignment="1">
      <alignment horizontal="left" vertical="top"/>
    </xf>
    <xf numFmtId="0" fontId="0" fillId="2" borderId="6" xfId="0" applyFill="1" applyBorder="1" applyAlignment="1">
      <alignment horizontal="center" vertical="top"/>
    </xf>
    <xf numFmtId="0" fontId="0" fillId="2" borderId="6" xfId="0" applyFill="1" applyBorder="1" applyAlignment="1">
      <alignment horizontal="center" vertical="top" wrapText="1"/>
    </xf>
    <xf numFmtId="0" fontId="0" fillId="2" borderId="3" xfId="0" applyFill="1" applyBorder="1" applyAlignment="1">
      <alignment horizontal="left" vertical="top"/>
    </xf>
    <xf numFmtId="0" fontId="0" fillId="2" borderId="9" xfId="0" applyFill="1" applyBorder="1" applyAlignment="1">
      <alignment horizontal="center" vertical="top"/>
    </xf>
    <xf numFmtId="0" fontId="0" fillId="2" borderId="9" xfId="0" applyFill="1" applyBorder="1" applyAlignment="1">
      <alignment horizontal="center" vertical="top" wrapText="1"/>
    </xf>
    <xf numFmtId="0" fontId="0" fillId="2" borderId="10" xfId="0" applyFill="1" applyBorder="1" applyAlignment="1">
      <alignment horizontal="left" vertical="top"/>
    </xf>
    <xf numFmtId="0" fontId="19" fillId="2" borderId="9" xfId="0" applyFont="1" applyFill="1" applyBorder="1" applyAlignment="1">
      <alignment horizontal="center" vertical="top"/>
    </xf>
    <xf numFmtId="0" fontId="19" fillId="2" borderId="10" xfId="0" applyFont="1" applyFill="1" applyBorder="1" applyAlignment="1">
      <alignment horizontal="left" vertical="top" wrapText="1"/>
    </xf>
    <xf numFmtId="0" fontId="0" fillId="2" borderId="8" xfId="0" applyFill="1" applyBorder="1" applyAlignment="1">
      <alignment horizontal="left" vertical="top" wrapText="1"/>
    </xf>
    <xf numFmtId="0" fontId="0" fillId="4" borderId="9" xfId="0" applyFill="1" applyBorder="1" applyAlignment="1">
      <alignment horizontal="left" vertical="top" wrapText="1"/>
    </xf>
    <xf numFmtId="0" fontId="0" fillId="0" borderId="3" xfId="0" applyBorder="1" applyAlignment="1">
      <alignment horizontal="left" vertical="top"/>
    </xf>
    <xf numFmtId="0" fontId="0" fillId="2" borderId="2" xfId="0" applyFill="1" applyBorder="1" applyAlignment="1">
      <alignment horizontal="left" vertical="top"/>
    </xf>
    <xf numFmtId="0" fontId="19" fillId="0" borderId="3" xfId="0" applyFont="1" applyBorder="1" applyAlignment="1">
      <alignment horizontal="left" vertical="top" wrapText="1"/>
    </xf>
    <xf numFmtId="0" fontId="19" fillId="0" borderId="8" xfId="0" applyFont="1" applyBorder="1" applyAlignment="1">
      <alignment horizontal="center" vertical="top"/>
    </xf>
    <xf numFmtId="0" fontId="19" fillId="0" borderId="9" xfId="0" applyFont="1" applyBorder="1" applyAlignment="1">
      <alignment horizontal="center" vertical="top"/>
    </xf>
    <xf numFmtId="0" fontId="0" fillId="0" borderId="6" xfId="0" applyBorder="1" applyAlignment="1">
      <alignment horizontal="center" vertical="top"/>
    </xf>
    <xf numFmtId="0" fontId="0" fillId="0" borderId="6" xfId="0" applyBorder="1" applyAlignment="1">
      <alignment horizontal="center" vertical="top" wrapText="1"/>
    </xf>
    <xf numFmtId="0" fontId="19" fillId="0" borderId="10" xfId="0" applyFont="1" applyBorder="1" applyAlignment="1">
      <alignment horizontal="left" vertical="top" wrapText="1"/>
    </xf>
    <xf numFmtId="0" fontId="26" fillId="2" borderId="3" xfId="0" applyFont="1" applyFill="1" applyBorder="1" applyAlignment="1">
      <alignment horizontal="left" vertical="top"/>
    </xf>
    <xf numFmtId="0" fontId="26" fillId="0" borderId="1" xfId="0" applyFont="1" applyBorder="1" applyAlignment="1">
      <alignment horizontal="left" vertical="top"/>
    </xf>
    <xf numFmtId="0" fontId="26" fillId="0" borderId="9" xfId="0" applyFont="1" applyBorder="1" applyAlignment="1">
      <alignment vertical="center"/>
    </xf>
    <xf numFmtId="0" fontId="0" fillId="0" borderId="9" xfId="0" applyBorder="1" applyAlignment="1">
      <alignment horizontal="center" vertical="top" wrapText="1"/>
    </xf>
    <xf numFmtId="0" fontId="26" fillId="0" borderId="10" xfId="0" applyFont="1" applyBorder="1" applyAlignment="1">
      <alignment horizontal="left" vertical="top" wrapText="1"/>
    </xf>
    <xf numFmtId="0" fontId="25" fillId="2" borderId="3" xfId="0" applyFont="1" applyFill="1" applyBorder="1" applyAlignment="1">
      <alignment horizontal="left" vertical="top"/>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25" fillId="0" borderId="3" xfId="0" applyFont="1" applyBorder="1" applyAlignment="1">
      <alignment horizontal="left" vertical="top"/>
    </xf>
    <xf numFmtId="0" fontId="19" fillId="2" borderId="3" xfId="0" applyFont="1" applyFill="1" applyBorder="1" applyAlignment="1">
      <alignment horizontal="left" vertical="top" wrapText="1"/>
    </xf>
    <xf numFmtId="0" fontId="19" fillId="2" borderId="3" xfId="0" applyFont="1" applyFill="1" applyBorder="1" applyAlignment="1">
      <alignment horizontal="left" vertical="top"/>
    </xf>
    <xf numFmtId="0" fontId="25" fillId="2" borderId="9" xfId="0" applyFont="1" applyFill="1" applyBorder="1" applyAlignment="1">
      <alignment horizontal="left" vertical="top" wrapText="1"/>
    </xf>
    <xf numFmtId="0" fontId="25" fillId="0" borderId="9" xfId="0" applyFont="1" applyBorder="1" applyAlignment="1">
      <alignment horizontal="left" vertical="top" wrapText="1"/>
    </xf>
    <xf numFmtId="0" fontId="19" fillId="0" borderId="8" xfId="0" applyFont="1" applyBorder="1" applyAlignment="1">
      <alignment horizontal="left" vertical="top"/>
    </xf>
    <xf numFmtId="0" fontId="19" fillId="0" borderId="9" xfId="0" applyFont="1" applyBorder="1" applyAlignment="1">
      <alignment horizontal="left" vertical="top"/>
    </xf>
    <xf numFmtId="0" fontId="0" fillId="2" borderId="9" xfId="0" applyFill="1" applyBorder="1" applyAlignment="1">
      <alignment horizontal="left" vertical="top" wrapText="1"/>
    </xf>
    <xf numFmtId="0" fontId="0" fillId="0" borderId="2" xfId="0" applyBorder="1" applyAlignment="1">
      <alignment horizontal="left" vertical="top" wrapText="1"/>
    </xf>
    <xf numFmtId="0" fontId="0" fillId="0" borderId="2" xfId="0" applyBorder="1" applyAlignment="1">
      <alignment horizontal="left" vertical="top"/>
    </xf>
    <xf numFmtId="0" fontId="0" fillId="0" borderId="1" xfId="0" applyBorder="1" applyAlignment="1">
      <alignment vertical="center"/>
    </xf>
    <xf numFmtId="0" fontId="19" fillId="0" borderId="1" xfId="0" applyFont="1" applyBorder="1" applyAlignment="1">
      <alignment horizontal="left" vertical="center" wrapText="1"/>
    </xf>
    <xf numFmtId="0" fontId="0" fillId="0" borderId="6" xfId="0" applyBorder="1" applyAlignment="1">
      <alignment vertical="center"/>
    </xf>
    <xf numFmtId="0" fontId="19" fillId="0" borderId="6" xfId="0" applyFont="1" applyBorder="1" applyAlignment="1">
      <alignment vertical="center" wrapText="1"/>
    </xf>
    <xf numFmtId="0" fontId="19" fillId="0" borderId="6" xfId="0" applyFont="1" applyBorder="1" applyAlignment="1">
      <alignment horizontal="left" vertical="center" wrapText="1"/>
    </xf>
    <xf numFmtId="0" fontId="0" fillId="0" borderId="9" xfId="0" applyBorder="1" applyAlignment="1">
      <alignment vertical="center"/>
    </xf>
    <xf numFmtId="0" fontId="19" fillId="0" borderId="1" xfId="0" applyFont="1" applyBorder="1" applyAlignment="1">
      <alignment horizontal="left" vertical="top" wrapText="1"/>
    </xf>
    <xf numFmtId="0" fontId="0" fillId="0" borderId="1" xfId="0" applyBorder="1" applyAlignment="1">
      <alignment horizontal="center" vertical="top"/>
    </xf>
    <xf numFmtId="0" fontId="0" fillId="0" borderId="9" xfId="0" applyBorder="1" applyAlignment="1">
      <alignment horizontal="center" vertical="top"/>
    </xf>
    <xf numFmtId="0" fontId="0" fillId="0" borderId="1" xfId="0" applyBorder="1" applyAlignment="1">
      <alignment horizontal="center" vertical="top" wrapText="1"/>
    </xf>
    <xf numFmtId="0" fontId="19" fillId="2" borderId="4" xfId="0" applyFont="1" applyFill="1" applyBorder="1" applyAlignment="1">
      <alignment horizontal="center" vertical="top"/>
    </xf>
    <xf numFmtId="0" fontId="0" fillId="2" borderId="1" xfId="0" applyFill="1" applyBorder="1" applyAlignment="1">
      <alignment horizontal="center" vertical="center"/>
    </xf>
    <xf numFmtId="0" fontId="0" fillId="2" borderId="9" xfId="0" applyFill="1" applyBorder="1" applyAlignment="1">
      <alignment horizontal="center" vertical="center"/>
    </xf>
    <xf numFmtId="0" fontId="0" fillId="2" borderId="8" xfId="0" applyFill="1" applyBorder="1" applyAlignment="1">
      <alignment horizontal="center" vertical="top"/>
    </xf>
    <xf numFmtId="0" fontId="0" fillId="0" borderId="8" xfId="0" applyBorder="1" applyAlignment="1">
      <alignment horizontal="center" vertical="top"/>
    </xf>
    <xf numFmtId="0" fontId="25" fillId="3" borderId="4" xfId="0" applyFont="1" applyFill="1" applyBorder="1" applyAlignment="1">
      <alignment horizontal="right" wrapText="1"/>
    </xf>
    <xf numFmtId="0" fontId="0" fillId="2" borderId="0" xfId="0" applyFill="1" applyAlignment="1">
      <alignment horizontal="center"/>
    </xf>
    <xf numFmtId="0" fontId="19" fillId="2" borderId="0" xfId="0" applyFont="1" applyFill="1"/>
    <xf numFmtId="0" fontId="0" fillId="2" borderId="0" xfId="0" applyFill="1" applyAlignment="1">
      <alignment wrapText="1"/>
    </xf>
    <xf numFmtId="0" fontId="0" fillId="0" borderId="0" xfId="0" applyAlignment="1">
      <alignment horizontal="center"/>
    </xf>
    <xf numFmtId="0" fontId="0" fillId="2" borderId="0" xfId="0" applyFill="1" applyAlignment="1">
      <alignment horizontal="right"/>
    </xf>
    <xf numFmtId="0" fontId="27" fillId="2" borderId="0" xfId="0" applyFont="1" applyFill="1" applyAlignment="1">
      <alignment horizontal="left"/>
    </xf>
    <xf numFmtId="0" fontId="0" fillId="2" borderId="0" xfId="0" applyFill="1" applyAlignment="1">
      <alignment horizontal="left"/>
    </xf>
    <xf numFmtId="0" fontId="19" fillId="4" borderId="8" xfId="0" applyFont="1" applyFill="1" applyBorder="1" applyAlignment="1">
      <alignment horizontal="left" vertical="top" wrapText="1"/>
    </xf>
    <xf numFmtId="0" fontId="0" fillId="0" borderId="1" xfId="0" applyBorder="1" applyAlignment="1">
      <alignment horizontal="center"/>
    </xf>
    <xf numFmtId="0" fontId="19" fillId="0" borderId="1" xfId="0" applyFont="1" applyBorder="1" applyAlignment="1">
      <alignment horizontal="center" vertical="center" wrapText="1"/>
    </xf>
    <xf numFmtId="0" fontId="0" fillId="0" borderId="1" xfId="0" applyBorder="1"/>
    <xf numFmtId="0" fontId="0" fillId="0" borderId="9" xfId="0" applyBorder="1" applyAlignment="1">
      <alignment horizontal="center"/>
    </xf>
    <xf numFmtId="0" fontId="0" fillId="2" borderId="9" xfId="0" applyFill="1" applyBorder="1" applyAlignment="1">
      <alignment horizontal="left"/>
    </xf>
    <xf numFmtId="0" fontId="0" fillId="0" borderId="9" xfId="0" applyBorder="1"/>
    <xf numFmtId="0" fontId="0" fillId="2" borderId="6" xfId="0" applyFill="1" applyBorder="1" applyAlignment="1">
      <alignment horizontal="center" vertical="center"/>
    </xf>
    <xf numFmtId="0" fontId="19" fillId="0" borderId="6" xfId="0" applyFont="1" applyBorder="1" applyAlignment="1">
      <alignment horizontal="center" vertical="center" wrapText="1"/>
    </xf>
    <xf numFmtId="0" fontId="0" fillId="0" borderId="6" xfId="0" applyBorder="1"/>
    <xf numFmtId="0" fontId="28" fillId="0" borderId="6" xfId="0" applyFont="1" applyBorder="1"/>
    <xf numFmtId="0" fontId="0" fillId="2" borderId="6" xfId="0" applyFill="1" applyBorder="1" applyAlignment="1">
      <alignment horizontal="left"/>
    </xf>
    <xf numFmtId="0" fontId="0" fillId="0" borderId="0" xfId="0" applyAlignment="1">
      <alignment vertical="center"/>
    </xf>
    <xf numFmtId="0" fontId="0" fillId="0" borderId="1" xfId="0" applyBorder="1" applyAlignment="1">
      <alignment horizontal="center" wrapText="1"/>
    </xf>
    <xf numFmtId="0" fontId="18" fillId="2" borderId="6" xfId="0" applyFont="1" applyFill="1" applyBorder="1" applyAlignment="1">
      <alignment horizontal="center" vertical="center"/>
    </xf>
    <xf numFmtId="0" fontId="18" fillId="2" borderId="6" xfId="0" applyFont="1" applyFill="1" applyBorder="1" applyAlignment="1">
      <alignment horizontal="left" vertical="top"/>
    </xf>
    <xf numFmtId="0" fontId="18" fillId="2" borderId="9" xfId="0" applyFont="1" applyFill="1" applyBorder="1" applyAlignment="1">
      <alignment horizontal="left" vertical="top"/>
    </xf>
    <xf numFmtId="0" fontId="18" fillId="0" borderId="9" xfId="0" applyFont="1" applyBorder="1" applyAlignment="1">
      <alignment horizontal="left" vertical="top"/>
    </xf>
    <xf numFmtId="0" fontId="19" fillId="2" borderId="9"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6" xfId="0" applyFont="1" applyFill="1" applyBorder="1" applyAlignment="1">
      <alignment horizontal="left" vertical="top"/>
    </xf>
    <xf numFmtId="0" fontId="17" fillId="0" borderId="6" xfId="0" applyFont="1" applyBorder="1" applyAlignment="1">
      <alignment horizontal="left" vertical="top"/>
    </xf>
    <xf numFmtId="0" fontId="17" fillId="2" borderId="9" xfId="0" applyFont="1" applyFill="1" applyBorder="1" applyAlignment="1">
      <alignment horizontal="center" vertical="center"/>
    </xf>
    <xf numFmtId="0" fontId="17" fillId="0" borderId="9" xfId="0" applyFont="1" applyBorder="1" applyAlignment="1">
      <alignment horizontal="left" vertical="top"/>
    </xf>
    <xf numFmtId="0" fontId="17" fillId="2" borderId="9" xfId="0" applyFont="1" applyFill="1" applyBorder="1" applyAlignment="1">
      <alignment horizontal="left" vertical="top"/>
    </xf>
    <xf numFmtId="0" fontId="17" fillId="0" borderId="0" xfId="1"/>
    <xf numFmtId="0" fontId="17" fillId="0" borderId="0" xfId="1" applyAlignment="1">
      <alignment horizontal="center"/>
    </xf>
    <xf numFmtId="0" fontId="27" fillId="2" borderId="0" xfId="1" applyFont="1" applyFill="1"/>
    <xf numFmtId="0" fontId="17" fillId="0" borderId="0" xfId="1" applyAlignment="1">
      <alignment vertical="top"/>
    </xf>
    <xf numFmtId="0" fontId="31" fillId="0" borderId="0" xfId="0" applyFont="1"/>
    <xf numFmtId="0" fontId="17" fillId="0" borderId="0" xfId="0" applyFont="1"/>
    <xf numFmtId="0" fontId="32" fillId="0" borderId="0" xfId="0" applyFont="1"/>
    <xf numFmtId="0" fontId="25" fillId="0" borderId="8" xfId="0" applyFont="1" applyBorder="1"/>
    <xf numFmtId="0" fontId="0" fillId="0" borderId="8" xfId="0" applyBorder="1" applyAlignment="1">
      <alignment horizontal="center"/>
    </xf>
    <xf numFmtId="0" fontId="0" fillId="0" borderId="8" xfId="0" applyBorder="1"/>
    <xf numFmtId="0" fontId="31" fillId="0" borderId="0" xfId="0" applyFont="1" applyAlignment="1">
      <alignment horizontal="left"/>
    </xf>
    <xf numFmtId="0" fontId="0" fillId="0" borderId="0" xfId="0" applyAlignment="1">
      <alignment horizontal="left"/>
    </xf>
    <xf numFmtId="0" fontId="0" fillId="0" borderId="11" xfId="0" applyBorder="1" applyAlignment="1">
      <alignment horizontal="center"/>
    </xf>
    <xf numFmtId="0" fontId="0" fillId="0" borderId="11" xfId="0" applyBorder="1"/>
    <xf numFmtId="0" fontId="17" fillId="0" borderId="1" xfId="1" applyBorder="1" applyAlignment="1">
      <alignment horizontal="center" vertical="top"/>
    </xf>
    <xf numFmtId="0" fontId="17" fillId="0" borderId="1" xfId="1" applyBorder="1" applyAlignment="1">
      <alignment horizontal="left" vertical="top" wrapText="1"/>
    </xf>
    <xf numFmtId="2" fontId="17" fillId="0" borderId="1" xfId="1" applyNumberFormat="1" applyBorder="1" applyAlignment="1">
      <alignment horizontal="center" vertical="top"/>
    </xf>
    <xf numFmtId="0" fontId="17" fillId="0" borderId="6" xfId="1" applyBorder="1" applyAlignment="1">
      <alignment horizontal="center" vertical="top"/>
    </xf>
    <xf numFmtId="0" fontId="17" fillId="0" borderId="6" xfId="1" applyBorder="1" applyAlignment="1">
      <alignment horizontal="left" vertical="top" wrapText="1"/>
    </xf>
    <xf numFmtId="2" fontId="17" fillId="0" borderId="6" xfId="1" applyNumberFormat="1" applyBorder="1" applyAlignment="1">
      <alignment horizontal="center" vertical="top"/>
    </xf>
    <xf numFmtId="0" fontId="0" fillId="0" borderId="0" xfId="0" pivotButton="1"/>
    <xf numFmtId="0" fontId="17" fillId="2" borderId="1" xfId="0" applyFont="1" applyFill="1" applyBorder="1" applyAlignment="1">
      <alignment horizontal="center" vertical="center"/>
    </xf>
    <xf numFmtId="0" fontId="25" fillId="3" borderId="0" xfId="0" applyFont="1" applyFill="1" applyAlignment="1">
      <alignment horizontal="center" vertical="center"/>
    </xf>
    <xf numFmtId="0" fontId="17" fillId="0" borderId="0" xfId="0" applyFont="1" applyAlignment="1">
      <alignment horizontal="center" vertical="center"/>
    </xf>
    <xf numFmtId="0" fontId="17" fillId="2" borderId="0" xfId="0" applyFont="1" applyFill="1" applyAlignment="1">
      <alignment horizontal="center" vertical="center"/>
    </xf>
    <xf numFmtId="0" fontId="25" fillId="3" borderId="8" xfId="1" applyFont="1" applyFill="1" applyBorder="1" applyAlignment="1">
      <alignment horizontal="center" vertical="center"/>
    </xf>
    <xf numFmtId="0" fontId="25" fillId="3" borderId="8" xfId="1" applyFont="1" applyFill="1" applyBorder="1" applyAlignment="1">
      <alignment horizontal="center" vertical="top"/>
    </xf>
    <xf numFmtId="0" fontId="25" fillId="3" borderId="8" xfId="1" applyFont="1" applyFill="1" applyBorder="1" applyAlignment="1">
      <alignment horizontal="center"/>
    </xf>
    <xf numFmtId="0" fontId="25" fillId="3" borderId="8" xfId="1" applyFont="1" applyFill="1" applyBorder="1"/>
    <xf numFmtId="0" fontId="25" fillId="3" borderId="8" xfId="1" applyFont="1" applyFill="1" applyBorder="1" applyAlignment="1">
      <alignment horizontal="right"/>
    </xf>
    <xf numFmtId="0" fontId="17" fillId="0" borderId="6" xfId="1" applyBorder="1" applyAlignment="1">
      <alignment horizontal="left" vertical="top"/>
    </xf>
    <xf numFmtId="2" fontId="0" fillId="0" borderId="8" xfId="0" applyNumberFormat="1" applyBorder="1" applyAlignment="1">
      <alignment horizontal="center"/>
    </xf>
    <xf numFmtId="0" fontId="25" fillId="2" borderId="5" xfId="0" applyFont="1" applyFill="1" applyBorder="1" applyAlignment="1">
      <alignment horizontal="center" vertical="center"/>
    </xf>
    <xf numFmtId="2" fontId="0" fillId="2" borderId="5" xfId="0" applyNumberFormat="1" applyFill="1" applyBorder="1" applyAlignment="1">
      <alignment horizontal="center"/>
    </xf>
    <xf numFmtId="2" fontId="0" fillId="0" borderId="0" xfId="0" applyNumberFormat="1" applyAlignment="1">
      <alignment horizontal="center"/>
    </xf>
    <xf numFmtId="0" fontId="34" fillId="0" borderId="13" xfId="0" applyFont="1" applyBorder="1" applyAlignment="1">
      <alignment horizontal="center" vertical="center"/>
    </xf>
    <xf numFmtId="0" fontId="34" fillId="0" borderId="14" xfId="0" applyFont="1" applyBorder="1" applyAlignment="1">
      <alignment horizontal="left" vertical="center"/>
    </xf>
    <xf numFmtId="0" fontId="35" fillId="0" borderId="14" xfId="0" applyFont="1" applyBorder="1"/>
    <xf numFmtId="0" fontId="0" fillId="0" borderId="14" xfId="0" applyBorder="1"/>
    <xf numFmtId="0" fontId="37" fillId="0" borderId="14" xfId="0" applyFont="1" applyBorder="1"/>
    <xf numFmtId="0" fontId="38" fillId="0" borderId="14" xfId="0" applyFont="1" applyBorder="1" applyAlignment="1">
      <alignment horizontal="right" vertical="center"/>
    </xf>
    <xf numFmtId="0" fontId="38" fillId="0" borderId="15" xfId="0" applyFont="1" applyBorder="1" applyAlignment="1">
      <alignment horizontal="center" vertical="center"/>
    </xf>
    <xf numFmtId="0" fontId="0" fillId="0" borderId="8" xfId="0" applyBorder="1" applyAlignment="1">
      <alignment horizontal="center" vertical="center"/>
    </xf>
    <xf numFmtId="2" fontId="0" fillId="0" borderId="3" xfId="0" applyNumberFormat="1" applyBorder="1" applyAlignment="1">
      <alignment horizontal="center" vertical="center"/>
    </xf>
    <xf numFmtId="0" fontId="0" fillId="0" borderId="16" xfId="0" applyBorder="1"/>
    <xf numFmtId="0" fontId="0" fillId="0" borderId="7" xfId="0" applyBorder="1"/>
    <xf numFmtId="0" fontId="0" fillId="0" borderId="17" xfId="0" applyBorder="1"/>
    <xf numFmtId="0" fontId="0" fillId="0" borderId="18" xfId="0" applyBorder="1"/>
    <xf numFmtId="0" fontId="0" fillId="0" borderId="10" xfId="0" applyBorder="1"/>
    <xf numFmtId="0" fontId="39" fillId="2" borderId="19" xfId="0" applyFont="1" applyFill="1" applyBorder="1" applyAlignment="1">
      <alignment horizontal="center" vertical="center"/>
    </xf>
    <xf numFmtId="0" fontId="39" fillId="2" borderId="12" xfId="0" applyFont="1" applyFill="1" applyBorder="1" applyAlignment="1">
      <alignment horizontal="left" vertical="center"/>
    </xf>
    <xf numFmtId="0" fontId="40" fillId="2" borderId="12" xfId="0" applyFont="1" applyFill="1" applyBorder="1" applyAlignment="1">
      <alignment horizontal="center" vertical="center"/>
    </xf>
    <xf numFmtId="0" fontId="35" fillId="0" borderId="12" xfId="0" applyFont="1" applyBorder="1" applyAlignment="1">
      <alignment horizontal="center" vertical="center"/>
    </xf>
    <xf numFmtId="0" fontId="34" fillId="0" borderId="12" xfId="0" applyFont="1" applyBorder="1" applyAlignment="1">
      <alignment horizontal="right" vertical="center"/>
    </xf>
    <xf numFmtId="0" fontId="34" fillId="0" borderId="20" xfId="0" applyFont="1" applyBorder="1" applyAlignment="1">
      <alignment horizontal="center" vertical="center"/>
    </xf>
    <xf numFmtId="0" fontId="25" fillId="3" borderId="8" xfId="0" applyFont="1" applyFill="1" applyBorder="1" applyAlignment="1">
      <alignment horizontal="center" vertical="center" wrapText="1"/>
    </xf>
    <xf numFmtId="2" fontId="25" fillId="3" borderId="8" xfId="1" applyNumberFormat="1" applyFont="1" applyFill="1" applyBorder="1" applyAlignment="1">
      <alignment horizontal="center" vertical="top"/>
    </xf>
    <xf numFmtId="0" fontId="16" fillId="0" borderId="0" xfId="0" applyFont="1" applyAlignment="1">
      <alignment vertical="top" wrapText="1"/>
    </xf>
    <xf numFmtId="0" fontId="16" fillId="0" borderId="0" xfId="0" applyFont="1" applyAlignment="1">
      <alignment vertical="top"/>
    </xf>
    <xf numFmtId="0" fontId="16" fillId="0" borderId="0" xfId="0" applyFont="1" applyAlignment="1">
      <alignment horizontal="right" vertical="top"/>
    </xf>
    <xf numFmtId="0" fontId="25" fillId="2" borderId="0" xfId="0" applyFont="1" applyFill="1" applyAlignment="1">
      <alignment vertical="top" wrapText="1"/>
    </xf>
    <xf numFmtId="0" fontId="25" fillId="0" borderId="0" xfId="0" applyFont="1" applyAlignment="1">
      <alignment vertical="top"/>
    </xf>
    <xf numFmtId="0" fontId="25" fillId="0" borderId="12" xfId="0" applyFont="1" applyBorder="1" applyAlignment="1">
      <alignment vertical="top" wrapText="1"/>
    </xf>
    <xf numFmtId="0" fontId="25" fillId="5" borderId="21" xfId="0" applyFont="1" applyFill="1" applyBorder="1" applyAlignment="1">
      <alignment horizontal="center" vertical="top"/>
    </xf>
    <xf numFmtId="0" fontId="25" fillId="6" borderId="21" xfId="0" applyFont="1" applyFill="1" applyBorder="1" applyAlignment="1">
      <alignment horizontal="center" vertical="top"/>
    </xf>
    <xf numFmtId="0" fontId="25" fillId="7" borderId="21" xfId="0" applyFont="1" applyFill="1" applyBorder="1" applyAlignment="1">
      <alignment horizontal="center" vertical="top"/>
    </xf>
    <xf numFmtId="0" fontId="25" fillId="4" borderId="21" xfId="0" applyFont="1" applyFill="1" applyBorder="1" applyAlignment="1">
      <alignment horizontal="center" vertical="top"/>
    </xf>
    <xf numFmtId="0" fontId="16" fillId="5" borderId="9" xfId="0" applyFont="1" applyFill="1" applyBorder="1" applyAlignment="1">
      <alignment horizontal="center" vertical="top" wrapText="1"/>
    </xf>
    <xf numFmtId="0" fontId="16" fillId="4" borderId="23" xfId="0" applyFont="1" applyFill="1" applyBorder="1" applyAlignment="1">
      <alignment horizontal="center" vertical="top"/>
    </xf>
    <xf numFmtId="0" fontId="16" fillId="4" borderId="8" xfId="0" applyFont="1" applyFill="1" applyBorder="1" applyAlignment="1">
      <alignment horizontal="left" vertical="top" wrapText="1"/>
    </xf>
    <xf numFmtId="0" fontId="16" fillId="6" borderId="8" xfId="0" applyFont="1" applyFill="1" applyBorder="1" applyAlignment="1">
      <alignment vertical="top" wrapText="1"/>
    </xf>
    <xf numFmtId="0" fontId="16" fillId="7" borderId="8" xfId="0" applyFont="1" applyFill="1" applyBorder="1" applyAlignment="1">
      <alignment horizontal="center" vertical="top" wrapText="1"/>
    </xf>
    <xf numFmtId="0" fontId="16" fillId="4" borderId="24" xfId="0" applyFont="1" applyFill="1" applyBorder="1" applyAlignment="1">
      <alignment horizontal="center" vertical="top"/>
    </xf>
    <xf numFmtId="0" fontId="16" fillId="5" borderId="8" xfId="0" applyFont="1" applyFill="1" applyBorder="1" applyAlignment="1">
      <alignment horizontal="center" vertical="top" wrapText="1"/>
    </xf>
    <xf numFmtId="0" fontId="25" fillId="0" borderId="25" xfId="0" applyFont="1" applyBorder="1" applyAlignment="1">
      <alignment vertical="top" wrapText="1"/>
    </xf>
    <xf numFmtId="0" fontId="25" fillId="0" borderId="26" xfId="0" applyFont="1" applyBorder="1" applyAlignment="1">
      <alignment vertical="top"/>
    </xf>
    <xf numFmtId="0" fontId="16" fillId="5" borderId="5" xfId="0" applyFont="1" applyFill="1" applyBorder="1" applyAlignment="1">
      <alignment horizontal="center" vertical="top"/>
    </xf>
    <xf numFmtId="0" fontId="16" fillId="5" borderId="24" xfId="0" applyFont="1" applyFill="1" applyBorder="1" applyAlignment="1">
      <alignment horizontal="center" vertical="top"/>
    </xf>
    <xf numFmtId="0" fontId="16" fillId="7" borderId="32" xfId="0" applyFont="1" applyFill="1" applyBorder="1" applyAlignment="1">
      <alignment horizontal="center" vertical="top"/>
    </xf>
    <xf numFmtId="0" fontId="16" fillId="7" borderId="33" xfId="0" applyFont="1" applyFill="1" applyBorder="1" applyAlignment="1">
      <alignment horizontal="center" vertical="top"/>
    </xf>
    <xf numFmtId="0" fontId="16" fillId="7" borderId="8" xfId="0" applyFont="1" applyFill="1" applyBorder="1" applyAlignment="1">
      <alignment horizontal="center" vertical="top"/>
    </xf>
    <xf numFmtId="0" fontId="16" fillId="7" borderId="24" xfId="0" applyFont="1" applyFill="1" applyBorder="1" applyAlignment="1">
      <alignment horizontal="center" vertical="top"/>
    </xf>
    <xf numFmtId="0" fontId="16" fillId="5" borderId="22" xfId="0" applyFont="1" applyFill="1" applyBorder="1" applyAlignment="1">
      <alignment horizontal="center" vertical="top"/>
    </xf>
    <xf numFmtId="0" fontId="16" fillId="7" borderId="23" xfId="0" applyFont="1" applyFill="1" applyBorder="1" applyAlignment="1">
      <alignment horizontal="center" vertical="top"/>
    </xf>
    <xf numFmtId="0" fontId="16" fillId="5" borderId="5" xfId="0" applyFont="1" applyFill="1" applyBorder="1" applyAlignment="1">
      <alignment horizontal="center" vertical="top" wrapText="1"/>
    </xf>
    <xf numFmtId="0" fontId="16" fillId="6" borderId="10" xfId="0" applyFont="1" applyFill="1" applyBorder="1" applyAlignment="1">
      <alignment horizontal="center" vertical="top" wrapText="1"/>
    </xf>
    <xf numFmtId="0" fontId="16" fillId="6" borderId="8" xfId="0" applyFont="1" applyFill="1" applyBorder="1" applyAlignment="1">
      <alignment horizontal="center" vertical="top" wrapText="1"/>
    </xf>
    <xf numFmtId="0" fontId="16" fillId="6" borderId="5" xfId="0" applyFont="1" applyFill="1" applyBorder="1" applyAlignment="1">
      <alignment horizontal="center" vertical="top"/>
    </xf>
    <xf numFmtId="0" fontId="16" fillId="4" borderId="6" xfId="0" applyFont="1" applyFill="1" applyBorder="1" applyAlignment="1">
      <alignment horizontal="center" vertical="top"/>
    </xf>
    <xf numFmtId="0" fontId="16" fillId="6" borderId="8" xfId="0" applyFont="1" applyFill="1" applyBorder="1" applyAlignment="1">
      <alignment horizontal="center" vertical="top"/>
    </xf>
    <xf numFmtId="0" fontId="16" fillId="4" borderId="8" xfId="0" applyFont="1" applyFill="1" applyBorder="1" applyAlignment="1">
      <alignment horizontal="center" vertical="top"/>
    </xf>
    <xf numFmtId="0" fontId="16" fillId="6" borderId="5" xfId="0" applyFont="1" applyFill="1" applyBorder="1" applyAlignment="1">
      <alignment vertical="top"/>
    </xf>
    <xf numFmtId="0" fontId="16" fillId="6" borderId="37" xfId="0" applyFont="1" applyFill="1" applyBorder="1" applyAlignment="1">
      <alignment vertical="top"/>
    </xf>
    <xf numFmtId="0" fontId="16" fillId="2" borderId="0" xfId="0" applyFont="1" applyFill="1" applyAlignment="1">
      <alignment horizontal="right" vertical="top"/>
    </xf>
    <xf numFmtId="0" fontId="16" fillId="2" borderId="0" xfId="0" applyFont="1" applyFill="1" applyAlignment="1">
      <alignment vertical="top"/>
    </xf>
    <xf numFmtId="0" fontId="15" fillId="7" borderId="8" xfId="0" applyFont="1" applyFill="1" applyBorder="1" applyAlignment="1">
      <alignment horizontal="center" vertical="top"/>
    </xf>
    <xf numFmtId="0" fontId="15" fillId="5" borderId="5" xfId="0" applyFont="1" applyFill="1" applyBorder="1" applyAlignment="1">
      <alignment horizontal="center" vertical="top" wrapText="1"/>
    </xf>
    <xf numFmtId="0" fontId="15" fillId="5" borderId="30" xfId="0" applyFont="1" applyFill="1" applyBorder="1" applyAlignment="1">
      <alignment vertical="top" wrapText="1"/>
    </xf>
    <xf numFmtId="0" fontId="25" fillId="0" borderId="12" xfId="0" applyFont="1" applyBorder="1" applyAlignment="1">
      <alignment horizontal="center" vertical="top" wrapText="1"/>
    </xf>
    <xf numFmtId="0" fontId="15" fillId="7" borderId="35" xfId="0" applyFont="1" applyFill="1" applyBorder="1" applyAlignment="1">
      <alignment vertical="top" wrapText="1"/>
    </xf>
    <xf numFmtId="0" fontId="15" fillId="7" borderId="8" xfId="0" applyFont="1" applyFill="1" applyBorder="1" applyAlignment="1">
      <alignment horizontal="center" vertical="top" wrapText="1"/>
    </xf>
    <xf numFmtId="0" fontId="15" fillId="4" borderId="8" xfId="0" applyFont="1" applyFill="1" applyBorder="1" applyAlignment="1">
      <alignment horizontal="left" vertical="top" wrapText="1"/>
    </xf>
    <xf numFmtId="0" fontId="15" fillId="6" borderId="8" xfId="0" applyFont="1" applyFill="1" applyBorder="1" applyAlignment="1">
      <alignment horizontal="center" vertical="top" wrapText="1"/>
    </xf>
    <xf numFmtId="0" fontId="14" fillId="4" borderId="16" xfId="0" applyFont="1" applyFill="1" applyBorder="1" applyAlignment="1">
      <alignment horizontal="left" vertical="top" wrapText="1"/>
    </xf>
    <xf numFmtId="0" fontId="13" fillId="4" borderId="24" xfId="0" applyFont="1" applyFill="1" applyBorder="1" applyAlignment="1">
      <alignment horizontal="center" vertical="top"/>
    </xf>
    <xf numFmtId="0" fontId="13" fillId="4" borderId="34" xfId="0" applyFont="1" applyFill="1" applyBorder="1" applyAlignment="1">
      <alignment vertical="top" wrapText="1"/>
    </xf>
    <xf numFmtId="0" fontId="13" fillId="4" borderId="9" xfId="0" applyFont="1" applyFill="1" applyBorder="1" applyAlignment="1">
      <alignment horizontal="center" vertical="top"/>
    </xf>
    <xf numFmtId="0" fontId="12" fillId="2" borderId="0" xfId="0" applyFont="1" applyFill="1"/>
    <xf numFmtId="0" fontId="12" fillId="2" borderId="0" xfId="0" applyFont="1" applyFill="1" applyAlignment="1">
      <alignment horizontal="center"/>
    </xf>
    <xf numFmtId="0" fontId="12" fillId="2" borderId="0" xfId="0" applyFont="1" applyFill="1" applyAlignment="1">
      <alignment horizontal="center" vertical="center"/>
    </xf>
    <xf numFmtId="0" fontId="12" fillId="0" borderId="0" xfId="0" applyFont="1"/>
    <xf numFmtId="0" fontId="25" fillId="0" borderId="0" xfId="0" applyFont="1" applyAlignment="1">
      <alignment horizontal="center" vertical="center"/>
    </xf>
    <xf numFmtId="0" fontId="25" fillId="2" borderId="0" xfId="0" applyFont="1" applyFill="1" applyAlignment="1">
      <alignment horizontal="center" vertical="top"/>
    </xf>
    <xf numFmtId="0" fontId="12" fillId="2" borderId="0" xfId="0" applyFont="1" applyFill="1" applyAlignment="1">
      <alignment horizontal="center" vertical="top"/>
    </xf>
    <xf numFmtId="0" fontId="25" fillId="3" borderId="1" xfId="0" applyFont="1" applyFill="1" applyBorder="1" applyAlignment="1">
      <alignment vertical="top"/>
    </xf>
    <xf numFmtId="0" fontId="25" fillId="0" borderId="0" xfId="0" applyFont="1" applyAlignment="1">
      <alignment horizontal="center" vertical="top"/>
    </xf>
    <xf numFmtId="0" fontId="25" fillId="0" borderId="0" xfId="0" applyFont="1"/>
    <xf numFmtId="0" fontId="25" fillId="2" borderId="0" xfId="0" applyFont="1" applyFill="1" applyAlignment="1">
      <alignment vertical="center" wrapText="1"/>
    </xf>
    <xf numFmtId="0" fontId="12" fillId="2" borderId="0" xfId="0" applyFont="1" applyFill="1" applyAlignment="1">
      <alignment wrapText="1"/>
    </xf>
    <xf numFmtId="0" fontId="25" fillId="0" borderId="0" xfId="0" applyFont="1" applyAlignment="1">
      <alignment wrapText="1"/>
    </xf>
    <xf numFmtId="0" fontId="12" fillId="0" borderId="0" xfId="0" applyFont="1" applyAlignment="1">
      <alignment wrapText="1"/>
    </xf>
    <xf numFmtId="0" fontId="25" fillId="0" borderId="0" xfId="0" applyFont="1" applyAlignment="1">
      <alignment horizontal="right" wrapText="1"/>
    </xf>
    <xf numFmtId="0" fontId="11" fillId="0" borderId="6" xfId="1" applyFont="1" applyBorder="1" applyAlignment="1">
      <alignment horizontal="left" vertical="top"/>
    </xf>
    <xf numFmtId="0" fontId="11" fillId="0" borderId="1" xfId="1" applyFont="1" applyBorder="1" applyAlignment="1">
      <alignment horizontal="left" vertical="top"/>
    </xf>
    <xf numFmtId="0" fontId="10" fillId="5" borderId="30" xfId="0" applyFont="1" applyFill="1" applyBorder="1" applyAlignment="1">
      <alignment vertical="top" wrapText="1"/>
    </xf>
    <xf numFmtId="0" fontId="10" fillId="4" borderId="8" xfId="0" applyFont="1" applyFill="1" applyBorder="1" applyAlignment="1">
      <alignment horizontal="left" vertical="top" wrapText="1"/>
    </xf>
    <xf numFmtId="0" fontId="10" fillId="5" borderId="8" xfId="0" applyFont="1" applyFill="1" applyBorder="1" applyAlignment="1">
      <alignment horizontal="center" vertical="top" wrapText="1"/>
    </xf>
    <xf numFmtId="0" fontId="15" fillId="5" borderId="18" xfId="0" applyFont="1" applyFill="1" applyBorder="1" applyAlignment="1">
      <alignment horizontal="center" vertical="top" wrapText="1"/>
    </xf>
    <xf numFmtId="0" fontId="16" fillId="7" borderId="9" xfId="0" applyFont="1" applyFill="1" applyBorder="1" applyAlignment="1">
      <alignment horizontal="center" vertical="top" wrapText="1"/>
    </xf>
    <xf numFmtId="0" fontId="10" fillId="5" borderId="34" xfId="0" applyFont="1" applyFill="1" applyBorder="1" applyAlignment="1">
      <alignment vertical="top" wrapText="1"/>
    </xf>
    <xf numFmtId="0" fontId="10" fillId="7" borderId="34" xfId="0" applyFont="1" applyFill="1" applyBorder="1" applyAlignment="1">
      <alignment vertical="top" wrapText="1"/>
    </xf>
    <xf numFmtId="0" fontId="10" fillId="7" borderId="35" xfId="0" applyFont="1" applyFill="1" applyBorder="1" applyAlignment="1">
      <alignment vertical="top" wrapText="1"/>
    </xf>
    <xf numFmtId="0" fontId="10" fillId="7" borderId="8" xfId="0" applyFont="1" applyFill="1" applyBorder="1" applyAlignment="1">
      <alignment horizontal="center" vertical="top"/>
    </xf>
    <xf numFmtId="0" fontId="10" fillId="6" borderId="34" xfId="0" applyFont="1" applyFill="1" applyBorder="1" applyAlignment="1">
      <alignment horizontal="left" vertical="top" wrapText="1"/>
    </xf>
    <xf numFmtId="0" fontId="9" fillId="0" borderId="6" xfId="1" applyFont="1" applyBorder="1" applyAlignment="1">
      <alignment horizontal="left" vertical="top" wrapText="1"/>
    </xf>
    <xf numFmtId="0" fontId="8" fillId="5" borderId="30" xfId="0" applyFont="1" applyFill="1" applyBorder="1" applyAlignment="1">
      <alignment vertical="top" wrapText="1"/>
    </xf>
    <xf numFmtId="0" fontId="8" fillId="5" borderId="9" xfId="0" applyFont="1" applyFill="1" applyBorder="1" applyAlignment="1">
      <alignment horizontal="center" vertical="top" wrapText="1"/>
    </xf>
    <xf numFmtId="0" fontId="8" fillId="5" borderId="8" xfId="0" applyFont="1" applyFill="1" applyBorder="1" applyAlignment="1">
      <alignment horizontal="center" vertical="top" wrapText="1"/>
    </xf>
    <xf numFmtId="0" fontId="8" fillId="6" borderId="10" xfId="0" applyFont="1" applyFill="1" applyBorder="1" applyAlignment="1">
      <alignment horizontal="center" vertical="top" wrapText="1"/>
    </xf>
    <xf numFmtId="0" fontId="8" fillId="6" borderId="34" xfId="0" applyFont="1" applyFill="1" applyBorder="1" applyAlignment="1">
      <alignment vertical="top" wrapText="1"/>
    </xf>
    <xf numFmtId="0" fontId="8" fillId="4" borderId="16" xfId="0" applyFont="1" applyFill="1" applyBorder="1" applyAlignment="1">
      <alignment horizontal="left" vertical="top" wrapText="1"/>
    </xf>
    <xf numFmtId="0" fontId="8" fillId="4" borderId="6" xfId="0" applyFont="1" applyFill="1" applyBorder="1" applyAlignment="1">
      <alignment horizontal="center" vertical="top"/>
    </xf>
    <xf numFmtId="0" fontId="7" fillId="7" borderId="8" xfId="0" applyFont="1" applyFill="1" applyBorder="1" applyAlignment="1">
      <alignment horizontal="center" vertical="top" wrapText="1"/>
    </xf>
    <xf numFmtId="0" fontId="9" fillId="0" borderId="6" xfId="1" applyFont="1" applyBorder="1" applyAlignment="1">
      <alignment horizontal="left" vertical="top"/>
    </xf>
    <xf numFmtId="0" fontId="6" fillId="4" borderId="8" xfId="0" applyFont="1" applyFill="1" applyBorder="1" applyAlignment="1">
      <alignment horizontal="left" vertical="top" wrapText="1"/>
    </xf>
    <xf numFmtId="0" fontId="6" fillId="5" borderId="28" xfId="0" applyFont="1" applyFill="1" applyBorder="1" applyAlignment="1">
      <alignment horizontal="center" vertical="top" wrapText="1"/>
    </xf>
    <xf numFmtId="0" fontId="6" fillId="5" borderId="34" xfId="0" applyFont="1" applyFill="1" applyBorder="1" applyAlignment="1">
      <alignment vertical="top" wrapText="1"/>
    </xf>
    <xf numFmtId="0" fontId="6" fillId="5" borderId="8" xfId="0" applyFont="1" applyFill="1" applyBorder="1" applyAlignment="1">
      <alignment horizontal="center" vertical="top" wrapText="1"/>
    </xf>
    <xf numFmtId="0" fontId="6" fillId="5" borderId="9" xfId="0" applyFont="1" applyFill="1" applyBorder="1" applyAlignment="1">
      <alignment horizontal="center" vertical="top" wrapText="1"/>
    </xf>
    <xf numFmtId="0" fontId="6" fillId="7" borderId="8" xfId="0" applyFont="1" applyFill="1" applyBorder="1" applyAlignment="1">
      <alignment horizontal="center" vertical="top" wrapText="1"/>
    </xf>
    <xf numFmtId="0" fontId="6" fillId="7" borderId="34" xfId="0" applyFont="1" applyFill="1" applyBorder="1" applyAlignment="1">
      <alignment vertical="top" wrapText="1"/>
    </xf>
    <xf numFmtId="0" fontId="6" fillId="6" borderId="10" xfId="0" applyFont="1" applyFill="1" applyBorder="1" applyAlignment="1">
      <alignment horizontal="center" vertical="top" wrapText="1"/>
    </xf>
    <xf numFmtId="0" fontId="6" fillId="4" borderId="9" xfId="0" applyFont="1" applyFill="1" applyBorder="1" applyAlignment="1">
      <alignment horizontal="center" vertical="top"/>
    </xf>
    <xf numFmtId="0" fontId="6" fillId="4" borderId="24" xfId="0" applyFont="1" applyFill="1" applyBorder="1" applyAlignment="1">
      <alignment horizontal="center" vertical="top"/>
    </xf>
    <xf numFmtId="0" fontId="6" fillId="4" borderId="24" xfId="0" applyFont="1" applyFill="1" applyBorder="1" applyAlignment="1">
      <alignment horizontal="center" vertical="top" wrapText="1"/>
    </xf>
    <xf numFmtId="0" fontId="29" fillId="2" borderId="0" xfId="0" applyFont="1" applyFill="1" applyAlignment="1">
      <alignment horizontal="center" vertical="center" wrapText="1"/>
    </xf>
    <xf numFmtId="0" fontId="4" fillId="0" borderId="1" xfId="1" applyFont="1" applyBorder="1" applyAlignment="1">
      <alignment horizontal="left" vertical="top" wrapText="1"/>
    </xf>
    <xf numFmtId="0" fontId="17" fillId="0" borderId="1" xfId="1" applyBorder="1" applyAlignment="1">
      <alignment horizontal="left" vertical="top"/>
    </xf>
    <xf numFmtId="0" fontId="16" fillId="6" borderId="4" xfId="0" applyFont="1" applyFill="1" applyBorder="1" applyAlignment="1">
      <alignment vertical="top" wrapText="1"/>
    </xf>
    <xf numFmtId="0" fontId="15" fillId="6" borderId="4" xfId="0" applyFont="1" applyFill="1" applyBorder="1" applyAlignment="1">
      <alignment vertical="top" wrapText="1"/>
    </xf>
    <xf numFmtId="0" fontId="10" fillId="6" borderId="4" xfId="0" applyFont="1" applyFill="1" applyBorder="1" applyAlignment="1">
      <alignment vertical="top" wrapText="1"/>
    </xf>
    <xf numFmtId="0" fontId="6" fillId="6" borderId="8" xfId="0" applyFont="1" applyFill="1" applyBorder="1" applyAlignment="1">
      <alignment horizontal="center" vertical="top" wrapText="1"/>
    </xf>
    <xf numFmtId="0" fontId="4" fillId="5" borderId="28" xfId="0" applyFont="1" applyFill="1" applyBorder="1" applyAlignment="1">
      <alignment horizontal="center" vertical="top" wrapText="1"/>
    </xf>
    <xf numFmtId="0" fontId="4" fillId="5" borderId="30" xfId="0" applyFont="1" applyFill="1" applyBorder="1" applyAlignment="1">
      <alignment vertical="top" wrapText="1"/>
    </xf>
    <xf numFmtId="0" fontId="4" fillId="5" borderId="34" xfId="0" applyFont="1" applyFill="1" applyBorder="1" applyAlignment="1">
      <alignment vertical="top" wrapText="1"/>
    </xf>
    <xf numFmtId="0" fontId="4" fillId="6" borderId="34" xfId="0" applyFont="1" applyFill="1" applyBorder="1" applyAlignment="1">
      <alignment horizontal="left" vertical="top" wrapText="1"/>
    </xf>
    <xf numFmtId="0" fontId="4" fillId="6" borderId="10" xfId="0" applyFont="1" applyFill="1" applyBorder="1" applyAlignment="1">
      <alignment horizontal="center" vertical="top" wrapText="1"/>
    </xf>
    <xf numFmtId="0" fontId="4" fillId="6" borderId="40" xfId="0" applyFont="1" applyFill="1" applyBorder="1" applyAlignment="1">
      <alignment horizontal="center" vertical="top" wrapText="1"/>
    </xf>
    <xf numFmtId="0" fontId="4" fillId="4" borderId="34" xfId="0" applyFont="1" applyFill="1" applyBorder="1" applyAlignment="1">
      <alignment vertical="top" wrapText="1"/>
    </xf>
    <xf numFmtId="0" fontId="4" fillId="4" borderId="9" xfId="0" applyFont="1" applyFill="1" applyBorder="1" applyAlignment="1">
      <alignment horizontal="center" vertical="top"/>
    </xf>
    <xf numFmtId="0" fontId="4" fillId="6" borderId="8" xfId="0" applyFont="1" applyFill="1" applyBorder="1" applyAlignment="1">
      <alignment vertical="top" wrapText="1"/>
    </xf>
    <xf numFmtId="0" fontId="4" fillId="7" borderId="31" xfId="0" applyFont="1" applyFill="1" applyBorder="1" applyAlignment="1">
      <alignment vertical="top" wrapText="1"/>
    </xf>
    <xf numFmtId="0" fontId="4" fillId="7" borderId="8" xfId="0" applyFont="1" applyFill="1" applyBorder="1" applyAlignment="1">
      <alignment horizontal="center" vertical="top" wrapText="1"/>
    </xf>
    <xf numFmtId="0" fontId="4" fillId="7" borderId="34" xfId="0" applyFont="1" applyFill="1" applyBorder="1" applyAlignment="1">
      <alignment vertical="top" wrapText="1"/>
    </xf>
    <xf numFmtId="0" fontId="4" fillId="7" borderId="8" xfId="0" applyFont="1" applyFill="1" applyBorder="1" applyAlignment="1">
      <alignment horizontal="center" vertical="top"/>
    </xf>
    <xf numFmtId="0" fontId="3" fillId="6" borderId="34" xfId="0" applyFont="1" applyFill="1" applyBorder="1" applyAlignment="1">
      <alignment vertical="top" wrapText="1"/>
    </xf>
    <xf numFmtId="0" fontId="25" fillId="6" borderId="9" xfId="0" applyFont="1" applyFill="1" applyBorder="1" applyAlignment="1">
      <alignment horizontal="center" vertical="top"/>
    </xf>
    <xf numFmtId="0" fontId="25" fillId="4" borderId="9" xfId="0" applyFont="1" applyFill="1" applyBorder="1" applyAlignment="1">
      <alignment horizontal="center" vertical="top"/>
    </xf>
    <xf numFmtId="0" fontId="16" fillId="4" borderId="39" xfId="0" applyFont="1" applyFill="1" applyBorder="1" applyAlignment="1">
      <alignment horizontal="left" vertical="top" wrapText="1"/>
    </xf>
    <xf numFmtId="0" fontId="4" fillId="5" borderId="39" xfId="0" applyFont="1" applyFill="1" applyBorder="1" applyAlignment="1">
      <alignment horizontal="center" vertical="top" wrapText="1"/>
    </xf>
    <xf numFmtId="0" fontId="16" fillId="6" borderId="41" xfId="0" applyFont="1" applyFill="1" applyBorder="1" applyAlignment="1">
      <alignment vertical="top" wrapText="1"/>
    </xf>
    <xf numFmtId="0" fontId="6" fillId="7" borderId="40" xfId="0" applyFont="1" applyFill="1" applyBorder="1" applyAlignment="1">
      <alignment horizontal="center" vertical="top" wrapText="1"/>
    </xf>
    <xf numFmtId="0" fontId="6" fillId="4" borderId="33" xfId="0" applyFont="1" applyFill="1" applyBorder="1" applyAlignment="1">
      <alignment horizontal="center" vertical="top"/>
    </xf>
    <xf numFmtId="0" fontId="4" fillId="7" borderId="30" xfId="0" applyFont="1" applyFill="1" applyBorder="1" applyAlignment="1">
      <alignment vertical="top" wrapText="1"/>
    </xf>
    <xf numFmtId="0" fontId="16" fillId="7" borderId="30" xfId="0" applyFont="1" applyFill="1" applyBorder="1" applyAlignment="1">
      <alignment vertical="top" wrapText="1"/>
    </xf>
    <xf numFmtId="0" fontId="16" fillId="5" borderId="0" xfId="0" applyFont="1" applyFill="1" applyAlignment="1">
      <alignment horizontal="center" vertical="top" wrapText="1"/>
    </xf>
    <xf numFmtId="0" fontId="6" fillId="8" borderId="30" xfId="0" applyFont="1" applyFill="1" applyBorder="1" applyAlignment="1">
      <alignment vertical="top" wrapText="1"/>
    </xf>
    <xf numFmtId="0" fontId="16" fillId="8" borderId="30" xfId="0" applyFont="1" applyFill="1" applyBorder="1" applyAlignment="1">
      <alignment vertical="top" wrapText="1"/>
    </xf>
    <xf numFmtId="0" fontId="16" fillId="8" borderId="42" xfId="0" applyFont="1" applyFill="1" applyBorder="1" applyAlignment="1">
      <alignment vertical="top" wrapText="1"/>
    </xf>
    <xf numFmtId="0" fontId="6" fillId="6" borderId="43" xfId="0" applyFont="1" applyFill="1" applyBorder="1" applyAlignment="1">
      <alignment horizontal="center" vertical="top" wrapText="1"/>
    </xf>
    <xf numFmtId="0" fontId="6" fillId="4" borderId="44" xfId="0" applyFont="1" applyFill="1" applyBorder="1" applyAlignment="1">
      <alignment horizontal="center" vertical="top"/>
    </xf>
    <xf numFmtId="0" fontId="4" fillId="6" borderId="19" xfId="0" applyFont="1" applyFill="1" applyBorder="1" applyAlignment="1">
      <alignment vertical="top" wrapText="1"/>
    </xf>
    <xf numFmtId="0" fontId="10" fillId="6" borderId="44" xfId="0" applyFont="1" applyFill="1" applyBorder="1" applyAlignment="1">
      <alignment horizontal="center" vertical="top"/>
    </xf>
    <xf numFmtId="0" fontId="16" fillId="6" borderId="20" xfId="0" applyFont="1" applyFill="1" applyBorder="1" applyAlignment="1">
      <alignment horizontal="center" vertical="top"/>
    </xf>
    <xf numFmtId="0" fontId="4" fillId="4" borderId="25" xfId="0" applyFont="1" applyFill="1" applyBorder="1" applyAlignment="1">
      <alignment vertical="top" wrapText="1"/>
    </xf>
    <xf numFmtId="0" fontId="4" fillId="4" borderId="21" xfId="0" applyFont="1" applyFill="1" applyBorder="1" applyAlignment="1">
      <alignment horizontal="center" vertical="top"/>
    </xf>
    <xf numFmtId="0" fontId="16" fillId="4" borderId="46" xfId="0" applyFont="1" applyFill="1" applyBorder="1" applyAlignment="1">
      <alignment horizontal="center" vertical="top"/>
    </xf>
    <xf numFmtId="0" fontId="27" fillId="0" borderId="0" xfId="0" applyFont="1" applyAlignment="1">
      <alignment horizontal="center"/>
    </xf>
    <xf numFmtId="0" fontId="0" fillId="2" borderId="1" xfId="0" applyFill="1" applyBorder="1" applyAlignment="1">
      <alignment horizontal="center" vertical="center"/>
    </xf>
    <xf numFmtId="0" fontId="0" fillId="2" borderId="9" xfId="0" applyFill="1" applyBorder="1" applyAlignment="1">
      <alignment horizontal="center" vertical="center"/>
    </xf>
    <xf numFmtId="0" fontId="0" fillId="2" borderId="0" xfId="0" applyFill="1" applyAlignment="1">
      <alignment horizontal="center"/>
    </xf>
    <xf numFmtId="0" fontId="25" fillId="3" borderId="3" xfId="0" applyFont="1" applyFill="1" applyBorder="1" applyAlignment="1">
      <alignment horizontal="center"/>
    </xf>
    <xf numFmtId="0" fontId="25" fillId="3" borderId="4" xfId="0" applyFont="1" applyFill="1" applyBorder="1" applyAlignment="1">
      <alignment horizontal="center"/>
    </xf>
    <xf numFmtId="0" fontId="25" fillId="3" borderId="5" xfId="0" applyFont="1" applyFill="1" applyBorder="1" applyAlignment="1">
      <alignment horizontal="center"/>
    </xf>
    <xf numFmtId="0" fontId="0" fillId="0" borderId="2" xfId="0" applyBorder="1" applyAlignment="1">
      <alignment horizontal="left" vertical="top"/>
    </xf>
    <xf numFmtId="0" fontId="0" fillId="0" borderId="10" xfId="0" applyBorder="1" applyAlignment="1">
      <alignment horizontal="left" vertical="top"/>
    </xf>
    <xf numFmtId="0" fontId="0" fillId="2" borderId="2" xfId="0" applyFill="1" applyBorder="1" applyAlignment="1">
      <alignment horizontal="left" vertical="top" wrapText="1"/>
    </xf>
    <xf numFmtId="0" fontId="0" fillId="2" borderId="7" xfId="0" applyFill="1" applyBorder="1" applyAlignment="1">
      <alignment horizontal="left" vertical="top" wrapText="1"/>
    </xf>
    <xf numFmtId="0" fontId="0" fillId="2" borderId="10" xfId="0" applyFill="1" applyBorder="1" applyAlignment="1">
      <alignment horizontal="left" vertical="top" wrapText="1"/>
    </xf>
    <xf numFmtId="0" fontId="24" fillId="2" borderId="0" xfId="0" applyFont="1" applyFill="1" applyAlignment="1">
      <alignment horizontal="center" vertical="center"/>
    </xf>
    <xf numFmtId="0" fontId="25" fillId="0" borderId="8" xfId="0" applyFont="1" applyBorder="1" applyAlignment="1">
      <alignment horizontal="center" wrapText="1"/>
    </xf>
    <xf numFmtId="0" fontId="25" fillId="3" borderId="3" xfId="0" applyFont="1" applyFill="1" applyBorder="1" applyAlignment="1">
      <alignment horizontal="center" vertical="center"/>
    </xf>
    <xf numFmtId="0" fontId="25" fillId="3" borderId="5" xfId="0" applyFont="1" applyFill="1" applyBorder="1" applyAlignment="1">
      <alignment horizontal="center" vertical="center"/>
    </xf>
    <xf numFmtId="0" fontId="25" fillId="3" borderId="4" xfId="0" applyFont="1" applyFill="1" applyBorder="1" applyAlignment="1">
      <alignment horizontal="center" vertical="center"/>
    </xf>
    <xf numFmtId="0" fontId="25" fillId="3" borderId="8" xfId="0" applyFont="1" applyFill="1" applyBorder="1" applyAlignment="1">
      <alignment horizontal="center"/>
    </xf>
    <xf numFmtId="0" fontId="27" fillId="0" borderId="0" xfId="1" applyFont="1" applyAlignment="1">
      <alignment horizontal="center"/>
    </xf>
    <xf numFmtId="0" fontId="36" fillId="0" borderId="14" xfId="0" applyFont="1" applyBorder="1" applyAlignment="1">
      <alignment horizontal="center" vertical="center"/>
    </xf>
    <xf numFmtId="0" fontId="33" fillId="0" borderId="17" xfId="0" applyFont="1" applyBorder="1" applyAlignment="1">
      <alignment horizontal="center" vertical="center" textRotation="255" wrapText="1"/>
    </xf>
    <xf numFmtId="0" fontId="25" fillId="3" borderId="8" xfId="0" applyFont="1" applyFill="1" applyBorder="1" applyAlignment="1">
      <alignment horizontal="center" vertical="center"/>
    </xf>
    <xf numFmtId="2" fontId="0" fillId="0" borderId="1" xfId="0" applyNumberFormat="1" applyBorder="1" applyAlignment="1">
      <alignment horizontal="center" vertical="center"/>
    </xf>
    <xf numFmtId="0" fontId="0" fillId="0" borderId="9" xfId="0" applyBorder="1" applyAlignment="1">
      <alignment horizontal="center" vertical="center"/>
    </xf>
    <xf numFmtId="0" fontId="33" fillId="0" borderId="12" xfId="0" applyFont="1" applyBorder="1" applyAlignment="1">
      <alignment horizontal="center" vertical="center" wrapText="1"/>
    </xf>
    <xf numFmtId="0" fontId="33" fillId="0" borderId="16" xfId="0" applyFont="1" applyBorder="1" applyAlignment="1">
      <alignment horizontal="center" vertical="center" textRotation="255" wrapText="1"/>
    </xf>
    <xf numFmtId="0" fontId="36" fillId="0" borderId="16" xfId="0" applyFont="1" applyBorder="1" applyAlignment="1">
      <alignment horizontal="center" vertical="center"/>
    </xf>
    <xf numFmtId="0" fontId="36" fillId="0" borderId="17" xfId="0" applyFont="1" applyBorder="1" applyAlignment="1">
      <alignment horizontal="center" vertical="center"/>
    </xf>
    <xf numFmtId="0" fontId="36" fillId="0" borderId="12" xfId="0" applyFont="1" applyBorder="1" applyAlignment="1">
      <alignment horizontal="center" vertical="center"/>
    </xf>
    <xf numFmtId="0" fontId="25" fillId="0" borderId="14" xfId="0" applyFont="1" applyBorder="1" applyAlignment="1">
      <alignment horizontal="center" vertical="center" wrapText="1"/>
    </xf>
    <xf numFmtId="0" fontId="25" fillId="2" borderId="25" xfId="0" applyFont="1" applyFill="1" applyBorder="1" applyAlignment="1">
      <alignment horizontal="center" vertical="top"/>
    </xf>
    <xf numFmtId="0" fontId="25" fillId="2" borderId="27" xfId="0" applyFont="1" applyFill="1" applyBorder="1" applyAlignment="1">
      <alignment horizontal="center" vertical="top"/>
    </xf>
    <xf numFmtId="0" fontId="25" fillId="2" borderId="26" xfId="0" applyFont="1" applyFill="1" applyBorder="1" applyAlignment="1">
      <alignment horizontal="center" vertical="top"/>
    </xf>
    <xf numFmtId="0" fontId="25" fillId="2" borderId="36" xfId="0" applyFont="1" applyFill="1" applyBorder="1" applyAlignment="1">
      <alignment horizontal="center" vertical="top" textRotation="255"/>
    </xf>
    <xf numFmtId="0" fontId="25" fillId="2" borderId="22" xfId="0" applyFont="1" applyFill="1" applyBorder="1" applyAlignment="1">
      <alignment horizontal="center" vertical="top" textRotation="255"/>
    </xf>
    <xf numFmtId="0" fontId="25" fillId="2" borderId="45" xfId="0" applyFont="1" applyFill="1" applyBorder="1" applyAlignment="1">
      <alignment horizontal="center" vertical="top" textRotation="255"/>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xf numFmtId="0" fontId="25" fillId="0" borderId="0" xfId="0" applyFont="1" applyAlignment="1">
      <alignment horizontal="center" vertical="center"/>
    </xf>
    <xf numFmtId="0" fontId="25" fillId="0" borderId="38" xfId="0" applyFont="1" applyBorder="1" applyAlignment="1">
      <alignment horizontal="center" vertical="center"/>
    </xf>
    <xf numFmtId="0" fontId="25" fillId="0" borderId="18" xfId="0" applyFont="1" applyBorder="1" applyAlignment="1">
      <alignment horizontal="center" vertical="center"/>
    </xf>
    <xf numFmtId="0" fontId="25" fillId="2" borderId="29" xfId="0" applyFont="1" applyFill="1" applyBorder="1" applyAlignment="1">
      <alignment horizontal="center" vertical="top" textRotation="255"/>
    </xf>
    <xf numFmtId="0" fontId="25" fillId="2" borderId="23" xfId="0" applyFont="1" applyFill="1" applyBorder="1" applyAlignment="1">
      <alignment horizontal="center" vertical="top" textRotation="255"/>
    </xf>
    <xf numFmtId="0" fontId="0" fillId="0" borderId="0" xfId="0" applyAlignment="1">
      <alignment horizontal="left"/>
    </xf>
    <xf numFmtId="0" fontId="25" fillId="3" borderId="10" xfId="0" applyFont="1" applyFill="1" applyBorder="1" applyAlignment="1">
      <alignment horizontal="center" vertical="top"/>
    </xf>
    <xf numFmtId="0" fontId="25" fillId="3" borderId="18" xfId="0" applyFont="1" applyFill="1" applyBorder="1" applyAlignment="1">
      <alignment horizontal="center" vertical="center"/>
    </xf>
    <xf numFmtId="0" fontId="25" fillId="3" borderId="18" xfId="0" applyFont="1" applyFill="1" applyBorder="1" applyAlignment="1">
      <alignment wrapText="1"/>
    </xf>
    <xf numFmtId="0" fontId="25" fillId="3" borderId="18" xfId="0" applyFont="1" applyFill="1" applyBorder="1"/>
    <xf numFmtId="0" fontId="25" fillId="3" borderId="28" xfId="0" applyFont="1" applyFill="1" applyBorder="1" applyAlignment="1">
      <alignment horizontal="right" wrapText="1"/>
    </xf>
    <xf numFmtId="0" fontId="25" fillId="3" borderId="9" xfId="0" applyFont="1" applyFill="1" applyBorder="1" applyAlignment="1">
      <alignment horizontal="center" vertical="center"/>
    </xf>
    <xf numFmtId="0" fontId="12" fillId="0" borderId="0" xfId="0" applyFont="1" applyBorder="1" applyAlignment="1">
      <alignment horizontal="center" vertical="top"/>
    </xf>
    <xf numFmtId="0" fontId="25" fillId="0" borderId="0" xfId="0" applyFont="1" applyBorder="1" applyAlignment="1">
      <alignment horizontal="center" vertical="top"/>
    </xf>
    <xf numFmtId="0" fontId="5" fillId="0" borderId="0" xfId="0" applyFont="1" applyBorder="1" applyAlignment="1">
      <alignment horizontal="center" vertical="top" wrapText="1"/>
    </xf>
    <xf numFmtId="0" fontId="2" fillId="0" borderId="0" xfId="0" applyFont="1" applyBorder="1" applyAlignment="1">
      <alignment horizontal="left" vertical="top" wrapText="1"/>
    </xf>
    <xf numFmtId="0" fontId="12" fillId="0" borderId="0" xfId="0" applyFont="1" applyBorder="1" applyAlignment="1">
      <alignment horizontal="left" vertical="top"/>
    </xf>
    <xf numFmtId="0" fontId="9" fillId="0" borderId="0" xfId="0" applyFont="1" applyBorder="1" applyAlignment="1">
      <alignment horizontal="center" vertical="top"/>
    </xf>
    <xf numFmtId="0" fontId="12" fillId="0" borderId="0" xfId="0" applyFont="1" applyBorder="1" applyAlignment="1">
      <alignment horizontal="center" vertical="top" wrapText="1"/>
    </xf>
    <xf numFmtId="0" fontId="12" fillId="0" borderId="0" xfId="0" applyFont="1" applyBorder="1" applyAlignment="1">
      <alignment horizontal="left" vertical="top" wrapText="1"/>
    </xf>
    <xf numFmtId="0" fontId="5" fillId="0" borderId="0" xfId="0" applyFont="1" applyBorder="1" applyAlignment="1">
      <alignment horizontal="center" vertical="top"/>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26" fillId="0" borderId="0" xfId="0" applyFont="1" applyBorder="1" applyAlignment="1">
      <alignment horizontal="left" vertical="top" wrapText="1"/>
    </xf>
    <xf numFmtId="0" fontId="12" fillId="0" borderId="0" xfId="0" applyFont="1" applyBorder="1" applyAlignment="1">
      <alignment vertical="top" wrapText="1"/>
    </xf>
    <xf numFmtId="0" fontId="12" fillId="0" borderId="0" xfId="0" applyFont="1" applyBorder="1" applyAlignment="1">
      <alignment vertical="top"/>
    </xf>
    <xf numFmtId="0" fontId="11" fillId="0" borderId="0" xfId="0" applyFont="1" applyBorder="1" applyAlignment="1">
      <alignment horizontal="center" vertical="top"/>
    </xf>
    <xf numFmtId="0" fontId="5" fillId="0" borderId="0" xfId="0" applyFont="1" applyBorder="1" applyAlignment="1">
      <alignment vertical="top" wrapText="1"/>
    </xf>
    <xf numFmtId="0" fontId="5" fillId="0" borderId="0" xfId="0" applyFont="1" applyBorder="1" applyAlignment="1">
      <alignment vertical="top"/>
    </xf>
    <xf numFmtId="0" fontId="12" fillId="0" borderId="0" xfId="0" applyFont="1" applyBorder="1"/>
    <xf numFmtId="1" fontId="25" fillId="2" borderId="0" xfId="0" applyNumberFormat="1" applyFont="1" applyFill="1" applyAlignment="1">
      <alignment horizontal="center" vertical="center"/>
    </xf>
    <xf numFmtId="1" fontId="12" fillId="2" borderId="0" xfId="0" applyNumberFormat="1" applyFont="1" applyFill="1" applyAlignment="1">
      <alignment horizontal="center" vertical="center"/>
    </xf>
    <xf numFmtId="1" fontId="25" fillId="3" borderId="1" xfId="0" applyNumberFormat="1" applyFont="1" applyFill="1" applyBorder="1" applyAlignment="1">
      <alignment horizontal="center" vertical="center"/>
    </xf>
    <xf numFmtId="1" fontId="12" fillId="0" borderId="0" xfId="0" applyNumberFormat="1" applyFont="1" applyBorder="1" applyAlignment="1">
      <alignment horizontal="center" vertical="top"/>
    </xf>
    <xf numFmtId="1" fontId="11" fillId="0" borderId="0" xfId="0" applyNumberFormat="1" applyFont="1" applyBorder="1" applyAlignment="1">
      <alignment horizontal="center" vertical="top"/>
    </xf>
    <xf numFmtId="1" fontId="25" fillId="0" borderId="0" xfId="0" applyNumberFormat="1" applyFont="1" applyAlignment="1">
      <alignment horizontal="center" vertical="center"/>
    </xf>
    <xf numFmtId="1" fontId="25" fillId="0" borderId="0" xfId="2" applyNumberFormat="1" applyFont="1" applyAlignment="1">
      <alignment horizontal="center" vertical="center"/>
    </xf>
    <xf numFmtId="0" fontId="1" fillId="0" borderId="0" xfId="0" applyFont="1" applyBorder="1" applyAlignment="1">
      <alignment horizontal="center" vertical="top"/>
    </xf>
    <xf numFmtId="0" fontId="1" fillId="0" borderId="0" xfId="0" applyFont="1" applyBorder="1" applyAlignment="1">
      <alignment horizontal="left" vertical="top" wrapText="1"/>
    </xf>
    <xf numFmtId="0" fontId="12" fillId="4" borderId="0" xfId="0" applyFont="1" applyFill="1" applyBorder="1" applyAlignment="1">
      <alignment horizontal="center" vertical="top"/>
    </xf>
    <xf numFmtId="0" fontId="12" fillId="4" borderId="0" xfId="0" applyFont="1" applyFill="1" applyBorder="1" applyAlignment="1">
      <alignment horizontal="center" vertical="top" wrapText="1"/>
    </xf>
    <xf numFmtId="0" fontId="12" fillId="4" borderId="0" xfId="0" applyFont="1" applyFill="1" applyBorder="1" applyAlignment="1">
      <alignment horizontal="left" vertical="top" wrapText="1"/>
    </xf>
    <xf numFmtId="0" fontId="12" fillId="4" borderId="0" xfId="0" applyFont="1" applyFill="1" applyBorder="1" applyAlignment="1">
      <alignment horizontal="left" vertical="top"/>
    </xf>
    <xf numFmtId="0" fontId="1" fillId="4" borderId="0" xfId="0" applyFont="1" applyFill="1" applyBorder="1" applyAlignment="1">
      <alignment horizontal="left" vertical="top" wrapText="1"/>
    </xf>
    <xf numFmtId="1" fontId="12" fillId="4" borderId="0" xfId="0" applyNumberFormat="1" applyFont="1" applyFill="1" applyBorder="1" applyAlignment="1">
      <alignment horizontal="center" vertical="top"/>
    </xf>
    <xf numFmtId="0" fontId="9" fillId="4" borderId="0" xfId="0" applyFont="1" applyFill="1" applyBorder="1" applyAlignment="1">
      <alignment horizontal="center" vertical="top"/>
    </xf>
    <xf numFmtId="0" fontId="1" fillId="4" borderId="0" xfId="0" applyFont="1" applyFill="1" applyBorder="1" applyAlignment="1">
      <alignment horizontal="center" vertical="top"/>
    </xf>
    <xf numFmtId="0" fontId="12" fillId="0" borderId="0" xfId="0" applyFont="1" applyBorder="1" applyAlignment="1">
      <alignment wrapText="1"/>
    </xf>
    <xf numFmtId="0" fontId="1" fillId="0" borderId="0" xfId="0" applyFont="1" applyBorder="1" applyAlignment="1">
      <alignment vertical="top" wrapText="1"/>
    </xf>
    <xf numFmtId="0" fontId="25" fillId="2" borderId="0" xfId="0" applyFont="1" applyFill="1" applyAlignment="1">
      <alignment horizontal="center" vertical="center" wrapText="1"/>
    </xf>
    <xf numFmtId="0" fontId="12" fillId="2" borderId="0" xfId="0" applyFont="1" applyFill="1" applyAlignment="1">
      <alignment horizontal="center" wrapText="1"/>
    </xf>
    <xf numFmtId="0" fontId="25" fillId="3" borderId="18" xfId="0" applyFont="1" applyFill="1" applyBorder="1" applyAlignment="1">
      <alignment horizontal="center" wrapText="1"/>
    </xf>
    <xf numFmtId="0" fontId="25" fillId="0" borderId="0" xfId="0" applyFont="1" applyAlignment="1">
      <alignment horizontal="center" wrapText="1"/>
    </xf>
    <xf numFmtId="0" fontId="1" fillId="0" borderId="0" xfId="0" applyFont="1" applyBorder="1" applyAlignment="1">
      <alignment horizontal="center" vertical="top" wrapText="1"/>
    </xf>
  </cellXfs>
  <cellStyles count="3">
    <cellStyle name="Comma [0]" xfId="2" builtinId="6"/>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drawings/drawing1.xml><?xml version="1.0" encoding="utf-8"?>
<xdr:wsDr xmlns:xdr="http://schemas.openxmlformats.org/drawingml/2006/spreadsheetDrawing" xmlns:a="http://schemas.openxmlformats.org/drawingml/2006/main">
  <xdr:twoCellAnchor>
    <xdr:from>
      <xdr:col>12</xdr:col>
      <xdr:colOff>83736</xdr:colOff>
      <xdr:row>16</xdr:row>
      <xdr:rowOff>196548</xdr:rowOff>
    </xdr:from>
    <xdr:to>
      <xdr:col>12</xdr:col>
      <xdr:colOff>387279</xdr:colOff>
      <xdr:row>16</xdr:row>
      <xdr:rowOff>422402</xdr:rowOff>
    </xdr:to>
    <xdr:sp macro="" textlink="">
      <xdr:nvSpPr>
        <xdr:cNvPr id="4" name="TextBox 3">
          <a:extLst>
            <a:ext uri="{FF2B5EF4-FFF2-40B4-BE49-F238E27FC236}">
              <a16:creationId xmlns:a16="http://schemas.microsoft.com/office/drawing/2014/main" id="{D3FCD551-0107-4F22-AEBB-B29F1A070465}"/>
            </a:ext>
          </a:extLst>
        </xdr:cNvPr>
        <xdr:cNvSpPr txBox="1"/>
      </xdr:nvSpPr>
      <xdr:spPr>
        <a:xfrm>
          <a:off x="8804403" y="6737048"/>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-4</a:t>
          </a:r>
        </a:p>
      </xdr:txBody>
    </xdr:sp>
    <xdr:clientData/>
  </xdr:twoCellAnchor>
  <xdr:twoCellAnchor>
    <xdr:from>
      <xdr:col>12</xdr:col>
      <xdr:colOff>555624</xdr:colOff>
      <xdr:row>7</xdr:row>
      <xdr:rowOff>492123</xdr:rowOff>
    </xdr:from>
    <xdr:to>
      <xdr:col>16</xdr:col>
      <xdr:colOff>587375</xdr:colOff>
      <xdr:row>12</xdr:row>
      <xdr:rowOff>317499</xdr:rowOff>
    </xdr:to>
    <xdr:sp macro="" textlink="">
      <xdr:nvSpPr>
        <xdr:cNvPr id="5" name="TextBox 4">
          <a:extLst>
            <a:ext uri="{FF2B5EF4-FFF2-40B4-BE49-F238E27FC236}">
              <a16:creationId xmlns:a16="http://schemas.microsoft.com/office/drawing/2014/main" id="{0F6277D5-CCB8-450E-8CDC-E2256B9D3953}"/>
            </a:ext>
          </a:extLst>
        </xdr:cNvPr>
        <xdr:cNvSpPr txBox="1"/>
      </xdr:nvSpPr>
      <xdr:spPr>
        <a:xfrm>
          <a:off x="9242424" y="2082798"/>
          <a:ext cx="2470151" cy="2587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1. Peningkatan penjualan</a:t>
          </a:r>
        </a:p>
        <a:p>
          <a:r>
            <a:rPr lang="en-US" sz="1400"/>
            <a:t>2. Expansi usaha</a:t>
          </a:r>
        </a:p>
        <a:p>
          <a:r>
            <a:rPr lang="en-US" sz="1400"/>
            <a:t>3. Penetrasi pasar</a:t>
          </a:r>
        </a:p>
        <a:p>
          <a:r>
            <a:rPr lang="en-US" sz="1400"/>
            <a:t>4. Pengembangan pasar</a:t>
          </a:r>
        </a:p>
        <a:p>
          <a:r>
            <a:rPr lang="en-US" sz="1400"/>
            <a:t>5. Pengembangan produk</a:t>
          </a:r>
        </a:p>
        <a:p>
          <a:r>
            <a:rPr lang="en-US" sz="1400"/>
            <a:t>6. Kendali jalur distribusi</a:t>
          </a:r>
        </a:p>
        <a:p>
          <a:r>
            <a:rPr lang="en-US" sz="1400"/>
            <a:t>7.</a:t>
          </a:r>
          <a:r>
            <a:rPr lang="en-US" sz="1400" baseline="0"/>
            <a:t> Kendali supplier</a:t>
          </a:r>
        </a:p>
        <a:p>
          <a:r>
            <a:rPr lang="en-US" sz="1400" baseline="0"/>
            <a:t>8. Kendali pesaing</a:t>
          </a:r>
        </a:p>
        <a:p>
          <a:r>
            <a:rPr lang="en-US" sz="1400" baseline="0"/>
            <a:t>9. Produk baru sejenis</a:t>
          </a:r>
        </a:p>
        <a:p>
          <a:r>
            <a:rPr lang="en-US" sz="1400" baseline="0"/>
            <a:t>10. Produk baru tidak sejenis</a:t>
          </a:r>
        </a:p>
        <a:p>
          <a:r>
            <a:rPr lang="en-US" sz="1400" baseline="0"/>
            <a:t>11. Akuisisi</a:t>
          </a:r>
        </a:p>
        <a:p>
          <a:endParaRPr lang="en-US" sz="1400" baseline="0"/>
        </a:p>
        <a:p>
          <a:endParaRPr lang="en-US" sz="1400" baseline="0"/>
        </a:p>
        <a:p>
          <a:endParaRPr lang="en-US" sz="1400"/>
        </a:p>
      </xdr:txBody>
    </xdr:sp>
    <xdr:clientData/>
  </xdr:twoCellAnchor>
  <xdr:twoCellAnchor>
    <xdr:from>
      <xdr:col>7</xdr:col>
      <xdr:colOff>587375</xdr:colOff>
      <xdr:row>14</xdr:row>
      <xdr:rowOff>444500</xdr:rowOff>
    </xdr:from>
    <xdr:to>
      <xdr:col>10</xdr:col>
      <xdr:colOff>222250</xdr:colOff>
      <xdr:row>16</xdr:row>
      <xdr:rowOff>396875</xdr:rowOff>
    </xdr:to>
    <xdr:sp macro="" textlink="">
      <xdr:nvSpPr>
        <xdr:cNvPr id="6" name="TextBox 5">
          <a:extLst>
            <a:ext uri="{FF2B5EF4-FFF2-40B4-BE49-F238E27FC236}">
              <a16:creationId xmlns:a16="http://schemas.microsoft.com/office/drawing/2014/main" id="{50CE886B-8CE6-40F4-A672-2580ABE3ECC5}"/>
            </a:ext>
          </a:extLst>
        </xdr:cNvPr>
        <xdr:cNvSpPr txBox="1"/>
      </xdr:nvSpPr>
      <xdr:spPr>
        <a:xfrm>
          <a:off x="6226175" y="5902325"/>
          <a:ext cx="1463675" cy="1057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1. Efisiensi</a:t>
          </a:r>
        </a:p>
        <a:p>
          <a:r>
            <a:rPr lang="en-US" sz="1400"/>
            <a:t>2. Divestasi</a:t>
          </a:r>
        </a:p>
        <a:p>
          <a:r>
            <a:rPr lang="en-US" sz="1400"/>
            <a:t>3. Likuidasi</a:t>
          </a:r>
          <a:endParaRPr lang="en-US" sz="1400" baseline="0"/>
        </a:p>
        <a:p>
          <a:endParaRPr lang="en-US" sz="1400"/>
        </a:p>
      </xdr:txBody>
    </xdr:sp>
    <xdr:clientData/>
  </xdr:twoCellAnchor>
  <xdr:twoCellAnchor>
    <xdr:from>
      <xdr:col>6</xdr:col>
      <xdr:colOff>206375</xdr:colOff>
      <xdr:row>8</xdr:row>
      <xdr:rowOff>381000</xdr:rowOff>
    </xdr:from>
    <xdr:to>
      <xdr:col>11</xdr:col>
      <xdr:colOff>254000</xdr:colOff>
      <xdr:row>10</xdr:row>
      <xdr:rowOff>349250</xdr:rowOff>
    </xdr:to>
    <xdr:sp macro="" textlink="">
      <xdr:nvSpPr>
        <xdr:cNvPr id="7" name="TextBox 6">
          <a:extLst>
            <a:ext uri="{FF2B5EF4-FFF2-40B4-BE49-F238E27FC236}">
              <a16:creationId xmlns:a16="http://schemas.microsoft.com/office/drawing/2014/main" id="{53EF2606-605F-44DE-A0F4-2410FA7F9C93}"/>
            </a:ext>
          </a:extLst>
        </xdr:cNvPr>
        <xdr:cNvSpPr txBox="1"/>
      </xdr:nvSpPr>
      <xdr:spPr>
        <a:xfrm>
          <a:off x="5235575" y="2524125"/>
          <a:ext cx="3095625" cy="1073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1. Mempertahankan</a:t>
          </a:r>
          <a:r>
            <a:rPr lang="en-US" sz="1400" baseline="0"/>
            <a:t> produk yang sama</a:t>
          </a:r>
          <a:endParaRPr lang="en-US" sz="1400"/>
        </a:p>
        <a:p>
          <a:r>
            <a:rPr lang="en-US" sz="1400"/>
            <a:t>2. Mempertahankan </a:t>
          </a:r>
          <a:r>
            <a:rPr lang="en-US" sz="1400" baseline="0"/>
            <a:t> pangsa pasar</a:t>
          </a:r>
        </a:p>
        <a:p>
          <a:r>
            <a:rPr lang="en-US" sz="1400" baseline="0"/>
            <a:t>3. Mempertahankan jumlah  produksi</a:t>
          </a:r>
          <a:endParaRPr lang="en-US" sz="1400"/>
        </a:p>
        <a:p>
          <a:r>
            <a:rPr lang="id-ID" sz="1400"/>
            <a:t>4</a:t>
          </a:r>
          <a:r>
            <a:rPr lang="en-US" sz="1400"/>
            <a:t>. Mempertahankan tingkat</a:t>
          </a:r>
          <a:r>
            <a:rPr lang="en-US" sz="1400" baseline="0"/>
            <a:t> profit</a:t>
          </a:r>
          <a:endParaRPr lang="en-US" sz="1400"/>
        </a:p>
        <a:p>
          <a:endParaRPr lang="en-US" sz="1400" baseline="0"/>
        </a:p>
        <a:p>
          <a:endParaRPr lang="en-US" sz="1400" baseline="0"/>
        </a:p>
        <a:p>
          <a:endParaRPr lang="en-US" sz="1400"/>
        </a:p>
      </xdr:txBody>
    </xdr:sp>
    <xdr:clientData/>
  </xdr:twoCellAnchor>
  <xdr:twoCellAnchor>
    <xdr:from>
      <xdr:col>13</xdr:col>
      <xdr:colOff>164705</xdr:colOff>
      <xdr:row>14</xdr:row>
      <xdr:rowOff>418703</xdr:rowOff>
    </xdr:from>
    <xdr:to>
      <xdr:col>17</xdr:col>
      <xdr:colOff>317501</xdr:colOff>
      <xdr:row>16</xdr:row>
      <xdr:rowOff>386953</xdr:rowOff>
    </xdr:to>
    <xdr:sp macro="" textlink="">
      <xdr:nvSpPr>
        <xdr:cNvPr id="8" name="TextBox 7">
          <a:extLst>
            <a:ext uri="{FF2B5EF4-FFF2-40B4-BE49-F238E27FC236}">
              <a16:creationId xmlns:a16="http://schemas.microsoft.com/office/drawing/2014/main" id="{90ED9DEE-7008-441B-95D9-9EFD08C30EF2}"/>
            </a:ext>
          </a:extLst>
        </xdr:cNvPr>
        <xdr:cNvSpPr txBox="1"/>
      </xdr:nvSpPr>
      <xdr:spPr>
        <a:xfrm>
          <a:off x="9461105" y="5876528"/>
          <a:ext cx="2591196" cy="1073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Menggabungkan beberapa strategi</a:t>
          </a:r>
          <a:r>
            <a:rPr lang="en-US" sz="1400" baseline="0"/>
            <a:t> yang relevan sekaligus</a:t>
          </a:r>
        </a:p>
        <a:p>
          <a:endParaRPr lang="en-US" sz="1400" baseline="0"/>
        </a:p>
        <a:p>
          <a:endParaRPr lang="en-US" sz="1400"/>
        </a:p>
      </xdr:txBody>
    </xdr:sp>
    <xdr:clientData/>
  </xdr:twoCellAnchor>
  <xdr:twoCellAnchor>
    <xdr:from>
      <xdr:col>12</xdr:col>
      <xdr:colOff>84666</xdr:colOff>
      <xdr:row>15</xdr:row>
      <xdr:rowOff>275166</xdr:rowOff>
    </xdr:from>
    <xdr:to>
      <xdr:col>12</xdr:col>
      <xdr:colOff>388209</xdr:colOff>
      <xdr:row>15</xdr:row>
      <xdr:rowOff>501020</xdr:rowOff>
    </xdr:to>
    <xdr:sp macro="" textlink="">
      <xdr:nvSpPr>
        <xdr:cNvPr id="35" name="TextBox 34">
          <a:extLst>
            <a:ext uri="{FF2B5EF4-FFF2-40B4-BE49-F238E27FC236}">
              <a16:creationId xmlns:a16="http://schemas.microsoft.com/office/drawing/2014/main" id="{02BE04C8-E869-4E65-BF56-BB0B2EF15470}"/>
            </a:ext>
          </a:extLst>
        </xdr:cNvPr>
        <xdr:cNvSpPr txBox="1"/>
      </xdr:nvSpPr>
      <xdr:spPr>
        <a:xfrm>
          <a:off x="8805333" y="6265333"/>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-3</a:t>
          </a:r>
        </a:p>
      </xdr:txBody>
    </xdr:sp>
    <xdr:clientData/>
  </xdr:twoCellAnchor>
  <xdr:twoCellAnchor>
    <xdr:from>
      <xdr:col>12</xdr:col>
      <xdr:colOff>88899</xdr:colOff>
      <xdr:row>13</xdr:row>
      <xdr:rowOff>427566</xdr:rowOff>
    </xdr:from>
    <xdr:to>
      <xdr:col>12</xdr:col>
      <xdr:colOff>392442</xdr:colOff>
      <xdr:row>14</xdr:row>
      <xdr:rowOff>103087</xdr:rowOff>
    </xdr:to>
    <xdr:sp macro="" textlink="">
      <xdr:nvSpPr>
        <xdr:cNvPr id="36" name="TextBox 35">
          <a:extLst>
            <a:ext uri="{FF2B5EF4-FFF2-40B4-BE49-F238E27FC236}">
              <a16:creationId xmlns:a16="http://schemas.microsoft.com/office/drawing/2014/main" id="{894CF32F-4C7D-4E1F-812C-90297C617299}"/>
            </a:ext>
          </a:extLst>
        </xdr:cNvPr>
        <xdr:cNvSpPr txBox="1"/>
      </xdr:nvSpPr>
      <xdr:spPr>
        <a:xfrm>
          <a:off x="8809566" y="5317066"/>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a:t>
          </a:r>
        </a:p>
      </xdr:txBody>
    </xdr:sp>
    <xdr:clientData/>
  </xdr:twoCellAnchor>
  <xdr:twoCellAnchor>
    <xdr:from>
      <xdr:col>12</xdr:col>
      <xdr:colOff>93133</xdr:colOff>
      <xdr:row>14</xdr:row>
      <xdr:rowOff>347134</xdr:rowOff>
    </xdr:from>
    <xdr:to>
      <xdr:col>12</xdr:col>
      <xdr:colOff>396676</xdr:colOff>
      <xdr:row>15</xdr:row>
      <xdr:rowOff>22654</xdr:rowOff>
    </xdr:to>
    <xdr:sp macro="" textlink="">
      <xdr:nvSpPr>
        <xdr:cNvPr id="37" name="TextBox 36">
          <a:extLst>
            <a:ext uri="{FF2B5EF4-FFF2-40B4-BE49-F238E27FC236}">
              <a16:creationId xmlns:a16="http://schemas.microsoft.com/office/drawing/2014/main" id="{A368DB3D-9F8E-42AF-B850-026E2D9727C5}"/>
            </a:ext>
          </a:extLst>
        </xdr:cNvPr>
        <xdr:cNvSpPr txBox="1"/>
      </xdr:nvSpPr>
      <xdr:spPr>
        <a:xfrm>
          <a:off x="8813800" y="5786967"/>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-2</a:t>
          </a:r>
        </a:p>
      </xdr:txBody>
    </xdr:sp>
    <xdr:clientData/>
  </xdr:twoCellAnchor>
  <xdr:twoCellAnchor>
    <xdr:from>
      <xdr:col>12</xdr:col>
      <xdr:colOff>84666</xdr:colOff>
      <xdr:row>11</xdr:row>
      <xdr:rowOff>391585</xdr:rowOff>
    </xdr:from>
    <xdr:to>
      <xdr:col>12</xdr:col>
      <xdr:colOff>388209</xdr:colOff>
      <xdr:row>12</xdr:row>
      <xdr:rowOff>67105</xdr:rowOff>
    </xdr:to>
    <xdr:sp macro="" textlink="">
      <xdr:nvSpPr>
        <xdr:cNvPr id="39" name="TextBox 38">
          <a:extLst>
            <a:ext uri="{FF2B5EF4-FFF2-40B4-BE49-F238E27FC236}">
              <a16:creationId xmlns:a16="http://schemas.microsoft.com/office/drawing/2014/main" id="{F9BD9116-FEA3-4CBB-AFF1-B0C17E5D8E10}"/>
            </a:ext>
          </a:extLst>
        </xdr:cNvPr>
        <xdr:cNvSpPr txBox="1"/>
      </xdr:nvSpPr>
      <xdr:spPr>
        <a:xfrm>
          <a:off x="8805333" y="4180418"/>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a:t>
          </a:r>
        </a:p>
      </xdr:txBody>
    </xdr:sp>
    <xdr:clientData/>
  </xdr:twoCellAnchor>
  <xdr:twoCellAnchor>
    <xdr:from>
      <xdr:col>12</xdr:col>
      <xdr:colOff>74083</xdr:colOff>
      <xdr:row>9</xdr:row>
      <xdr:rowOff>539749</xdr:rowOff>
    </xdr:from>
    <xdr:to>
      <xdr:col>12</xdr:col>
      <xdr:colOff>377626</xdr:colOff>
      <xdr:row>10</xdr:row>
      <xdr:rowOff>215270</xdr:rowOff>
    </xdr:to>
    <xdr:sp macro="" textlink="">
      <xdr:nvSpPr>
        <xdr:cNvPr id="40" name="TextBox 39">
          <a:extLst>
            <a:ext uri="{FF2B5EF4-FFF2-40B4-BE49-F238E27FC236}">
              <a16:creationId xmlns:a16="http://schemas.microsoft.com/office/drawing/2014/main" id="{371F1633-A479-4F1B-977D-31B26426704B}"/>
            </a:ext>
          </a:extLst>
        </xdr:cNvPr>
        <xdr:cNvSpPr txBox="1"/>
      </xdr:nvSpPr>
      <xdr:spPr>
        <a:xfrm>
          <a:off x="8794750" y="3227916"/>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3</a:t>
          </a:r>
        </a:p>
      </xdr:txBody>
    </xdr:sp>
    <xdr:clientData/>
  </xdr:twoCellAnchor>
  <xdr:twoCellAnchor>
    <xdr:from>
      <xdr:col>12</xdr:col>
      <xdr:colOff>74083</xdr:colOff>
      <xdr:row>9</xdr:row>
      <xdr:rowOff>84667</xdr:rowOff>
    </xdr:from>
    <xdr:to>
      <xdr:col>12</xdr:col>
      <xdr:colOff>377626</xdr:colOff>
      <xdr:row>9</xdr:row>
      <xdr:rowOff>310521</xdr:rowOff>
    </xdr:to>
    <xdr:sp macro="" textlink="">
      <xdr:nvSpPr>
        <xdr:cNvPr id="41" name="TextBox 40">
          <a:extLst>
            <a:ext uri="{FF2B5EF4-FFF2-40B4-BE49-F238E27FC236}">
              <a16:creationId xmlns:a16="http://schemas.microsoft.com/office/drawing/2014/main" id="{01129B56-FD88-4983-86D0-22E52C828D37}"/>
            </a:ext>
          </a:extLst>
        </xdr:cNvPr>
        <xdr:cNvSpPr txBox="1"/>
      </xdr:nvSpPr>
      <xdr:spPr>
        <a:xfrm>
          <a:off x="8794750" y="2772834"/>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4</a:t>
          </a:r>
        </a:p>
      </xdr:txBody>
    </xdr:sp>
    <xdr:clientData/>
  </xdr:twoCellAnchor>
  <xdr:twoCellAnchor>
    <xdr:from>
      <xdr:col>12</xdr:col>
      <xdr:colOff>74082</xdr:colOff>
      <xdr:row>10</xdr:row>
      <xdr:rowOff>444500</xdr:rowOff>
    </xdr:from>
    <xdr:to>
      <xdr:col>12</xdr:col>
      <xdr:colOff>377625</xdr:colOff>
      <xdr:row>11</xdr:row>
      <xdr:rowOff>120021</xdr:rowOff>
    </xdr:to>
    <xdr:sp macro="" textlink="">
      <xdr:nvSpPr>
        <xdr:cNvPr id="42" name="TextBox 41">
          <a:extLst>
            <a:ext uri="{FF2B5EF4-FFF2-40B4-BE49-F238E27FC236}">
              <a16:creationId xmlns:a16="http://schemas.microsoft.com/office/drawing/2014/main" id="{08FEAF05-AB44-4388-AEC3-B1D4DF222979}"/>
            </a:ext>
          </a:extLst>
        </xdr:cNvPr>
        <xdr:cNvSpPr txBox="1"/>
      </xdr:nvSpPr>
      <xdr:spPr>
        <a:xfrm>
          <a:off x="8794749" y="3683000"/>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2</a:t>
          </a:r>
        </a:p>
      </xdr:txBody>
    </xdr:sp>
    <xdr:clientData/>
  </xdr:twoCellAnchor>
  <xdr:twoCellAnchor>
    <xdr:from>
      <xdr:col>10</xdr:col>
      <xdr:colOff>529169</xdr:colOff>
      <xdr:row>13</xdr:row>
      <xdr:rowOff>84668</xdr:rowOff>
    </xdr:from>
    <xdr:to>
      <xdr:col>11</xdr:col>
      <xdr:colOff>218879</xdr:colOff>
      <xdr:row>13</xdr:row>
      <xdr:rowOff>310522</xdr:rowOff>
    </xdr:to>
    <xdr:sp macro="" textlink="">
      <xdr:nvSpPr>
        <xdr:cNvPr id="43" name="TextBox 42">
          <a:extLst>
            <a:ext uri="{FF2B5EF4-FFF2-40B4-BE49-F238E27FC236}">
              <a16:creationId xmlns:a16="http://schemas.microsoft.com/office/drawing/2014/main" id="{FD331AE2-6902-4E14-A0C7-43D591EA1834}"/>
            </a:ext>
          </a:extLst>
        </xdr:cNvPr>
        <xdr:cNvSpPr txBox="1"/>
      </xdr:nvSpPr>
      <xdr:spPr>
        <a:xfrm>
          <a:off x="8022169" y="4974168"/>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a:t>
          </a:r>
        </a:p>
      </xdr:txBody>
    </xdr:sp>
    <xdr:clientData/>
  </xdr:twoCellAnchor>
  <xdr:twoCellAnchor>
    <xdr:from>
      <xdr:col>9</xdr:col>
      <xdr:colOff>582083</xdr:colOff>
      <xdr:row>13</xdr:row>
      <xdr:rowOff>95250</xdr:rowOff>
    </xdr:from>
    <xdr:to>
      <xdr:col>10</xdr:col>
      <xdr:colOff>271793</xdr:colOff>
      <xdr:row>13</xdr:row>
      <xdr:rowOff>321104</xdr:rowOff>
    </xdr:to>
    <xdr:sp macro="" textlink="">
      <xdr:nvSpPr>
        <xdr:cNvPr id="44" name="TextBox 43">
          <a:extLst>
            <a:ext uri="{FF2B5EF4-FFF2-40B4-BE49-F238E27FC236}">
              <a16:creationId xmlns:a16="http://schemas.microsoft.com/office/drawing/2014/main" id="{E7B1534C-014C-4D68-BE79-C3FB6204E25A}"/>
            </a:ext>
          </a:extLst>
        </xdr:cNvPr>
        <xdr:cNvSpPr txBox="1"/>
      </xdr:nvSpPr>
      <xdr:spPr>
        <a:xfrm>
          <a:off x="7461250" y="4984750"/>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-2</a:t>
          </a:r>
        </a:p>
      </xdr:txBody>
    </xdr:sp>
    <xdr:clientData/>
  </xdr:twoCellAnchor>
  <xdr:twoCellAnchor>
    <xdr:from>
      <xdr:col>9</xdr:col>
      <xdr:colOff>10583</xdr:colOff>
      <xdr:row>13</xdr:row>
      <xdr:rowOff>95250</xdr:rowOff>
    </xdr:from>
    <xdr:to>
      <xdr:col>9</xdr:col>
      <xdr:colOff>314126</xdr:colOff>
      <xdr:row>13</xdr:row>
      <xdr:rowOff>321104</xdr:rowOff>
    </xdr:to>
    <xdr:sp macro="" textlink="">
      <xdr:nvSpPr>
        <xdr:cNvPr id="45" name="TextBox 44">
          <a:extLst>
            <a:ext uri="{FF2B5EF4-FFF2-40B4-BE49-F238E27FC236}">
              <a16:creationId xmlns:a16="http://schemas.microsoft.com/office/drawing/2014/main" id="{24EC8E14-85F8-43D2-B377-65692D9636AB}"/>
            </a:ext>
          </a:extLst>
        </xdr:cNvPr>
        <xdr:cNvSpPr txBox="1"/>
      </xdr:nvSpPr>
      <xdr:spPr>
        <a:xfrm>
          <a:off x="6889750" y="4984750"/>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-3</a:t>
          </a:r>
        </a:p>
      </xdr:txBody>
    </xdr:sp>
    <xdr:clientData/>
  </xdr:twoCellAnchor>
  <xdr:twoCellAnchor>
    <xdr:from>
      <xdr:col>7</xdr:col>
      <xdr:colOff>582084</xdr:colOff>
      <xdr:row>13</xdr:row>
      <xdr:rowOff>95250</xdr:rowOff>
    </xdr:from>
    <xdr:to>
      <xdr:col>8</xdr:col>
      <xdr:colOff>271794</xdr:colOff>
      <xdr:row>13</xdr:row>
      <xdr:rowOff>321104</xdr:rowOff>
    </xdr:to>
    <xdr:sp macro="" textlink="">
      <xdr:nvSpPr>
        <xdr:cNvPr id="46" name="TextBox 45">
          <a:extLst>
            <a:ext uri="{FF2B5EF4-FFF2-40B4-BE49-F238E27FC236}">
              <a16:creationId xmlns:a16="http://schemas.microsoft.com/office/drawing/2014/main" id="{CB64594B-58A9-4E64-A027-7635F322F594}"/>
            </a:ext>
          </a:extLst>
        </xdr:cNvPr>
        <xdr:cNvSpPr txBox="1"/>
      </xdr:nvSpPr>
      <xdr:spPr>
        <a:xfrm>
          <a:off x="6233584" y="4984750"/>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-4</a:t>
          </a:r>
        </a:p>
      </xdr:txBody>
    </xdr:sp>
    <xdr:clientData/>
  </xdr:twoCellAnchor>
  <xdr:twoCellAnchor>
    <xdr:from>
      <xdr:col>12</xdr:col>
      <xdr:colOff>341840</xdr:colOff>
      <xdr:row>12</xdr:row>
      <xdr:rowOff>273047</xdr:rowOff>
    </xdr:from>
    <xdr:to>
      <xdr:col>13</xdr:col>
      <xdr:colOff>31550</xdr:colOff>
      <xdr:row>12</xdr:row>
      <xdr:rowOff>498901</xdr:rowOff>
    </xdr:to>
    <xdr:sp macro="" textlink="">
      <xdr:nvSpPr>
        <xdr:cNvPr id="47" name="TextBox 46">
          <a:extLst>
            <a:ext uri="{FF2B5EF4-FFF2-40B4-BE49-F238E27FC236}">
              <a16:creationId xmlns:a16="http://schemas.microsoft.com/office/drawing/2014/main" id="{F9D33296-DC6E-48E6-B8B3-0FBCBA0D7D11}"/>
            </a:ext>
          </a:extLst>
        </xdr:cNvPr>
        <xdr:cNvSpPr txBox="1"/>
      </xdr:nvSpPr>
      <xdr:spPr>
        <a:xfrm>
          <a:off x="9062507" y="4612214"/>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a:t>
          </a:r>
        </a:p>
      </xdr:txBody>
    </xdr:sp>
    <xdr:clientData/>
  </xdr:twoCellAnchor>
  <xdr:twoCellAnchor>
    <xdr:from>
      <xdr:col>13</xdr:col>
      <xdr:colOff>296333</xdr:colOff>
      <xdr:row>12</xdr:row>
      <xdr:rowOff>275166</xdr:rowOff>
    </xdr:from>
    <xdr:to>
      <xdr:col>13</xdr:col>
      <xdr:colOff>599876</xdr:colOff>
      <xdr:row>12</xdr:row>
      <xdr:rowOff>501020</xdr:rowOff>
    </xdr:to>
    <xdr:sp macro="" textlink="">
      <xdr:nvSpPr>
        <xdr:cNvPr id="48" name="TextBox 47">
          <a:extLst>
            <a:ext uri="{FF2B5EF4-FFF2-40B4-BE49-F238E27FC236}">
              <a16:creationId xmlns:a16="http://schemas.microsoft.com/office/drawing/2014/main" id="{A4954B10-2C76-454A-8C02-995255AC1F62}"/>
            </a:ext>
          </a:extLst>
        </xdr:cNvPr>
        <xdr:cNvSpPr txBox="1"/>
      </xdr:nvSpPr>
      <xdr:spPr>
        <a:xfrm>
          <a:off x="9630833" y="4614333"/>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2</a:t>
          </a:r>
        </a:p>
      </xdr:txBody>
    </xdr:sp>
    <xdr:clientData/>
  </xdr:twoCellAnchor>
  <xdr:twoCellAnchor>
    <xdr:from>
      <xdr:col>14</xdr:col>
      <xdr:colOff>243417</xdr:colOff>
      <xdr:row>12</xdr:row>
      <xdr:rowOff>275166</xdr:rowOff>
    </xdr:from>
    <xdr:to>
      <xdr:col>14</xdr:col>
      <xdr:colOff>546960</xdr:colOff>
      <xdr:row>12</xdr:row>
      <xdr:rowOff>501020</xdr:rowOff>
    </xdr:to>
    <xdr:sp macro="" textlink="">
      <xdr:nvSpPr>
        <xdr:cNvPr id="49" name="TextBox 48">
          <a:extLst>
            <a:ext uri="{FF2B5EF4-FFF2-40B4-BE49-F238E27FC236}">
              <a16:creationId xmlns:a16="http://schemas.microsoft.com/office/drawing/2014/main" id="{2A4219F5-02C3-4060-BE25-12D3E8DC24F1}"/>
            </a:ext>
          </a:extLst>
        </xdr:cNvPr>
        <xdr:cNvSpPr txBox="1"/>
      </xdr:nvSpPr>
      <xdr:spPr>
        <a:xfrm>
          <a:off x="10191750" y="4614333"/>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3</a:t>
          </a:r>
        </a:p>
      </xdr:txBody>
    </xdr:sp>
    <xdr:clientData/>
  </xdr:twoCellAnchor>
  <xdr:twoCellAnchor>
    <xdr:from>
      <xdr:col>15</xdr:col>
      <xdr:colOff>179916</xdr:colOff>
      <xdr:row>12</xdr:row>
      <xdr:rowOff>275167</xdr:rowOff>
    </xdr:from>
    <xdr:to>
      <xdr:col>15</xdr:col>
      <xdr:colOff>483459</xdr:colOff>
      <xdr:row>12</xdr:row>
      <xdr:rowOff>501021</xdr:rowOff>
    </xdr:to>
    <xdr:sp macro="" textlink="">
      <xdr:nvSpPr>
        <xdr:cNvPr id="50" name="TextBox 49">
          <a:extLst>
            <a:ext uri="{FF2B5EF4-FFF2-40B4-BE49-F238E27FC236}">
              <a16:creationId xmlns:a16="http://schemas.microsoft.com/office/drawing/2014/main" id="{133E2F39-32D7-40DE-A3A3-9076AD838068}"/>
            </a:ext>
          </a:extLst>
        </xdr:cNvPr>
        <xdr:cNvSpPr txBox="1"/>
      </xdr:nvSpPr>
      <xdr:spPr>
        <a:xfrm>
          <a:off x="10742083" y="4614334"/>
          <a:ext cx="303543" cy="225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4</a:t>
          </a:r>
        </a:p>
      </xdr:txBody>
    </xdr:sp>
    <xdr:clientData/>
  </xdr:twoCellAnchor>
  <xdr:twoCellAnchor>
    <xdr:from>
      <xdr:col>11</xdr:col>
      <xdr:colOff>195791</xdr:colOff>
      <xdr:row>12</xdr:row>
      <xdr:rowOff>89959</xdr:rowOff>
    </xdr:from>
    <xdr:to>
      <xdr:col>12</xdr:col>
      <xdr:colOff>15874</xdr:colOff>
      <xdr:row>12</xdr:row>
      <xdr:rowOff>542395</xdr:rowOff>
    </xdr:to>
    <xdr:sp macro="" textlink="">
      <xdr:nvSpPr>
        <xdr:cNvPr id="51" name="Star: 5 Points 50">
          <a:extLst>
            <a:ext uri="{FF2B5EF4-FFF2-40B4-BE49-F238E27FC236}">
              <a16:creationId xmlns:a16="http://schemas.microsoft.com/office/drawing/2014/main" id="{AE1D093C-CAED-8B83-E0F4-8EFBBA166536}"/>
            </a:ext>
          </a:extLst>
        </xdr:cNvPr>
        <xdr:cNvSpPr/>
      </xdr:nvSpPr>
      <xdr:spPr>
        <a:xfrm>
          <a:off x="8256322" y="4423834"/>
          <a:ext cx="427302" cy="452436"/>
        </a:xfrm>
        <a:prstGeom prst="star5">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14</xdr:col>
      <xdr:colOff>602456</xdr:colOff>
      <xdr:row>10</xdr:row>
      <xdr:rowOff>157162</xdr:rowOff>
    </xdr:from>
    <xdr:to>
      <xdr:col>15</xdr:col>
      <xdr:colOff>4763</xdr:colOff>
      <xdr:row>15</xdr:row>
      <xdr:rowOff>502444</xdr:rowOff>
    </xdr:to>
    <xdr:cxnSp macro="">
      <xdr:nvCxnSpPr>
        <xdr:cNvPr id="13" name="Straight Connector 12">
          <a:extLst>
            <a:ext uri="{FF2B5EF4-FFF2-40B4-BE49-F238E27FC236}">
              <a16:creationId xmlns:a16="http://schemas.microsoft.com/office/drawing/2014/main" id="{D173B0CD-3377-F471-769A-A5DFF682424F}"/>
            </a:ext>
          </a:extLst>
        </xdr:cNvPr>
        <xdr:cNvCxnSpPr/>
      </xdr:nvCxnSpPr>
      <xdr:spPr>
        <a:xfrm flipH="1" flipV="1">
          <a:off x="10546556" y="3414712"/>
          <a:ext cx="11907" cy="3107532"/>
        </a:xfrm>
        <a:prstGeom prst="line">
          <a:avLst/>
        </a:prstGeom>
        <a:ln w="635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10</xdr:row>
      <xdr:rowOff>152400</xdr:rowOff>
    </xdr:from>
    <xdr:to>
      <xdr:col>15</xdr:col>
      <xdr:colOff>19050</xdr:colOff>
      <xdr:row>15</xdr:row>
      <xdr:rowOff>495300</xdr:rowOff>
    </xdr:to>
    <xdr:cxnSp macro="">
      <xdr:nvCxnSpPr>
        <xdr:cNvPr id="15" name="Straight Connector 14">
          <a:extLst>
            <a:ext uri="{FF2B5EF4-FFF2-40B4-BE49-F238E27FC236}">
              <a16:creationId xmlns:a16="http://schemas.microsoft.com/office/drawing/2014/main" id="{7C012EEB-EE60-C1E4-C016-6D3AA5A105E6}"/>
            </a:ext>
          </a:extLst>
        </xdr:cNvPr>
        <xdr:cNvCxnSpPr/>
      </xdr:nvCxnSpPr>
      <xdr:spPr>
        <a:xfrm flipH="1">
          <a:off x="6896100" y="3409950"/>
          <a:ext cx="3676650" cy="3105150"/>
        </a:xfrm>
        <a:prstGeom prst="line">
          <a:avLst/>
        </a:prstGeom>
        <a:ln w="635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590550</xdr:colOff>
      <xdr:row>10</xdr:row>
      <xdr:rowOff>114300</xdr:rowOff>
    </xdr:from>
    <xdr:to>
      <xdr:col>9</xdr:col>
      <xdr:colOff>0</xdr:colOff>
      <xdr:row>15</xdr:row>
      <xdr:rowOff>514350</xdr:rowOff>
    </xdr:to>
    <xdr:cxnSp macro="">
      <xdr:nvCxnSpPr>
        <xdr:cNvPr id="17" name="Straight Arrow Connector 16">
          <a:extLst>
            <a:ext uri="{FF2B5EF4-FFF2-40B4-BE49-F238E27FC236}">
              <a16:creationId xmlns:a16="http://schemas.microsoft.com/office/drawing/2014/main" id="{E1A4544A-DA12-F3F9-693B-87E08BB4F8FF}"/>
            </a:ext>
          </a:extLst>
        </xdr:cNvPr>
        <xdr:cNvCxnSpPr/>
      </xdr:nvCxnSpPr>
      <xdr:spPr>
        <a:xfrm flipH="1" flipV="1">
          <a:off x="6877050" y="3371850"/>
          <a:ext cx="19050" cy="3162300"/>
        </a:xfrm>
        <a:prstGeom prst="straightConnector1">
          <a:avLst/>
        </a:prstGeom>
        <a:ln w="635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as" refreshedDate="45260.563128819442" createdVersion="8" refreshedVersion="8" minRefreshableVersion="3" recordCount="66" xr:uid="{00000000-000A-0000-FFFF-FFFF00000000}">
  <cacheSource type="worksheet">
    <worksheetSource ref="A6:N42" sheet="Isu Int-Ekst"/>
  </cacheSource>
  <cacheFields count="14">
    <cacheField name="NO" numFmtId="0">
      <sharedItems containsSemiMixedTypes="0" containsString="0" containsNumber="1" containsInteger="1" minValue="1" maxValue="69"/>
    </cacheField>
    <cacheField name="DEPARTEMEN" numFmtId="0">
      <sharedItems containsBlank="1" count="10">
        <s v="PRD"/>
        <s v="MKT SISDEV"/>
        <s v="ENG"/>
        <s v="MKT GLOB SOURCH"/>
        <s v="RND"/>
        <s v="SCM"/>
        <s v="QC"/>
        <s v="PCH"/>
        <s v="HCGA"/>
        <m/>
      </sharedItems>
    </cacheField>
    <cacheField name="STAKEHOLDERS" numFmtId="0">
      <sharedItems/>
    </cacheField>
    <cacheField name="KEBUTUHAN DAN HARAPAN" numFmtId="0">
      <sharedItems/>
    </cacheField>
    <cacheField name="TINJAUAN (FAKTOR)" numFmtId="0">
      <sharedItems count="26">
        <s v="Teknologi"/>
        <s v="Fasilitas"/>
        <s v="SDM"/>
        <s v="Proses"/>
        <s v="Ekonomi"/>
        <s v="Karyawan"/>
        <s v="Regulasi"/>
        <s v="Harga Produk"/>
        <s v="Kualitas"/>
        <s v="Penjualan"/>
        <s v="Politik"/>
        <s v="Kelayakan"/>
        <s v="Lingkungan"/>
        <s v="Harga Jual"/>
        <s v="Pengembangan"/>
        <s v="Pengelolaan Vendor"/>
        <s v="Pejualan"/>
        <s v="Keuangan"/>
        <s v="Kinerja keuangan"/>
        <s v="Kesejahteraan"/>
        <s v="K3"/>
        <s v="Sosial"/>
        <s v="K3 &amp; Lingkungan"/>
        <s v="Operasional"/>
        <s v="Kinerja Organisasi"/>
        <s v="Sarana &amp; Prasarana"/>
      </sharedItems>
    </cacheField>
    <cacheField name="ISU" numFmtId="0">
      <sharedItems count="68">
        <s v="Downtime mesin tinggi karena mesin produksi khususnya chrome dan powder coating yang sering rusak"/>
        <s v="Kenyamanan dan kelancaran produksi kadang terganggu dengan kondisi gedung yang kurang memadai Kondisi gedung bocor dan beberapa bagian keropos"/>
        <s v="Banyak SDM mulai memasuki usia pensiun"/>
        <s v="Produktifitas dan kinerja organisasi yang kurang maksimal terutama dari SDM dan perencanaan"/>
        <s v="Kenaikan harga bahan baku, material, sparepart dll"/>
        <s v="Kenaikan harga Bahan bakar dan listrik"/>
        <s v="Proses dalam penetapan Kenaikan upah (UMK/UMP) tahunan sangat berpengaruh pada produkstifitas"/>
        <s v="Supply material bahan baku yang tidak lancar"/>
        <s v="Perubahan atau terbitnya Peraturan baru baik dari lembaga atau Pemerintah terkait limbah, Lingkungan, K3 dan hubungan Industri"/>
        <s v="Masih adanya mesin-mesin lama dengan teknologi lama yang tingkat produktifitasnya kurang maksimal"/>
        <s v="Sering terjadi kesalahan atau ketidak lengkapan isi dalam pengiriman produk jadi ke konsumen"/>
        <s v="Belum adanya kebijakan harga komponen/after sales service"/>
        <s v="Harga barang jadi untuk produk sejenis masih cukup tinggi dibandingkan dengan kompetitor atau tingkat kesanggupan konsumen"/>
        <s v="Keluhan terhadap kualitas packaging produk CINT yang kurang baik"/>
        <s v="Waktu proses (Lead Time) yang cukup lama untuk memenuhi permintaan barang dari konsumen "/>
        <s v="Sistem penjualan masih menggunakan cara konservatif "/>
        <s v="Masih terbukanya wilayah pemasaran baru yang selama ini belum tersentuh, baik untuk pemasaran lokal atau internasional"/>
        <s v="Adanya pemilihan umum baik untuk pemilihan presiden ataupun legeslatif mempengaruhi penjualan"/>
        <s v="Kurangnya area free space dilingkungan pabrik membuat sulit dalam penataan lay out"/>
        <s v="Masih kurangnya ketelibatan operator atau karyawan dalam pelaksanaan autonomus maintenance"/>
        <s v="Adanya perubahan Regulasi terkait dengan Penggunaan bahan bakar industri yang ramah lingkungan "/>
        <s v="Potensi kebutuhan Alkes di tahun 2024 yang besar"/>
        <s v="Kebijakan pemerintah terkait pemberian insentif pada produk yang sudah memiliki sertifikasi TKDN "/>
        <s v="Sulitnya pengurusan perijinan impor material (kayu &amp; NSB) dengan sistem aplikasi OSS"/>
        <s v="Kurangnya personel yang menguasai peraturan kepabeanan"/>
        <s v="Harga produk Nursing Bed yang masih lebih tinggi dari harga pesaing"/>
        <s v="Adanya perubahan tentang peraturan impor yang mempengaruhi proses impor dan ekspor"/>
        <s v="Perubahan pada Kurs Dolar sangat sering terjadi dan cenderung naik sehingga berpengaruh pada pengadaan"/>
        <s v="Kemudahan terkait regulasi impor untuk produk sejenis oleh pemerintah"/>
        <s v="Spesifikasi Bahan baku (material) yang sangat banyak variasinya sehingga menyulitkan dalam pengadaan"/>
        <s v="Permintaan produk customize dari konsumen cenderung meningkat dan cukup banyak"/>
        <s v="Proses SAP terkendala pada Clossing Inventory, BOM, penyelesaian PO, stock, dll yang membutuhkan waktu cukup lama"/>
        <s v="Akurasi dan kecepatan informasi ketersediaan material dari supplier dan subcon sering tidak tepat"/>
        <s v="Kepedulian (Care) atas kualitas barang yang diterima dan dihasilkan masih rendah"/>
        <s v="Kualitas produk masih lebih baik dibandingkan kompetitor lain"/>
        <s v="Peluang untuk meningkatkan Kerjasama dengan Instansi Pemerintah untuk produk school yang sudah terjalin dengan baik"/>
        <s v="Kompetensi SDM masih dibawah yang di harapkan sehingga menghambat produktifitas"/>
        <s v="Permintaan Spesifikasi khusus sehingga menimbulkan single supplier"/>
        <s v="Masih belum akuratnya stok sistem sehingga masih ditemukan adanya perbedaan antara stok sistem dengan aktual yang berakibat kurangnya akurasi perencanaan"/>
        <s v="Terjadinya keterlambatan pembayaran ke vendor "/>
        <s v="Kaderisasi mulai berjalan berdasarkan promosi dan mutasi tahun 2022-2023"/>
        <s v="Penerapan program Management Trainee sebagai percepatan kaderisasi"/>
        <s v="Sertifikasi SDM belum dilakukan sesuai dengan kebutuhan"/>
        <s v="Penerapan Knowledge Management System"/>
        <s v="Meningkatkan harmonisasi kerjasama LKS Bipartit untuk mendukung kinerja perusahaan (IOC, DKM, Koperasi, PUK, CSR)"/>
        <s v="Implementasi ISO terintegrasi yang lebih memberikan manfaat pada organisasi untuk lebih efektif"/>
        <s v="Kepatuhan pada regulasi dan perizinan lainnya"/>
        <s v="Penerapan Payroll Integrated System"/>
        <s v="Perubahan regulasi ketenagakerjaan (penetapan UMK, pemagangan, dll)"/>
        <s v="Perkembangan teknologi AI untuk pengembangan Human Capital dan kompetensi teknis"/>
        <s v="Kesiapan program SDM untuk rekrutmen Gen Z"/>
        <s v="ROE tidak tercapai"/>
        <s v="Penurunan deviden"/>
        <s v="Kenaikan upah lebih rendah"/>
        <s v="Disiplin dalam penggunaan APD kurang"/>
        <s v="Pengaruh tahun politik pada penurunan  hubungan  industrial "/>
        <s v="CSR untuk masyarakat sekitar"/>
        <s v="Masih terjadinya kecelakaan kerja pada karyawan"/>
        <s v="Terjadinya kejadian luar biasa  yang berdampak pada lingkungan"/>
        <s v="Penggunaan Outsourching dan kerjasama dengan mitra terpercaya"/>
        <s v="Aging ratio Piutang (AR) Tinggi"/>
        <s v="Turn Over Inventory Rendah (Inventory Tinggi)"/>
        <s v="Akses dokumen perusahaan dan informasi sudah terintegrasi dalam satu sistem"/>
        <s v="Minimnya pemahaman SOP manajemen mutu, K3 dan Lingkungan dan belum tersosialisasikan secara efektif"/>
        <s v="Selisih stock inventory (baik bahan baku,komponen dan Finish Good)"/>
        <s v="Kurangnya perawatan dan pengendalian sarana prasarana K3 dan Lingkungan termasuk APD"/>
        <s v="Kurangnya SDM yang mempunyai kompetensi dibidang Ranjang Rumah Sakit (NSB)" u="1"/>
        <s v="Ketersediaan SDM mayoritas Gen Z sehingga perlu program SDM (rekrutasi, pelatihan, dll) yang berbeda" u="1"/>
      </sharedItems>
    </cacheField>
    <cacheField name="IN" numFmtId="0">
      <sharedItems containsString="0" containsBlank="1" containsNumber="1" containsInteger="1" minValue="1" maxValue="1"/>
    </cacheField>
    <cacheField name="EKS" numFmtId="0">
      <sharedItems containsString="0" containsBlank="1" containsNumber="1" containsInteger="1" minValue="1" maxValue="1"/>
    </cacheField>
    <cacheField name="SUM" numFmtId="0">
      <sharedItems count="2">
        <s v="Internal"/>
        <s v="Eksternal"/>
      </sharedItems>
    </cacheField>
    <cacheField name="S" numFmtId="0">
      <sharedItems containsString="0" containsBlank="1" containsNumber="1" containsInteger="1" minValue="1" maxValue="1"/>
    </cacheField>
    <cacheField name="W" numFmtId="0">
      <sharedItems containsString="0" containsBlank="1" containsNumber="1" containsInteger="1" minValue="1" maxValue="1"/>
    </cacheField>
    <cacheField name="O" numFmtId="0">
      <sharedItems containsString="0" containsBlank="1" containsNumber="1" containsInteger="1" minValue="1" maxValue="1"/>
    </cacheField>
    <cacheField name="T" numFmtId="0">
      <sharedItems containsString="0" containsBlank="1" containsNumber="1" containsInteger="1" minValue="1" maxValue="1"/>
    </cacheField>
    <cacheField name="SWOT" numFmtId="0">
      <sharedItems count="4">
        <s v="W"/>
        <s v="T"/>
        <s v="O"/>
        <s v="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6">
  <r>
    <n v="1"/>
    <x v="0"/>
    <s v="Manajemen "/>
    <s v="Mesin Chrome dan powder coating dalam kondisi baik dan tidak ada kerusakan "/>
    <x v="0"/>
    <x v="0"/>
    <n v="1"/>
    <m/>
    <x v="0"/>
    <m/>
    <n v="1"/>
    <m/>
    <m/>
    <x v="0"/>
  </r>
  <r>
    <n v="2"/>
    <x v="0"/>
    <s v="Manajemen "/>
    <s v="Kondisi sarana dan prasarana produksi yang baik "/>
    <x v="1"/>
    <x v="1"/>
    <n v="1"/>
    <m/>
    <x v="0"/>
    <m/>
    <n v="1"/>
    <m/>
    <m/>
    <x v="0"/>
  </r>
  <r>
    <n v="3"/>
    <x v="0"/>
    <s v="Manajemen "/>
    <s v="Regenerasi dan transfer of skill  karyawan tepat waktu"/>
    <x v="2"/>
    <x v="2"/>
    <n v="1"/>
    <m/>
    <x v="0"/>
    <m/>
    <n v="1"/>
    <m/>
    <m/>
    <x v="0"/>
  </r>
  <r>
    <n v="4"/>
    <x v="0"/>
    <s v="Manajemen "/>
    <s v="Produktivitas dan kinerja organisasi haruslah maksimal"/>
    <x v="3"/>
    <x v="3"/>
    <n v="1"/>
    <m/>
    <x v="0"/>
    <m/>
    <n v="1"/>
    <m/>
    <m/>
    <x v="0"/>
  </r>
  <r>
    <n v="5"/>
    <x v="0"/>
    <s v="Manajemen "/>
    <s v="Kenaikan bahan baku, material dan spare part tidak berpengaruh pada pengadaan"/>
    <x v="4"/>
    <x v="4"/>
    <m/>
    <n v="1"/>
    <x v="1"/>
    <m/>
    <m/>
    <m/>
    <n v="1"/>
    <x v="1"/>
  </r>
  <r>
    <n v="6"/>
    <x v="0"/>
    <s v="Manajemen "/>
    <s v="Effisiensi dan penggunaan sumber energi alternatif  "/>
    <x v="4"/>
    <x v="5"/>
    <m/>
    <n v="1"/>
    <x v="1"/>
    <m/>
    <m/>
    <m/>
    <n v="1"/>
    <x v="1"/>
  </r>
  <r>
    <n v="7"/>
    <x v="0"/>
    <s v="Karyawan"/>
    <s v="Kenaikan Upah dan prosesnya tidak mempengaruhi kinerja organisasi"/>
    <x v="5"/>
    <x v="6"/>
    <m/>
    <n v="1"/>
    <x v="1"/>
    <m/>
    <m/>
    <m/>
    <n v="1"/>
    <x v="1"/>
  </r>
  <r>
    <n v="8"/>
    <x v="0"/>
    <s v="Pengelolaan Vendor"/>
    <s v="Suplly bahan baku lancar sesuai dengan perencanaan kebutuhan"/>
    <x v="3"/>
    <x v="7"/>
    <m/>
    <n v="1"/>
    <x v="1"/>
    <m/>
    <m/>
    <m/>
    <n v="1"/>
    <x v="1"/>
  </r>
  <r>
    <n v="9"/>
    <x v="0"/>
    <s v="Pemerintah/ NGO/ Lingkungan"/>
    <s v="Perubahan regulasi yang ada harus dengan cepat dapat diadaptasi oleh CINT"/>
    <x v="6"/>
    <x v="8"/>
    <m/>
    <n v="1"/>
    <x v="1"/>
    <m/>
    <m/>
    <m/>
    <n v="1"/>
    <x v="1"/>
  </r>
  <r>
    <n v="10"/>
    <x v="0"/>
    <s v="Manajemen "/>
    <s v="Transformasi teknologi dengan menggunakan mesin yang lebih modern dengan tingkat produktifitas yang lebih tinggi"/>
    <x v="0"/>
    <x v="9"/>
    <n v="1"/>
    <m/>
    <x v="0"/>
    <m/>
    <n v="1"/>
    <m/>
    <m/>
    <x v="0"/>
  </r>
  <r>
    <n v="11"/>
    <x v="1"/>
    <s v="Manajemen "/>
    <s v="Tidak ada kesalahan ataupun ketidak lengkapan dalam pengiriman barang jadi"/>
    <x v="3"/>
    <x v="10"/>
    <n v="1"/>
    <m/>
    <x v="0"/>
    <m/>
    <n v="1"/>
    <m/>
    <m/>
    <x v="0"/>
  </r>
  <r>
    <n v="12"/>
    <x v="1"/>
    <s v="Manajemen "/>
    <s v="Kebijakan harga untuk komponen after sales servis"/>
    <x v="7"/>
    <x v="11"/>
    <n v="1"/>
    <m/>
    <x v="0"/>
    <m/>
    <n v="1"/>
    <m/>
    <m/>
    <x v="0"/>
  </r>
  <r>
    <n v="13"/>
    <x v="1"/>
    <s v="Competitor"/>
    <s v="Penentuan harga jual yang kompetitif atau sebanding dengan harapan konsumen"/>
    <x v="7"/>
    <x v="12"/>
    <m/>
    <n v="1"/>
    <x v="1"/>
    <m/>
    <m/>
    <m/>
    <n v="1"/>
    <x v="1"/>
  </r>
  <r>
    <n v="14"/>
    <x v="1"/>
    <s v="Customer"/>
    <s v="Perbaikan terhadap kualitas packaging produk CINT"/>
    <x v="8"/>
    <x v="13"/>
    <m/>
    <n v="1"/>
    <x v="1"/>
    <m/>
    <m/>
    <m/>
    <n v="1"/>
    <x v="1"/>
  </r>
  <r>
    <n v="15"/>
    <x v="1"/>
    <s v="Customer"/>
    <s v="Permintaan barang dapat dipenuhi sesuai dengan yang dijanjikan"/>
    <x v="3"/>
    <x v="14"/>
    <n v="1"/>
    <m/>
    <x v="0"/>
    <m/>
    <n v="1"/>
    <m/>
    <m/>
    <x v="0"/>
  </r>
  <r>
    <n v="16"/>
    <x v="1"/>
    <s v="Customer "/>
    <s v="Sistem penjualan secara digital"/>
    <x v="9"/>
    <x v="15"/>
    <n v="1"/>
    <m/>
    <x v="0"/>
    <m/>
    <n v="1"/>
    <m/>
    <m/>
    <x v="0"/>
  </r>
  <r>
    <n v="17"/>
    <x v="1"/>
    <s v="Customer"/>
    <s v="Mengambil market di wilayah yang selama ini belum tersentuh"/>
    <x v="9"/>
    <x v="16"/>
    <m/>
    <n v="1"/>
    <x v="1"/>
    <m/>
    <m/>
    <n v="1"/>
    <m/>
    <x v="2"/>
  </r>
  <r>
    <n v="18"/>
    <x v="1"/>
    <s v="Pemerintah/ Lembaga"/>
    <s v="Stabilibas dalam penggunaan dana belanja pemerintah"/>
    <x v="10"/>
    <x v="17"/>
    <m/>
    <n v="1"/>
    <x v="1"/>
    <m/>
    <m/>
    <m/>
    <n v="1"/>
    <x v="1"/>
  </r>
  <r>
    <n v="19"/>
    <x v="2"/>
    <s v="Manajemen "/>
    <s v="Area free space yang cukup untuk memudahkan dalam penataan"/>
    <x v="11"/>
    <x v="18"/>
    <n v="1"/>
    <m/>
    <x v="0"/>
    <m/>
    <n v="1"/>
    <m/>
    <m/>
    <x v="0"/>
  </r>
  <r>
    <n v="20"/>
    <x v="2"/>
    <s v="Manajemen "/>
    <s v="Perawatan mesin, Sarana &amp; Prasarana lebih optimal"/>
    <x v="5"/>
    <x v="19"/>
    <n v="1"/>
    <m/>
    <x v="0"/>
    <m/>
    <n v="1"/>
    <m/>
    <m/>
    <x v="0"/>
  </r>
  <r>
    <n v="21"/>
    <x v="2"/>
    <s v="Manajemen "/>
    <s v="Konversi bahan bakar menuju bahan bakar ramah lingkungan"/>
    <x v="12"/>
    <x v="20"/>
    <m/>
    <n v="1"/>
    <x v="1"/>
    <m/>
    <m/>
    <n v="1"/>
    <m/>
    <x v="2"/>
  </r>
  <r>
    <n v="23"/>
    <x v="3"/>
    <s v="Customer"/>
    <s v="Dapat memenuhi permintaan Alkes sesuai proyeksi"/>
    <x v="9"/>
    <x v="21"/>
    <m/>
    <n v="1"/>
    <x v="1"/>
    <m/>
    <m/>
    <n v="1"/>
    <m/>
    <x v="2"/>
  </r>
  <r>
    <n v="24"/>
    <x v="3"/>
    <s v="Pemerintah/ Lembaga"/>
    <s v="Produk yang dipasarkan ke Pemerintahan sudah tersertifikasi TKDN"/>
    <x v="6"/>
    <x v="22"/>
    <m/>
    <n v="1"/>
    <x v="1"/>
    <m/>
    <m/>
    <n v="1"/>
    <m/>
    <x v="2"/>
  </r>
  <r>
    <n v="25"/>
    <x v="3"/>
    <s v="Pemerintah/ Lembaga"/>
    <s v="Pengetahuan tentang pengurusan ijin impor"/>
    <x v="6"/>
    <x v="23"/>
    <m/>
    <n v="1"/>
    <x v="1"/>
    <m/>
    <m/>
    <m/>
    <n v="1"/>
    <x v="1"/>
  </r>
  <r>
    <n v="26"/>
    <x v="3"/>
    <s v="Manajemen "/>
    <s v="Pelatihan personel tentang kepabeanan"/>
    <x v="6"/>
    <x v="24"/>
    <n v="1"/>
    <m/>
    <x v="0"/>
    <m/>
    <n v="1"/>
    <m/>
    <m/>
    <x v="0"/>
  </r>
  <r>
    <n v="27"/>
    <x v="3"/>
    <s v="Kompetitor"/>
    <s v="Harga produk Chitose bisa berkompetisi dengan harga pesaing"/>
    <x v="13"/>
    <x v="25"/>
    <m/>
    <n v="1"/>
    <x v="1"/>
    <m/>
    <m/>
    <m/>
    <n v="1"/>
    <x v="1"/>
  </r>
  <r>
    <n v="29"/>
    <x v="3"/>
    <s v="Lembaga/ Pemerintah"/>
    <s v="Penyesuaian yang cepat terhadap perubahan peraturan"/>
    <x v="6"/>
    <x v="26"/>
    <m/>
    <n v="1"/>
    <x v="1"/>
    <m/>
    <m/>
    <m/>
    <n v="1"/>
    <x v="1"/>
  </r>
  <r>
    <n v="30"/>
    <x v="3"/>
    <s v="Lembaga/ Pemerintah"/>
    <s v="Kurs dolar bertahan pada satu nilai yang stabil"/>
    <x v="4"/>
    <x v="27"/>
    <m/>
    <n v="1"/>
    <x v="1"/>
    <m/>
    <m/>
    <m/>
    <n v="1"/>
    <x v="1"/>
  </r>
  <r>
    <n v="31"/>
    <x v="3"/>
    <s v="Lembaga/ Pemerintah"/>
    <s v="Pembatasan produk Impor"/>
    <x v="6"/>
    <x v="28"/>
    <m/>
    <n v="1"/>
    <x v="1"/>
    <m/>
    <m/>
    <m/>
    <n v="1"/>
    <x v="1"/>
  </r>
  <r>
    <n v="32"/>
    <x v="4"/>
    <s v="Manajemen "/>
    <s v="Simplifikasi bahan baku"/>
    <x v="3"/>
    <x v="29"/>
    <n v="1"/>
    <m/>
    <x v="0"/>
    <m/>
    <n v="1"/>
    <m/>
    <m/>
    <x v="0"/>
  </r>
  <r>
    <n v="33"/>
    <x v="4"/>
    <s v="Manajemen "/>
    <s v="Kecepatan dalam realisasi produk customiz"/>
    <x v="14"/>
    <x v="30"/>
    <m/>
    <n v="1"/>
    <x v="1"/>
    <m/>
    <m/>
    <n v="1"/>
    <m/>
    <x v="2"/>
  </r>
  <r>
    <n v="34"/>
    <x v="5"/>
    <s v="Manajemen "/>
    <s v="Closing bisa dilakukan maksimal H+1"/>
    <x v="3"/>
    <x v="31"/>
    <n v="1"/>
    <m/>
    <x v="0"/>
    <m/>
    <n v="1"/>
    <m/>
    <m/>
    <x v="0"/>
  </r>
  <r>
    <n v="36"/>
    <x v="5"/>
    <s v="Manajemen "/>
    <s v="Akurasi dan kecepatan informasi dari Supplier haruslah akurat"/>
    <x v="15"/>
    <x v="32"/>
    <m/>
    <n v="1"/>
    <x v="1"/>
    <m/>
    <m/>
    <m/>
    <n v="1"/>
    <x v="1"/>
  </r>
  <r>
    <n v="37"/>
    <x v="6"/>
    <s v="Karyawan"/>
    <s v="Karyawan peduli terhadap kualitas pekerjaan dan hasil kerja"/>
    <x v="8"/>
    <x v="33"/>
    <n v="1"/>
    <m/>
    <x v="0"/>
    <m/>
    <n v="1"/>
    <m/>
    <m/>
    <x v="0"/>
  </r>
  <r>
    <n v="38"/>
    <x v="6"/>
    <s v="Customer"/>
    <s v="Menjaga Kualitas agar bisa tetap kompetitif"/>
    <x v="8"/>
    <x v="34"/>
    <n v="1"/>
    <m/>
    <x v="0"/>
    <n v="1"/>
    <m/>
    <m/>
    <m/>
    <x v="3"/>
  </r>
  <r>
    <n v="39"/>
    <x v="6"/>
    <s v="Customer"/>
    <s v="Optimalisasi peluang kerjasama dengan instansi pemerintah"/>
    <x v="16"/>
    <x v="35"/>
    <n v="1"/>
    <m/>
    <x v="0"/>
    <n v="1"/>
    <m/>
    <m/>
    <m/>
    <x v="3"/>
  </r>
  <r>
    <n v="40"/>
    <x v="7"/>
    <s v="Karyawan"/>
    <s v="Kompetensi sesuai standar yang ditetapkan"/>
    <x v="2"/>
    <x v="36"/>
    <n v="1"/>
    <m/>
    <x v="0"/>
    <m/>
    <n v="1"/>
    <m/>
    <m/>
    <x v="0"/>
  </r>
  <r>
    <n v="41"/>
    <x v="7"/>
    <s v="Customer"/>
    <s v="Meminimalkan spesifikasi khusus"/>
    <x v="15"/>
    <x v="37"/>
    <n v="1"/>
    <m/>
    <x v="0"/>
    <m/>
    <n v="1"/>
    <m/>
    <m/>
    <x v="0"/>
  </r>
  <r>
    <n v="42"/>
    <x v="7"/>
    <s v="Manajemen "/>
    <s v="Akurasi stok baik sistem dengan aktual tidak ada perbedaan"/>
    <x v="3"/>
    <x v="38"/>
    <n v="1"/>
    <m/>
    <x v="0"/>
    <m/>
    <n v="1"/>
    <m/>
    <m/>
    <x v="0"/>
  </r>
  <r>
    <n v="43"/>
    <x v="7"/>
    <s v="Manajemen "/>
    <s v="Tidak ada keterlambatan pembayaran"/>
    <x v="17"/>
    <x v="39"/>
    <n v="1"/>
    <m/>
    <x v="0"/>
    <m/>
    <n v="1"/>
    <m/>
    <m/>
    <x v="0"/>
  </r>
  <r>
    <n v="44"/>
    <x v="8"/>
    <s v="Manajemen "/>
    <s v="Planning SDM berjalan sesuai rencana"/>
    <x v="2"/>
    <x v="40"/>
    <n v="1"/>
    <m/>
    <x v="0"/>
    <n v="1"/>
    <m/>
    <m/>
    <m/>
    <x v="3"/>
  </r>
  <r>
    <n v="45"/>
    <x v="8"/>
    <s v="Manajemen "/>
    <s v="Planning SDM berjalan sesuai rencana"/>
    <x v="2"/>
    <x v="41"/>
    <n v="1"/>
    <m/>
    <x v="0"/>
    <n v="1"/>
    <m/>
    <m/>
    <m/>
    <x v="3"/>
  </r>
  <r>
    <n v="46"/>
    <x v="8"/>
    <s v="Manajemen "/>
    <s v="Planning SDM berjalan sesuai rencana"/>
    <x v="2"/>
    <x v="42"/>
    <n v="1"/>
    <m/>
    <x v="0"/>
    <m/>
    <n v="1"/>
    <m/>
    <m/>
    <x v="0"/>
  </r>
  <r>
    <n v="47"/>
    <x v="8"/>
    <s v="Manajemen "/>
    <s v="Developmen SDM sesuai rencana"/>
    <x v="14"/>
    <x v="43"/>
    <n v="1"/>
    <m/>
    <x v="0"/>
    <n v="1"/>
    <m/>
    <m/>
    <m/>
    <x v="3"/>
  </r>
  <r>
    <n v="48"/>
    <x v="8"/>
    <s v="Organisasi internal"/>
    <s v="Membangun suasana kerja yang kondusif dengan mitra bipartit"/>
    <x v="12"/>
    <x v="44"/>
    <n v="1"/>
    <m/>
    <x v="0"/>
    <n v="1"/>
    <m/>
    <m/>
    <m/>
    <x v="3"/>
  </r>
  <r>
    <n v="49"/>
    <x v="8"/>
    <s v="Manajemen "/>
    <s v="Maksimalisasi manfaat sistem manajemen "/>
    <x v="3"/>
    <x v="45"/>
    <n v="1"/>
    <m/>
    <x v="0"/>
    <n v="1"/>
    <m/>
    <m/>
    <m/>
    <x v="3"/>
  </r>
  <r>
    <n v="50"/>
    <x v="8"/>
    <s v="Masyarakat"/>
    <s v="Tidak ada komplain atau klaim dari stakeholder"/>
    <x v="6"/>
    <x v="46"/>
    <n v="1"/>
    <m/>
    <x v="0"/>
    <n v="1"/>
    <m/>
    <m/>
    <m/>
    <x v="3"/>
  </r>
  <r>
    <n v="51"/>
    <x v="8"/>
    <s v="Manajemen "/>
    <s v="Payroll yang lebih efektif dan efisien"/>
    <x v="14"/>
    <x v="47"/>
    <n v="1"/>
    <m/>
    <x v="0"/>
    <n v="1"/>
    <m/>
    <m/>
    <m/>
    <x v="3"/>
  </r>
  <r>
    <n v="52"/>
    <x v="8"/>
    <s v="Karyawan"/>
    <s v="dapat memenuhi regulasi tanpa ada gejolak internal"/>
    <x v="6"/>
    <x v="48"/>
    <m/>
    <n v="1"/>
    <x v="1"/>
    <m/>
    <m/>
    <m/>
    <n v="1"/>
    <x v="1"/>
  </r>
  <r>
    <n v="53"/>
    <x v="8"/>
    <s v="Manajemen "/>
    <s v="Mengimplementasikan perkembangan teknologi AI yang tepat guna"/>
    <x v="0"/>
    <x v="49"/>
    <n v="1"/>
    <m/>
    <x v="0"/>
    <n v="1"/>
    <m/>
    <m/>
    <m/>
    <x v="3"/>
  </r>
  <r>
    <n v="54"/>
    <x v="8"/>
    <s v="Manajemen "/>
    <s v="Perubahan generasi dalam SDM tidak berpengaruh pada kinerja perusahaan"/>
    <x v="2"/>
    <x v="50"/>
    <n v="1"/>
    <m/>
    <x v="0"/>
    <n v="1"/>
    <m/>
    <m/>
    <m/>
    <x v="3"/>
  </r>
  <r>
    <n v="55"/>
    <x v="9"/>
    <s v="Pemegang saham"/>
    <s v="Kinerja keuangan yang lebih bagus dari sebelumnya"/>
    <x v="18"/>
    <x v="51"/>
    <m/>
    <n v="1"/>
    <x v="1"/>
    <m/>
    <m/>
    <m/>
    <n v="1"/>
    <x v="1"/>
  </r>
  <r>
    <n v="56"/>
    <x v="9"/>
    <s v="Pemegang saham"/>
    <s v="Deviden lebih dari tahun sebelum"/>
    <x v="18"/>
    <x v="52"/>
    <m/>
    <n v="1"/>
    <x v="1"/>
    <m/>
    <m/>
    <m/>
    <n v="1"/>
    <x v="1"/>
  </r>
  <r>
    <n v="57"/>
    <x v="9"/>
    <s v="Karyawan"/>
    <s v="Kenaikan upah minimal sesuai kenaikan UMK/ UMP"/>
    <x v="19"/>
    <x v="53"/>
    <n v="1"/>
    <m/>
    <x v="0"/>
    <m/>
    <n v="1"/>
    <m/>
    <m/>
    <x v="0"/>
  </r>
  <r>
    <n v="58"/>
    <x v="9"/>
    <s v="Karyawan"/>
    <s v="Penyediaan APD sesuai standar dan memperhatikan aspek kenyamanan"/>
    <x v="20"/>
    <x v="54"/>
    <n v="1"/>
    <m/>
    <x v="0"/>
    <m/>
    <n v="1"/>
    <m/>
    <m/>
    <x v="0"/>
  </r>
  <r>
    <n v="59"/>
    <x v="9"/>
    <s v="Karyawan"/>
    <s v="Suasana Kerja Kondusif "/>
    <x v="21"/>
    <x v="55"/>
    <m/>
    <n v="1"/>
    <x v="1"/>
    <m/>
    <m/>
    <m/>
    <n v="1"/>
    <x v="1"/>
  </r>
  <r>
    <n v="60"/>
    <x v="9"/>
    <s v="Masyarakat"/>
    <s v="Hubungan yang harmonis dengan masyarakat sekitar"/>
    <x v="21"/>
    <x v="56"/>
    <m/>
    <n v="1"/>
    <x v="1"/>
    <m/>
    <m/>
    <n v="1"/>
    <m/>
    <x v="2"/>
  </r>
  <r>
    <n v="61"/>
    <x v="9"/>
    <s v="Assuransi"/>
    <s v="Zero Accident"/>
    <x v="20"/>
    <x v="57"/>
    <n v="1"/>
    <m/>
    <x v="0"/>
    <m/>
    <n v="1"/>
    <m/>
    <m/>
    <x v="0"/>
  </r>
  <r>
    <n v="62"/>
    <x v="9"/>
    <s v="Masyarakat"/>
    <s v="Tidak ada dampak jika ada kondisi luar biasa (Kebakaran, Pencemaran dll)"/>
    <x v="22"/>
    <x v="58"/>
    <m/>
    <n v="1"/>
    <x v="1"/>
    <m/>
    <m/>
    <m/>
    <n v="1"/>
    <x v="1"/>
  </r>
  <r>
    <n v="63"/>
    <x v="9"/>
    <s v="Outsourching"/>
    <s v="Outsourching memberikan dampak positif untuk organisasi"/>
    <x v="4"/>
    <x v="59"/>
    <n v="1"/>
    <m/>
    <x v="0"/>
    <n v="1"/>
    <m/>
    <m/>
    <m/>
    <x v="3"/>
  </r>
  <r>
    <n v="64"/>
    <x v="9"/>
    <s v="Manajemen "/>
    <s v="Operasional Perusahaan Berjalan lancar "/>
    <x v="18"/>
    <x v="60"/>
    <n v="1"/>
    <m/>
    <x v="0"/>
    <m/>
    <n v="1"/>
    <m/>
    <m/>
    <x v="0"/>
  </r>
  <r>
    <n v="65"/>
    <x v="9"/>
    <s v="Manajemen "/>
    <s v="Turn Over inventory tinggi (Tidak Overstock, penjualan optimal)  "/>
    <x v="23"/>
    <x v="61"/>
    <n v="1"/>
    <m/>
    <x v="0"/>
    <m/>
    <n v="1"/>
    <m/>
    <m/>
    <x v="0"/>
  </r>
  <r>
    <n v="66"/>
    <x v="9"/>
    <s v="Organisasi"/>
    <s v="Akses informasi lebih cepat dan efisien"/>
    <x v="24"/>
    <x v="62"/>
    <n v="1"/>
    <m/>
    <x v="0"/>
    <n v="1"/>
    <m/>
    <m/>
    <m/>
    <x v="3"/>
  </r>
  <r>
    <n v="67"/>
    <x v="9"/>
    <s v="Organisasi"/>
    <s v="Proses kerja lebih efektif dan meminimalisir risiko yang ada"/>
    <x v="23"/>
    <x v="63"/>
    <n v="1"/>
    <m/>
    <x v="0"/>
    <m/>
    <n v="1"/>
    <m/>
    <m/>
    <x v="0"/>
  </r>
  <r>
    <n v="68"/>
    <x v="9"/>
    <s v="Organisasi"/>
    <s v="Nilai Persediaan dalam laporan keuangan akurat"/>
    <x v="23"/>
    <x v="64"/>
    <n v="1"/>
    <m/>
    <x v="0"/>
    <m/>
    <n v="1"/>
    <m/>
    <m/>
    <x v="0"/>
  </r>
  <r>
    <n v="69"/>
    <x v="9"/>
    <s v="Organisasi"/>
    <s v="Tingkat resiko kecelakaan kerja rendah, mengurangi pencemaran lingkungan dan regulasi terpenuhi "/>
    <x v="25"/>
    <x v="65"/>
    <n v="1"/>
    <m/>
    <x v="0"/>
    <m/>
    <n v="1"/>
    <m/>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PivotTable1" cacheId="0" applyNumberFormats="0" applyBorderFormats="0" applyFontFormats="0" applyPatternFormats="0" applyAlignmentFormats="0" applyWidthHeightFormats="1" dataCaption="Values" updatedVersion="7" minRefreshableVersion="3" useAutoFormatting="1" itemPrintTitles="1" createdVersion="8" indent="0" compact="0" compactData="0" gridDropZones="1" multipleFieldFilters="0">
  <location ref="B4:I18" firstHeaderRow="1" firstDataRow="2" firstDataCol="2" rowPageCount="1" colPageCount="1"/>
  <pivotFields count="14">
    <pivotField compact="0" outline="0" showAll="0"/>
    <pivotField compact="0" outline="0" showAll="0">
      <items count="11">
        <item x="2"/>
        <item x="8"/>
        <item x="3"/>
        <item x="1"/>
        <item x="7"/>
        <item x="0"/>
        <item x="6"/>
        <item x="4"/>
        <item x="5"/>
        <item x="9"/>
        <item t="default"/>
      </items>
    </pivotField>
    <pivotField compact="0" outline="0" showAll="0"/>
    <pivotField compact="0" outline="0" showAll="0"/>
    <pivotField compact="0" outline="0" showAll="0" defaultSubtotal="0">
      <items count="26">
        <item x="4"/>
        <item x="1"/>
        <item x="13"/>
        <item x="7"/>
        <item x="20"/>
        <item x="22"/>
        <item x="5"/>
        <item x="11"/>
        <item x="19"/>
        <item x="17"/>
        <item x="18"/>
        <item x="24"/>
        <item x="8"/>
        <item x="12"/>
        <item x="23"/>
        <item x="16"/>
        <item x="15"/>
        <item x="14"/>
        <item x="9"/>
        <item x="10"/>
        <item x="3"/>
        <item x="6"/>
        <item x="25"/>
        <item x="2"/>
        <item x="21"/>
        <item x="0"/>
      </items>
    </pivotField>
    <pivotField axis="axisRow" compact="0" outline="0" showAll="0">
      <items count="69">
        <item x="17"/>
        <item x="20"/>
        <item x="26"/>
        <item x="60"/>
        <item x="62"/>
        <item x="32"/>
        <item x="2"/>
        <item x="11"/>
        <item x="56"/>
        <item x="54"/>
        <item x="0"/>
        <item x="12"/>
        <item x="25"/>
        <item x="45"/>
        <item x="40"/>
        <item x="22"/>
        <item x="13"/>
        <item x="28"/>
        <item x="5"/>
        <item x="4"/>
        <item x="53"/>
        <item x="1"/>
        <item x="46"/>
        <item x="33"/>
        <item m="1" x="67"/>
        <item x="36"/>
        <item x="34"/>
        <item x="18"/>
        <item x="65"/>
        <item x="24"/>
        <item m="1" x="66"/>
        <item x="9"/>
        <item x="38"/>
        <item x="19"/>
        <item x="16"/>
        <item x="57"/>
        <item x="44"/>
        <item x="63"/>
        <item x="35"/>
        <item x="43"/>
        <item x="47"/>
        <item x="41"/>
        <item x="55"/>
        <item x="59"/>
        <item x="52"/>
        <item x="49"/>
        <item x="30"/>
        <item x="37"/>
        <item x="8"/>
        <item x="27"/>
        <item x="48"/>
        <item x="21"/>
        <item x="3"/>
        <item x="6"/>
        <item x="31"/>
        <item x="51"/>
        <item x="64"/>
        <item x="10"/>
        <item x="42"/>
        <item x="15"/>
        <item x="29"/>
        <item x="23"/>
        <item x="7"/>
        <item x="58"/>
        <item x="39"/>
        <item x="61"/>
        <item x="14"/>
        <item x="50"/>
        <item t="default"/>
      </items>
    </pivotField>
    <pivotField dataField="1" compact="0" outline="0" showAll="0"/>
    <pivotField dataField="1" compact="0" outline="0" showAll="0"/>
    <pivotField axis="axisRow" compact="0" outline="0" showAll="0">
      <items count="3">
        <item x="1"/>
        <item x="0"/>
        <item t="default"/>
      </items>
    </pivotField>
    <pivotField dataField="1" compact="0" outline="0" showAll="0"/>
    <pivotField dataField="1" compact="0" outline="0" showAll="0"/>
    <pivotField dataField="1" compact="0" outline="0" showAll="0"/>
    <pivotField dataField="1" compact="0" outline="0" showAll="0"/>
    <pivotField axis="axisPage" compact="0" outline="0" multipleItemSelectionAllowed="1" showAll="0">
      <items count="5">
        <item x="2"/>
        <item h="1" x="3"/>
        <item h="1" x="1"/>
        <item h="1" x="0"/>
        <item t="default"/>
      </items>
    </pivotField>
  </pivotFields>
  <rowFields count="2">
    <field x="5"/>
    <field x="8"/>
  </rowFields>
  <rowItems count="13">
    <i>
      <x v="1"/>
      <x/>
    </i>
    <i t="default">
      <x v="1"/>
    </i>
    <i>
      <x v="8"/>
      <x/>
    </i>
    <i t="default">
      <x v="8"/>
    </i>
    <i>
      <x v="15"/>
      <x/>
    </i>
    <i t="default">
      <x v="15"/>
    </i>
    <i>
      <x v="34"/>
      <x/>
    </i>
    <i t="default">
      <x v="34"/>
    </i>
    <i>
      <x v="46"/>
      <x/>
    </i>
    <i t="default">
      <x v="46"/>
    </i>
    <i>
      <x v="51"/>
      <x/>
    </i>
    <i t="default">
      <x v="51"/>
    </i>
    <i t="grand">
      <x/>
    </i>
  </rowItems>
  <colFields count="1">
    <field x="-2"/>
  </colFields>
  <colItems count="6">
    <i>
      <x/>
    </i>
    <i i="1">
      <x v="1"/>
    </i>
    <i i="2">
      <x v="2"/>
    </i>
    <i i="3">
      <x v="3"/>
    </i>
    <i i="4">
      <x v="4"/>
    </i>
    <i i="5">
      <x v="5"/>
    </i>
  </colItems>
  <pageFields count="1">
    <pageField fld="13" hier="-1"/>
  </pageFields>
  <dataFields count="6">
    <dataField name="Sum of IN" fld="6" baseField="0" baseItem="0"/>
    <dataField name="Sum of EKS" fld="7" baseField="0" baseItem="0"/>
    <dataField name="Sum of S" fld="9" baseField="0" baseItem="0"/>
    <dataField name="Sum of W" fld="10" baseField="0" baseItem="0"/>
    <dataField name="Sum of O" fld="11" baseField="0" baseItem="0"/>
    <dataField name="Sum of T" fld="1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67"/>
  <sheetViews>
    <sheetView showGridLines="0" zoomScale="90" zoomScaleNormal="90" workbookViewId="0">
      <pane ySplit="3" topLeftCell="A4" activePane="bottomLeft" state="frozen"/>
      <selection activeCell="F19" sqref="F19"/>
      <selection pane="bottomLeft" activeCell="F19" sqref="F19"/>
    </sheetView>
  </sheetViews>
  <sheetFormatPr defaultRowHeight="15" x14ac:dyDescent="0.25"/>
  <cols>
    <col min="1" max="1" width="5.28515625" style="163" customWidth="1"/>
    <col min="2" max="3" width="12.7109375" style="163" customWidth="1"/>
    <col min="4" max="4" width="20" style="163" bestFit="1" customWidth="1"/>
    <col min="5" max="5" width="96.28515625" style="166" bestFit="1" customWidth="1"/>
    <col min="6" max="6" width="23.5703125" bestFit="1" customWidth="1"/>
    <col min="7" max="7" width="37.42578125" customWidth="1"/>
  </cols>
  <sheetData>
    <row r="1" spans="1:7" ht="22.5" customHeight="1" x14ac:dyDescent="0.35">
      <c r="A1" s="389" t="s">
        <v>164</v>
      </c>
      <c r="B1" s="389"/>
      <c r="C1" s="389"/>
      <c r="D1" s="389"/>
      <c r="E1" s="389"/>
    </row>
    <row r="2" spans="1:7" ht="15.75" customHeight="1" x14ac:dyDescent="0.35">
      <c r="E2" s="165"/>
    </row>
    <row r="3" spans="1:7" ht="33" customHeight="1" x14ac:dyDescent="0.25">
      <c r="A3" s="86" t="s">
        <v>14</v>
      </c>
      <c r="B3" s="86" t="s">
        <v>167</v>
      </c>
      <c r="C3" s="87" t="s">
        <v>168</v>
      </c>
      <c r="D3" s="86" t="s">
        <v>165</v>
      </c>
      <c r="E3" s="88" t="s">
        <v>166</v>
      </c>
      <c r="F3" s="87" t="s">
        <v>169</v>
      </c>
      <c r="G3" s="87" t="s">
        <v>170</v>
      </c>
    </row>
    <row r="4" spans="1:7" ht="14.65" customHeight="1" x14ac:dyDescent="0.25">
      <c r="A4" s="155">
        <v>1</v>
      </c>
      <c r="B4" s="168" t="s">
        <v>161</v>
      </c>
      <c r="C4" s="168" t="s">
        <v>175</v>
      </c>
      <c r="D4" s="169" t="s">
        <v>174</v>
      </c>
      <c r="E4" s="70" t="s">
        <v>171</v>
      </c>
      <c r="F4" s="170"/>
      <c r="G4" s="170"/>
    </row>
    <row r="5" spans="1:7" ht="14.65" customHeight="1" x14ac:dyDescent="0.25">
      <c r="A5" s="174">
        <v>2</v>
      </c>
      <c r="B5" s="96" t="s">
        <v>161</v>
      </c>
      <c r="C5" s="96" t="s">
        <v>175</v>
      </c>
      <c r="D5" s="175" t="s">
        <v>126</v>
      </c>
      <c r="E5" s="72" t="s">
        <v>172</v>
      </c>
      <c r="F5" s="176"/>
      <c r="G5" s="176"/>
    </row>
    <row r="6" spans="1:7" ht="14.65" customHeight="1" x14ac:dyDescent="0.25">
      <c r="A6" s="174">
        <v>3</v>
      </c>
      <c r="B6" s="96" t="s">
        <v>161</v>
      </c>
      <c r="C6" s="96" t="s">
        <v>175</v>
      </c>
      <c r="D6" s="175" t="s">
        <v>174</v>
      </c>
      <c r="E6" s="72" t="s">
        <v>173</v>
      </c>
      <c r="F6" s="176"/>
      <c r="G6" s="176"/>
    </row>
    <row r="7" spans="1:7" ht="14.65" customHeight="1" x14ac:dyDescent="0.25">
      <c r="A7" s="174">
        <v>4</v>
      </c>
      <c r="B7" s="96" t="s">
        <v>181</v>
      </c>
      <c r="C7" s="96" t="s">
        <v>180</v>
      </c>
      <c r="D7" s="175" t="s">
        <v>123</v>
      </c>
      <c r="E7" s="72" t="s">
        <v>177</v>
      </c>
      <c r="F7" s="177"/>
      <c r="G7" s="176"/>
    </row>
    <row r="8" spans="1:7" ht="14.65" customHeight="1" x14ac:dyDescent="0.25">
      <c r="A8" s="174">
        <v>5</v>
      </c>
      <c r="B8" s="96" t="s">
        <v>181</v>
      </c>
      <c r="C8" s="96" t="s">
        <v>180</v>
      </c>
      <c r="D8" s="175" t="s">
        <v>123</v>
      </c>
      <c r="E8" s="72" t="s">
        <v>179</v>
      </c>
      <c r="F8" s="176"/>
      <c r="G8" s="176"/>
    </row>
    <row r="9" spans="1:7" ht="14.65" customHeight="1" x14ac:dyDescent="0.25">
      <c r="A9" s="174">
        <v>6</v>
      </c>
      <c r="B9" s="96" t="s">
        <v>181</v>
      </c>
      <c r="C9" s="96" t="s">
        <v>175</v>
      </c>
      <c r="D9" s="175" t="s">
        <v>124</v>
      </c>
      <c r="E9" s="148" t="s">
        <v>182</v>
      </c>
      <c r="F9" s="176"/>
      <c r="G9" s="176"/>
    </row>
    <row r="10" spans="1:7" ht="14.65" customHeight="1" x14ac:dyDescent="0.25">
      <c r="A10" s="174">
        <v>7</v>
      </c>
      <c r="B10" s="96" t="s">
        <v>181</v>
      </c>
      <c r="C10" s="96" t="s">
        <v>180</v>
      </c>
      <c r="D10" s="175" t="s">
        <v>183</v>
      </c>
      <c r="E10" s="178" t="s">
        <v>184</v>
      </c>
      <c r="F10" s="176"/>
      <c r="G10" s="176"/>
    </row>
    <row r="11" spans="1:7" ht="14.65" customHeight="1" x14ac:dyDescent="0.25">
      <c r="A11" s="174">
        <v>8</v>
      </c>
      <c r="B11" s="96" t="s">
        <v>181</v>
      </c>
      <c r="C11" s="96" t="s">
        <v>175</v>
      </c>
      <c r="D11" s="175" t="s">
        <v>185</v>
      </c>
      <c r="E11" s="72" t="s">
        <v>186</v>
      </c>
      <c r="F11" s="176"/>
      <c r="G11" s="176"/>
    </row>
    <row r="12" spans="1:7" ht="14.65" customHeight="1" x14ac:dyDescent="0.25">
      <c r="A12" s="174">
        <v>9</v>
      </c>
      <c r="B12" s="96" t="s">
        <v>181</v>
      </c>
      <c r="C12" s="96" t="s">
        <v>180</v>
      </c>
      <c r="D12" s="175" t="s">
        <v>183</v>
      </c>
      <c r="E12" s="178" t="s">
        <v>187</v>
      </c>
      <c r="F12" s="176"/>
      <c r="G12" s="176"/>
    </row>
    <row r="13" spans="1:7" ht="14.65" customHeight="1" x14ac:dyDescent="0.25">
      <c r="A13" s="174">
        <v>10</v>
      </c>
      <c r="B13" s="96" t="s">
        <v>163</v>
      </c>
      <c r="C13" s="96" t="s">
        <v>180</v>
      </c>
      <c r="D13" s="175" t="s">
        <v>188</v>
      </c>
      <c r="E13" s="178" t="s">
        <v>189</v>
      </c>
      <c r="F13" s="176"/>
      <c r="G13" s="176"/>
    </row>
    <row r="14" spans="1:7" ht="14.65" customHeight="1" x14ac:dyDescent="0.25">
      <c r="A14" s="174">
        <v>11</v>
      </c>
      <c r="B14" s="96" t="s">
        <v>163</v>
      </c>
      <c r="C14" s="96" t="s">
        <v>180</v>
      </c>
      <c r="D14" s="175" t="s">
        <v>190</v>
      </c>
      <c r="E14" s="148" t="s">
        <v>191</v>
      </c>
      <c r="F14" s="176"/>
      <c r="G14" s="176"/>
    </row>
    <row r="15" spans="1:7" ht="14.65" customHeight="1" x14ac:dyDescent="0.25">
      <c r="A15" s="174">
        <v>12</v>
      </c>
      <c r="B15" s="96" t="s">
        <v>163</v>
      </c>
      <c r="C15" s="96" t="s">
        <v>175</v>
      </c>
      <c r="D15" s="175" t="s">
        <v>111</v>
      </c>
      <c r="E15" s="148" t="s">
        <v>192</v>
      </c>
      <c r="F15" s="176"/>
      <c r="G15" s="176"/>
    </row>
    <row r="16" spans="1:7" x14ac:dyDescent="0.25">
      <c r="A16" s="174">
        <v>13</v>
      </c>
      <c r="B16" s="96" t="s">
        <v>163</v>
      </c>
      <c r="C16" s="96" t="s">
        <v>180</v>
      </c>
      <c r="D16" s="96" t="s">
        <v>174</v>
      </c>
      <c r="E16" s="178" t="s">
        <v>193</v>
      </c>
      <c r="F16" s="176"/>
      <c r="G16" s="176"/>
    </row>
    <row r="17" spans="1:7" x14ac:dyDescent="0.25">
      <c r="A17" s="174">
        <v>14</v>
      </c>
      <c r="B17" s="96" t="s">
        <v>162</v>
      </c>
      <c r="C17" s="96" t="s">
        <v>175</v>
      </c>
      <c r="D17" s="96" t="s">
        <v>107</v>
      </c>
      <c r="E17" s="178" t="s">
        <v>194</v>
      </c>
      <c r="F17" s="176"/>
      <c r="G17" s="176"/>
    </row>
    <row r="18" spans="1:7" x14ac:dyDescent="0.25">
      <c r="A18" s="96">
        <v>15</v>
      </c>
      <c r="B18" s="96" t="s">
        <v>162</v>
      </c>
      <c r="C18" s="96" t="s">
        <v>175</v>
      </c>
      <c r="D18" s="96" t="s">
        <v>195</v>
      </c>
      <c r="E18" s="178" t="s">
        <v>196</v>
      </c>
      <c r="F18" s="176"/>
      <c r="G18" s="176"/>
    </row>
    <row r="19" spans="1:7" x14ac:dyDescent="0.25">
      <c r="A19" s="174">
        <v>16</v>
      </c>
      <c r="B19" s="96" t="s">
        <v>162</v>
      </c>
      <c r="C19" s="96" t="s">
        <v>175</v>
      </c>
      <c r="D19" s="96" t="s">
        <v>195</v>
      </c>
      <c r="E19" s="178" t="s">
        <v>197</v>
      </c>
      <c r="F19" s="176"/>
      <c r="G19" s="176"/>
    </row>
    <row r="20" spans="1:7" x14ac:dyDescent="0.25">
      <c r="A20" s="174">
        <v>17</v>
      </c>
      <c r="B20" s="96" t="s">
        <v>162</v>
      </c>
      <c r="C20" s="96" t="s">
        <v>175</v>
      </c>
      <c r="D20" s="96" t="s">
        <v>120</v>
      </c>
      <c r="E20" s="178" t="s">
        <v>198</v>
      </c>
      <c r="F20" s="176"/>
      <c r="G20" s="176"/>
    </row>
    <row r="21" spans="1:7" x14ac:dyDescent="0.25">
      <c r="A21" s="96">
        <v>18</v>
      </c>
      <c r="B21" s="96" t="s">
        <v>162</v>
      </c>
      <c r="C21" s="96" t="s">
        <v>175</v>
      </c>
      <c r="D21" s="96" t="s">
        <v>112</v>
      </c>
      <c r="E21" s="178" t="s">
        <v>251</v>
      </c>
      <c r="F21" s="176"/>
      <c r="G21" s="176"/>
    </row>
    <row r="22" spans="1:7" x14ac:dyDescent="0.25">
      <c r="A22" s="174">
        <v>19</v>
      </c>
      <c r="B22" s="96" t="s">
        <v>162</v>
      </c>
      <c r="C22" s="96" t="s">
        <v>175</v>
      </c>
      <c r="D22" s="96" t="s">
        <v>112</v>
      </c>
      <c r="E22" s="178" t="s">
        <v>255</v>
      </c>
      <c r="F22" s="176"/>
      <c r="G22" s="176"/>
    </row>
    <row r="23" spans="1:7" x14ac:dyDescent="0.25">
      <c r="A23" s="174">
        <v>20</v>
      </c>
      <c r="B23" s="96" t="s">
        <v>162</v>
      </c>
      <c r="C23" s="96" t="s">
        <v>175</v>
      </c>
      <c r="D23" s="96" t="s">
        <v>117</v>
      </c>
      <c r="E23" s="178" t="s">
        <v>257</v>
      </c>
      <c r="F23" s="176"/>
      <c r="G23" s="176"/>
    </row>
    <row r="24" spans="1:7" x14ac:dyDescent="0.25">
      <c r="A24" s="96">
        <v>21</v>
      </c>
      <c r="B24" s="96" t="s">
        <v>162</v>
      </c>
      <c r="C24" s="96" t="s">
        <v>180</v>
      </c>
      <c r="D24" s="96" t="s">
        <v>125</v>
      </c>
      <c r="E24" s="178" t="s">
        <v>259</v>
      </c>
      <c r="F24" s="176"/>
      <c r="G24" s="176"/>
    </row>
    <row r="25" spans="1:7" x14ac:dyDescent="0.25">
      <c r="A25" s="174">
        <v>22</v>
      </c>
      <c r="B25" s="96" t="s">
        <v>162</v>
      </c>
      <c r="C25" s="96" t="s">
        <v>180</v>
      </c>
      <c r="D25" s="96" t="s">
        <v>125</v>
      </c>
      <c r="E25" s="178" t="s">
        <v>261</v>
      </c>
      <c r="F25" s="176"/>
      <c r="G25" s="176"/>
    </row>
    <row r="26" spans="1:7" x14ac:dyDescent="0.25">
      <c r="A26" s="174">
        <v>23</v>
      </c>
      <c r="B26" s="96" t="s">
        <v>162</v>
      </c>
      <c r="C26" s="96" t="s">
        <v>175</v>
      </c>
      <c r="D26" s="96" t="s">
        <v>119</v>
      </c>
      <c r="E26" s="178" t="s">
        <v>271</v>
      </c>
      <c r="F26" s="176"/>
      <c r="G26" s="176"/>
    </row>
    <row r="27" spans="1:7" x14ac:dyDescent="0.25">
      <c r="A27" s="96">
        <v>24</v>
      </c>
      <c r="B27" s="96" t="s">
        <v>162</v>
      </c>
      <c r="C27" s="96" t="s">
        <v>175</v>
      </c>
      <c r="D27" s="96" t="s">
        <v>112</v>
      </c>
      <c r="E27" s="178" t="s">
        <v>274</v>
      </c>
      <c r="F27" s="176"/>
      <c r="G27" s="176"/>
    </row>
    <row r="28" spans="1:7" x14ac:dyDescent="0.25">
      <c r="A28" s="174">
        <v>25</v>
      </c>
      <c r="B28" s="96" t="s">
        <v>162</v>
      </c>
      <c r="C28" s="96" t="s">
        <v>180</v>
      </c>
      <c r="D28" s="96" t="s">
        <v>112</v>
      </c>
      <c r="E28" s="178" t="s">
        <v>276</v>
      </c>
      <c r="F28" s="176"/>
      <c r="G28" s="176"/>
    </row>
    <row r="29" spans="1:7" x14ac:dyDescent="0.25">
      <c r="A29" s="174">
        <v>26</v>
      </c>
      <c r="B29" s="96" t="s">
        <v>162</v>
      </c>
      <c r="C29" s="96" t="s">
        <v>180</v>
      </c>
      <c r="D29" s="96" t="s">
        <v>125</v>
      </c>
      <c r="E29" s="178" t="s">
        <v>280</v>
      </c>
      <c r="F29" s="176"/>
      <c r="G29" s="176"/>
    </row>
    <row r="30" spans="1:7" x14ac:dyDescent="0.25">
      <c r="A30" s="96">
        <v>27</v>
      </c>
      <c r="B30" s="96" t="s">
        <v>162</v>
      </c>
      <c r="C30" s="96" t="s">
        <v>180</v>
      </c>
      <c r="D30" s="96" t="s">
        <v>103</v>
      </c>
      <c r="E30" s="178" t="s">
        <v>283</v>
      </c>
      <c r="F30" s="176"/>
      <c r="G30" s="176"/>
    </row>
    <row r="31" spans="1:7" x14ac:dyDescent="0.25">
      <c r="A31" s="174">
        <v>28</v>
      </c>
      <c r="B31" s="96" t="s">
        <v>162</v>
      </c>
      <c r="C31" s="96" t="s">
        <v>180</v>
      </c>
      <c r="D31" s="96" t="s">
        <v>190</v>
      </c>
      <c r="E31" s="178" t="s">
        <v>285</v>
      </c>
      <c r="F31" s="176"/>
      <c r="G31" s="176"/>
    </row>
    <row r="32" spans="1:7" x14ac:dyDescent="0.25">
      <c r="A32" s="174">
        <v>29</v>
      </c>
      <c r="B32" s="96" t="s">
        <v>161</v>
      </c>
      <c r="C32" s="96" t="s">
        <v>175</v>
      </c>
      <c r="D32" s="96" t="s">
        <v>111</v>
      </c>
      <c r="E32" s="178" t="s">
        <v>287</v>
      </c>
      <c r="F32" s="176"/>
      <c r="G32" s="176"/>
    </row>
    <row r="33" spans="1:7" x14ac:dyDescent="0.25">
      <c r="A33" s="96">
        <v>30</v>
      </c>
      <c r="B33" s="96" t="s">
        <v>161</v>
      </c>
      <c r="C33" s="96" t="s">
        <v>175</v>
      </c>
      <c r="D33" s="96" t="s">
        <v>188</v>
      </c>
      <c r="E33" s="178" t="s">
        <v>290</v>
      </c>
      <c r="F33" s="176"/>
      <c r="G33" s="176"/>
    </row>
    <row r="34" spans="1:7" x14ac:dyDescent="0.25">
      <c r="A34" s="174">
        <v>31</v>
      </c>
      <c r="B34" s="96" t="s">
        <v>161</v>
      </c>
      <c r="C34" s="96" t="s">
        <v>175</v>
      </c>
      <c r="D34" s="96" t="s">
        <v>188</v>
      </c>
      <c r="E34" s="178" t="s">
        <v>294</v>
      </c>
      <c r="F34" s="176"/>
      <c r="G34" s="176"/>
    </row>
    <row r="35" spans="1:7" x14ac:dyDescent="0.25">
      <c r="A35" s="174">
        <v>32</v>
      </c>
      <c r="B35" s="96" t="s">
        <v>181</v>
      </c>
      <c r="C35" s="96" t="s">
        <v>175</v>
      </c>
      <c r="D35" s="96" t="s">
        <v>298</v>
      </c>
      <c r="E35" s="178" t="s">
        <v>299</v>
      </c>
      <c r="F35" s="176"/>
      <c r="G35" s="176"/>
    </row>
    <row r="36" spans="1:7" x14ac:dyDescent="0.25">
      <c r="A36" s="96">
        <v>33</v>
      </c>
      <c r="B36" s="96" t="s">
        <v>161</v>
      </c>
      <c r="C36" s="96" t="s">
        <v>180</v>
      </c>
      <c r="D36" s="96" t="s">
        <v>111</v>
      </c>
      <c r="E36" s="178" t="s">
        <v>304</v>
      </c>
      <c r="F36" s="176"/>
      <c r="G36" s="176"/>
    </row>
    <row r="37" spans="1:7" x14ac:dyDescent="0.25">
      <c r="A37" s="174">
        <v>34</v>
      </c>
      <c r="B37" s="96" t="s">
        <v>131</v>
      </c>
      <c r="C37" s="96" t="s">
        <v>175</v>
      </c>
      <c r="D37" s="96" t="s">
        <v>190</v>
      </c>
      <c r="E37" s="178" t="s">
        <v>312</v>
      </c>
      <c r="F37" s="176"/>
      <c r="G37" s="176"/>
    </row>
    <row r="38" spans="1:7" x14ac:dyDescent="0.25">
      <c r="A38" s="174">
        <v>35</v>
      </c>
      <c r="B38" s="96" t="s">
        <v>161</v>
      </c>
      <c r="C38" s="96" t="s">
        <v>175</v>
      </c>
      <c r="D38" s="96" t="s">
        <v>190</v>
      </c>
      <c r="E38" s="178" t="s">
        <v>316</v>
      </c>
      <c r="F38" s="176"/>
      <c r="G38" s="176"/>
    </row>
    <row r="39" spans="1:7" x14ac:dyDescent="0.25">
      <c r="A39" s="96">
        <v>36</v>
      </c>
      <c r="B39" s="96" t="s">
        <v>161</v>
      </c>
      <c r="C39" s="96" t="s">
        <v>175</v>
      </c>
      <c r="D39" s="96" t="s">
        <v>127</v>
      </c>
      <c r="E39" s="178" t="s">
        <v>317</v>
      </c>
      <c r="F39" s="176"/>
      <c r="G39" s="176"/>
    </row>
    <row r="40" spans="1:7" x14ac:dyDescent="0.25">
      <c r="A40" s="174">
        <v>37</v>
      </c>
      <c r="B40" s="96" t="s">
        <v>400</v>
      </c>
      <c r="C40" s="96" t="s">
        <v>175</v>
      </c>
      <c r="D40" s="96" t="s">
        <v>127</v>
      </c>
      <c r="E40" s="178" t="s">
        <v>319</v>
      </c>
      <c r="F40" s="176"/>
      <c r="G40" s="176"/>
    </row>
    <row r="41" spans="1:7" x14ac:dyDescent="0.25">
      <c r="A41" s="174">
        <v>38</v>
      </c>
      <c r="B41" s="96" t="s">
        <v>400</v>
      </c>
      <c r="C41" s="96" t="s">
        <v>175</v>
      </c>
      <c r="D41" s="96" t="s">
        <v>127</v>
      </c>
      <c r="E41" s="178" t="s">
        <v>320</v>
      </c>
      <c r="F41" s="176"/>
      <c r="G41" s="176"/>
    </row>
    <row r="42" spans="1:7" x14ac:dyDescent="0.25">
      <c r="A42" s="96">
        <v>39</v>
      </c>
      <c r="B42" s="96" t="s">
        <v>46</v>
      </c>
      <c r="C42" s="96" t="s">
        <v>175</v>
      </c>
      <c r="D42" s="96" t="s">
        <v>112</v>
      </c>
      <c r="E42" s="178" t="s">
        <v>328</v>
      </c>
      <c r="F42" s="176"/>
      <c r="G42" s="176"/>
    </row>
    <row r="43" spans="1:7" x14ac:dyDescent="0.25">
      <c r="A43" s="174">
        <v>40</v>
      </c>
      <c r="B43" s="96" t="s">
        <v>162</v>
      </c>
      <c r="C43" s="96" t="s">
        <v>175</v>
      </c>
      <c r="D43" s="96" t="s">
        <v>112</v>
      </c>
      <c r="E43" s="178" t="s">
        <v>329</v>
      </c>
      <c r="F43" s="176"/>
      <c r="G43" s="176"/>
    </row>
    <row r="44" spans="1:7" x14ac:dyDescent="0.25">
      <c r="A44" s="174">
        <v>41</v>
      </c>
      <c r="B44" s="96" t="s">
        <v>16</v>
      </c>
      <c r="C44" s="96" t="s">
        <v>175</v>
      </c>
      <c r="D44" s="96" t="s">
        <v>112</v>
      </c>
      <c r="E44" s="178" t="s">
        <v>330</v>
      </c>
      <c r="F44" s="176"/>
      <c r="G44" s="176"/>
    </row>
    <row r="45" spans="1:7" x14ac:dyDescent="0.25">
      <c r="A45" s="96">
        <v>42</v>
      </c>
      <c r="B45" s="96" t="s">
        <v>16</v>
      </c>
      <c r="C45" s="96" t="s">
        <v>175</v>
      </c>
      <c r="D45" s="96" t="s">
        <v>112</v>
      </c>
      <c r="E45" s="178" t="s">
        <v>331</v>
      </c>
      <c r="F45" s="176"/>
      <c r="G45" s="176"/>
    </row>
    <row r="46" spans="1:7" x14ac:dyDescent="0.25">
      <c r="A46" s="174">
        <v>43</v>
      </c>
      <c r="B46" s="96" t="s">
        <v>162</v>
      </c>
      <c r="C46" s="96" t="s">
        <v>175</v>
      </c>
      <c r="D46" s="96" t="s">
        <v>112</v>
      </c>
      <c r="E46" s="178" t="s">
        <v>332</v>
      </c>
      <c r="F46" s="176"/>
      <c r="G46" s="176"/>
    </row>
    <row r="47" spans="1:7" x14ac:dyDescent="0.25">
      <c r="A47" s="174">
        <v>44</v>
      </c>
      <c r="B47" s="96" t="s">
        <v>162</v>
      </c>
      <c r="C47" s="96" t="s">
        <v>180</v>
      </c>
      <c r="D47" s="96" t="s">
        <v>125</v>
      </c>
      <c r="E47" s="178" t="s">
        <v>333</v>
      </c>
      <c r="F47" s="176"/>
      <c r="G47" s="176"/>
    </row>
    <row r="48" spans="1:7" x14ac:dyDescent="0.25">
      <c r="A48" s="96">
        <v>45</v>
      </c>
      <c r="B48" s="96" t="s">
        <v>131</v>
      </c>
      <c r="C48" s="96" t="s">
        <v>180</v>
      </c>
      <c r="D48" s="96" t="s">
        <v>335</v>
      </c>
      <c r="E48" s="178" t="s">
        <v>336</v>
      </c>
      <c r="F48" s="176"/>
      <c r="G48" s="176"/>
    </row>
    <row r="49" spans="1:7" x14ac:dyDescent="0.25">
      <c r="A49" s="174">
        <v>46</v>
      </c>
      <c r="B49" s="96" t="s">
        <v>181</v>
      </c>
      <c r="C49" s="96" t="s">
        <v>180</v>
      </c>
      <c r="D49" s="96" t="s">
        <v>121</v>
      </c>
      <c r="E49" s="178" t="s">
        <v>338</v>
      </c>
      <c r="F49" s="176"/>
      <c r="G49" s="176"/>
    </row>
    <row r="50" spans="1:7" x14ac:dyDescent="0.25">
      <c r="A50" s="174">
        <v>47</v>
      </c>
      <c r="B50" s="96" t="s">
        <v>162</v>
      </c>
      <c r="C50" s="96" t="s">
        <v>175</v>
      </c>
      <c r="D50" s="96" t="s">
        <v>117</v>
      </c>
      <c r="E50" s="178" t="s">
        <v>343</v>
      </c>
      <c r="F50" s="176"/>
      <c r="G50" s="176"/>
    </row>
    <row r="51" spans="1:7" x14ac:dyDescent="0.25">
      <c r="A51" s="96">
        <v>48</v>
      </c>
      <c r="B51" s="96" t="s">
        <v>162</v>
      </c>
      <c r="C51" s="96" t="s">
        <v>175</v>
      </c>
      <c r="D51" s="96" t="s">
        <v>112</v>
      </c>
      <c r="E51" s="178" t="s">
        <v>348</v>
      </c>
      <c r="F51" s="176"/>
      <c r="G51" s="176"/>
    </row>
    <row r="52" spans="1:7" x14ac:dyDescent="0.25">
      <c r="A52" s="174">
        <v>49</v>
      </c>
      <c r="B52" s="96" t="s">
        <v>162</v>
      </c>
      <c r="C52" s="96" t="s">
        <v>175</v>
      </c>
      <c r="D52" s="96" t="s">
        <v>117</v>
      </c>
      <c r="E52" s="178" t="s">
        <v>351</v>
      </c>
      <c r="F52" s="176"/>
      <c r="G52" s="176"/>
    </row>
    <row r="53" spans="1:7" x14ac:dyDescent="0.25">
      <c r="A53" s="174">
        <v>50</v>
      </c>
      <c r="B53" s="96" t="s">
        <v>162</v>
      </c>
      <c r="C53" s="96" t="s">
        <v>175</v>
      </c>
      <c r="D53" s="96" t="s">
        <v>117</v>
      </c>
      <c r="E53" s="178" t="s">
        <v>353</v>
      </c>
      <c r="F53" s="176"/>
      <c r="G53" s="176"/>
    </row>
    <row r="54" spans="1:7" x14ac:dyDescent="0.25">
      <c r="A54" s="96">
        <v>51</v>
      </c>
      <c r="B54" s="96" t="s">
        <v>162</v>
      </c>
      <c r="C54" s="96" t="s">
        <v>175</v>
      </c>
      <c r="D54" s="96" t="s">
        <v>117</v>
      </c>
      <c r="E54" s="178" t="s">
        <v>355</v>
      </c>
      <c r="F54" s="176"/>
      <c r="G54" s="176"/>
    </row>
    <row r="55" spans="1:7" x14ac:dyDescent="0.25">
      <c r="A55" s="174">
        <v>52</v>
      </c>
      <c r="B55" s="96" t="s">
        <v>162</v>
      </c>
      <c r="C55" s="96" t="s">
        <v>175</v>
      </c>
      <c r="D55" s="96" t="s">
        <v>117</v>
      </c>
      <c r="E55" s="178" t="s">
        <v>357</v>
      </c>
      <c r="F55" s="176"/>
      <c r="G55" s="176"/>
    </row>
    <row r="56" spans="1:7" x14ac:dyDescent="0.25">
      <c r="A56" s="174">
        <v>53</v>
      </c>
      <c r="B56" s="96" t="s">
        <v>161</v>
      </c>
      <c r="C56" s="96" t="s">
        <v>180</v>
      </c>
      <c r="D56" s="96" t="s">
        <v>111</v>
      </c>
      <c r="E56" s="178" t="s">
        <v>370</v>
      </c>
      <c r="F56" s="176"/>
      <c r="G56" s="176"/>
    </row>
    <row r="57" spans="1:7" x14ac:dyDescent="0.25">
      <c r="A57" s="96">
        <v>54</v>
      </c>
      <c r="B57" s="96" t="s">
        <v>161</v>
      </c>
      <c r="C57" s="96" t="s">
        <v>180</v>
      </c>
      <c r="D57" s="96" t="s">
        <v>111</v>
      </c>
      <c r="E57" s="178" t="s">
        <v>372</v>
      </c>
      <c r="F57" s="176"/>
      <c r="G57" s="176"/>
    </row>
    <row r="58" spans="1:7" x14ac:dyDescent="0.25">
      <c r="A58" s="174">
        <v>55</v>
      </c>
      <c r="B58" s="96" t="s">
        <v>161</v>
      </c>
      <c r="C58" s="96" t="s">
        <v>180</v>
      </c>
      <c r="D58" s="96" t="s">
        <v>111</v>
      </c>
      <c r="E58" s="178" t="s">
        <v>374</v>
      </c>
      <c r="F58" s="176"/>
      <c r="G58" s="176"/>
    </row>
    <row r="59" spans="1:7" x14ac:dyDescent="0.25">
      <c r="A59" s="174">
        <v>56</v>
      </c>
      <c r="B59" s="96" t="s">
        <v>161</v>
      </c>
      <c r="C59" s="96" t="s">
        <v>180</v>
      </c>
      <c r="D59" s="96" t="s">
        <v>111</v>
      </c>
      <c r="E59" s="178" t="s">
        <v>376</v>
      </c>
      <c r="F59" s="176"/>
      <c r="G59" s="176"/>
    </row>
    <row r="60" spans="1:7" x14ac:dyDescent="0.25">
      <c r="A60" s="96">
        <v>57</v>
      </c>
      <c r="B60" s="96" t="s">
        <v>131</v>
      </c>
      <c r="C60" s="96" t="s">
        <v>180</v>
      </c>
      <c r="D60" s="96" t="s">
        <v>111</v>
      </c>
      <c r="E60" s="178" t="s">
        <v>365</v>
      </c>
      <c r="F60" s="176"/>
      <c r="G60" s="176"/>
    </row>
    <row r="61" spans="1:7" x14ac:dyDescent="0.25">
      <c r="A61" s="174">
        <v>58</v>
      </c>
      <c r="B61" s="96" t="s">
        <v>161</v>
      </c>
      <c r="C61" s="96" t="s">
        <v>180</v>
      </c>
      <c r="D61" s="96" t="s">
        <v>190</v>
      </c>
      <c r="E61" s="178" t="s">
        <v>381</v>
      </c>
      <c r="F61" s="176"/>
      <c r="G61" s="176"/>
    </row>
    <row r="62" spans="1:7" x14ac:dyDescent="0.25">
      <c r="A62" s="174">
        <v>59</v>
      </c>
      <c r="B62" s="96" t="s">
        <v>181</v>
      </c>
      <c r="C62" s="96" t="s">
        <v>180</v>
      </c>
      <c r="D62" s="96" t="s">
        <v>125</v>
      </c>
      <c r="E62" s="178" t="s">
        <v>384</v>
      </c>
      <c r="F62" s="176"/>
      <c r="G62" s="176"/>
    </row>
    <row r="63" spans="1:7" x14ac:dyDescent="0.25">
      <c r="A63" s="96">
        <v>60</v>
      </c>
      <c r="B63" s="96" t="s">
        <v>161</v>
      </c>
      <c r="C63" s="96" t="s">
        <v>180</v>
      </c>
      <c r="D63" s="96" t="s">
        <v>325</v>
      </c>
      <c r="E63" s="178" t="s">
        <v>387</v>
      </c>
      <c r="F63" s="176"/>
      <c r="G63" s="176"/>
    </row>
    <row r="64" spans="1:7" x14ac:dyDescent="0.25">
      <c r="A64" s="174">
        <v>61</v>
      </c>
      <c r="B64" s="96" t="s">
        <v>161</v>
      </c>
      <c r="C64" s="96" t="s">
        <v>180</v>
      </c>
      <c r="D64" s="96" t="s">
        <v>325</v>
      </c>
      <c r="E64" s="178" t="s">
        <v>389</v>
      </c>
      <c r="F64" s="176"/>
      <c r="G64" s="176"/>
    </row>
    <row r="65" spans="1:7" x14ac:dyDescent="0.25">
      <c r="A65" s="174">
        <v>62</v>
      </c>
      <c r="B65" s="96" t="s">
        <v>161</v>
      </c>
      <c r="C65" s="96" t="s">
        <v>180</v>
      </c>
      <c r="D65" s="96" t="s">
        <v>325</v>
      </c>
      <c r="E65" s="178" t="s">
        <v>392</v>
      </c>
      <c r="F65" s="176"/>
      <c r="G65" s="176"/>
    </row>
    <row r="66" spans="1:7" x14ac:dyDescent="0.25">
      <c r="A66" s="96">
        <v>63</v>
      </c>
      <c r="B66" s="96" t="s">
        <v>161</v>
      </c>
      <c r="C66" s="96" t="s">
        <v>180</v>
      </c>
      <c r="D66" s="96" t="s">
        <v>325</v>
      </c>
      <c r="E66" s="178" t="s">
        <v>394</v>
      </c>
      <c r="F66" s="176"/>
      <c r="G66" s="176"/>
    </row>
    <row r="67" spans="1:7" x14ac:dyDescent="0.25">
      <c r="A67" s="156">
        <v>64</v>
      </c>
      <c r="B67" s="171" t="s">
        <v>161</v>
      </c>
      <c r="C67" s="171" t="s">
        <v>180</v>
      </c>
      <c r="D67" s="171" t="s">
        <v>325</v>
      </c>
      <c r="E67" s="172" t="s">
        <v>397</v>
      </c>
      <c r="F67" s="173"/>
      <c r="G67" s="173"/>
    </row>
  </sheetData>
  <autoFilter ref="A3:G67" xr:uid="{00000000-0009-0000-0000-000000000000}"/>
  <mergeCells count="1">
    <mergeCell ref="A1:E1"/>
  </mergeCells>
  <pageMargins left="0.7" right="0.7" top="0.75" bottom="0.75" header="0.3" footer="0.3"/>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0"/>
  <sheetViews>
    <sheetView showGridLines="0" zoomScale="90" zoomScaleNormal="90" workbookViewId="0">
      <pane ySplit="3" topLeftCell="A4" activePane="bottomLeft" state="frozen"/>
      <selection activeCell="F19" sqref="F19"/>
      <selection pane="bottomLeft" activeCell="C4" sqref="C4:C9"/>
    </sheetView>
  </sheetViews>
  <sheetFormatPr defaultColWidth="9.140625" defaultRowHeight="15" x14ac:dyDescent="0.25"/>
  <cols>
    <col min="1" max="1" width="5.7109375" style="193" customWidth="1"/>
    <col min="2" max="2" width="19.28515625" style="192" bestFit="1" customWidth="1"/>
    <col min="3" max="3" width="121.140625" style="192" customWidth="1"/>
    <col min="4" max="7" width="10.7109375" style="195" customWidth="1"/>
    <col min="8" max="16384" width="9.140625" style="192"/>
  </cols>
  <sheetData>
    <row r="1" spans="1:7" ht="23.25" x14ac:dyDescent="0.35">
      <c r="A1" s="407" t="s">
        <v>481</v>
      </c>
      <c r="B1" s="407"/>
      <c r="C1" s="407"/>
      <c r="D1" s="407"/>
      <c r="E1" s="407"/>
      <c r="F1" s="407"/>
      <c r="G1" s="407"/>
    </row>
    <row r="2" spans="1:7" ht="15" customHeight="1" x14ac:dyDescent="0.35">
      <c r="C2" s="194"/>
    </row>
    <row r="3" spans="1:7" x14ac:dyDescent="0.25">
      <c r="A3" s="217" t="s">
        <v>14</v>
      </c>
      <c r="B3" s="217" t="s">
        <v>165</v>
      </c>
      <c r="C3" s="217" t="s">
        <v>439</v>
      </c>
      <c r="D3" s="218" t="s">
        <v>440</v>
      </c>
      <c r="E3" s="218" t="s">
        <v>441</v>
      </c>
      <c r="F3" s="218" t="s">
        <v>442</v>
      </c>
      <c r="G3" s="218" t="s">
        <v>443</v>
      </c>
    </row>
    <row r="4" spans="1:7" x14ac:dyDescent="0.25">
      <c r="A4" s="206">
        <v>1</v>
      </c>
      <c r="B4" s="207" t="s">
        <v>556</v>
      </c>
      <c r="C4" s="315" t="s">
        <v>631</v>
      </c>
      <c r="D4" s="206">
        <v>4</v>
      </c>
      <c r="E4" s="208">
        <f t="shared" ref="E4:E9" si="0">D4/$D$10</f>
        <v>0.17391304347826086</v>
      </c>
      <c r="F4" s="206">
        <v>-4</v>
      </c>
      <c r="G4" s="208">
        <f t="shared" ref="G4:G9" si="1">F4*E4</f>
        <v>-0.69565217391304346</v>
      </c>
    </row>
    <row r="5" spans="1:7" x14ac:dyDescent="0.25">
      <c r="A5" s="209">
        <v>2</v>
      </c>
      <c r="B5" s="210" t="s">
        <v>556</v>
      </c>
      <c r="C5" s="222" t="s">
        <v>570</v>
      </c>
      <c r="D5" s="209">
        <v>4</v>
      </c>
      <c r="E5" s="211">
        <f t="shared" si="0"/>
        <v>0.17391304347826086</v>
      </c>
      <c r="F5" s="209">
        <v>-4</v>
      </c>
      <c r="G5" s="211">
        <f t="shared" si="1"/>
        <v>-0.69565217391304346</v>
      </c>
    </row>
    <row r="6" spans="1:7" x14ac:dyDescent="0.25">
      <c r="A6" s="209">
        <v>3</v>
      </c>
      <c r="B6" s="210" t="s">
        <v>565</v>
      </c>
      <c r="C6" s="314" t="s">
        <v>629</v>
      </c>
      <c r="D6" s="209">
        <v>4</v>
      </c>
      <c r="E6" s="211">
        <f t="shared" si="0"/>
        <v>0.17391304347826086</v>
      </c>
      <c r="F6" s="209">
        <v>-4</v>
      </c>
      <c r="G6" s="211">
        <f t="shared" si="1"/>
        <v>-0.69565217391304346</v>
      </c>
    </row>
    <row r="7" spans="1:7" x14ac:dyDescent="0.25">
      <c r="A7" s="209">
        <v>4</v>
      </c>
      <c r="B7" s="210" t="s">
        <v>607</v>
      </c>
      <c r="C7" s="222" t="s">
        <v>564</v>
      </c>
      <c r="D7" s="209">
        <v>4</v>
      </c>
      <c r="E7" s="211">
        <f t="shared" si="0"/>
        <v>0.17391304347826086</v>
      </c>
      <c r="F7" s="209">
        <v>-4</v>
      </c>
      <c r="G7" s="211">
        <f t="shared" si="1"/>
        <v>-0.69565217391304346</v>
      </c>
    </row>
    <row r="8" spans="1:7" x14ac:dyDescent="0.25">
      <c r="A8" s="209">
        <v>5</v>
      </c>
      <c r="B8" s="210" t="s">
        <v>620</v>
      </c>
      <c r="C8" s="222" t="s">
        <v>628</v>
      </c>
      <c r="D8" s="209">
        <v>4</v>
      </c>
      <c r="E8" s="211">
        <f t="shared" si="0"/>
        <v>0.17391304347826086</v>
      </c>
      <c r="F8" s="209">
        <v>-3</v>
      </c>
      <c r="G8" s="211">
        <f t="shared" si="1"/>
        <v>-0.52173913043478259</v>
      </c>
    </row>
    <row r="9" spans="1:7" x14ac:dyDescent="0.25">
      <c r="A9" s="209">
        <v>6</v>
      </c>
      <c r="B9" s="210" t="s">
        <v>565</v>
      </c>
      <c r="C9" s="222" t="s">
        <v>630</v>
      </c>
      <c r="D9" s="209">
        <v>3</v>
      </c>
      <c r="E9" s="211">
        <f t="shared" si="0"/>
        <v>0.13043478260869565</v>
      </c>
      <c r="F9" s="209">
        <v>-3</v>
      </c>
      <c r="G9" s="211">
        <f t="shared" si="1"/>
        <v>-0.39130434782608692</v>
      </c>
    </row>
    <row r="10" spans="1:7" x14ac:dyDescent="0.25">
      <c r="A10" s="219"/>
      <c r="B10" s="220"/>
      <c r="C10" s="221" t="s">
        <v>11</v>
      </c>
      <c r="D10" s="218">
        <f>SUM(D4:D9)</f>
        <v>23</v>
      </c>
      <c r="E10" s="248">
        <f>SUM(E4:E9)</f>
        <v>1</v>
      </c>
      <c r="F10" s="218">
        <f>SUM(F4:F9)</f>
        <v>-22</v>
      </c>
      <c r="G10" s="248">
        <f>SUM(G4:G9)</f>
        <v>-3.6956521739130435</v>
      </c>
    </row>
  </sheetData>
  <sortState xmlns:xlrd2="http://schemas.microsoft.com/office/spreadsheetml/2017/richdata2" ref="B4:G9">
    <sortCondition descending="1" ref="D4:D9"/>
    <sortCondition descending="1" ref="F4:F9"/>
  </sortState>
  <mergeCells count="1">
    <mergeCell ref="A1:G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S20"/>
  <sheetViews>
    <sheetView showGridLines="0" topLeftCell="A25" zoomScale="85" zoomScaleNormal="85" workbookViewId="0">
      <selection activeCell="C4" sqref="C4"/>
    </sheetView>
  </sheetViews>
  <sheetFormatPr defaultRowHeight="15" x14ac:dyDescent="0.25"/>
  <cols>
    <col min="1" max="1" width="4.42578125" customWidth="1"/>
    <col min="2" max="2" width="15.85546875" bestFit="1" customWidth="1"/>
    <col min="3" max="3" width="14.140625" bestFit="1" customWidth="1"/>
    <col min="4" max="4" width="13.42578125" bestFit="1" customWidth="1"/>
    <col min="5" max="5" width="17.7109375" bestFit="1" customWidth="1"/>
    <col min="6" max="6" width="9.85546875" customWidth="1"/>
  </cols>
  <sheetData>
    <row r="2" spans="2:19" x14ac:dyDescent="0.25">
      <c r="B2" s="101" t="s">
        <v>165</v>
      </c>
      <c r="C2" s="101" t="s">
        <v>482</v>
      </c>
      <c r="D2" s="101" t="s">
        <v>483</v>
      </c>
      <c r="E2" s="101" t="s">
        <v>484</v>
      </c>
    </row>
    <row r="3" spans="2:19" x14ac:dyDescent="0.25">
      <c r="B3" s="410" t="s">
        <v>485</v>
      </c>
      <c r="C3" s="200" t="s">
        <v>438</v>
      </c>
      <c r="D3" s="200" t="s">
        <v>479</v>
      </c>
      <c r="E3" s="411">
        <f>(C4+D4)</f>
        <v>0.43532560214094573</v>
      </c>
    </row>
    <row r="4" spans="2:19" x14ac:dyDescent="0.25">
      <c r="B4" s="410"/>
      <c r="C4" s="223">
        <f>Strenght!G9</f>
        <v>3.8421052631578947</v>
      </c>
      <c r="D4" s="223">
        <f>Weakness!G20</f>
        <v>-3.406779661016949</v>
      </c>
      <c r="E4" s="412"/>
    </row>
    <row r="5" spans="2:19" x14ac:dyDescent="0.25">
      <c r="B5" s="410" t="s">
        <v>486</v>
      </c>
      <c r="C5" s="200" t="s">
        <v>487</v>
      </c>
      <c r="D5" s="200" t="s">
        <v>481</v>
      </c>
      <c r="E5" s="411">
        <f>(C6+D6)</f>
        <v>-8.9591567852437937E-2</v>
      </c>
    </row>
    <row r="6" spans="2:19" x14ac:dyDescent="0.25">
      <c r="B6" s="410"/>
      <c r="C6" s="223">
        <f>Oportunity!G13</f>
        <v>3.6060606060606055</v>
      </c>
      <c r="D6" s="223">
        <f>Threat!G10</f>
        <v>-3.6956521739130435</v>
      </c>
      <c r="E6" s="412"/>
    </row>
    <row r="7" spans="2:19" ht="35.25" customHeight="1" thickBot="1" x14ac:dyDescent="0.3">
      <c r="B7" s="224"/>
      <c r="C7" s="225"/>
      <c r="D7" s="226"/>
      <c r="K7" s="413" t="s">
        <v>488</v>
      </c>
      <c r="L7" s="413"/>
      <c r="M7" s="413"/>
      <c r="N7" s="413"/>
    </row>
    <row r="8" spans="2:19" ht="43.5" customHeight="1" thickTop="1" x14ac:dyDescent="0.25">
      <c r="B8" s="7" t="s">
        <v>489</v>
      </c>
      <c r="C8" s="7" t="s">
        <v>490</v>
      </c>
      <c r="D8" s="247" t="s">
        <v>491</v>
      </c>
      <c r="G8" s="227" t="s">
        <v>492</v>
      </c>
      <c r="H8" s="228" t="s">
        <v>493</v>
      </c>
      <c r="I8" s="229"/>
      <c r="J8" s="230"/>
      <c r="K8" s="230"/>
      <c r="L8" s="408" t="s">
        <v>9</v>
      </c>
      <c r="M8" s="408"/>
      <c r="N8" s="230"/>
      <c r="O8" s="231"/>
      <c r="P8" s="231"/>
      <c r="Q8" s="232" t="s">
        <v>494</v>
      </c>
      <c r="R8" s="233" t="s">
        <v>495</v>
      </c>
    </row>
    <row r="9" spans="2:19" ht="43.5" customHeight="1" x14ac:dyDescent="0.25">
      <c r="B9" s="234" t="s">
        <v>496</v>
      </c>
      <c r="C9" s="235">
        <f>C4*C6</f>
        <v>13.8548644338118</v>
      </c>
      <c r="D9" s="234" t="s">
        <v>571</v>
      </c>
      <c r="G9" s="236"/>
      <c r="M9" s="237"/>
      <c r="R9" s="238"/>
    </row>
    <row r="10" spans="2:19" ht="43.5" customHeight="1" x14ac:dyDescent="0.25">
      <c r="B10" s="234" t="s">
        <v>497</v>
      </c>
      <c r="C10" s="235">
        <f>C6*D4</f>
        <v>-12.285053929121723</v>
      </c>
      <c r="D10" s="234" t="s">
        <v>575</v>
      </c>
      <c r="G10" s="236"/>
      <c r="M10" s="237"/>
      <c r="R10" s="238"/>
    </row>
    <row r="11" spans="2:19" ht="43.5" customHeight="1" x14ac:dyDescent="0.25">
      <c r="B11" s="234" t="s">
        <v>498</v>
      </c>
      <c r="C11" s="235">
        <f>D4*D6</f>
        <v>12.590272660280029</v>
      </c>
      <c r="D11" s="234" t="s">
        <v>572</v>
      </c>
      <c r="G11" s="236"/>
      <c r="M11" s="237"/>
      <c r="R11" s="238"/>
    </row>
    <row r="12" spans="2:19" ht="43.5" customHeight="1" x14ac:dyDescent="0.25">
      <c r="B12" s="234" t="s">
        <v>499</v>
      </c>
      <c r="C12" s="235">
        <f>C4*D6</f>
        <v>-14.199084668192219</v>
      </c>
      <c r="D12" s="234" t="s">
        <v>588</v>
      </c>
      <c r="F12" s="409" t="s">
        <v>500</v>
      </c>
      <c r="G12" s="236"/>
      <c r="M12" s="237"/>
      <c r="R12" s="238"/>
      <c r="S12" s="414" t="s">
        <v>501</v>
      </c>
    </row>
    <row r="13" spans="2:19" ht="43.5" customHeight="1" x14ac:dyDescent="0.25">
      <c r="F13" s="409"/>
      <c r="G13" s="415" t="s">
        <v>8</v>
      </c>
      <c r="H13" s="239"/>
      <c r="I13" s="239"/>
      <c r="J13" s="239"/>
      <c r="K13" s="239"/>
      <c r="L13" s="239"/>
      <c r="M13" s="240"/>
      <c r="N13" s="239"/>
      <c r="O13" s="239"/>
      <c r="P13" s="239"/>
      <c r="Q13" s="239"/>
      <c r="R13" s="416" t="s">
        <v>7</v>
      </c>
      <c r="S13" s="414"/>
    </row>
    <row r="14" spans="2:19" ht="43.5" customHeight="1" x14ac:dyDescent="0.25">
      <c r="F14" s="409"/>
      <c r="G14" s="415"/>
      <c r="M14" s="237"/>
      <c r="R14" s="416"/>
      <c r="S14" s="414"/>
    </row>
    <row r="15" spans="2:19" ht="43.5" customHeight="1" x14ac:dyDescent="0.25">
      <c r="F15" s="409"/>
      <c r="G15" s="236"/>
      <c r="M15" s="237"/>
      <c r="R15" s="238"/>
      <c r="S15" s="414"/>
    </row>
    <row r="16" spans="2:19" ht="43.5" customHeight="1" x14ac:dyDescent="0.25">
      <c r="G16" s="236"/>
      <c r="M16" s="237"/>
      <c r="R16" s="238"/>
    </row>
    <row r="17" spans="7:18" ht="43.5" customHeight="1" x14ac:dyDescent="0.25">
      <c r="G17" s="236"/>
      <c r="M17" s="237"/>
      <c r="R17" s="238"/>
    </row>
    <row r="18" spans="7:18" ht="43.5" customHeight="1" x14ac:dyDescent="0.25">
      <c r="G18" s="236"/>
      <c r="M18" s="237"/>
      <c r="R18" s="238"/>
    </row>
    <row r="19" spans="7:18" ht="43.5" customHeight="1" thickBot="1" x14ac:dyDescent="0.3">
      <c r="G19" s="241" t="s">
        <v>502</v>
      </c>
      <c r="H19" s="242" t="s">
        <v>503</v>
      </c>
      <c r="I19" s="243"/>
      <c r="J19" s="243"/>
      <c r="K19" s="243"/>
      <c r="L19" s="417" t="s">
        <v>10</v>
      </c>
      <c r="M19" s="417"/>
      <c r="N19" s="244"/>
      <c r="O19" s="244"/>
      <c r="P19" s="244"/>
      <c r="Q19" s="245" t="s">
        <v>504</v>
      </c>
      <c r="R19" s="246" t="s">
        <v>505</v>
      </c>
    </row>
    <row r="20" spans="7:18" ht="38.25" customHeight="1" thickTop="1" x14ac:dyDescent="0.25">
      <c r="K20" s="418" t="s">
        <v>506</v>
      </c>
      <c r="L20" s="418"/>
      <c r="M20" s="418"/>
      <c r="N20" s="418"/>
    </row>
  </sheetData>
  <mergeCells count="12">
    <mergeCell ref="S12:S15"/>
    <mergeCell ref="G13:G14"/>
    <mergeCell ref="R13:R14"/>
    <mergeCell ref="L19:M19"/>
    <mergeCell ref="K20:N20"/>
    <mergeCell ref="L8:M8"/>
    <mergeCell ref="F12:F15"/>
    <mergeCell ref="B3:B4"/>
    <mergeCell ref="E3:E4"/>
    <mergeCell ref="B5:B6"/>
    <mergeCell ref="E5:E6"/>
    <mergeCell ref="K7:N7"/>
  </mergeCells>
  <pageMargins left="0.7" right="0.7" top="0.75" bottom="0.75" header="0.3" footer="0.3"/>
  <pageSetup orientation="portrait" horizontalDpi="4294967292"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6"/>
  <sheetViews>
    <sheetView showGridLines="0" zoomScale="78" zoomScaleNormal="78" workbookViewId="0">
      <selection activeCell="A3" sqref="A3:D18"/>
    </sheetView>
  </sheetViews>
  <sheetFormatPr defaultColWidth="9.140625" defaultRowHeight="15" x14ac:dyDescent="0.25"/>
  <cols>
    <col min="1" max="1" width="64.5703125" style="249" customWidth="1"/>
    <col min="2" max="4" width="6.42578125" style="250" customWidth="1"/>
    <col min="5" max="5" width="64.5703125" style="249" customWidth="1"/>
    <col min="6" max="7" width="6.42578125" style="250" customWidth="1"/>
    <col min="8" max="8" width="64.5703125" style="249" customWidth="1"/>
    <col min="9" max="10" width="6.42578125" style="250" customWidth="1"/>
    <col min="11" max="16384" width="9.140625" style="250"/>
  </cols>
  <sheetData>
    <row r="1" spans="1:10" x14ac:dyDescent="0.25">
      <c r="J1" s="251" t="s">
        <v>507</v>
      </c>
    </row>
    <row r="2" spans="1:10" ht="15.75" thickBot="1" x14ac:dyDescent="0.3">
      <c r="A2" s="252"/>
      <c r="B2" s="253"/>
      <c r="C2" s="253"/>
      <c r="D2" s="253"/>
      <c r="E2" s="290"/>
      <c r="F2" s="255" t="s">
        <v>508</v>
      </c>
      <c r="G2" s="256" t="s">
        <v>509</v>
      </c>
      <c r="H2" s="254"/>
      <c r="I2" s="257" t="s">
        <v>510</v>
      </c>
      <c r="J2" s="258" t="s">
        <v>511</v>
      </c>
    </row>
    <row r="3" spans="1:10" ht="30.75" thickTop="1" x14ac:dyDescent="0.25">
      <c r="A3" s="425" t="s">
        <v>543</v>
      </c>
      <c r="B3" s="426"/>
      <c r="C3" s="426"/>
      <c r="D3" s="426"/>
      <c r="E3" s="370" t="s">
        <v>558</v>
      </c>
      <c r="F3" s="371" t="s">
        <v>642</v>
      </c>
      <c r="G3" s="359">
        <v>2</v>
      </c>
      <c r="H3" s="372" t="s">
        <v>610</v>
      </c>
      <c r="I3" s="373">
        <v>10</v>
      </c>
      <c r="J3" s="374">
        <v>8</v>
      </c>
    </row>
    <row r="4" spans="1:10" ht="30" x14ac:dyDescent="0.25">
      <c r="A4" s="427"/>
      <c r="B4" s="428"/>
      <c r="C4" s="428"/>
      <c r="D4" s="428"/>
      <c r="E4" s="293" t="s">
        <v>633</v>
      </c>
      <c r="F4" s="340">
        <v>9</v>
      </c>
      <c r="G4" s="353">
        <v>3</v>
      </c>
      <c r="H4" s="350" t="s">
        <v>563</v>
      </c>
      <c r="I4" s="341">
        <v>9</v>
      </c>
      <c r="J4" s="345">
        <v>9</v>
      </c>
    </row>
    <row r="5" spans="1:10" ht="30" x14ac:dyDescent="0.25">
      <c r="A5" s="427"/>
      <c r="B5" s="428"/>
      <c r="C5" s="428"/>
      <c r="D5" s="428"/>
      <c r="E5" s="261" t="s">
        <v>634</v>
      </c>
      <c r="F5" s="340">
        <v>8</v>
      </c>
      <c r="G5" s="278">
        <v>7</v>
      </c>
      <c r="H5" s="350" t="s">
        <v>615</v>
      </c>
      <c r="I5" s="341">
        <v>9</v>
      </c>
      <c r="J5" s="345">
        <v>9</v>
      </c>
    </row>
    <row r="6" spans="1:10" x14ac:dyDescent="0.25">
      <c r="A6" s="427"/>
      <c r="B6" s="428"/>
      <c r="C6" s="428"/>
      <c r="D6" s="428"/>
      <c r="E6" s="261" t="s">
        <v>636</v>
      </c>
      <c r="F6" s="328">
        <v>7</v>
      </c>
      <c r="G6" s="353">
        <v>8</v>
      </c>
      <c r="H6" s="350" t="s">
        <v>617</v>
      </c>
      <c r="I6" s="341">
        <v>2</v>
      </c>
      <c r="J6" s="345">
        <v>4</v>
      </c>
    </row>
    <row r="7" spans="1:10" x14ac:dyDescent="0.25">
      <c r="A7" s="427"/>
      <c r="B7" s="428"/>
      <c r="C7" s="428"/>
      <c r="D7" s="428"/>
      <c r="E7" s="261" t="s">
        <v>632</v>
      </c>
      <c r="F7" s="259">
        <v>5</v>
      </c>
      <c r="G7" s="278">
        <v>9</v>
      </c>
      <c r="H7" s="351" t="s">
        <v>616</v>
      </c>
      <c r="I7" s="341">
        <v>2</v>
      </c>
      <c r="J7" s="345">
        <v>4</v>
      </c>
    </row>
    <row r="8" spans="1:10" x14ac:dyDescent="0.25">
      <c r="A8" s="427"/>
      <c r="B8" s="428"/>
      <c r="C8" s="428"/>
      <c r="D8" s="428"/>
      <c r="E8" s="317"/>
      <c r="F8" s="318"/>
      <c r="G8" s="278"/>
      <c r="H8" s="350" t="s">
        <v>621</v>
      </c>
      <c r="I8" s="341">
        <v>3</v>
      </c>
      <c r="J8" s="345">
        <v>1</v>
      </c>
    </row>
    <row r="9" spans="1:10" x14ac:dyDescent="0.25">
      <c r="A9" s="427"/>
      <c r="B9" s="428"/>
      <c r="C9" s="428"/>
      <c r="D9" s="428"/>
      <c r="E9" s="261"/>
      <c r="F9" s="339"/>
      <c r="G9" s="278"/>
      <c r="H9" s="350" t="s">
        <v>625</v>
      </c>
      <c r="I9" s="341">
        <v>9</v>
      </c>
      <c r="J9" s="346">
        <v>9</v>
      </c>
    </row>
    <row r="10" spans="1:10" x14ac:dyDescent="0.25">
      <c r="A10" s="427"/>
      <c r="B10" s="428"/>
      <c r="C10" s="428"/>
      <c r="D10" s="428"/>
      <c r="E10" s="261"/>
      <c r="F10" s="329"/>
      <c r="G10" s="278"/>
      <c r="H10" s="352" t="s">
        <v>569</v>
      </c>
      <c r="I10" s="334">
        <v>10</v>
      </c>
      <c r="J10" s="296">
        <v>6</v>
      </c>
    </row>
    <row r="11" spans="1:10" x14ac:dyDescent="0.25">
      <c r="A11" s="427"/>
      <c r="B11" s="428"/>
      <c r="C11" s="428"/>
      <c r="D11" s="428"/>
      <c r="E11" s="261"/>
      <c r="F11" s="339"/>
      <c r="G11" s="278"/>
      <c r="H11" s="350" t="s">
        <v>611</v>
      </c>
      <c r="I11" s="341">
        <v>6</v>
      </c>
      <c r="J11" s="345">
        <v>7</v>
      </c>
    </row>
    <row r="12" spans="1:10" x14ac:dyDescent="0.25">
      <c r="A12" s="427"/>
      <c r="B12" s="428"/>
      <c r="C12" s="428"/>
      <c r="D12" s="428"/>
      <c r="E12" s="261"/>
      <c r="F12" s="339"/>
      <c r="G12" s="278"/>
      <c r="H12" s="350" t="s">
        <v>618</v>
      </c>
      <c r="I12" s="364" t="s">
        <v>659</v>
      </c>
      <c r="J12" s="264">
        <v>1</v>
      </c>
    </row>
    <row r="13" spans="1:10" x14ac:dyDescent="0.25">
      <c r="A13" s="427"/>
      <c r="B13" s="428"/>
      <c r="C13" s="428"/>
      <c r="D13" s="428"/>
      <c r="E13" s="336"/>
      <c r="F13" s="265"/>
      <c r="G13" s="278"/>
      <c r="H13" s="262" t="s">
        <v>623</v>
      </c>
      <c r="I13" s="334">
        <v>7</v>
      </c>
      <c r="J13" s="345">
        <v>7</v>
      </c>
    </row>
    <row r="14" spans="1:10" x14ac:dyDescent="0.25">
      <c r="A14" s="427"/>
      <c r="B14" s="428"/>
      <c r="C14" s="428"/>
      <c r="D14" s="428"/>
      <c r="E14" s="336"/>
      <c r="F14" s="265"/>
      <c r="G14" s="278"/>
      <c r="H14" s="262" t="s">
        <v>613</v>
      </c>
      <c r="I14" s="341">
        <v>10</v>
      </c>
      <c r="J14" s="345">
        <v>8</v>
      </c>
    </row>
    <row r="15" spans="1:10" x14ac:dyDescent="0.25">
      <c r="A15" s="427"/>
      <c r="B15" s="428"/>
      <c r="C15" s="428"/>
      <c r="D15" s="428"/>
      <c r="E15" s="336"/>
      <c r="F15" s="265"/>
      <c r="G15" s="278"/>
      <c r="H15" s="262" t="s">
        <v>614</v>
      </c>
      <c r="I15" s="364" t="s">
        <v>661</v>
      </c>
      <c r="J15" s="264">
        <v>6</v>
      </c>
    </row>
    <row r="16" spans="1:10" ht="30" x14ac:dyDescent="0.25">
      <c r="A16" s="427"/>
      <c r="B16" s="428"/>
      <c r="C16" s="428"/>
      <c r="D16" s="428"/>
      <c r="E16" s="336"/>
      <c r="F16" s="265"/>
      <c r="G16" s="278"/>
      <c r="H16" s="362" t="s">
        <v>654</v>
      </c>
      <c r="I16" s="334">
        <v>10</v>
      </c>
      <c r="J16" s="264">
        <v>6</v>
      </c>
    </row>
    <row r="17" spans="1:10" x14ac:dyDescent="0.25">
      <c r="A17" s="427"/>
      <c r="B17" s="428"/>
      <c r="C17" s="428"/>
      <c r="D17" s="428"/>
      <c r="E17" s="336"/>
      <c r="F17" s="265"/>
      <c r="G17" s="278"/>
      <c r="H17" s="262" t="s">
        <v>626</v>
      </c>
      <c r="I17" s="334">
        <v>6</v>
      </c>
      <c r="J17" s="345">
        <v>3</v>
      </c>
    </row>
    <row r="18" spans="1:10" x14ac:dyDescent="0.25">
      <c r="A18" s="429"/>
      <c r="B18" s="430"/>
      <c r="C18" s="430"/>
      <c r="D18" s="430"/>
      <c r="E18" s="336"/>
      <c r="F18" s="265"/>
      <c r="G18" s="278"/>
      <c r="H18" s="262" t="s">
        <v>635</v>
      </c>
      <c r="I18" s="341">
        <v>2</v>
      </c>
      <c r="J18" s="264"/>
    </row>
    <row r="19" spans="1:10" ht="15.75" thickBot="1" x14ac:dyDescent="0.3">
      <c r="A19" s="266"/>
      <c r="B19" s="255" t="s">
        <v>508</v>
      </c>
      <c r="C19" s="257" t="s">
        <v>510</v>
      </c>
      <c r="D19" s="267"/>
      <c r="E19" s="419" t="s">
        <v>438</v>
      </c>
      <c r="F19" s="420"/>
      <c r="G19" s="421"/>
      <c r="H19" s="419" t="s">
        <v>479</v>
      </c>
      <c r="I19" s="420"/>
      <c r="J19" s="421"/>
    </row>
    <row r="20" spans="1:10" ht="30.75" customHeight="1" thickTop="1" x14ac:dyDescent="0.25">
      <c r="A20" s="375" t="s">
        <v>557</v>
      </c>
      <c r="B20" s="337">
        <v>4</v>
      </c>
      <c r="C20" s="341">
        <v>2</v>
      </c>
      <c r="D20" s="431" t="s">
        <v>487</v>
      </c>
      <c r="E20" s="289" t="s">
        <v>544</v>
      </c>
      <c r="F20" s="268" t="s">
        <v>512</v>
      </c>
      <c r="G20" s="269"/>
      <c r="H20" s="363" t="s">
        <v>658</v>
      </c>
      <c r="I20" s="270" t="s">
        <v>513</v>
      </c>
      <c r="J20" s="271"/>
    </row>
    <row r="21" spans="1:10" x14ac:dyDescent="0.25">
      <c r="A21" s="376" t="s">
        <v>609</v>
      </c>
      <c r="B21" s="337">
        <v>4</v>
      </c>
      <c r="C21" s="341">
        <v>3</v>
      </c>
      <c r="D21" s="423"/>
      <c r="E21" s="289" t="s">
        <v>518</v>
      </c>
      <c r="F21" s="268" t="s">
        <v>514</v>
      </c>
      <c r="G21" s="269"/>
      <c r="H21" s="322" t="s">
        <v>577</v>
      </c>
      <c r="I21" s="272" t="s">
        <v>515</v>
      </c>
      <c r="J21" s="273"/>
    </row>
    <row r="22" spans="1:10" x14ac:dyDescent="0.25">
      <c r="A22" s="376" t="s">
        <v>157</v>
      </c>
      <c r="B22" s="354" t="s">
        <v>639</v>
      </c>
      <c r="C22" s="263">
        <v>1</v>
      </c>
      <c r="D22" s="423"/>
      <c r="E22" s="289" t="s">
        <v>521</v>
      </c>
      <c r="F22" s="268" t="s">
        <v>516</v>
      </c>
      <c r="G22" s="269"/>
      <c r="H22" s="322" t="s">
        <v>578</v>
      </c>
      <c r="I22" s="272" t="s">
        <v>517</v>
      </c>
      <c r="J22" s="273"/>
    </row>
    <row r="23" spans="1:10" x14ac:dyDescent="0.25">
      <c r="A23" s="376" t="s">
        <v>561</v>
      </c>
      <c r="B23" s="354" t="s">
        <v>640</v>
      </c>
      <c r="C23" s="341">
        <v>1</v>
      </c>
      <c r="D23" s="423"/>
      <c r="E23" s="289" t="s">
        <v>524</v>
      </c>
      <c r="F23" s="268" t="s">
        <v>519</v>
      </c>
      <c r="G23" s="269"/>
      <c r="H23" s="322" t="s">
        <v>579</v>
      </c>
      <c r="I23" s="272" t="s">
        <v>520</v>
      </c>
      <c r="J23" s="273"/>
    </row>
    <row r="24" spans="1:10" x14ac:dyDescent="0.25">
      <c r="A24" s="376" t="s">
        <v>624</v>
      </c>
      <c r="B24" s="354" t="s">
        <v>638</v>
      </c>
      <c r="C24" s="292">
        <v>10</v>
      </c>
      <c r="D24" s="423"/>
      <c r="E24" s="355" t="s">
        <v>643</v>
      </c>
      <c r="F24" s="377" t="s">
        <v>522</v>
      </c>
      <c r="G24" s="274"/>
      <c r="H24" s="323" t="s">
        <v>580</v>
      </c>
      <c r="I24" s="272" t="s">
        <v>523</v>
      </c>
      <c r="J24" s="275"/>
    </row>
    <row r="25" spans="1:10" x14ac:dyDescent="0.25">
      <c r="A25" s="376" t="s">
        <v>608</v>
      </c>
      <c r="B25" s="354" t="s">
        <v>638</v>
      </c>
      <c r="C25" s="341">
        <v>6</v>
      </c>
      <c r="D25" s="423"/>
      <c r="E25" s="316" t="s">
        <v>574</v>
      </c>
      <c r="F25" s="276" t="s">
        <v>525</v>
      </c>
      <c r="G25" s="269"/>
      <c r="H25" s="291" t="s">
        <v>545</v>
      </c>
      <c r="I25" s="272" t="s">
        <v>526</v>
      </c>
      <c r="J25" s="275"/>
    </row>
    <row r="26" spans="1:10" x14ac:dyDescent="0.25">
      <c r="A26" s="376" t="s">
        <v>567</v>
      </c>
      <c r="B26" s="354" t="s">
        <v>641</v>
      </c>
      <c r="C26" s="341">
        <v>7</v>
      </c>
      <c r="D26" s="423"/>
      <c r="E26" s="327" t="s">
        <v>589</v>
      </c>
      <c r="F26" s="288" t="s">
        <v>527</v>
      </c>
      <c r="G26" s="269"/>
      <c r="H26" s="322" t="s">
        <v>581</v>
      </c>
      <c r="I26" s="287" t="s">
        <v>540</v>
      </c>
      <c r="J26" s="273"/>
    </row>
    <row r="27" spans="1:10" x14ac:dyDescent="0.25">
      <c r="A27" s="376" t="s">
        <v>622</v>
      </c>
      <c r="B27" s="354" t="s">
        <v>641</v>
      </c>
      <c r="C27" s="364" t="s">
        <v>659</v>
      </c>
      <c r="D27" s="423"/>
      <c r="E27" s="316" t="s">
        <v>573</v>
      </c>
      <c r="F27" s="288" t="s">
        <v>541</v>
      </c>
      <c r="G27" s="269"/>
      <c r="H27" s="342" t="s">
        <v>548</v>
      </c>
      <c r="I27" s="287" t="s">
        <v>542</v>
      </c>
      <c r="J27" s="273"/>
    </row>
    <row r="28" spans="1:10" x14ac:dyDescent="0.25">
      <c r="A28" s="376" t="s">
        <v>619</v>
      </c>
      <c r="B28" s="319">
        <v>5</v>
      </c>
      <c r="C28" s="320">
        <v>10</v>
      </c>
      <c r="D28" s="423"/>
      <c r="E28" s="356" t="s">
        <v>644</v>
      </c>
      <c r="F28" s="318" t="s">
        <v>576</v>
      </c>
      <c r="G28" s="268"/>
      <c r="H28" s="322" t="s">
        <v>582</v>
      </c>
      <c r="I28" s="324" t="s">
        <v>583</v>
      </c>
      <c r="J28" s="273"/>
    </row>
    <row r="29" spans="1:10" x14ac:dyDescent="0.25">
      <c r="A29" s="376"/>
      <c r="B29" s="319"/>
      <c r="C29" s="320"/>
      <c r="D29" s="423"/>
      <c r="E29" s="338"/>
      <c r="F29" s="339"/>
      <c r="G29" s="268"/>
      <c r="H29" s="365" t="s">
        <v>627</v>
      </c>
      <c r="I29" s="366" t="s">
        <v>660</v>
      </c>
      <c r="J29" s="273"/>
    </row>
    <row r="30" spans="1:10" x14ac:dyDescent="0.25">
      <c r="A30" s="376"/>
      <c r="B30" s="319"/>
      <c r="C30" s="320"/>
      <c r="D30" s="432"/>
      <c r="E30" s="321"/>
      <c r="F30" s="318"/>
      <c r="G30" s="268"/>
      <c r="H30" s="322"/>
      <c r="I30" s="324"/>
      <c r="J30" s="273"/>
    </row>
    <row r="31" spans="1:10" ht="30" x14ac:dyDescent="0.25">
      <c r="A31" s="378" t="s">
        <v>631</v>
      </c>
      <c r="B31" s="358" t="s">
        <v>642</v>
      </c>
      <c r="C31" s="344">
        <v>7</v>
      </c>
      <c r="D31" s="422" t="s">
        <v>481</v>
      </c>
      <c r="E31" s="357" t="s">
        <v>645</v>
      </c>
      <c r="F31" s="278" t="s">
        <v>528</v>
      </c>
      <c r="G31" s="279"/>
      <c r="H31" s="360" t="s">
        <v>651</v>
      </c>
      <c r="I31" s="282" t="s">
        <v>529</v>
      </c>
      <c r="J31" s="264"/>
    </row>
    <row r="32" spans="1:10" x14ac:dyDescent="0.25">
      <c r="A32" s="379" t="s">
        <v>570</v>
      </c>
      <c r="B32" s="358" t="s">
        <v>647</v>
      </c>
      <c r="C32" s="344">
        <v>5</v>
      </c>
      <c r="D32" s="423"/>
      <c r="E32" s="325" t="s">
        <v>584</v>
      </c>
      <c r="F32" s="278" t="s">
        <v>530</v>
      </c>
      <c r="G32" s="279"/>
      <c r="H32" s="295" t="s">
        <v>550</v>
      </c>
      <c r="I32" s="280" t="s">
        <v>531</v>
      </c>
      <c r="J32" s="264"/>
    </row>
    <row r="33" spans="1:11" x14ac:dyDescent="0.25">
      <c r="A33" s="379" t="s">
        <v>629</v>
      </c>
      <c r="B33" s="343">
        <v>5</v>
      </c>
      <c r="C33" s="344">
        <v>9</v>
      </c>
      <c r="D33" s="423"/>
      <c r="E33" s="325" t="s">
        <v>585</v>
      </c>
      <c r="F33" s="281" t="s">
        <v>532</v>
      </c>
      <c r="G33" s="279"/>
      <c r="H33" s="360" t="s">
        <v>657</v>
      </c>
      <c r="I33" s="282" t="s">
        <v>533</v>
      </c>
      <c r="J33" s="264"/>
    </row>
    <row r="34" spans="1:11" x14ac:dyDescent="0.25">
      <c r="A34" s="379" t="s">
        <v>564</v>
      </c>
      <c r="B34" s="343">
        <v>8</v>
      </c>
      <c r="C34" s="361" t="s">
        <v>653</v>
      </c>
      <c r="D34" s="423"/>
      <c r="E34" s="357" t="s">
        <v>646</v>
      </c>
      <c r="F34" s="278" t="s">
        <v>534</v>
      </c>
      <c r="G34" s="279"/>
      <c r="H34" s="295" t="s">
        <v>549</v>
      </c>
      <c r="I34" s="282" t="s">
        <v>535</v>
      </c>
      <c r="J34" s="264"/>
    </row>
    <row r="35" spans="1:11" x14ac:dyDescent="0.25">
      <c r="A35" s="379" t="s">
        <v>628</v>
      </c>
      <c r="B35" s="343">
        <v>9</v>
      </c>
      <c r="C35" s="344">
        <v>8</v>
      </c>
      <c r="D35" s="423"/>
      <c r="E35" s="331" t="s">
        <v>590</v>
      </c>
      <c r="F35" s="281" t="s">
        <v>536</v>
      </c>
      <c r="G35" s="279"/>
      <c r="H35" s="360" t="s">
        <v>652</v>
      </c>
      <c r="I35" s="282" t="s">
        <v>537</v>
      </c>
      <c r="J35" s="264"/>
    </row>
    <row r="36" spans="1:11" x14ac:dyDescent="0.25">
      <c r="A36" s="379" t="s">
        <v>630</v>
      </c>
      <c r="B36" s="330">
        <v>9</v>
      </c>
      <c r="C36" s="344">
        <v>8</v>
      </c>
      <c r="D36" s="423"/>
      <c r="E36" s="367" t="s">
        <v>662</v>
      </c>
      <c r="F36" s="281" t="s">
        <v>538</v>
      </c>
      <c r="G36" s="279"/>
      <c r="H36" s="297" t="s">
        <v>551</v>
      </c>
      <c r="I36" s="282" t="s">
        <v>539</v>
      </c>
      <c r="J36" s="264"/>
    </row>
    <row r="37" spans="1:11" ht="30" x14ac:dyDescent="0.25">
      <c r="A37" s="379"/>
      <c r="B37" s="330"/>
      <c r="C37" s="344"/>
      <c r="D37" s="423"/>
      <c r="E37" s="357" t="s">
        <v>648</v>
      </c>
      <c r="F37" s="294" t="s">
        <v>546</v>
      </c>
      <c r="G37" s="283"/>
      <c r="H37" s="297" t="s">
        <v>552</v>
      </c>
      <c r="I37" s="298" t="s">
        <v>553</v>
      </c>
      <c r="J37" s="260"/>
    </row>
    <row r="38" spans="1:11" x14ac:dyDescent="0.25">
      <c r="A38" s="379"/>
      <c r="B38" s="277"/>
      <c r="C38" s="344"/>
      <c r="D38" s="423"/>
      <c r="E38" s="357" t="s">
        <v>650</v>
      </c>
      <c r="F38" s="294" t="s">
        <v>547</v>
      </c>
      <c r="G38" s="284"/>
      <c r="H38" s="332" t="s">
        <v>591</v>
      </c>
      <c r="I38" s="333" t="s">
        <v>592</v>
      </c>
      <c r="J38" s="264"/>
    </row>
    <row r="39" spans="1:11" ht="15.75" thickBot="1" x14ac:dyDescent="0.3">
      <c r="A39" s="380"/>
      <c r="B39" s="381"/>
      <c r="C39" s="382"/>
      <c r="D39" s="424"/>
      <c r="E39" s="383" t="s">
        <v>649</v>
      </c>
      <c r="F39" s="384" t="s">
        <v>586</v>
      </c>
      <c r="G39" s="385"/>
      <c r="H39" s="386" t="s">
        <v>656</v>
      </c>
      <c r="I39" s="387" t="s">
        <v>655</v>
      </c>
      <c r="J39" s="388"/>
    </row>
    <row r="40" spans="1:11" ht="15.75" thickTop="1" x14ac:dyDescent="0.25">
      <c r="A40" s="250"/>
      <c r="B40" s="368" t="s">
        <v>509</v>
      </c>
      <c r="C40" s="369" t="s">
        <v>511</v>
      </c>
    </row>
    <row r="41" spans="1:11" x14ac:dyDescent="0.25">
      <c r="A41" s="250"/>
      <c r="J41" s="285"/>
      <c r="K41" s="286"/>
    </row>
    <row r="42" spans="1:11" x14ac:dyDescent="0.25">
      <c r="J42" s="286"/>
      <c r="K42" s="286"/>
    </row>
    <row r="43" spans="1:11" x14ac:dyDescent="0.25">
      <c r="J43" s="286"/>
      <c r="K43" s="286"/>
    </row>
    <row r="44" spans="1:11" x14ac:dyDescent="0.25">
      <c r="J44" s="286"/>
      <c r="K44" s="286"/>
    </row>
    <row r="45" spans="1:11" x14ac:dyDescent="0.25">
      <c r="J45" s="286"/>
      <c r="K45" s="286"/>
    </row>
    <row r="46" spans="1:11" x14ac:dyDescent="0.25">
      <c r="J46" s="285"/>
    </row>
  </sheetData>
  <mergeCells count="5">
    <mergeCell ref="E19:G19"/>
    <mergeCell ref="H19:J19"/>
    <mergeCell ref="D31:D39"/>
    <mergeCell ref="A3:D18"/>
    <mergeCell ref="D20:D30"/>
  </mergeCells>
  <printOptions horizontalCentered="1" verticalCentered="1"/>
  <pageMargins left="0.23622047244094491" right="0.23622047244094491" top="0.35433070866141736" bottom="0.35433070866141736" header="0" footer="0"/>
  <pageSetup paperSize="9" scale="60" orientation="landscape" horizont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21"/>
  <sheetViews>
    <sheetView showGridLines="0" zoomScale="90" zoomScaleNormal="90" workbookViewId="0">
      <selection activeCell="F14" sqref="F14"/>
    </sheetView>
  </sheetViews>
  <sheetFormatPr defaultRowHeight="15" x14ac:dyDescent="0.25"/>
  <cols>
    <col min="1" max="1" width="9.28515625" customWidth="1"/>
    <col min="2" max="2" width="18.5703125" customWidth="1"/>
    <col min="3" max="3" width="78.140625" bestFit="1" customWidth="1"/>
  </cols>
  <sheetData>
    <row r="1" spans="1:10" x14ac:dyDescent="0.25">
      <c r="A1" s="196" t="s">
        <v>444</v>
      </c>
    </row>
    <row r="2" spans="1:10" x14ac:dyDescent="0.25">
      <c r="A2" s="197" t="s">
        <v>445</v>
      </c>
      <c r="B2" s="198"/>
      <c r="C2" s="198"/>
      <c r="D2" s="198"/>
      <c r="E2" s="198"/>
      <c r="F2" s="198"/>
      <c r="G2" s="198"/>
      <c r="H2" s="198"/>
      <c r="I2" s="198"/>
      <c r="J2" s="198"/>
    </row>
    <row r="3" spans="1:10" x14ac:dyDescent="0.25">
      <c r="A3" s="199" t="s">
        <v>446</v>
      </c>
      <c r="B3" s="199" t="s">
        <v>447</v>
      </c>
      <c r="C3" s="199" t="s">
        <v>448</v>
      </c>
      <c r="D3" s="198"/>
      <c r="E3" s="198"/>
      <c r="F3" s="198"/>
      <c r="G3" s="198"/>
      <c r="H3" s="198"/>
    </row>
    <row r="4" spans="1:10" x14ac:dyDescent="0.25">
      <c r="A4" s="200">
        <v>1</v>
      </c>
      <c r="B4" s="201" t="s">
        <v>449</v>
      </c>
      <c r="C4" s="201" t="s">
        <v>450</v>
      </c>
    </row>
    <row r="5" spans="1:10" x14ac:dyDescent="0.25">
      <c r="A5" s="200">
        <v>2</v>
      </c>
      <c r="B5" s="201" t="s">
        <v>451</v>
      </c>
      <c r="C5" s="201" t="s">
        <v>452</v>
      </c>
    </row>
    <row r="6" spans="1:10" x14ac:dyDescent="0.25">
      <c r="A6" s="200">
        <v>3</v>
      </c>
      <c r="B6" s="201" t="s">
        <v>453</v>
      </c>
      <c r="C6" s="201" t="s">
        <v>454</v>
      </c>
    </row>
    <row r="7" spans="1:10" x14ac:dyDescent="0.25">
      <c r="A7" s="200">
        <v>4</v>
      </c>
      <c r="B7" s="201" t="s">
        <v>455</v>
      </c>
      <c r="C7" s="201" t="s">
        <v>456</v>
      </c>
    </row>
    <row r="8" spans="1:10" x14ac:dyDescent="0.25">
      <c r="A8" s="163"/>
    </row>
    <row r="9" spans="1:10" x14ac:dyDescent="0.25">
      <c r="A9" s="202" t="s">
        <v>457</v>
      </c>
    </row>
    <row r="10" spans="1:10" x14ac:dyDescent="0.25">
      <c r="A10" s="433" t="s">
        <v>458</v>
      </c>
      <c r="B10" s="433"/>
      <c r="C10" s="433"/>
      <c r="D10" s="433"/>
      <c r="E10" s="433"/>
      <c r="F10" s="433"/>
      <c r="G10" s="433"/>
      <c r="H10" s="433"/>
      <c r="I10" s="433"/>
      <c r="J10" s="433"/>
    </row>
    <row r="11" spans="1:10" x14ac:dyDescent="0.25">
      <c r="A11" s="163"/>
    </row>
    <row r="12" spans="1:10" x14ac:dyDescent="0.25">
      <c r="A12" s="202" t="s">
        <v>459</v>
      </c>
    </row>
    <row r="13" spans="1:10" x14ac:dyDescent="0.25">
      <c r="A13" t="s">
        <v>460</v>
      </c>
    </row>
    <row r="14" spans="1:10" x14ac:dyDescent="0.25">
      <c r="A14" s="199" t="s">
        <v>446</v>
      </c>
      <c r="B14" s="199" t="s">
        <v>447</v>
      </c>
      <c r="C14" s="199" t="s">
        <v>448</v>
      </c>
    </row>
    <row r="15" spans="1:10" x14ac:dyDescent="0.25">
      <c r="A15" s="201" t="s">
        <v>461</v>
      </c>
      <c r="B15" s="201" t="s">
        <v>462</v>
      </c>
      <c r="C15" s="201" t="s">
        <v>463</v>
      </c>
    </row>
    <row r="16" spans="1:10" x14ac:dyDescent="0.25">
      <c r="A16" s="201" t="s">
        <v>464</v>
      </c>
      <c r="B16" s="201" t="s">
        <v>465</v>
      </c>
      <c r="C16" s="201" t="s">
        <v>466</v>
      </c>
    </row>
    <row r="17" spans="1:3" x14ac:dyDescent="0.25">
      <c r="A17" s="201" t="s">
        <v>467</v>
      </c>
      <c r="B17" s="201" t="s">
        <v>468</v>
      </c>
      <c r="C17" s="201" t="s">
        <v>469</v>
      </c>
    </row>
    <row r="18" spans="1:3" x14ac:dyDescent="0.25">
      <c r="A18" s="201" t="s">
        <v>470</v>
      </c>
      <c r="B18" s="201" t="s">
        <v>471</v>
      </c>
      <c r="C18" s="201" t="s">
        <v>472</v>
      </c>
    </row>
    <row r="19" spans="1:3" x14ac:dyDescent="0.25">
      <c r="A19" s="204"/>
      <c r="B19" s="205"/>
      <c r="C19" s="205" t="s">
        <v>473</v>
      </c>
    </row>
    <row r="20" spans="1:3" x14ac:dyDescent="0.25">
      <c r="A20" s="202" t="s">
        <v>474</v>
      </c>
    </row>
    <row r="21" spans="1:3" x14ac:dyDescent="0.25">
      <c r="A21" s="203" t="s">
        <v>475</v>
      </c>
    </row>
  </sheetData>
  <mergeCells count="1">
    <mergeCell ref="A10:J10"/>
  </mergeCells>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FF0000"/>
  </sheetPr>
  <dimension ref="A1:H65"/>
  <sheetViews>
    <sheetView showGridLines="0" zoomScale="90" zoomScaleNormal="90" workbookViewId="0">
      <pane ySplit="1" topLeftCell="A63" activePane="bottomLeft" state="frozen"/>
      <selection activeCell="F19" sqref="F19"/>
      <selection pane="bottomLeft" activeCell="F19" sqref="F19"/>
    </sheetView>
  </sheetViews>
  <sheetFormatPr defaultRowHeight="15" x14ac:dyDescent="0.25"/>
  <cols>
    <col min="2" max="2" width="10.42578125" bestFit="1" customWidth="1"/>
    <col min="3" max="3" width="15.85546875" bestFit="1" customWidth="1"/>
    <col min="4" max="4" width="28.28515625" bestFit="1" customWidth="1"/>
    <col min="5" max="5" width="93.85546875" customWidth="1"/>
    <col min="6" max="6" width="2.28515625" bestFit="1" customWidth="1"/>
    <col min="7" max="7" width="24.42578125" customWidth="1"/>
    <col min="8" max="8" width="31.85546875" customWidth="1"/>
  </cols>
  <sheetData>
    <row r="1" spans="1:8" s="179" customFormat="1" ht="30.75" customHeight="1" x14ac:dyDescent="0.25">
      <c r="A1" s="86" t="s">
        <v>14</v>
      </c>
      <c r="B1" s="86" t="s">
        <v>167</v>
      </c>
      <c r="C1" s="87" t="s">
        <v>168</v>
      </c>
      <c r="D1" s="86" t="s">
        <v>165</v>
      </c>
      <c r="E1" s="86" t="s">
        <v>401</v>
      </c>
      <c r="F1" s="86"/>
      <c r="G1" s="87" t="s">
        <v>169</v>
      </c>
      <c r="H1" s="87" t="s">
        <v>170</v>
      </c>
    </row>
    <row r="2" spans="1:8" hidden="1" x14ac:dyDescent="0.25">
      <c r="A2" s="180">
        <v>1</v>
      </c>
      <c r="B2" s="170" t="s">
        <v>400</v>
      </c>
      <c r="C2" s="170" t="s">
        <v>175</v>
      </c>
      <c r="D2" s="170" t="s">
        <v>127</v>
      </c>
      <c r="E2" s="170" t="s">
        <v>320</v>
      </c>
      <c r="F2" s="170"/>
      <c r="G2" s="170"/>
      <c r="H2" s="170"/>
    </row>
    <row r="3" spans="1:8" hidden="1" x14ac:dyDescent="0.25">
      <c r="A3" s="96">
        <v>2</v>
      </c>
      <c r="B3" s="176" t="s">
        <v>400</v>
      </c>
      <c r="C3" s="176" t="s">
        <v>175</v>
      </c>
      <c r="D3" s="176" t="s">
        <v>127</v>
      </c>
      <c r="E3" s="176" t="s">
        <v>319</v>
      </c>
      <c r="F3" s="176"/>
      <c r="G3" s="176"/>
      <c r="H3" s="176"/>
    </row>
    <row r="4" spans="1:8" hidden="1" x14ac:dyDescent="0.25">
      <c r="A4" s="96">
        <v>3</v>
      </c>
      <c r="B4" s="176" t="s">
        <v>161</v>
      </c>
      <c r="C4" s="176" t="s">
        <v>180</v>
      </c>
      <c r="D4" s="176" t="s">
        <v>111</v>
      </c>
      <c r="E4" s="176" t="s">
        <v>304</v>
      </c>
      <c r="F4" s="176"/>
      <c r="G4" s="176"/>
      <c r="H4" s="176"/>
    </row>
    <row r="5" spans="1:8" hidden="1" x14ac:dyDescent="0.25">
      <c r="A5" s="96">
        <v>4</v>
      </c>
      <c r="B5" s="176" t="s">
        <v>161</v>
      </c>
      <c r="C5" s="176" t="s">
        <v>180</v>
      </c>
      <c r="D5" s="176" t="s">
        <v>111</v>
      </c>
      <c r="E5" s="176" t="s">
        <v>374</v>
      </c>
      <c r="F5" s="176"/>
      <c r="G5" s="176"/>
      <c r="H5" s="176"/>
    </row>
    <row r="6" spans="1:8" hidden="1" x14ac:dyDescent="0.25">
      <c r="A6" s="96">
        <v>5</v>
      </c>
      <c r="B6" s="176" t="s">
        <v>161</v>
      </c>
      <c r="C6" s="176" t="s">
        <v>180</v>
      </c>
      <c r="D6" s="176" t="s">
        <v>111</v>
      </c>
      <c r="E6" s="176" t="s">
        <v>370</v>
      </c>
      <c r="F6" s="176"/>
      <c r="G6" s="176"/>
      <c r="H6" s="176"/>
    </row>
    <row r="7" spans="1:8" hidden="1" x14ac:dyDescent="0.25">
      <c r="A7" s="96">
        <v>6</v>
      </c>
      <c r="B7" s="176" t="s">
        <v>161</v>
      </c>
      <c r="C7" s="176" t="s">
        <v>180</v>
      </c>
      <c r="D7" s="176" t="s">
        <v>111</v>
      </c>
      <c r="E7" s="176" t="s">
        <v>372</v>
      </c>
      <c r="F7" s="176"/>
      <c r="G7" s="176"/>
      <c r="H7" s="176"/>
    </row>
    <row r="8" spans="1:8" hidden="1" x14ac:dyDescent="0.25">
      <c r="A8" s="96">
        <v>7</v>
      </c>
      <c r="B8" s="176" t="s">
        <v>161</v>
      </c>
      <c r="C8" s="176" t="s">
        <v>180</v>
      </c>
      <c r="D8" s="176" t="s">
        <v>111</v>
      </c>
      <c r="E8" s="176" t="s">
        <v>376</v>
      </c>
      <c r="F8" s="176"/>
      <c r="G8" s="176"/>
      <c r="H8" s="176"/>
    </row>
    <row r="9" spans="1:8" hidden="1" x14ac:dyDescent="0.25">
      <c r="A9" s="96">
        <v>8</v>
      </c>
      <c r="B9" s="176" t="s">
        <v>161</v>
      </c>
      <c r="C9" s="176" t="s">
        <v>180</v>
      </c>
      <c r="D9" s="176" t="s">
        <v>190</v>
      </c>
      <c r="E9" s="176" t="s">
        <v>381</v>
      </c>
      <c r="F9" s="176"/>
      <c r="G9" s="176"/>
      <c r="H9" s="176"/>
    </row>
    <row r="10" spans="1:8" hidden="1" x14ac:dyDescent="0.25">
      <c r="A10" s="96">
        <v>9</v>
      </c>
      <c r="B10" s="176" t="s">
        <v>161</v>
      </c>
      <c r="C10" s="176" t="s">
        <v>180</v>
      </c>
      <c r="D10" s="176" t="s">
        <v>325</v>
      </c>
      <c r="E10" s="176" t="s">
        <v>397</v>
      </c>
      <c r="F10" s="176"/>
      <c r="G10" s="176"/>
      <c r="H10" s="176"/>
    </row>
    <row r="11" spans="1:8" hidden="1" x14ac:dyDescent="0.25">
      <c r="A11" s="96">
        <v>10</v>
      </c>
      <c r="B11" s="176" t="s">
        <v>161</v>
      </c>
      <c r="C11" s="176" t="s">
        <v>180</v>
      </c>
      <c r="D11" s="176" t="s">
        <v>325</v>
      </c>
      <c r="E11" s="176" t="s">
        <v>394</v>
      </c>
      <c r="F11" s="176"/>
      <c r="G11" s="176"/>
      <c r="H11" s="176"/>
    </row>
    <row r="12" spans="1:8" hidden="1" x14ac:dyDescent="0.25">
      <c r="A12" s="96">
        <v>11</v>
      </c>
      <c r="B12" s="176" t="s">
        <v>161</v>
      </c>
      <c r="C12" s="176" t="s">
        <v>180</v>
      </c>
      <c r="D12" s="176" t="s">
        <v>325</v>
      </c>
      <c r="E12" s="176" t="s">
        <v>387</v>
      </c>
      <c r="F12" s="176"/>
      <c r="G12" s="176"/>
      <c r="H12" s="176"/>
    </row>
    <row r="13" spans="1:8" hidden="1" x14ac:dyDescent="0.25">
      <c r="A13" s="96">
        <v>12</v>
      </c>
      <c r="B13" s="176" t="s">
        <v>161</v>
      </c>
      <c r="C13" s="176" t="s">
        <v>180</v>
      </c>
      <c r="D13" s="176" t="s">
        <v>325</v>
      </c>
      <c r="E13" s="176" t="s">
        <v>389</v>
      </c>
      <c r="F13" s="176"/>
      <c r="G13" s="176"/>
      <c r="H13" s="176"/>
    </row>
    <row r="14" spans="1:8" hidden="1" x14ac:dyDescent="0.25">
      <c r="A14" s="96">
        <v>13</v>
      </c>
      <c r="B14" s="176" t="s">
        <v>161</v>
      </c>
      <c r="C14" s="176" t="s">
        <v>180</v>
      </c>
      <c r="D14" s="176" t="s">
        <v>325</v>
      </c>
      <c r="E14" s="176" t="s">
        <v>392</v>
      </c>
      <c r="F14" s="176"/>
      <c r="G14" s="176"/>
      <c r="H14" s="176"/>
    </row>
    <row r="15" spans="1:8" hidden="1" x14ac:dyDescent="0.25">
      <c r="A15" s="96">
        <v>14</v>
      </c>
      <c r="B15" s="176" t="s">
        <v>161</v>
      </c>
      <c r="C15" s="176" t="s">
        <v>175</v>
      </c>
      <c r="D15" s="176" t="s">
        <v>111</v>
      </c>
      <c r="E15" s="176" t="s">
        <v>287</v>
      </c>
      <c r="F15" s="176"/>
      <c r="G15" s="176"/>
      <c r="H15" s="176"/>
    </row>
    <row r="16" spans="1:8" hidden="1" x14ac:dyDescent="0.25">
      <c r="A16" s="96">
        <v>15</v>
      </c>
      <c r="B16" s="176" t="s">
        <v>161</v>
      </c>
      <c r="C16" s="176" t="s">
        <v>175</v>
      </c>
      <c r="D16" s="176" t="s">
        <v>174</v>
      </c>
      <c r="E16" s="176" t="s">
        <v>294</v>
      </c>
      <c r="F16" s="176"/>
      <c r="G16" s="176"/>
      <c r="H16" s="176"/>
    </row>
    <row r="17" spans="1:8" hidden="1" x14ac:dyDescent="0.25">
      <c r="A17" s="96">
        <v>16</v>
      </c>
      <c r="B17" s="176" t="s">
        <v>161</v>
      </c>
      <c r="C17" s="176" t="s">
        <v>175</v>
      </c>
      <c r="D17" s="176" t="s">
        <v>174</v>
      </c>
      <c r="E17" s="176" t="s">
        <v>173</v>
      </c>
      <c r="F17" s="176"/>
      <c r="G17" s="176"/>
      <c r="H17" s="176"/>
    </row>
    <row r="18" spans="1:8" hidden="1" x14ac:dyDescent="0.25">
      <c r="A18" s="96">
        <v>17</v>
      </c>
      <c r="B18" s="176" t="s">
        <v>161</v>
      </c>
      <c r="C18" s="176" t="s">
        <v>175</v>
      </c>
      <c r="D18" s="176" t="s">
        <v>174</v>
      </c>
      <c r="E18" s="176" t="s">
        <v>290</v>
      </c>
      <c r="F18" s="176"/>
      <c r="G18" s="176"/>
      <c r="H18" s="176"/>
    </row>
    <row r="19" spans="1:8" hidden="1" x14ac:dyDescent="0.25">
      <c r="A19" s="96">
        <v>18</v>
      </c>
      <c r="B19" s="176" t="s">
        <v>161</v>
      </c>
      <c r="C19" s="176" t="s">
        <v>175</v>
      </c>
      <c r="D19" s="176" t="s">
        <v>174</v>
      </c>
      <c r="E19" s="176" t="s">
        <v>171</v>
      </c>
      <c r="F19" s="176"/>
      <c r="G19" s="176"/>
      <c r="H19" s="176"/>
    </row>
    <row r="20" spans="1:8" hidden="1" x14ac:dyDescent="0.25">
      <c r="A20" s="96">
        <v>19</v>
      </c>
      <c r="B20" s="176" t="s">
        <v>161</v>
      </c>
      <c r="C20" s="176" t="s">
        <v>175</v>
      </c>
      <c r="D20" s="176" t="s">
        <v>190</v>
      </c>
      <c r="E20" s="176" t="s">
        <v>316</v>
      </c>
      <c r="F20" s="176"/>
      <c r="G20" s="176"/>
      <c r="H20" s="176"/>
    </row>
    <row r="21" spans="1:8" hidden="1" x14ac:dyDescent="0.25">
      <c r="A21" s="96">
        <v>20</v>
      </c>
      <c r="B21" s="176" t="s">
        <v>161</v>
      </c>
      <c r="C21" s="176" t="s">
        <v>175</v>
      </c>
      <c r="D21" s="176" t="s">
        <v>126</v>
      </c>
      <c r="E21" s="176" t="s">
        <v>172</v>
      </c>
      <c r="F21" s="176"/>
      <c r="G21" s="176"/>
      <c r="H21" s="176"/>
    </row>
    <row r="22" spans="1:8" hidden="1" x14ac:dyDescent="0.25">
      <c r="A22" s="96">
        <v>21</v>
      </c>
      <c r="B22" s="176" t="s">
        <v>161</v>
      </c>
      <c r="C22" s="176" t="s">
        <v>175</v>
      </c>
      <c r="D22" s="176" t="s">
        <v>127</v>
      </c>
      <c r="E22" s="176" t="s">
        <v>317</v>
      </c>
      <c r="F22" s="176"/>
      <c r="G22" s="176"/>
      <c r="H22" s="176"/>
    </row>
    <row r="23" spans="1:8" hidden="1" x14ac:dyDescent="0.25">
      <c r="A23" s="96">
        <v>22</v>
      </c>
      <c r="B23" s="176" t="s">
        <v>162</v>
      </c>
      <c r="C23" s="176" t="s">
        <v>180</v>
      </c>
      <c r="D23" s="176" t="s">
        <v>190</v>
      </c>
      <c r="E23" s="176" t="s">
        <v>285</v>
      </c>
      <c r="F23" s="176"/>
      <c r="G23" s="176"/>
      <c r="H23" s="176"/>
    </row>
    <row r="24" spans="1:8" hidden="1" x14ac:dyDescent="0.25">
      <c r="A24" s="96">
        <v>23</v>
      </c>
      <c r="B24" s="176" t="s">
        <v>162</v>
      </c>
      <c r="C24" s="176" t="s">
        <v>180</v>
      </c>
      <c r="D24" s="176" t="s">
        <v>112</v>
      </c>
      <c r="E24" s="176" t="s">
        <v>276</v>
      </c>
      <c r="F24" s="176"/>
      <c r="G24" s="176"/>
      <c r="H24" s="176"/>
    </row>
    <row r="25" spans="1:8" hidden="1" x14ac:dyDescent="0.25">
      <c r="A25" s="96">
        <v>24</v>
      </c>
      <c r="B25" s="176" t="s">
        <v>162</v>
      </c>
      <c r="C25" s="176" t="s">
        <v>180</v>
      </c>
      <c r="D25" s="176" t="s">
        <v>103</v>
      </c>
      <c r="E25" s="176" t="s">
        <v>283</v>
      </c>
      <c r="F25" s="176"/>
      <c r="G25" s="176"/>
      <c r="H25" s="176"/>
    </row>
    <row r="26" spans="1:8" hidden="1" x14ac:dyDescent="0.25">
      <c r="A26" s="96">
        <v>25</v>
      </c>
      <c r="B26" s="176" t="s">
        <v>162</v>
      </c>
      <c r="C26" s="176" t="s">
        <v>180</v>
      </c>
      <c r="D26" s="176" t="s">
        <v>125</v>
      </c>
      <c r="E26" s="176" t="s">
        <v>259</v>
      </c>
      <c r="F26" s="176"/>
      <c r="G26" s="176"/>
      <c r="H26" s="176"/>
    </row>
    <row r="27" spans="1:8" hidden="1" x14ac:dyDescent="0.25">
      <c r="A27" s="96">
        <v>26</v>
      </c>
      <c r="B27" s="176" t="s">
        <v>162</v>
      </c>
      <c r="C27" s="176" t="s">
        <v>180</v>
      </c>
      <c r="D27" s="176" t="s">
        <v>125</v>
      </c>
      <c r="E27" s="176" t="s">
        <v>261</v>
      </c>
      <c r="F27" s="176"/>
      <c r="G27" s="176"/>
      <c r="H27" s="176"/>
    </row>
    <row r="28" spans="1:8" hidden="1" x14ac:dyDescent="0.25">
      <c r="A28" s="96">
        <v>27</v>
      </c>
      <c r="B28" s="176" t="s">
        <v>162</v>
      </c>
      <c r="C28" s="176" t="s">
        <v>180</v>
      </c>
      <c r="D28" s="176" t="s">
        <v>125</v>
      </c>
      <c r="E28" s="176" t="s">
        <v>280</v>
      </c>
      <c r="F28" s="176"/>
      <c r="G28" s="176"/>
      <c r="H28" s="176"/>
    </row>
    <row r="29" spans="1:8" hidden="1" x14ac:dyDescent="0.25">
      <c r="A29" s="96">
        <v>28</v>
      </c>
      <c r="B29" s="176" t="s">
        <v>162</v>
      </c>
      <c r="C29" s="176" t="s">
        <v>180</v>
      </c>
      <c r="D29" s="176" t="s">
        <v>125</v>
      </c>
      <c r="E29" s="176" t="s">
        <v>333</v>
      </c>
      <c r="F29" s="176"/>
      <c r="G29" s="176"/>
      <c r="H29" s="176"/>
    </row>
    <row r="30" spans="1:8" hidden="1" x14ac:dyDescent="0.25">
      <c r="A30" s="96">
        <v>29</v>
      </c>
      <c r="B30" s="176" t="s">
        <v>162</v>
      </c>
      <c r="C30" s="176" t="s">
        <v>175</v>
      </c>
      <c r="D30" s="176" t="s">
        <v>117</v>
      </c>
      <c r="E30" s="176" t="s">
        <v>353</v>
      </c>
      <c r="F30" s="176"/>
      <c r="G30" s="176"/>
      <c r="H30" s="176"/>
    </row>
    <row r="31" spans="1:8" hidden="1" x14ac:dyDescent="0.25">
      <c r="A31" s="96">
        <v>30</v>
      </c>
      <c r="B31" s="176" t="s">
        <v>162</v>
      </c>
      <c r="C31" s="176" t="s">
        <v>175</v>
      </c>
      <c r="D31" s="176" t="s">
        <v>117</v>
      </c>
      <c r="E31" s="176" t="s">
        <v>257</v>
      </c>
      <c r="F31" s="176"/>
      <c r="G31" s="176"/>
      <c r="H31" s="176"/>
    </row>
    <row r="32" spans="1:8" hidden="1" x14ac:dyDescent="0.25">
      <c r="A32" s="96">
        <v>31</v>
      </c>
      <c r="B32" s="176" t="s">
        <v>162</v>
      </c>
      <c r="C32" s="176" t="s">
        <v>175</v>
      </c>
      <c r="D32" s="176" t="s">
        <v>117</v>
      </c>
      <c r="E32" s="176" t="s">
        <v>343</v>
      </c>
      <c r="F32" s="176"/>
      <c r="G32" s="176"/>
      <c r="H32" s="176"/>
    </row>
    <row r="33" spans="1:8" hidden="1" x14ac:dyDescent="0.25">
      <c r="A33" s="96">
        <v>32</v>
      </c>
      <c r="B33" s="176" t="s">
        <v>162</v>
      </c>
      <c r="C33" s="176" t="s">
        <v>175</v>
      </c>
      <c r="D33" s="176" t="s">
        <v>117</v>
      </c>
      <c r="E33" s="176" t="s">
        <v>357</v>
      </c>
      <c r="F33" s="176"/>
      <c r="G33" s="176"/>
      <c r="H33" s="176"/>
    </row>
    <row r="34" spans="1:8" hidden="1" x14ac:dyDescent="0.25">
      <c r="A34" s="96">
        <v>33</v>
      </c>
      <c r="B34" s="176" t="s">
        <v>162</v>
      </c>
      <c r="C34" s="176" t="s">
        <v>175</v>
      </c>
      <c r="D34" s="176" t="s">
        <v>117</v>
      </c>
      <c r="E34" s="176" t="s">
        <v>355</v>
      </c>
      <c r="F34" s="176"/>
      <c r="G34" s="176"/>
      <c r="H34" s="176"/>
    </row>
    <row r="35" spans="1:8" hidden="1" x14ac:dyDescent="0.25">
      <c r="A35" s="96">
        <v>34</v>
      </c>
      <c r="B35" s="176" t="s">
        <v>162</v>
      </c>
      <c r="C35" s="176" t="s">
        <v>175</v>
      </c>
      <c r="D35" s="176" t="s">
        <v>117</v>
      </c>
      <c r="E35" s="176" t="s">
        <v>351</v>
      </c>
      <c r="F35" s="176"/>
      <c r="G35" s="176"/>
      <c r="H35" s="176"/>
    </row>
    <row r="36" spans="1:8" hidden="1" x14ac:dyDescent="0.25">
      <c r="A36" s="96">
        <v>35</v>
      </c>
      <c r="B36" s="176" t="s">
        <v>162</v>
      </c>
      <c r="C36" s="176" t="s">
        <v>175</v>
      </c>
      <c r="D36" s="176" t="s">
        <v>107</v>
      </c>
      <c r="E36" s="176" t="s">
        <v>194</v>
      </c>
      <c r="F36" s="176"/>
      <c r="G36" s="176"/>
      <c r="H36" s="176"/>
    </row>
    <row r="37" spans="1:8" hidden="1" x14ac:dyDescent="0.25">
      <c r="A37" s="96">
        <v>36</v>
      </c>
      <c r="B37" s="176" t="s">
        <v>162</v>
      </c>
      <c r="C37" s="176" t="s">
        <v>175</v>
      </c>
      <c r="D37" s="176" t="s">
        <v>195</v>
      </c>
      <c r="E37" s="176" t="s">
        <v>196</v>
      </c>
      <c r="F37" s="176"/>
      <c r="G37" s="176"/>
      <c r="H37" s="176"/>
    </row>
    <row r="38" spans="1:8" hidden="1" x14ac:dyDescent="0.25">
      <c r="A38" s="96">
        <v>37</v>
      </c>
      <c r="B38" s="176" t="s">
        <v>162</v>
      </c>
      <c r="C38" s="176" t="s">
        <v>175</v>
      </c>
      <c r="D38" s="176" t="s">
        <v>195</v>
      </c>
      <c r="E38" s="176" t="s">
        <v>197</v>
      </c>
      <c r="F38" s="176"/>
      <c r="G38" s="176"/>
      <c r="H38" s="176"/>
    </row>
    <row r="39" spans="1:8" hidden="1" x14ac:dyDescent="0.25">
      <c r="A39" s="96">
        <v>38</v>
      </c>
      <c r="B39" s="176" t="s">
        <v>162</v>
      </c>
      <c r="C39" s="176" t="s">
        <v>175</v>
      </c>
      <c r="D39" s="176" t="s">
        <v>119</v>
      </c>
      <c r="E39" s="176" t="s">
        <v>271</v>
      </c>
      <c r="F39" s="176"/>
      <c r="G39" s="176"/>
      <c r="H39" s="176"/>
    </row>
    <row r="40" spans="1:8" hidden="1" x14ac:dyDescent="0.25">
      <c r="A40" s="96">
        <v>39</v>
      </c>
      <c r="B40" s="176" t="s">
        <v>162</v>
      </c>
      <c r="C40" s="176" t="s">
        <v>175</v>
      </c>
      <c r="D40" s="176" t="s">
        <v>112</v>
      </c>
      <c r="E40" s="176" t="s">
        <v>251</v>
      </c>
      <c r="F40" s="176"/>
      <c r="G40" s="176"/>
      <c r="H40" s="176"/>
    </row>
    <row r="41" spans="1:8" hidden="1" x14ac:dyDescent="0.25">
      <c r="A41" s="96">
        <v>40</v>
      </c>
      <c r="B41" s="176" t="s">
        <v>162</v>
      </c>
      <c r="C41" s="176" t="s">
        <v>175</v>
      </c>
      <c r="D41" s="176" t="s">
        <v>112</v>
      </c>
      <c r="E41" s="176" t="s">
        <v>274</v>
      </c>
      <c r="F41" s="176"/>
      <c r="G41" s="176"/>
      <c r="H41" s="176"/>
    </row>
    <row r="42" spans="1:8" hidden="1" x14ac:dyDescent="0.25">
      <c r="A42" s="96">
        <v>41</v>
      </c>
      <c r="B42" s="176" t="s">
        <v>162</v>
      </c>
      <c r="C42" s="176" t="s">
        <v>175</v>
      </c>
      <c r="D42" s="176" t="s">
        <v>112</v>
      </c>
      <c r="E42" s="176" t="s">
        <v>329</v>
      </c>
      <c r="F42" s="176"/>
      <c r="G42" s="176"/>
      <c r="H42" s="176"/>
    </row>
    <row r="43" spans="1:8" hidden="1" x14ac:dyDescent="0.25">
      <c r="A43" s="96">
        <v>42</v>
      </c>
      <c r="B43" s="176" t="s">
        <v>162</v>
      </c>
      <c r="C43" s="176" t="s">
        <v>175</v>
      </c>
      <c r="D43" s="176" t="s">
        <v>112</v>
      </c>
      <c r="E43" s="176" t="s">
        <v>348</v>
      </c>
      <c r="F43" s="176"/>
      <c r="G43" s="176"/>
      <c r="H43" s="176"/>
    </row>
    <row r="44" spans="1:8" hidden="1" x14ac:dyDescent="0.25">
      <c r="A44" s="96">
        <v>43</v>
      </c>
      <c r="B44" s="176" t="s">
        <v>162</v>
      </c>
      <c r="C44" s="176" t="s">
        <v>175</v>
      </c>
      <c r="D44" s="176" t="s">
        <v>112</v>
      </c>
      <c r="E44" s="176" t="s">
        <v>332</v>
      </c>
      <c r="F44" s="176"/>
      <c r="G44" s="176"/>
      <c r="H44" s="176"/>
    </row>
    <row r="45" spans="1:8" hidden="1" x14ac:dyDescent="0.25">
      <c r="A45" s="96">
        <v>44</v>
      </c>
      <c r="B45" s="176" t="s">
        <v>162</v>
      </c>
      <c r="C45" s="176" t="s">
        <v>175</v>
      </c>
      <c r="D45" s="176" t="s">
        <v>112</v>
      </c>
      <c r="E45" s="176" t="s">
        <v>255</v>
      </c>
      <c r="F45" s="176"/>
      <c r="G45" s="176"/>
      <c r="H45" s="176"/>
    </row>
    <row r="46" spans="1:8" hidden="1" x14ac:dyDescent="0.25">
      <c r="A46" s="96">
        <v>45</v>
      </c>
      <c r="B46" s="176" t="s">
        <v>162</v>
      </c>
      <c r="C46" s="176" t="s">
        <v>175</v>
      </c>
      <c r="D46" s="176" t="s">
        <v>120</v>
      </c>
      <c r="E46" s="176" t="s">
        <v>198</v>
      </c>
      <c r="F46" s="176"/>
      <c r="G46" s="176"/>
      <c r="H46" s="176"/>
    </row>
    <row r="47" spans="1:8" hidden="1" x14ac:dyDescent="0.25">
      <c r="A47" s="96">
        <v>46</v>
      </c>
      <c r="B47" s="176" t="s">
        <v>181</v>
      </c>
      <c r="C47" s="176" t="s">
        <v>180</v>
      </c>
      <c r="D47" s="176" t="s">
        <v>183</v>
      </c>
      <c r="E47" s="176" t="s">
        <v>187</v>
      </c>
      <c r="F47" s="176"/>
      <c r="G47" s="176"/>
      <c r="H47" s="176"/>
    </row>
    <row r="48" spans="1:8" hidden="1" x14ac:dyDescent="0.25">
      <c r="A48" s="96">
        <v>47</v>
      </c>
      <c r="B48" s="176" t="s">
        <v>181</v>
      </c>
      <c r="C48" s="176" t="s">
        <v>180</v>
      </c>
      <c r="D48" s="176" t="s">
        <v>183</v>
      </c>
      <c r="E48" s="176" t="s">
        <v>184</v>
      </c>
      <c r="F48" s="176"/>
      <c r="G48" s="176"/>
      <c r="H48" s="176"/>
    </row>
    <row r="49" spans="1:8" hidden="1" x14ac:dyDescent="0.25">
      <c r="A49" s="96">
        <v>48</v>
      </c>
      <c r="B49" s="176" t="s">
        <v>181</v>
      </c>
      <c r="C49" s="176" t="s">
        <v>180</v>
      </c>
      <c r="D49" s="176" t="s">
        <v>121</v>
      </c>
      <c r="E49" s="176" t="s">
        <v>338</v>
      </c>
      <c r="F49" s="176"/>
      <c r="G49" s="176"/>
      <c r="H49" s="176"/>
    </row>
    <row r="50" spans="1:8" hidden="1" x14ac:dyDescent="0.25">
      <c r="A50" s="96">
        <v>49</v>
      </c>
      <c r="B50" s="176" t="s">
        <v>181</v>
      </c>
      <c r="C50" s="176" t="s">
        <v>180</v>
      </c>
      <c r="D50" s="176" t="s">
        <v>123</v>
      </c>
      <c r="E50" s="176" t="s">
        <v>179</v>
      </c>
      <c r="F50" s="176"/>
      <c r="G50" s="176"/>
      <c r="H50" s="176"/>
    </row>
    <row r="51" spans="1:8" hidden="1" x14ac:dyDescent="0.25">
      <c r="A51" s="96">
        <v>50</v>
      </c>
      <c r="B51" s="176" t="s">
        <v>181</v>
      </c>
      <c r="C51" s="176" t="s">
        <v>180</v>
      </c>
      <c r="D51" s="176" t="s">
        <v>123</v>
      </c>
      <c r="E51" s="176" t="s">
        <v>177</v>
      </c>
      <c r="F51" s="176"/>
      <c r="G51" s="176"/>
      <c r="H51" s="176"/>
    </row>
    <row r="52" spans="1:8" hidden="1" x14ac:dyDescent="0.25">
      <c r="A52" s="96">
        <v>51</v>
      </c>
      <c r="B52" s="176" t="s">
        <v>181</v>
      </c>
      <c r="C52" s="176" t="s">
        <v>180</v>
      </c>
      <c r="D52" s="176" t="s">
        <v>125</v>
      </c>
      <c r="E52" s="176" t="s">
        <v>384</v>
      </c>
      <c r="F52" s="176"/>
      <c r="G52" s="176"/>
      <c r="H52" s="176"/>
    </row>
    <row r="53" spans="1:8" hidden="1" x14ac:dyDescent="0.25">
      <c r="A53" s="96">
        <v>52</v>
      </c>
      <c r="B53" s="176" t="s">
        <v>181</v>
      </c>
      <c r="C53" s="176" t="s">
        <v>175</v>
      </c>
      <c r="D53" s="176" t="s">
        <v>183</v>
      </c>
      <c r="E53" s="176" t="s">
        <v>186</v>
      </c>
      <c r="F53" s="176"/>
      <c r="G53" s="176"/>
      <c r="H53" s="176"/>
    </row>
    <row r="54" spans="1:8" hidden="1" x14ac:dyDescent="0.25">
      <c r="A54" s="96">
        <v>53</v>
      </c>
      <c r="B54" s="176" t="s">
        <v>181</v>
      </c>
      <c r="C54" s="176" t="s">
        <v>175</v>
      </c>
      <c r="D54" s="176" t="s">
        <v>190</v>
      </c>
      <c r="E54" s="176" t="s">
        <v>299</v>
      </c>
      <c r="F54" s="176"/>
      <c r="G54" s="176"/>
      <c r="H54" s="176"/>
    </row>
    <row r="55" spans="1:8" hidden="1" x14ac:dyDescent="0.25">
      <c r="A55" s="96">
        <v>54</v>
      </c>
      <c r="B55" s="176" t="s">
        <v>181</v>
      </c>
      <c r="C55" s="176" t="s">
        <v>175</v>
      </c>
      <c r="D55" s="176" t="s">
        <v>124</v>
      </c>
      <c r="E55" s="176" t="s">
        <v>182</v>
      </c>
      <c r="F55" s="176"/>
      <c r="G55" s="176"/>
      <c r="H55" s="176"/>
    </row>
    <row r="56" spans="1:8" hidden="1" x14ac:dyDescent="0.25">
      <c r="A56" s="96">
        <v>55</v>
      </c>
      <c r="B56" s="176" t="s">
        <v>163</v>
      </c>
      <c r="C56" s="176" t="s">
        <v>180</v>
      </c>
      <c r="D56" s="176" t="s">
        <v>174</v>
      </c>
      <c r="E56" s="176" t="s">
        <v>189</v>
      </c>
      <c r="F56" s="176"/>
      <c r="G56" s="176"/>
      <c r="H56" s="176"/>
    </row>
    <row r="57" spans="1:8" hidden="1" x14ac:dyDescent="0.25">
      <c r="A57" s="96">
        <v>56</v>
      </c>
      <c r="B57" s="176" t="s">
        <v>163</v>
      </c>
      <c r="C57" s="176" t="s">
        <v>180</v>
      </c>
      <c r="D57" s="176" t="s">
        <v>174</v>
      </c>
      <c r="E57" s="176" t="s">
        <v>193</v>
      </c>
      <c r="F57" s="176"/>
      <c r="G57" s="176"/>
      <c r="H57" s="176"/>
    </row>
    <row r="58" spans="1:8" hidden="1" x14ac:dyDescent="0.25">
      <c r="A58" s="96">
        <v>57</v>
      </c>
      <c r="B58" s="176" t="s">
        <v>163</v>
      </c>
      <c r="C58" s="176" t="s">
        <v>180</v>
      </c>
      <c r="D58" s="176" t="s">
        <v>190</v>
      </c>
      <c r="E58" s="176" t="s">
        <v>191</v>
      </c>
      <c r="F58" s="176"/>
      <c r="G58" s="176"/>
      <c r="H58" s="176"/>
    </row>
    <row r="59" spans="1:8" hidden="1" x14ac:dyDescent="0.25">
      <c r="A59" s="96">
        <v>58</v>
      </c>
      <c r="B59" s="176" t="s">
        <v>163</v>
      </c>
      <c r="C59" s="176" t="s">
        <v>175</v>
      </c>
      <c r="D59" s="176" t="s">
        <v>111</v>
      </c>
      <c r="E59" s="176" t="s">
        <v>192</v>
      </c>
      <c r="F59" s="176"/>
      <c r="G59" s="176"/>
      <c r="H59" s="176"/>
    </row>
    <row r="60" spans="1:8" hidden="1" x14ac:dyDescent="0.25">
      <c r="A60" s="96">
        <v>59</v>
      </c>
      <c r="B60" s="176" t="s">
        <v>16</v>
      </c>
      <c r="C60" s="176" t="s">
        <v>175</v>
      </c>
      <c r="D60" s="176" t="s">
        <v>112</v>
      </c>
      <c r="E60" s="176" t="s">
        <v>328</v>
      </c>
      <c r="F60" s="176"/>
      <c r="G60" s="176"/>
      <c r="H60" s="176"/>
    </row>
    <row r="61" spans="1:8" hidden="1" x14ac:dyDescent="0.25">
      <c r="A61" s="96">
        <v>60</v>
      </c>
      <c r="B61" s="176" t="s">
        <v>16</v>
      </c>
      <c r="C61" s="176" t="s">
        <v>175</v>
      </c>
      <c r="D61" s="176" t="s">
        <v>112</v>
      </c>
      <c r="E61" s="176" t="s">
        <v>331</v>
      </c>
      <c r="F61" s="176"/>
      <c r="G61" s="176"/>
      <c r="H61" s="176"/>
    </row>
    <row r="62" spans="1:8" hidden="1" x14ac:dyDescent="0.25">
      <c r="A62" s="96">
        <v>61</v>
      </c>
      <c r="B62" s="176" t="s">
        <v>16</v>
      </c>
      <c r="C62" s="176" t="s">
        <v>175</v>
      </c>
      <c r="D62" s="176" t="s">
        <v>112</v>
      </c>
      <c r="E62" s="176" t="s">
        <v>330</v>
      </c>
      <c r="F62" s="176"/>
      <c r="G62" s="176"/>
      <c r="H62" s="176"/>
    </row>
    <row r="63" spans="1:8" x14ac:dyDescent="0.25">
      <c r="A63" s="96">
        <v>62</v>
      </c>
      <c r="B63" s="176" t="s">
        <v>131</v>
      </c>
      <c r="C63" s="176" t="s">
        <v>180</v>
      </c>
      <c r="D63" s="176" t="s">
        <v>111</v>
      </c>
      <c r="E63" s="176" t="s">
        <v>365</v>
      </c>
      <c r="F63" s="176" t="s">
        <v>403</v>
      </c>
      <c r="G63" s="176"/>
      <c r="H63" s="176"/>
    </row>
    <row r="64" spans="1:8" hidden="1" x14ac:dyDescent="0.25">
      <c r="A64" s="96">
        <v>63</v>
      </c>
      <c r="B64" s="176" t="s">
        <v>163</v>
      </c>
      <c r="C64" s="176" t="s">
        <v>180</v>
      </c>
      <c r="D64" s="176" t="s">
        <v>335</v>
      </c>
      <c r="E64" s="176" t="s">
        <v>336</v>
      </c>
      <c r="F64" s="176"/>
      <c r="G64" s="176"/>
      <c r="H64" s="176"/>
    </row>
    <row r="65" spans="1:8" x14ac:dyDescent="0.25">
      <c r="A65" s="171">
        <v>64</v>
      </c>
      <c r="B65" s="173" t="s">
        <v>131</v>
      </c>
      <c r="C65" s="173" t="s">
        <v>175</v>
      </c>
      <c r="D65" s="173" t="s">
        <v>190</v>
      </c>
      <c r="E65" s="173" t="s">
        <v>312</v>
      </c>
      <c r="F65" s="173" t="s">
        <v>403</v>
      </c>
      <c r="G65" s="173"/>
      <c r="H65" s="173"/>
    </row>
  </sheetData>
  <autoFilter ref="A1:H65" xr:uid="{00000000-0009-0000-0000-000001000000}">
    <filterColumn colId="1">
      <filters>
        <filter val="SCM"/>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L118"/>
  <sheetViews>
    <sheetView showGridLines="0" zoomScale="93" zoomScaleNormal="93" workbookViewId="0">
      <pane ySplit="6" topLeftCell="A80" activePane="bottomLeft" state="frozen"/>
      <selection activeCell="F19" sqref="F19"/>
      <selection pane="bottomLeft" activeCell="F19" sqref="F19"/>
    </sheetView>
  </sheetViews>
  <sheetFormatPr defaultColWidth="9.140625" defaultRowHeight="15" x14ac:dyDescent="0.25"/>
  <cols>
    <col min="1" max="1" width="3.42578125" style="160" customWidth="1"/>
    <col min="2" max="2" width="24.42578125" style="160" customWidth="1"/>
    <col min="3" max="3" width="46.28515625" style="85" customWidth="1"/>
    <col min="4" max="4" width="27.85546875" style="161" customWidth="1"/>
    <col min="5" max="5" width="62.28515625" style="162" customWidth="1"/>
    <col min="6" max="6" width="5.85546875" style="160" customWidth="1"/>
    <col min="7" max="7" width="6.42578125" style="160" customWidth="1"/>
    <col min="8" max="11" width="5.7109375" style="160" customWidth="1"/>
    <col min="12" max="12" width="9.85546875" style="85" customWidth="1"/>
    <col min="13" max="16384" width="9.140625" style="85"/>
  </cols>
  <sheetData>
    <row r="1" spans="1:12" s="99" customFormat="1" ht="18.75" x14ac:dyDescent="0.3">
      <c r="A1" s="97"/>
      <c r="B1" s="97"/>
      <c r="C1" s="98"/>
      <c r="D1" s="97" t="s">
        <v>199</v>
      </c>
      <c r="E1" s="98"/>
      <c r="F1" s="97"/>
      <c r="G1" s="97"/>
      <c r="H1" s="97"/>
      <c r="I1" s="97"/>
      <c r="J1" s="97"/>
      <c r="K1" s="97"/>
      <c r="L1" s="98"/>
    </row>
    <row r="2" spans="1:12" s="99" customFormat="1" ht="18.75" x14ac:dyDescent="0.3">
      <c r="A2" s="97"/>
      <c r="B2" s="97"/>
      <c r="C2" s="98"/>
      <c r="D2" s="97" t="s">
        <v>200</v>
      </c>
      <c r="E2" s="98"/>
      <c r="F2" s="97"/>
      <c r="G2" s="97"/>
      <c r="H2" s="97"/>
      <c r="I2" s="97"/>
      <c r="J2" s="97"/>
      <c r="K2" s="97"/>
      <c r="L2" s="98"/>
    </row>
    <row r="3" spans="1:12" s="99" customFormat="1" ht="18.75" x14ac:dyDescent="0.3">
      <c r="A3" s="97"/>
      <c r="B3" s="97"/>
      <c r="C3" s="98"/>
      <c r="D3" s="97">
        <v>2023</v>
      </c>
      <c r="E3" s="98"/>
      <c r="F3" s="97"/>
      <c r="G3" s="97"/>
      <c r="H3" s="97"/>
      <c r="I3" s="97"/>
      <c r="J3" s="97"/>
      <c r="K3" s="97"/>
      <c r="L3" s="98"/>
    </row>
    <row r="5" spans="1:12" customFormat="1" x14ac:dyDescent="0.25">
      <c r="A5" s="1"/>
      <c r="B5" s="1"/>
      <c r="C5" s="2"/>
      <c r="D5" s="100"/>
      <c r="E5" s="100"/>
      <c r="F5" s="393" t="s">
        <v>0</v>
      </c>
      <c r="G5" s="394"/>
      <c r="H5" s="393" t="s">
        <v>1</v>
      </c>
      <c r="I5" s="395"/>
      <c r="J5" s="395"/>
      <c r="K5" s="394"/>
    </row>
    <row r="6" spans="1:12" customFormat="1" x14ac:dyDescent="0.25">
      <c r="A6" s="4" t="s">
        <v>201</v>
      </c>
      <c r="B6" s="4" t="s">
        <v>2</v>
      </c>
      <c r="C6" s="5" t="s">
        <v>3</v>
      </c>
      <c r="D6" s="6" t="s">
        <v>4</v>
      </c>
      <c r="E6" s="6" t="s">
        <v>202</v>
      </c>
      <c r="F6" s="7" t="s">
        <v>5</v>
      </c>
      <c r="G6" s="7" t="s">
        <v>6</v>
      </c>
      <c r="H6" s="101" t="s">
        <v>7</v>
      </c>
      <c r="I6" s="101" t="s">
        <v>8</v>
      </c>
      <c r="J6" s="101" t="s">
        <v>9</v>
      </c>
      <c r="K6" s="101" t="s">
        <v>10</v>
      </c>
    </row>
    <row r="7" spans="1:12" s="106" customFormat="1" ht="18" customHeight="1" x14ac:dyDescent="0.25">
      <c r="A7" s="102">
        <v>1</v>
      </c>
      <c r="B7" s="103" t="s">
        <v>203</v>
      </c>
      <c r="C7" s="104" t="s">
        <v>204</v>
      </c>
      <c r="D7" s="89" t="s">
        <v>174</v>
      </c>
      <c r="E7" s="91" t="s">
        <v>171</v>
      </c>
      <c r="F7" s="105"/>
      <c r="G7" s="105">
        <v>1</v>
      </c>
      <c r="H7" s="105"/>
      <c r="I7" s="105"/>
      <c r="J7" s="105"/>
      <c r="K7" s="105">
        <v>1</v>
      </c>
    </row>
    <row r="8" spans="1:12" s="106" customFormat="1" ht="30" x14ac:dyDescent="0.25">
      <c r="A8" s="107"/>
      <c r="B8" s="108"/>
      <c r="C8" s="109" t="s">
        <v>205</v>
      </c>
      <c r="D8" s="89" t="s">
        <v>126</v>
      </c>
      <c r="E8" s="91" t="s">
        <v>172</v>
      </c>
      <c r="F8" s="105"/>
      <c r="G8" s="105">
        <v>1</v>
      </c>
      <c r="H8" s="105"/>
      <c r="I8" s="105"/>
      <c r="J8" s="105">
        <v>1</v>
      </c>
      <c r="K8" s="105"/>
    </row>
    <row r="9" spans="1:12" s="106" customFormat="1" x14ac:dyDescent="0.25">
      <c r="A9" s="110"/>
      <c r="B9" s="111"/>
      <c r="C9" s="112" t="s">
        <v>206</v>
      </c>
      <c r="D9" s="89" t="s">
        <v>174</v>
      </c>
      <c r="E9" s="91" t="s">
        <v>173</v>
      </c>
      <c r="F9" s="113"/>
      <c r="G9" s="113">
        <v>1</v>
      </c>
      <c r="H9" s="113"/>
      <c r="I9" s="113"/>
      <c r="J9" s="113"/>
      <c r="K9" s="113">
        <v>1</v>
      </c>
    </row>
    <row r="10" spans="1:12" s="106" customFormat="1" x14ac:dyDescent="0.25">
      <c r="A10" s="107">
        <v>2</v>
      </c>
      <c r="B10" s="102" t="s">
        <v>207</v>
      </c>
      <c r="C10" s="114" t="s">
        <v>176</v>
      </c>
      <c r="D10" s="89" t="s">
        <v>123</v>
      </c>
      <c r="E10" s="92" t="s">
        <v>177</v>
      </c>
      <c r="F10" s="113"/>
      <c r="G10" s="113">
        <v>1</v>
      </c>
      <c r="H10" s="113"/>
      <c r="I10" s="113"/>
      <c r="J10" s="113"/>
      <c r="K10" s="113">
        <v>1</v>
      </c>
    </row>
    <row r="11" spans="1:12" s="106" customFormat="1" ht="30" x14ac:dyDescent="0.25">
      <c r="A11" s="107"/>
      <c r="B11" s="107"/>
      <c r="C11" s="114" t="s">
        <v>178</v>
      </c>
      <c r="D11" s="89" t="s">
        <v>123</v>
      </c>
      <c r="E11" s="92" t="s">
        <v>179</v>
      </c>
      <c r="F11" s="113"/>
      <c r="G11" s="113">
        <v>1</v>
      </c>
      <c r="H11" s="113"/>
      <c r="I11" s="113"/>
      <c r="J11" s="113"/>
      <c r="K11" s="113">
        <v>1</v>
      </c>
    </row>
    <row r="12" spans="1:12" s="106" customFormat="1" ht="30" x14ac:dyDescent="0.25">
      <c r="A12" s="107"/>
      <c r="B12" s="107"/>
      <c r="C12" s="114" t="s">
        <v>208</v>
      </c>
      <c r="D12" s="89" t="s">
        <v>123</v>
      </c>
      <c r="E12" s="115" t="s">
        <v>209</v>
      </c>
      <c r="F12" s="113"/>
      <c r="G12" s="113">
        <v>1</v>
      </c>
      <c r="H12" s="113"/>
      <c r="I12" s="113"/>
      <c r="J12" s="113"/>
      <c r="K12" s="113">
        <v>1</v>
      </c>
    </row>
    <row r="13" spans="1:12" s="106" customFormat="1" ht="30" x14ac:dyDescent="0.25">
      <c r="A13" s="110"/>
      <c r="B13" s="110"/>
      <c r="C13" s="114" t="s">
        <v>210</v>
      </c>
      <c r="D13" s="89" t="s">
        <v>123</v>
      </c>
      <c r="E13" s="116" t="s">
        <v>211</v>
      </c>
      <c r="F13" s="113"/>
      <c r="G13" s="113">
        <v>1</v>
      </c>
      <c r="H13" s="113"/>
      <c r="I13" s="113"/>
      <c r="J13" s="113"/>
      <c r="K13" s="113">
        <v>1</v>
      </c>
    </row>
    <row r="14" spans="1:12" s="106" customFormat="1" ht="45" x14ac:dyDescent="0.25">
      <c r="A14" s="102">
        <v>3</v>
      </c>
      <c r="B14" s="103" t="s">
        <v>212</v>
      </c>
      <c r="C14" s="109" t="s">
        <v>213</v>
      </c>
      <c r="D14" s="89" t="s">
        <v>214</v>
      </c>
      <c r="E14" s="90" t="s">
        <v>215</v>
      </c>
      <c r="F14" s="105"/>
      <c r="G14" s="105">
        <v>1</v>
      </c>
      <c r="H14" s="105"/>
      <c r="I14" s="105"/>
      <c r="J14" s="105">
        <v>1</v>
      </c>
      <c r="K14" s="105"/>
    </row>
    <row r="15" spans="1:12" s="106" customFormat="1" ht="45" x14ac:dyDescent="0.25">
      <c r="A15" s="107"/>
      <c r="B15" s="108"/>
      <c r="C15" s="117" t="s">
        <v>216</v>
      </c>
      <c r="D15" s="89" t="s">
        <v>214</v>
      </c>
      <c r="E15" s="90" t="s">
        <v>217</v>
      </c>
      <c r="F15" s="105"/>
      <c r="G15" s="105">
        <v>1</v>
      </c>
      <c r="H15" s="105"/>
      <c r="I15" s="105"/>
      <c r="J15" s="105">
        <v>1</v>
      </c>
      <c r="K15" s="105"/>
    </row>
    <row r="16" spans="1:12" s="106" customFormat="1" ht="45" x14ac:dyDescent="0.25">
      <c r="A16" s="107"/>
      <c r="B16" s="108"/>
      <c r="C16" s="118" t="s">
        <v>218</v>
      </c>
      <c r="D16" s="89" t="s">
        <v>115</v>
      </c>
      <c r="E16" s="90" t="s">
        <v>219</v>
      </c>
      <c r="F16" s="105"/>
      <c r="G16" s="105">
        <v>1</v>
      </c>
      <c r="H16" s="105"/>
      <c r="I16" s="105"/>
      <c r="J16" s="105">
        <v>1</v>
      </c>
      <c r="K16" s="105"/>
    </row>
    <row r="17" spans="1:11" s="106" customFormat="1" ht="45" x14ac:dyDescent="0.25">
      <c r="A17" s="107"/>
      <c r="B17" s="108"/>
      <c r="C17" s="109" t="s">
        <v>220</v>
      </c>
      <c r="D17" s="89" t="s">
        <v>122</v>
      </c>
      <c r="E17" s="90" t="s">
        <v>221</v>
      </c>
      <c r="F17" s="105"/>
      <c r="G17" s="105">
        <v>1</v>
      </c>
      <c r="H17" s="105"/>
      <c r="I17" s="105"/>
      <c r="J17" s="105">
        <v>1</v>
      </c>
      <c r="K17" s="105"/>
    </row>
    <row r="18" spans="1:11" s="106" customFormat="1" ht="45" x14ac:dyDescent="0.25">
      <c r="A18" s="107"/>
      <c r="B18" s="108"/>
      <c r="C18" s="118" t="s">
        <v>222</v>
      </c>
      <c r="D18" s="89" t="s">
        <v>190</v>
      </c>
      <c r="E18" s="90" t="s">
        <v>223</v>
      </c>
      <c r="F18" s="105"/>
      <c r="G18" s="105">
        <v>1</v>
      </c>
      <c r="H18" s="105"/>
      <c r="I18" s="105"/>
      <c r="J18" s="105">
        <v>1</v>
      </c>
      <c r="K18" s="105"/>
    </row>
    <row r="19" spans="1:11" s="106" customFormat="1" ht="19.5" customHeight="1" x14ac:dyDescent="0.25">
      <c r="A19" s="107"/>
      <c r="B19" s="108"/>
      <c r="C19" s="119" t="s">
        <v>224</v>
      </c>
      <c r="D19" s="90" t="s">
        <v>116</v>
      </c>
      <c r="E19" s="90" t="s">
        <v>225</v>
      </c>
      <c r="F19" s="120">
        <v>1</v>
      </c>
      <c r="G19" s="120"/>
      <c r="H19" s="120"/>
      <c r="I19" s="120">
        <v>1</v>
      </c>
      <c r="J19" s="121"/>
      <c r="K19" s="121"/>
    </row>
    <row r="20" spans="1:11" s="106" customFormat="1" ht="19.5" customHeight="1" x14ac:dyDescent="0.25">
      <c r="A20" s="122"/>
      <c r="B20" s="123"/>
      <c r="C20" s="124" t="s">
        <v>226</v>
      </c>
      <c r="D20" s="90" t="s">
        <v>124</v>
      </c>
      <c r="E20" s="91" t="s">
        <v>182</v>
      </c>
      <c r="F20" s="121"/>
      <c r="G20" s="121">
        <v>1</v>
      </c>
      <c r="H20" s="121"/>
      <c r="I20" s="121"/>
      <c r="J20" s="121"/>
      <c r="K20" s="121">
        <v>1</v>
      </c>
    </row>
    <row r="21" spans="1:11" s="106" customFormat="1" ht="30" x14ac:dyDescent="0.25">
      <c r="A21" s="107"/>
      <c r="B21" s="108"/>
      <c r="C21" s="114" t="s">
        <v>227</v>
      </c>
      <c r="D21" s="90" t="s">
        <v>183</v>
      </c>
      <c r="E21" s="91" t="s">
        <v>184</v>
      </c>
      <c r="F21" s="113"/>
      <c r="G21" s="113">
        <v>1</v>
      </c>
      <c r="H21" s="113"/>
      <c r="I21" s="113"/>
      <c r="J21" s="113">
        <v>1</v>
      </c>
      <c r="K21" s="113"/>
    </row>
    <row r="22" spans="1:11" s="106" customFormat="1" x14ac:dyDescent="0.25">
      <c r="A22" s="107"/>
      <c r="B22" s="108"/>
      <c r="C22" s="114" t="s">
        <v>228</v>
      </c>
      <c r="D22" s="90" t="s">
        <v>185</v>
      </c>
      <c r="E22" s="91" t="s">
        <v>186</v>
      </c>
      <c r="F22" s="113">
        <v>1</v>
      </c>
      <c r="G22" s="113"/>
      <c r="H22" s="113">
        <v>1</v>
      </c>
      <c r="I22" s="113"/>
      <c r="J22" s="113"/>
      <c r="K22" s="113"/>
    </row>
    <row r="23" spans="1:11" s="106" customFormat="1" x14ac:dyDescent="0.25">
      <c r="A23" s="107"/>
      <c r="B23" s="108"/>
      <c r="C23" s="114" t="s">
        <v>229</v>
      </c>
      <c r="D23" s="90" t="s">
        <v>183</v>
      </c>
      <c r="E23" s="92" t="s">
        <v>187</v>
      </c>
      <c r="F23" s="113"/>
      <c r="G23" s="113">
        <v>1</v>
      </c>
      <c r="H23" s="113"/>
      <c r="I23" s="113"/>
      <c r="J23" s="105">
        <v>1</v>
      </c>
      <c r="K23" s="121"/>
    </row>
    <row r="24" spans="1:11" s="106" customFormat="1" ht="20.25" customHeight="1" x14ac:dyDescent="0.25">
      <c r="A24" s="102">
        <v>3</v>
      </c>
      <c r="B24" s="103" t="s">
        <v>230</v>
      </c>
      <c r="C24" s="125" t="s">
        <v>231</v>
      </c>
      <c r="D24" s="90" t="s">
        <v>190</v>
      </c>
      <c r="E24" s="90" t="s">
        <v>232</v>
      </c>
      <c r="F24" s="113"/>
      <c r="G24" s="113">
        <v>1</v>
      </c>
      <c r="H24" s="113"/>
      <c r="I24" s="113"/>
      <c r="J24" s="113"/>
      <c r="K24" s="113">
        <v>1</v>
      </c>
    </row>
    <row r="25" spans="1:11" s="106" customFormat="1" x14ac:dyDescent="0.25">
      <c r="A25" s="107"/>
      <c r="B25" s="108"/>
      <c r="C25" s="125" t="s">
        <v>233</v>
      </c>
      <c r="D25" s="90" t="s">
        <v>188</v>
      </c>
      <c r="E25" s="91" t="s">
        <v>189</v>
      </c>
      <c r="F25" s="113"/>
      <c r="G25" s="113">
        <v>1</v>
      </c>
      <c r="H25" s="113"/>
      <c r="I25" s="113"/>
      <c r="J25" s="113">
        <v>1</v>
      </c>
      <c r="K25" s="113"/>
    </row>
    <row r="26" spans="1:11" s="106" customFormat="1" x14ac:dyDescent="0.25">
      <c r="A26" s="107"/>
      <c r="B26" s="108"/>
      <c r="C26" s="119" t="s">
        <v>234</v>
      </c>
      <c r="D26" s="90" t="s">
        <v>190</v>
      </c>
      <c r="E26" s="91" t="s">
        <v>191</v>
      </c>
      <c r="F26" s="113"/>
      <c r="G26" s="113">
        <v>1</v>
      </c>
      <c r="H26" s="113"/>
      <c r="I26" s="113"/>
      <c r="J26" s="113"/>
      <c r="K26" s="113">
        <v>1</v>
      </c>
    </row>
    <row r="27" spans="1:11" s="106" customFormat="1" ht="30" x14ac:dyDescent="0.25">
      <c r="A27" s="107"/>
      <c r="B27" s="108"/>
      <c r="C27" s="126" t="s">
        <v>235</v>
      </c>
      <c r="D27" s="93" t="s">
        <v>111</v>
      </c>
      <c r="E27" s="91" t="s">
        <v>192</v>
      </c>
      <c r="F27" s="113">
        <v>1</v>
      </c>
      <c r="G27" s="113"/>
      <c r="H27" s="113"/>
      <c r="I27" s="113">
        <v>1</v>
      </c>
      <c r="J27" s="113"/>
      <c r="K27" s="113"/>
    </row>
    <row r="28" spans="1:11" s="106" customFormat="1" x14ac:dyDescent="0.25">
      <c r="A28" s="107"/>
      <c r="B28" s="108"/>
      <c r="C28" s="127"/>
      <c r="D28" s="94" t="s">
        <v>174</v>
      </c>
      <c r="E28" s="91" t="s">
        <v>193</v>
      </c>
      <c r="F28" s="113"/>
      <c r="G28" s="113">
        <v>1</v>
      </c>
      <c r="H28" s="113"/>
      <c r="I28" s="113"/>
      <c r="J28" s="113">
        <v>1</v>
      </c>
      <c r="K28" s="113"/>
    </row>
    <row r="29" spans="1:11" s="106" customFormat="1" ht="30" x14ac:dyDescent="0.25">
      <c r="A29" s="122"/>
      <c r="B29" s="128"/>
      <c r="C29" s="129" t="s">
        <v>236</v>
      </c>
      <c r="D29" s="90" t="s">
        <v>190</v>
      </c>
      <c r="E29" s="90" t="s">
        <v>237</v>
      </c>
      <c r="F29" s="121"/>
      <c r="G29" s="121">
        <v>1</v>
      </c>
      <c r="H29" s="121"/>
      <c r="I29" s="121"/>
      <c r="J29" s="121"/>
      <c r="K29" s="121">
        <v>1</v>
      </c>
    </row>
    <row r="30" spans="1:11" s="106" customFormat="1" ht="18.75" customHeight="1" x14ac:dyDescent="0.25">
      <c r="A30" s="102">
        <v>4</v>
      </c>
      <c r="B30" s="108" t="s">
        <v>238</v>
      </c>
      <c r="C30" s="130" t="s">
        <v>239</v>
      </c>
      <c r="D30" s="90"/>
      <c r="E30" s="89"/>
      <c r="F30" s="113"/>
      <c r="G30" s="113"/>
      <c r="H30" s="113"/>
      <c r="I30" s="113"/>
      <c r="J30" s="113"/>
      <c r="K30" s="113"/>
    </row>
    <row r="31" spans="1:11" s="106" customFormat="1" ht="30" x14ac:dyDescent="0.25">
      <c r="A31" s="107"/>
      <c r="B31" s="108"/>
      <c r="C31" s="131" t="s">
        <v>240</v>
      </c>
      <c r="D31" s="90" t="s">
        <v>120</v>
      </c>
      <c r="E31" s="132" t="s">
        <v>241</v>
      </c>
      <c r="F31" s="113">
        <v>1</v>
      </c>
      <c r="G31" s="113"/>
      <c r="H31" s="113">
        <v>1</v>
      </c>
      <c r="I31" s="113"/>
      <c r="J31" s="113"/>
      <c r="K31" s="113"/>
    </row>
    <row r="32" spans="1:11" s="106" customFormat="1" x14ac:dyDescent="0.25">
      <c r="A32" s="107"/>
      <c r="B32" s="108"/>
      <c r="C32" s="117" t="s">
        <v>242</v>
      </c>
      <c r="D32" s="90" t="s">
        <v>120</v>
      </c>
      <c r="E32" s="133" t="s">
        <v>243</v>
      </c>
      <c r="F32" s="113"/>
      <c r="G32" s="113">
        <v>1</v>
      </c>
      <c r="H32" s="113"/>
      <c r="I32" s="113"/>
      <c r="J32" s="113"/>
      <c r="K32" s="113">
        <v>1</v>
      </c>
    </row>
    <row r="33" spans="1:11" s="106" customFormat="1" x14ac:dyDescent="0.25">
      <c r="A33" s="107"/>
      <c r="B33" s="108"/>
      <c r="C33" s="117"/>
      <c r="D33" s="90"/>
      <c r="E33" s="90"/>
      <c r="F33" s="113"/>
      <c r="G33" s="113"/>
      <c r="H33" s="113"/>
      <c r="I33" s="113"/>
      <c r="J33" s="113"/>
      <c r="K33" s="113"/>
    </row>
    <row r="34" spans="1:11" s="106" customFormat="1" x14ac:dyDescent="0.25">
      <c r="A34" s="107"/>
      <c r="B34" s="108"/>
      <c r="C34" s="134" t="s">
        <v>244</v>
      </c>
      <c r="D34" s="90"/>
      <c r="E34" s="132"/>
      <c r="F34" s="113"/>
      <c r="G34" s="113"/>
      <c r="H34" s="113"/>
      <c r="I34" s="113"/>
      <c r="J34" s="113"/>
      <c r="K34" s="113"/>
    </row>
    <row r="35" spans="1:11" s="106" customFormat="1" x14ac:dyDescent="0.25">
      <c r="A35" s="107"/>
      <c r="B35" s="108"/>
      <c r="C35" s="131" t="s">
        <v>245</v>
      </c>
      <c r="D35" s="95" t="s">
        <v>107</v>
      </c>
      <c r="E35" s="92" t="s">
        <v>194</v>
      </c>
      <c r="F35" s="113">
        <v>1</v>
      </c>
      <c r="G35" s="113"/>
      <c r="H35" s="113"/>
      <c r="I35" s="113">
        <v>1</v>
      </c>
      <c r="J35" s="113"/>
      <c r="K35" s="113"/>
    </row>
    <row r="36" spans="1:11" s="106" customFormat="1" ht="30" x14ac:dyDescent="0.25">
      <c r="A36" s="107"/>
      <c r="B36" s="108"/>
      <c r="C36" s="131" t="s">
        <v>246</v>
      </c>
      <c r="D36" s="90" t="s">
        <v>195</v>
      </c>
      <c r="E36" s="92" t="s">
        <v>196</v>
      </c>
      <c r="F36" s="113">
        <v>1</v>
      </c>
      <c r="G36" s="113"/>
      <c r="H36" s="113">
        <v>1</v>
      </c>
      <c r="I36" s="113"/>
      <c r="J36" s="113"/>
      <c r="K36" s="113"/>
    </row>
    <row r="37" spans="1:11" s="106" customFormat="1" x14ac:dyDescent="0.25">
      <c r="A37" s="107"/>
      <c r="B37" s="108"/>
      <c r="C37" s="131" t="s">
        <v>247</v>
      </c>
      <c r="D37" s="90" t="s">
        <v>195</v>
      </c>
      <c r="E37" s="92" t="s">
        <v>197</v>
      </c>
      <c r="F37" s="121">
        <v>1</v>
      </c>
      <c r="G37" s="121"/>
      <c r="H37" s="121">
        <v>1</v>
      </c>
      <c r="I37" s="121"/>
      <c r="J37" s="121"/>
      <c r="K37" s="121"/>
    </row>
    <row r="38" spans="1:11" s="106" customFormat="1" ht="30" x14ac:dyDescent="0.25">
      <c r="A38" s="107"/>
      <c r="B38" s="108"/>
      <c r="C38" s="135" t="s">
        <v>248</v>
      </c>
      <c r="D38" s="90" t="s">
        <v>120</v>
      </c>
      <c r="E38" s="92" t="s">
        <v>198</v>
      </c>
      <c r="F38" s="113">
        <v>1</v>
      </c>
      <c r="G38" s="113"/>
      <c r="H38" s="113">
        <v>1</v>
      </c>
      <c r="I38" s="113"/>
      <c r="J38" s="113"/>
      <c r="K38" s="113"/>
    </row>
    <row r="39" spans="1:11" s="106" customFormat="1" x14ac:dyDescent="0.25">
      <c r="A39" s="107"/>
      <c r="B39" s="108"/>
      <c r="C39" s="136"/>
      <c r="D39" s="90"/>
      <c r="E39" s="137"/>
      <c r="F39" s="113"/>
      <c r="G39" s="113"/>
      <c r="H39" s="113"/>
      <c r="I39" s="113"/>
      <c r="J39" s="113"/>
      <c r="K39" s="113"/>
    </row>
    <row r="40" spans="1:11" s="106" customFormat="1" x14ac:dyDescent="0.25">
      <c r="A40" s="107"/>
      <c r="B40" s="108"/>
      <c r="C40" s="130" t="s">
        <v>249</v>
      </c>
      <c r="D40" s="90"/>
      <c r="E40" s="137"/>
      <c r="F40" s="105"/>
      <c r="G40" s="105"/>
      <c r="H40" s="105"/>
      <c r="I40" s="105"/>
      <c r="J40" s="105"/>
      <c r="K40" s="105"/>
    </row>
    <row r="41" spans="1:11" s="106" customFormat="1" ht="30" x14ac:dyDescent="0.25">
      <c r="A41" s="107"/>
      <c r="B41" s="108"/>
      <c r="C41" s="131" t="s">
        <v>250</v>
      </c>
      <c r="D41" s="90" t="s">
        <v>112</v>
      </c>
      <c r="E41" s="91" t="s">
        <v>251</v>
      </c>
      <c r="F41" s="120">
        <v>1</v>
      </c>
      <c r="G41" s="120"/>
      <c r="H41" s="120"/>
      <c r="I41" s="120">
        <v>1</v>
      </c>
      <c r="J41" s="120"/>
      <c r="K41" s="120"/>
    </row>
    <row r="42" spans="1:11" s="106" customFormat="1" ht="18.75" customHeight="1" x14ac:dyDescent="0.25">
      <c r="A42" s="107"/>
      <c r="B42" s="108"/>
      <c r="C42" s="131" t="s">
        <v>252</v>
      </c>
      <c r="D42" s="90" t="s">
        <v>112</v>
      </c>
      <c r="E42" s="90" t="s">
        <v>253</v>
      </c>
      <c r="F42" s="120">
        <v>1</v>
      </c>
      <c r="G42" s="120"/>
      <c r="H42" s="120"/>
      <c r="I42" s="120">
        <v>1</v>
      </c>
      <c r="J42" s="120"/>
      <c r="K42" s="120"/>
    </row>
    <row r="43" spans="1:11" s="106" customFormat="1" ht="30" x14ac:dyDescent="0.25">
      <c r="A43" s="107"/>
      <c r="B43" s="108"/>
      <c r="C43" s="131" t="s">
        <v>254</v>
      </c>
      <c r="D43" s="90" t="s">
        <v>112</v>
      </c>
      <c r="E43" s="91" t="s">
        <v>255</v>
      </c>
      <c r="F43" s="120">
        <v>1</v>
      </c>
      <c r="G43" s="120"/>
      <c r="H43" s="120">
        <v>1</v>
      </c>
      <c r="I43" s="120"/>
      <c r="J43" s="120"/>
      <c r="K43" s="120"/>
    </row>
    <row r="44" spans="1:11" s="106" customFormat="1" ht="30" x14ac:dyDescent="0.25">
      <c r="A44" s="107"/>
      <c r="B44" s="108"/>
      <c r="C44" s="117" t="s">
        <v>256</v>
      </c>
      <c r="D44" s="90" t="s">
        <v>117</v>
      </c>
      <c r="E44" s="91" t="s">
        <v>257</v>
      </c>
      <c r="F44" s="120">
        <v>1</v>
      </c>
      <c r="G44" s="120"/>
      <c r="H44" s="120"/>
      <c r="I44" s="120">
        <v>1</v>
      </c>
      <c r="J44" s="120"/>
      <c r="K44" s="120"/>
    </row>
    <row r="45" spans="1:11" s="106" customFormat="1" x14ac:dyDescent="0.25">
      <c r="A45" s="107"/>
      <c r="B45" s="108"/>
      <c r="C45" s="117" t="s">
        <v>258</v>
      </c>
      <c r="D45" s="90" t="s">
        <v>125</v>
      </c>
      <c r="E45" s="91" t="s">
        <v>259</v>
      </c>
      <c r="F45" s="120">
        <v>1</v>
      </c>
      <c r="G45" s="120"/>
      <c r="H45" s="120">
        <v>1</v>
      </c>
      <c r="I45" s="120"/>
      <c r="J45" s="120"/>
      <c r="K45" s="120"/>
    </row>
    <row r="46" spans="1:11" s="106" customFormat="1" ht="30" x14ac:dyDescent="0.25">
      <c r="A46" s="107"/>
      <c r="B46" s="108"/>
      <c r="C46" s="131" t="s">
        <v>260</v>
      </c>
      <c r="D46" s="90" t="s">
        <v>125</v>
      </c>
      <c r="E46" s="91" t="s">
        <v>261</v>
      </c>
      <c r="F46" s="120">
        <v>1</v>
      </c>
      <c r="G46" s="120"/>
      <c r="H46" s="120">
        <v>1</v>
      </c>
      <c r="I46" s="120"/>
      <c r="J46" s="120"/>
      <c r="K46" s="120"/>
    </row>
    <row r="47" spans="1:11" s="106" customFormat="1" x14ac:dyDescent="0.25">
      <c r="A47" s="122"/>
      <c r="B47" s="123"/>
      <c r="C47" s="131"/>
      <c r="D47" s="90"/>
      <c r="E47" s="90"/>
      <c r="F47" s="120"/>
      <c r="G47" s="120"/>
      <c r="H47" s="120"/>
      <c r="I47" s="120"/>
      <c r="J47" s="120"/>
      <c r="K47" s="120"/>
    </row>
    <row r="48" spans="1:11" s="106" customFormat="1" x14ac:dyDescent="0.25">
      <c r="A48" s="107"/>
      <c r="B48" s="108"/>
      <c r="C48" s="130" t="s">
        <v>262</v>
      </c>
      <c r="D48" s="90"/>
      <c r="E48" s="137"/>
      <c r="F48" s="105"/>
      <c r="G48" s="105"/>
      <c r="H48" s="105"/>
      <c r="I48" s="105"/>
      <c r="J48" s="105"/>
      <c r="K48" s="105"/>
    </row>
    <row r="49" spans="1:11" s="106" customFormat="1" x14ac:dyDescent="0.25">
      <c r="A49" s="107"/>
      <c r="B49" s="108"/>
      <c r="C49" s="131" t="s">
        <v>263</v>
      </c>
      <c r="D49" s="90" t="s">
        <v>107</v>
      </c>
      <c r="E49" s="90" t="s">
        <v>264</v>
      </c>
      <c r="F49" s="105">
        <v>1</v>
      </c>
      <c r="G49" s="105"/>
      <c r="H49" s="105">
        <v>1</v>
      </c>
      <c r="I49" s="105"/>
      <c r="J49" s="105"/>
      <c r="K49" s="105"/>
    </row>
    <row r="50" spans="1:11" s="106" customFormat="1" ht="35.25" customHeight="1" x14ac:dyDescent="0.25">
      <c r="A50" s="107"/>
      <c r="B50" s="108"/>
      <c r="C50" s="131" t="s">
        <v>265</v>
      </c>
      <c r="D50" s="90" t="s">
        <v>125</v>
      </c>
      <c r="E50" s="90" t="s">
        <v>266</v>
      </c>
      <c r="F50" s="105">
        <v>1</v>
      </c>
      <c r="G50" s="105"/>
      <c r="H50" s="105">
        <v>1</v>
      </c>
      <c r="I50" s="105"/>
      <c r="J50" s="105"/>
      <c r="K50" s="105"/>
    </row>
    <row r="51" spans="1:11" s="106" customFormat="1" x14ac:dyDescent="0.25">
      <c r="A51" s="107"/>
      <c r="B51" s="108"/>
      <c r="C51" s="131"/>
      <c r="D51" s="90"/>
      <c r="E51" s="90"/>
      <c r="F51" s="105"/>
      <c r="G51" s="105"/>
      <c r="H51" s="105"/>
      <c r="I51" s="105"/>
      <c r="J51" s="105"/>
      <c r="K51" s="105"/>
    </row>
    <row r="52" spans="1:11" s="106" customFormat="1" x14ac:dyDescent="0.25">
      <c r="A52" s="107"/>
      <c r="B52" s="108"/>
      <c r="C52" s="134" t="s">
        <v>267</v>
      </c>
      <c r="D52" s="90"/>
      <c r="E52" s="138"/>
      <c r="F52" s="105"/>
      <c r="G52" s="105"/>
      <c r="H52" s="105"/>
      <c r="I52" s="105"/>
      <c r="J52" s="105"/>
      <c r="K52" s="105"/>
    </row>
    <row r="53" spans="1:11" s="106" customFormat="1" ht="34.5" customHeight="1" x14ac:dyDescent="0.25">
      <c r="A53" s="107"/>
      <c r="B53" s="108"/>
      <c r="C53" s="131" t="s">
        <v>268</v>
      </c>
      <c r="D53" s="90" t="s">
        <v>119</v>
      </c>
      <c r="E53" s="90" t="s">
        <v>269</v>
      </c>
      <c r="F53" s="105">
        <v>1</v>
      </c>
      <c r="G53" s="105"/>
      <c r="H53" s="105"/>
      <c r="I53" s="105">
        <v>1</v>
      </c>
      <c r="J53" s="105"/>
      <c r="K53" s="105"/>
    </row>
    <row r="54" spans="1:11" s="106" customFormat="1" ht="30" x14ac:dyDescent="0.25">
      <c r="A54" s="110"/>
      <c r="B54" s="111"/>
      <c r="C54" s="131" t="s">
        <v>270</v>
      </c>
      <c r="D54" s="90" t="s">
        <v>119</v>
      </c>
      <c r="E54" s="91" t="s">
        <v>271</v>
      </c>
      <c r="F54" s="105">
        <v>1</v>
      </c>
      <c r="G54" s="105"/>
      <c r="H54" s="105"/>
      <c r="I54" s="105">
        <v>1</v>
      </c>
      <c r="J54" s="105"/>
      <c r="K54" s="105"/>
    </row>
    <row r="55" spans="1:11" s="106" customFormat="1" ht="30" x14ac:dyDescent="0.25">
      <c r="A55" s="102">
        <v>5</v>
      </c>
      <c r="B55" s="102" t="s">
        <v>272</v>
      </c>
      <c r="C55" s="131" t="s">
        <v>273</v>
      </c>
      <c r="D55" s="90" t="s">
        <v>112</v>
      </c>
      <c r="E55" s="91" t="s">
        <v>274</v>
      </c>
      <c r="F55" s="120">
        <v>1</v>
      </c>
      <c r="G55" s="120"/>
      <c r="H55" s="120"/>
      <c r="I55" s="120">
        <v>1</v>
      </c>
      <c r="J55" s="120"/>
      <c r="K55" s="120"/>
    </row>
    <row r="56" spans="1:11" s="106" customFormat="1" ht="30" x14ac:dyDescent="0.25">
      <c r="A56" s="107"/>
      <c r="B56" s="107"/>
      <c r="C56" s="131" t="s">
        <v>275</v>
      </c>
      <c r="D56" s="90" t="s">
        <v>112</v>
      </c>
      <c r="E56" s="91" t="s">
        <v>276</v>
      </c>
      <c r="F56" s="120"/>
      <c r="G56" s="120">
        <v>1</v>
      </c>
      <c r="H56" s="120"/>
      <c r="I56" s="120"/>
      <c r="J56" s="120">
        <v>1</v>
      </c>
      <c r="K56" s="120"/>
    </row>
    <row r="57" spans="1:11" s="106" customFormat="1" ht="30" x14ac:dyDescent="0.25">
      <c r="A57" s="107"/>
      <c r="B57" s="107"/>
      <c r="C57" s="104" t="s">
        <v>277</v>
      </c>
      <c r="D57" s="90" t="s">
        <v>125</v>
      </c>
      <c r="E57" s="89" t="s">
        <v>278</v>
      </c>
      <c r="F57" s="105"/>
      <c r="G57" s="105">
        <v>1</v>
      </c>
      <c r="H57" s="105"/>
      <c r="I57" s="105"/>
      <c r="J57" s="105">
        <v>1</v>
      </c>
      <c r="K57" s="105"/>
    </row>
    <row r="58" spans="1:11" s="106" customFormat="1" ht="30" x14ac:dyDescent="0.25">
      <c r="A58" s="110"/>
      <c r="B58" s="110"/>
      <c r="C58" s="104" t="s">
        <v>279</v>
      </c>
      <c r="D58" s="90" t="s">
        <v>125</v>
      </c>
      <c r="E58" s="91" t="s">
        <v>280</v>
      </c>
      <c r="F58" s="105"/>
      <c r="G58" s="105">
        <v>1</v>
      </c>
      <c r="H58" s="105"/>
      <c r="I58" s="105"/>
      <c r="J58" s="105"/>
      <c r="K58" s="105">
        <v>1</v>
      </c>
    </row>
    <row r="59" spans="1:11" s="106" customFormat="1" ht="30" x14ac:dyDescent="0.25">
      <c r="A59" s="107">
        <v>6</v>
      </c>
      <c r="B59" s="108" t="s">
        <v>281</v>
      </c>
      <c r="C59" s="104" t="s">
        <v>282</v>
      </c>
      <c r="D59" s="90" t="s">
        <v>103</v>
      </c>
      <c r="E59" s="91" t="s">
        <v>283</v>
      </c>
      <c r="F59" s="105"/>
      <c r="G59" s="105">
        <v>1</v>
      </c>
      <c r="H59" s="105"/>
      <c r="I59" s="105"/>
      <c r="J59" s="105">
        <v>1</v>
      </c>
      <c r="K59" s="105"/>
    </row>
    <row r="60" spans="1:11" s="106" customFormat="1" ht="18" customHeight="1" x14ac:dyDescent="0.25">
      <c r="A60" s="107"/>
      <c r="B60" s="108"/>
      <c r="C60" s="131" t="s">
        <v>284</v>
      </c>
      <c r="D60" s="90" t="s">
        <v>190</v>
      </c>
      <c r="E60" s="91" t="s">
        <v>285</v>
      </c>
      <c r="F60" s="105">
        <v>1</v>
      </c>
      <c r="G60" s="105"/>
      <c r="H60" s="105">
        <v>1</v>
      </c>
      <c r="I60" s="105"/>
      <c r="J60" s="105"/>
      <c r="K60" s="105"/>
    </row>
    <row r="61" spans="1:11" s="106" customFormat="1" ht="30" x14ac:dyDescent="0.25">
      <c r="A61" s="107"/>
      <c r="B61" s="108"/>
      <c r="C61" s="131" t="s">
        <v>286</v>
      </c>
      <c r="D61" s="90" t="s">
        <v>111</v>
      </c>
      <c r="E61" s="91" t="s">
        <v>287</v>
      </c>
      <c r="F61" s="105"/>
      <c r="G61" s="105">
        <v>1</v>
      </c>
      <c r="H61" s="105"/>
      <c r="I61" s="105"/>
      <c r="J61" s="105"/>
      <c r="K61" s="105">
        <v>1</v>
      </c>
    </row>
    <row r="62" spans="1:11" s="106" customFormat="1" ht="30" x14ac:dyDescent="0.25">
      <c r="A62" s="102">
        <v>7</v>
      </c>
      <c r="B62" s="102" t="s">
        <v>288</v>
      </c>
      <c r="C62" s="117" t="s">
        <v>289</v>
      </c>
      <c r="D62" s="139" t="s">
        <v>188</v>
      </c>
      <c r="E62" s="92" t="s">
        <v>290</v>
      </c>
      <c r="F62" s="105">
        <v>1</v>
      </c>
      <c r="G62" s="105"/>
      <c r="H62" s="105"/>
      <c r="I62" s="105">
        <v>1</v>
      </c>
      <c r="J62" s="105"/>
      <c r="K62" s="105"/>
    </row>
    <row r="63" spans="1:11" s="106" customFormat="1" x14ac:dyDescent="0.25">
      <c r="A63" s="107"/>
      <c r="B63" s="107"/>
      <c r="C63" s="109" t="s">
        <v>291</v>
      </c>
      <c r="D63" s="139" t="s">
        <v>188</v>
      </c>
      <c r="E63" s="132" t="s">
        <v>292</v>
      </c>
      <c r="F63" s="105">
        <v>1</v>
      </c>
      <c r="G63" s="105"/>
      <c r="H63" s="105"/>
      <c r="I63" s="105">
        <v>1</v>
      </c>
      <c r="J63" s="105"/>
      <c r="K63" s="105"/>
    </row>
    <row r="64" spans="1:11" s="106" customFormat="1" x14ac:dyDescent="0.25">
      <c r="A64" s="107"/>
      <c r="B64" s="107"/>
      <c r="C64" s="109" t="s">
        <v>293</v>
      </c>
      <c r="D64" s="139" t="s">
        <v>188</v>
      </c>
      <c r="E64" s="92" t="s">
        <v>294</v>
      </c>
      <c r="F64" s="105">
        <v>1</v>
      </c>
      <c r="G64" s="105"/>
      <c r="H64" s="105"/>
      <c r="I64" s="105">
        <v>1</v>
      </c>
      <c r="J64" s="105"/>
      <c r="K64" s="105"/>
    </row>
    <row r="65" spans="1:11" s="106" customFormat="1" ht="30" x14ac:dyDescent="0.25">
      <c r="A65" s="107"/>
      <c r="B65" s="107"/>
      <c r="C65" s="109" t="s">
        <v>295</v>
      </c>
      <c r="D65" s="140" t="s">
        <v>183</v>
      </c>
      <c r="E65" s="141" t="s">
        <v>296</v>
      </c>
      <c r="F65" s="113">
        <v>1</v>
      </c>
      <c r="G65" s="113"/>
      <c r="H65" s="113"/>
      <c r="I65" s="113">
        <v>1</v>
      </c>
      <c r="J65" s="113"/>
      <c r="K65" s="113"/>
    </row>
    <row r="66" spans="1:11" s="106" customFormat="1" ht="30" x14ac:dyDescent="0.25">
      <c r="A66" s="107"/>
      <c r="B66" s="107"/>
      <c r="C66" s="117" t="s">
        <v>297</v>
      </c>
      <c r="D66" s="140" t="s">
        <v>298</v>
      </c>
      <c r="E66" s="116" t="s">
        <v>299</v>
      </c>
      <c r="F66" s="113">
        <v>1</v>
      </c>
      <c r="G66" s="113"/>
      <c r="H66" s="113"/>
      <c r="I66" s="113">
        <v>1</v>
      </c>
      <c r="J66" s="113"/>
      <c r="K66" s="113"/>
    </row>
    <row r="67" spans="1:11" s="106" customFormat="1" ht="30" x14ac:dyDescent="0.25">
      <c r="A67" s="122"/>
      <c r="B67" s="122"/>
      <c r="C67" s="131" t="s">
        <v>300</v>
      </c>
      <c r="D67" s="140" t="s">
        <v>301</v>
      </c>
      <c r="E67" s="133" t="s">
        <v>302</v>
      </c>
      <c r="F67" s="121"/>
      <c r="G67" s="121">
        <v>1</v>
      </c>
      <c r="H67" s="121"/>
      <c r="I67" s="121"/>
      <c r="J67" s="121">
        <v>1</v>
      </c>
      <c r="K67" s="121"/>
    </row>
    <row r="68" spans="1:11" s="106" customFormat="1" ht="45" x14ac:dyDescent="0.25">
      <c r="A68" s="107"/>
      <c r="B68" s="107"/>
      <c r="C68" s="131" t="s">
        <v>303</v>
      </c>
      <c r="D68" s="140" t="s">
        <v>111</v>
      </c>
      <c r="E68" s="116" t="s">
        <v>304</v>
      </c>
      <c r="F68" s="113"/>
      <c r="G68" s="113">
        <v>1</v>
      </c>
      <c r="H68" s="113"/>
      <c r="I68" s="113"/>
      <c r="J68" s="113"/>
      <c r="K68" s="113">
        <v>1</v>
      </c>
    </row>
    <row r="69" spans="1:11" s="106" customFormat="1" x14ac:dyDescent="0.25">
      <c r="A69" s="107"/>
      <c r="B69" s="107"/>
      <c r="C69" s="117" t="s">
        <v>305</v>
      </c>
      <c r="D69" s="140" t="s">
        <v>99</v>
      </c>
      <c r="E69" s="133" t="s">
        <v>306</v>
      </c>
      <c r="F69" s="113">
        <v>1</v>
      </c>
      <c r="G69" s="113"/>
      <c r="H69" s="113"/>
      <c r="I69" s="113">
        <v>1</v>
      </c>
      <c r="J69" s="113"/>
      <c r="K69" s="113"/>
    </row>
    <row r="70" spans="1:11" s="106" customFormat="1" ht="30" x14ac:dyDescent="0.25">
      <c r="A70" s="107"/>
      <c r="B70" s="107"/>
      <c r="C70" s="117" t="s">
        <v>307</v>
      </c>
      <c r="D70" s="140" t="s">
        <v>118</v>
      </c>
      <c r="E70" s="133" t="s">
        <v>308</v>
      </c>
      <c r="F70" s="121">
        <v>1</v>
      </c>
      <c r="G70" s="121"/>
      <c r="H70" s="121"/>
      <c r="I70" s="121">
        <v>1</v>
      </c>
      <c r="J70" s="121"/>
      <c r="K70" s="113"/>
    </row>
    <row r="71" spans="1:11" s="106" customFormat="1" ht="30" x14ac:dyDescent="0.25">
      <c r="A71" s="107"/>
      <c r="B71" s="107"/>
      <c r="C71" s="117" t="s">
        <v>309</v>
      </c>
      <c r="D71" s="140" t="s">
        <v>298</v>
      </c>
      <c r="E71" s="133" t="s">
        <v>310</v>
      </c>
      <c r="F71" s="113">
        <v>1</v>
      </c>
      <c r="G71" s="113"/>
      <c r="H71" s="113"/>
      <c r="I71" s="113">
        <v>1</v>
      </c>
      <c r="J71" s="113"/>
      <c r="K71" s="113"/>
    </row>
    <row r="72" spans="1:11" s="106" customFormat="1" ht="30" x14ac:dyDescent="0.25">
      <c r="A72" s="107"/>
      <c r="B72" s="107"/>
      <c r="C72" s="117" t="s">
        <v>311</v>
      </c>
      <c r="D72" s="140" t="s">
        <v>190</v>
      </c>
      <c r="E72" s="116" t="s">
        <v>312</v>
      </c>
      <c r="F72" s="113">
        <v>1</v>
      </c>
      <c r="G72" s="113"/>
      <c r="H72" s="113"/>
      <c r="I72" s="113">
        <v>1</v>
      </c>
      <c r="J72" s="113"/>
      <c r="K72" s="113"/>
    </row>
    <row r="73" spans="1:11" s="106" customFormat="1" ht="30" x14ac:dyDescent="0.25">
      <c r="A73" s="107"/>
      <c r="B73" s="107"/>
      <c r="C73" s="142" t="s">
        <v>313</v>
      </c>
      <c r="D73" s="140" t="s">
        <v>127</v>
      </c>
      <c r="E73" s="141" t="s">
        <v>314</v>
      </c>
      <c r="F73" s="113">
        <v>1</v>
      </c>
      <c r="G73" s="113"/>
      <c r="H73" s="113"/>
      <c r="I73" s="113">
        <v>1</v>
      </c>
      <c r="J73" s="113"/>
      <c r="K73" s="113"/>
    </row>
    <row r="74" spans="1:11" s="106" customFormat="1" x14ac:dyDescent="0.25">
      <c r="A74" s="107"/>
      <c r="B74" s="107"/>
      <c r="C74" s="396" t="s">
        <v>315</v>
      </c>
      <c r="D74" s="140" t="s">
        <v>190</v>
      </c>
      <c r="E74" s="116" t="s">
        <v>316</v>
      </c>
      <c r="F74" s="113">
        <v>1</v>
      </c>
      <c r="G74" s="113"/>
      <c r="H74" s="113"/>
      <c r="I74" s="113">
        <v>1</v>
      </c>
      <c r="J74" s="113"/>
      <c r="K74" s="113"/>
    </row>
    <row r="75" spans="1:11" s="106" customFormat="1" ht="30" x14ac:dyDescent="0.25">
      <c r="A75" s="107"/>
      <c r="B75" s="107"/>
      <c r="C75" s="397"/>
      <c r="D75" s="90" t="s">
        <v>127</v>
      </c>
      <c r="E75" s="92" t="s">
        <v>317</v>
      </c>
      <c r="F75" s="105">
        <v>1</v>
      </c>
      <c r="G75" s="105"/>
      <c r="H75" s="105">
        <v>1</v>
      </c>
      <c r="I75" s="105"/>
      <c r="J75" s="105"/>
      <c r="K75" s="105"/>
    </row>
    <row r="76" spans="1:11" s="106" customFormat="1" x14ac:dyDescent="0.25">
      <c r="A76" s="107"/>
      <c r="B76" s="107"/>
      <c r="C76" s="398" t="s">
        <v>318</v>
      </c>
      <c r="D76" s="90" t="s">
        <v>127</v>
      </c>
      <c r="E76" s="92" t="s">
        <v>319</v>
      </c>
      <c r="F76" s="105">
        <v>1</v>
      </c>
      <c r="G76" s="105"/>
      <c r="H76" s="105">
        <v>1</v>
      </c>
      <c r="I76" s="105"/>
      <c r="J76" s="105"/>
      <c r="K76" s="105"/>
    </row>
    <row r="77" spans="1:11" s="106" customFormat="1" x14ac:dyDescent="0.25">
      <c r="A77" s="107"/>
      <c r="B77" s="107"/>
      <c r="C77" s="399"/>
      <c r="D77" s="90" t="s">
        <v>127</v>
      </c>
      <c r="E77" s="116" t="s">
        <v>320</v>
      </c>
      <c r="F77" s="105">
        <v>1</v>
      </c>
      <c r="G77" s="105"/>
      <c r="H77" s="105">
        <v>1</v>
      </c>
      <c r="I77" s="105"/>
      <c r="J77" s="105"/>
      <c r="K77" s="105"/>
    </row>
    <row r="78" spans="1:11" s="106" customFormat="1" x14ac:dyDescent="0.25">
      <c r="A78" s="107"/>
      <c r="B78" s="107"/>
      <c r="C78" s="400"/>
      <c r="D78" s="90" t="s">
        <v>127</v>
      </c>
      <c r="E78" s="141" t="s">
        <v>321</v>
      </c>
      <c r="F78" s="105">
        <v>1</v>
      </c>
      <c r="G78" s="105"/>
      <c r="H78" s="105">
        <v>1</v>
      </c>
      <c r="I78" s="105"/>
      <c r="J78" s="105"/>
      <c r="K78" s="105"/>
    </row>
    <row r="79" spans="1:11" s="106" customFormat="1" ht="30" x14ac:dyDescent="0.25">
      <c r="A79" s="107"/>
      <c r="B79" s="107"/>
      <c r="C79" s="109" t="s">
        <v>322</v>
      </c>
      <c r="D79" s="90" t="s">
        <v>127</v>
      </c>
      <c r="E79" s="132" t="s">
        <v>323</v>
      </c>
      <c r="F79" s="105">
        <v>1</v>
      </c>
      <c r="G79" s="105"/>
      <c r="H79" s="105"/>
      <c r="I79" s="105">
        <v>1</v>
      </c>
      <c r="J79" s="105"/>
      <c r="K79" s="105"/>
    </row>
    <row r="80" spans="1:11" s="106" customFormat="1" x14ac:dyDescent="0.25">
      <c r="A80" s="107"/>
      <c r="B80" s="107"/>
      <c r="C80" s="109" t="s">
        <v>324</v>
      </c>
      <c r="D80" s="90" t="s">
        <v>325</v>
      </c>
      <c r="E80" s="89" t="s">
        <v>326</v>
      </c>
      <c r="F80" s="105">
        <v>1</v>
      </c>
      <c r="G80" s="105"/>
      <c r="H80" s="105"/>
      <c r="I80" s="105">
        <v>1</v>
      </c>
      <c r="J80" s="105"/>
      <c r="K80" s="105"/>
    </row>
    <row r="81" spans="1:11" s="106" customFormat="1" x14ac:dyDescent="0.25">
      <c r="A81" s="107"/>
      <c r="B81" s="107"/>
      <c r="C81" s="144" t="s">
        <v>327</v>
      </c>
      <c r="D81" s="145" t="s">
        <v>112</v>
      </c>
      <c r="E81" s="116" t="s">
        <v>328</v>
      </c>
      <c r="F81" s="120">
        <v>1</v>
      </c>
      <c r="G81" s="120"/>
      <c r="H81" s="120"/>
      <c r="I81" s="120">
        <v>1</v>
      </c>
      <c r="J81" s="120"/>
      <c r="K81" s="120"/>
    </row>
    <row r="82" spans="1:11" s="106" customFormat="1" x14ac:dyDescent="0.25">
      <c r="A82" s="107"/>
      <c r="B82" s="107"/>
      <c r="C82" s="146"/>
      <c r="D82" s="147" t="s">
        <v>112</v>
      </c>
      <c r="E82" s="92" t="s">
        <v>329</v>
      </c>
      <c r="F82" s="120">
        <v>1</v>
      </c>
      <c r="G82" s="120"/>
      <c r="H82" s="120">
        <v>1</v>
      </c>
      <c r="I82" s="120"/>
      <c r="J82" s="120"/>
      <c r="K82" s="120"/>
    </row>
    <row r="83" spans="1:11" s="106" customFormat="1" x14ac:dyDescent="0.25">
      <c r="A83" s="107"/>
      <c r="B83" s="107"/>
      <c r="C83" s="146"/>
      <c r="D83" s="147" t="s">
        <v>112</v>
      </c>
      <c r="E83" s="116" t="s">
        <v>330</v>
      </c>
      <c r="F83" s="121">
        <v>1</v>
      </c>
      <c r="G83" s="121"/>
      <c r="H83" s="121">
        <v>1</v>
      </c>
      <c r="I83" s="121"/>
      <c r="J83" s="121"/>
      <c r="K83" s="121"/>
    </row>
    <row r="84" spans="1:11" s="106" customFormat="1" x14ac:dyDescent="0.25">
      <c r="A84" s="107"/>
      <c r="B84" s="107"/>
      <c r="C84" s="146"/>
      <c r="D84" s="148" t="s">
        <v>112</v>
      </c>
      <c r="E84" s="116" t="s">
        <v>331</v>
      </c>
      <c r="F84" s="121">
        <v>1</v>
      </c>
      <c r="G84" s="121"/>
      <c r="H84" s="121"/>
      <c r="I84" s="121">
        <v>1</v>
      </c>
      <c r="J84" s="121"/>
      <c r="K84" s="121"/>
    </row>
    <row r="85" spans="1:11" s="106" customFormat="1" x14ac:dyDescent="0.25">
      <c r="A85" s="107"/>
      <c r="B85" s="107"/>
      <c r="C85" s="146"/>
      <c r="D85" s="148" t="s">
        <v>112</v>
      </c>
      <c r="E85" s="116" t="s">
        <v>332</v>
      </c>
      <c r="F85" s="121">
        <v>1</v>
      </c>
      <c r="G85" s="121"/>
      <c r="H85" s="121"/>
      <c r="I85" s="121">
        <v>1</v>
      </c>
      <c r="J85" s="121"/>
      <c r="K85" s="121"/>
    </row>
    <row r="86" spans="1:11" s="106" customFormat="1" x14ac:dyDescent="0.25">
      <c r="A86" s="107"/>
      <c r="B86" s="107"/>
      <c r="C86" s="149"/>
      <c r="D86" s="94" t="s">
        <v>125</v>
      </c>
      <c r="E86" s="116" t="s">
        <v>333</v>
      </c>
      <c r="F86" s="121">
        <v>1</v>
      </c>
      <c r="G86" s="121"/>
      <c r="H86" s="121">
        <v>1</v>
      </c>
      <c r="I86" s="121"/>
      <c r="J86" s="121"/>
      <c r="K86" s="121"/>
    </row>
    <row r="87" spans="1:11" s="106" customFormat="1" ht="19.5" customHeight="1" x14ac:dyDescent="0.25">
      <c r="A87" s="107"/>
      <c r="B87" s="107"/>
      <c r="C87" s="109" t="s">
        <v>334</v>
      </c>
      <c r="D87" s="150" t="s">
        <v>335</v>
      </c>
      <c r="E87" s="90" t="s">
        <v>336</v>
      </c>
      <c r="F87" s="113"/>
      <c r="G87" s="113">
        <v>1</v>
      </c>
      <c r="H87" s="113"/>
      <c r="I87" s="113"/>
      <c r="J87" s="113"/>
      <c r="K87" s="113">
        <v>1</v>
      </c>
    </row>
    <row r="88" spans="1:11" s="106" customFormat="1" ht="30" x14ac:dyDescent="0.25">
      <c r="A88" s="107"/>
      <c r="B88" s="107"/>
      <c r="C88" s="117" t="s">
        <v>337</v>
      </c>
      <c r="D88" s="95" t="s">
        <v>121</v>
      </c>
      <c r="E88" s="91" t="s">
        <v>338</v>
      </c>
      <c r="F88" s="113"/>
      <c r="G88" s="113">
        <v>1</v>
      </c>
      <c r="H88" s="113"/>
      <c r="I88" s="113"/>
      <c r="J88" s="113"/>
      <c r="K88" s="113">
        <v>1</v>
      </c>
    </row>
    <row r="89" spans="1:11" s="106" customFormat="1" ht="30" x14ac:dyDescent="0.25">
      <c r="A89" s="151">
        <v>8</v>
      </c>
      <c r="B89" s="151" t="s">
        <v>339</v>
      </c>
      <c r="C89" s="131" t="s">
        <v>340</v>
      </c>
      <c r="D89" s="90" t="s">
        <v>117</v>
      </c>
      <c r="E89" s="90" t="s">
        <v>341</v>
      </c>
      <c r="F89" s="120">
        <v>1</v>
      </c>
      <c r="G89" s="120"/>
      <c r="H89" s="120">
        <v>1</v>
      </c>
      <c r="I89" s="120"/>
      <c r="J89" s="120"/>
      <c r="K89" s="120"/>
    </row>
    <row r="90" spans="1:11" s="106" customFormat="1" ht="30" x14ac:dyDescent="0.25">
      <c r="A90" s="152"/>
      <c r="B90" s="122"/>
      <c r="C90" s="131" t="s">
        <v>342</v>
      </c>
      <c r="D90" s="90" t="s">
        <v>117</v>
      </c>
      <c r="E90" s="91" t="s">
        <v>343</v>
      </c>
      <c r="F90" s="120">
        <v>1</v>
      </c>
      <c r="G90" s="120"/>
      <c r="H90" s="120"/>
      <c r="I90" s="120">
        <v>1</v>
      </c>
      <c r="J90" s="120"/>
      <c r="K90" s="120"/>
    </row>
    <row r="91" spans="1:11" s="106" customFormat="1" ht="30" x14ac:dyDescent="0.25">
      <c r="A91" s="151">
        <v>9</v>
      </c>
      <c r="B91" s="153" t="s">
        <v>344</v>
      </c>
      <c r="C91" s="142" t="s">
        <v>345</v>
      </c>
      <c r="D91" s="90" t="s">
        <v>112</v>
      </c>
      <c r="E91" s="90" t="s">
        <v>346</v>
      </c>
      <c r="F91" s="120"/>
      <c r="G91" s="120">
        <v>1</v>
      </c>
      <c r="H91" s="120"/>
      <c r="I91" s="120"/>
      <c r="J91" s="120"/>
      <c r="K91" s="120">
        <v>1</v>
      </c>
    </row>
    <row r="92" spans="1:11" s="106" customFormat="1" ht="30" x14ac:dyDescent="0.25">
      <c r="A92" s="152"/>
      <c r="B92" s="128"/>
      <c r="C92" s="142" t="s">
        <v>347</v>
      </c>
      <c r="D92" s="90" t="s">
        <v>112</v>
      </c>
      <c r="E92" s="91" t="s">
        <v>348</v>
      </c>
      <c r="F92" s="120">
        <v>1</v>
      </c>
      <c r="G92" s="120"/>
      <c r="H92" s="120">
        <v>1</v>
      </c>
      <c r="I92" s="120"/>
      <c r="J92" s="120"/>
      <c r="K92" s="120"/>
    </row>
    <row r="93" spans="1:11" s="106" customFormat="1" x14ac:dyDescent="0.25">
      <c r="A93" s="122">
        <v>10</v>
      </c>
      <c r="B93" s="123" t="s">
        <v>349</v>
      </c>
      <c r="C93" s="142" t="s">
        <v>350</v>
      </c>
      <c r="D93" s="90" t="s">
        <v>117</v>
      </c>
      <c r="E93" s="91" t="s">
        <v>351</v>
      </c>
      <c r="F93" s="120">
        <v>1</v>
      </c>
      <c r="G93" s="120"/>
      <c r="H93" s="120">
        <v>1</v>
      </c>
      <c r="I93" s="120"/>
      <c r="J93" s="120"/>
      <c r="K93" s="120"/>
    </row>
    <row r="94" spans="1:11" s="106" customFormat="1" x14ac:dyDescent="0.25">
      <c r="A94" s="122"/>
      <c r="B94" s="123"/>
      <c r="C94" s="142" t="s">
        <v>352</v>
      </c>
      <c r="D94" s="90" t="s">
        <v>117</v>
      </c>
      <c r="E94" s="91" t="s">
        <v>353</v>
      </c>
      <c r="F94" s="120">
        <v>1</v>
      </c>
      <c r="G94" s="120"/>
      <c r="H94" s="120">
        <v>1</v>
      </c>
      <c r="I94" s="120"/>
      <c r="J94" s="120"/>
      <c r="K94" s="120"/>
    </row>
    <row r="95" spans="1:11" s="106" customFormat="1" x14ac:dyDescent="0.25">
      <c r="A95" s="122"/>
      <c r="B95" s="123"/>
      <c r="C95" s="142" t="s">
        <v>354</v>
      </c>
      <c r="D95" s="90" t="s">
        <v>117</v>
      </c>
      <c r="E95" s="91" t="s">
        <v>355</v>
      </c>
      <c r="F95" s="120">
        <v>1</v>
      </c>
      <c r="G95" s="120"/>
      <c r="H95" s="120">
        <v>1</v>
      </c>
      <c r="I95" s="120"/>
      <c r="J95" s="120"/>
      <c r="K95" s="120"/>
    </row>
    <row r="96" spans="1:11" s="106" customFormat="1" ht="18.75" customHeight="1" x14ac:dyDescent="0.25">
      <c r="A96" s="122"/>
      <c r="B96" s="123"/>
      <c r="C96" s="142" t="s">
        <v>356</v>
      </c>
      <c r="D96" s="90" t="s">
        <v>117</v>
      </c>
      <c r="E96" s="91" t="s">
        <v>357</v>
      </c>
      <c r="F96" s="120">
        <v>1</v>
      </c>
      <c r="G96" s="120"/>
      <c r="H96" s="120">
        <v>1</v>
      </c>
      <c r="I96" s="120"/>
      <c r="J96" s="120"/>
      <c r="K96" s="120"/>
    </row>
    <row r="97" spans="1:11" s="106" customFormat="1" ht="30" x14ac:dyDescent="0.25">
      <c r="A97" s="151">
        <v>11</v>
      </c>
      <c r="B97" s="102" t="s">
        <v>358</v>
      </c>
      <c r="C97" s="142" t="s">
        <v>359</v>
      </c>
      <c r="D97" s="90" t="s">
        <v>111</v>
      </c>
      <c r="E97" s="95" t="s">
        <v>360</v>
      </c>
      <c r="F97" s="154"/>
      <c r="G97" s="105">
        <v>1</v>
      </c>
      <c r="H97" s="105"/>
      <c r="I97" s="105"/>
      <c r="J97" s="105">
        <v>1</v>
      </c>
      <c r="K97" s="105"/>
    </row>
    <row r="98" spans="1:11" s="106" customFormat="1" x14ac:dyDescent="0.25">
      <c r="A98" s="122"/>
      <c r="B98" s="107"/>
      <c r="C98" s="142" t="s">
        <v>361</v>
      </c>
      <c r="D98" s="90" t="s">
        <v>111</v>
      </c>
      <c r="E98" s="95" t="s">
        <v>362</v>
      </c>
      <c r="F98" s="154"/>
      <c r="G98" s="105">
        <v>1</v>
      </c>
      <c r="H98" s="105"/>
      <c r="I98" s="105"/>
      <c r="J98" s="105">
        <v>1</v>
      </c>
      <c r="K98" s="105"/>
    </row>
    <row r="99" spans="1:11" s="106" customFormat="1" ht="30" x14ac:dyDescent="0.25">
      <c r="A99" s="102">
        <v>12</v>
      </c>
      <c r="B99" s="102" t="s">
        <v>363</v>
      </c>
      <c r="C99" s="142" t="s">
        <v>364</v>
      </c>
      <c r="D99" s="90" t="s">
        <v>111</v>
      </c>
      <c r="E99" s="167" t="s">
        <v>365</v>
      </c>
      <c r="F99" s="154"/>
      <c r="G99" s="105">
        <v>1</v>
      </c>
      <c r="H99" s="105"/>
      <c r="I99" s="105"/>
      <c r="J99" s="105">
        <v>1</v>
      </c>
      <c r="K99" s="105"/>
    </row>
    <row r="100" spans="1:11" s="106" customFormat="1" ht="30" x14ac:dyDescent="0.25">
      <c r="A100" s="107"/>
      <c r="B100" s="107"/>
      <c r="C100" s="143" t="s">
        <v>366</v>
      </c>
      <c r="D100" s="90" t="s">
        <v>111</v>
      </c>
      <c r="E100" s="124" t="s">
        <v>367</v>
      </c>
      <c r="F100" s="105">
        <v>1</v>
      </c>
      <c r="G100" s="105"/>
      <c r="H100" s="105">
        <v>1</v>
      </c>
      <c r="I100" s="105"/>
      <c r="J100" s="105"/>
      <c r="K100" s="105"/>
    </row>
    <row r="101" spans="1:11" s="106" customFormat="1" ht="45" x14ac:dyDescent="0.25">
      <c r="A101" s="103">
        <v>13</v>
      </c>
      <c r="B101" s="103" t="s">
        <v>368</v>
      </c>
      <c r="C101" s="131" t="s">
        <v>369</v>
      </c>
      <c r="D101" s="90" t="s">
        <v>111</v>
      </c>
      <c r="E101" s="91" t="s">
        <v>370</v>
      </c>
      <c r="F101" s="105"/>
      <c r="G101" s="105">
        <v>1</v>
      </c>
      <c r="H101" s="105"/>
      <c r="I101" s="105"/>
      <c r="J101" s="105">
        <v>1</v>
      </c>
      <c r="K101" s="105"/>
    </row>
    <row r="102" spans="1:11" s="106" customFormat="1" x14ac:dyDescent="0.25">
      <c r="A102" s="108"/>
      <c r="B102" s="108"/>
      <c r="C102" s="131" t="s">
        <v>371</v>
      </c>
      <c r="D102" s="90" t="s">
        <v>111</v>
      </c>
      <c r="E102" s="91" t="s">
        <v>372</v>
      </c>
      <c r="F102" s="105"/>
      <c r="G102" s="105">
        <v>1</v>
      </c>
      <c r="H102" s="105"/>
      <c r="I102" s="105"/>
      <c r="J102" s="105">
        <v>1</v>
      </c>
      <c r="K102" s="105"/>
    </row>
    <row r="103" spans="1:11" s="106" customFormat="1" ht="18.75" customHeight="1" x14ac:dyDescent="0.25">
      <c r="A103" s="108"/>
      <c r="B103" s="108"/>
      <c r="C103" s="131" t="s">
        <v>373</v>
      </c>
      <c r="D103" s="90" t="s">
        <v>111</v>
      </c>
      <c r="E103" s="91" t="s">
        <v>374</v>
      </c>
      <c r="F103" s="105"/>
      <c r="G103" s="105">
        <v>1</v>
      </c>
      <c r="H103" s="105"/>
      <c r="I103" s="105"/>
      <c r="J103" s="105">
        <v>1</v>
      </c>
      <c r="K103" s="105"/>
    </row>
    <row r="104" spans="1:11" s="106" customFormat="1" x14ac:dyDescent="0.25">
      <c r="A104" s="111"/>
      <c r="B104" s="111"/>
      <c r="C104" s="131" t="s">
        <v>375</v>
      </c>
      <c r="D104" s="90" t="s">
        <v>111</v>
      </c>
      <c r="E104" s="91" t="s">
        <v>376</v>
      </c>
      <c r="F104" s="105"/>
      <c r="G104" s="105">
        <v>1</v>
      </c>
      <c r="H104" s="105"/>
      <c r="I104" s="105"/>
      <c r="J104" s="105">
        <v>1</v>
      </c>
      <c r="K104" s="105"/>
    </row>
    <row r="105" spans="1:11" s="106" customFormat="1" x14ac:dyDescent="0.25">
      <c r="A105" s="390">
        <v>14</v>
      </c>
      <c r="B105" s="390" t="s">
        <v>377</v>
      </c>
      <c r="C105" s="131" t="s">
        <v>378</v>
      </c>
      <c r="D105" s="90" t="s">
        <v>298</v>
      </c>
      <c r="E105" s="90" t="s">
        <v>379</v>
      </c>
      <c r="F105" s="105">
        <v>1</v>
      </c>
      <c r="G105" s="105"/>
      <c r="H105" s="105"/>
      <c r="I105" s="105">
        <v>1</v>
      </c>
      <c r="J105" s="105"/>
      <c r="K105" s="105"/>
    </row>
    <row r="106" spans="1:11" s="106" customFormat="1" x14ac:dyDescent="0.25">
      <c r="A106" s="391"/>
      <c r="B106" s="391"/>
      <c r="C106" s="142" t="s">
        <v>380</v>
      </c>
      <c r="D106" s="90" t="s">
        <v>190</v>
      </c>
      <c r="E106" s="91" t="s">
        <v>381</v>
      </c>
      <c r="F106" s="120">
        <v>1</v>
      </c>
      <c r="G106" s="120"/>
      <c r="H106" s="120"/>
      <c r="I106" s="120">
        <v>1</v>
      </c>
      <c r="J106" s="120"/>
      <c r="K106" s="120"/>
    </row>
    <row r="107" spans="1:11" s="106" customFormat="1" x14ac:dyDescent="0.25">
      <c r="A107" s="102">
        <v>15</v>
      </c>
      <c r="B107" s="103" t="s">
        <v>382</v>
      </c>
      <c r="C107" s="118" t="s">
        <v>383</v>
      </c>
      <c r="D107" s="95" t="s">
        <v>125</v>
      </c>
      <c r="E107" s="91" t="s">
        <v>384</v>
      </c>
      <c r="F107" s="105">
        <v>1</v>
      </c>
      <c r="G107" s="105"/>
      <c r="H107" s="105">
        <v>1</v>
      </c>
      <c r="I107" s="105"/>
      <c r="J107" s="105"/>
      <c r="K107" s="105"/>
    </row>
    <row r="108" spans="1:11" s="106" customFormat="1" x14ac:dyDescent="0.25">
      <c r="A108" s="102">
        <v>16</v>
      </c>
      <c r="B108" s="102" t="s">
        <v>385</v>
      </c>
      <c r="C108" s="109" t="s">
        <v>386</v>
      </c>
      <c r="D108" s="90" t="s">
        <v>325</v>
      </c>
      <c r="E108" s="91" t="s">
        <v>387</v>
      </c>
      <c r="F108" s="105"/>
      <c r="G108" s="105">
        <v>1</v>
      </c>
      <c r="H108" s="105"/>
      <c r="I108" s="105"/>
      <c r="J108" s="105">
        <v>1</v>
      </c>
      <c r="K108" s="105"/>
    </row>
    <row r="109" spans="1:11" s="106" customFormat="1" x14ac:dyDescent="0.25">
      <c r="A109" s="110"/>
      <c r="B109" s="110"/>
      <c r="C109" s="109" t="s">
        <v>388</v>
      </c>
      <c r="D109" s="90" t="s">
        <v>325</v>
      </c>
      <c r="E109" s="91" t="s">
        <v>389</v>
      </c>
      <c r="F109" s="105"/>
      <c r="G109" s="105">
        <v>1</v>
      </c>
      <c r="H109" s="105"/>
      <c r="I109" s="105"/>
      <c r="J109" s="105">
        <v>1</v>
      </c>
      <c r="K109" s="105"/>
    </row>
    <row r="110" spans="1:11" s="106" customFormat="1" ht="30" x14ac:dyDescent="0.25">
      <c r="A110" s="102">
        <v>17</v>
      </c>
      <c r="B110" s="151" t="s">
        <v>390</v>
      </c>
      <c r="C110" s="104" t="s">
        <v>391</v>
      </c>
      <c r="D110" s="90" t="s">
        <v>325</v>
      </c>
      <c r="E110" s="91" t="s">
        <v>392</v>
      </c>
      <c r="F110" s="105"/>
      <c r="G110" s="105">
        <v>1</v>
      </c>
      <c r="H110" s="105"/>
      <c r="I110" s="105"/>
      <c r="J110" s="105">
        <v>1</v>
      </c>
      <c r="K110" s="105"/>
    </row>
    <row r="111" spans="1:11" s="106" customFormat="1" x14ac:dyDescent="0.25">
      <c r="A111" s="110"/>
      <c r="B111" s="152"/>
      <c r="C111" s="109" t="s">
        <v>393</v>
      </c>
      <c r="D111" s="90" t="s">
        <v>325</v>
      </c>
      <c r="E111" s="91" t="s">
        <v>394</v>
      </c>
      <c r="F111" s="105"/>
      <c r="G111" s="105">
        <v>1</v>
      </c>
      <c r="H111" s="105"/>
      <c r="I111" s="105"/>
      <c r="J111" s="105"/>
      <c r="K111" s="105">
        <v>1</v>
      </c>
    </row>
    <row r="112" spans="1:11" s="106" customFormat="1" x14ac:dyDescent="0.25">
      <c r="A112" s="157">
        <v>18</v>
      </c>
      <c r="B112" s="158" t="s">
        <v>395</v>
      </c>
      <c r="C112" s="109" t="s">
        <v>396</v>
      </c>
      <c r="D112" s="89" t="s">
        <v>325</v>
      </c>
      <c r="E112" s="91" t="s">
        <v>397</v>
      </c>
      <c r="F112" s="105"/>
      <c r="G112" s="105">
        <v>1</v>
      </c>
      <c r="H112" s="105"/>
      <c r="I112" s="105"/>
      <c r="J112" s="105">
        <v>1</v>
      </c>
      <c r="K112" s="105"/>
    </row>
    <row r="113" spans="1:11" x14ac:dyDescent="0.25">
      <c r="A113" s="75"/>
      <c r="B113" s="3"/>
      <c r="C113" s="8"/>
      <c r="D113" s="8"/>
      <c r="E113" s="159" t="s">
        <v>11</v>
      </c>
      <c r="F113" s="101">
        <f t="shared" ref="F113:K113" si="0">SUM(F7:F112)</f>
        <v>54</v>
      </c>
      <c r="G113" s="101">
        <f t="shared" si="0"/>
        <v>43</v>
      </c>
      <c r="H113" s="101">
        <f t="shared" si="0"/>
        <v>26</v>
      </c>
      <c r="I113" s="101">
        <f t="shared" si="0"/>
        <v>28</v>
      </c>
      <c r="J113" s="101">
        <f t="shared" si="0"/>
        <v>25</v>
      </c>
      <c r="K113" s="101">
        <f t="shared" si="0"/>
        <v>18</v>
      </c>
    </row>
    <row r="114" spans="1:11" x14ac:dyDescent="0.25">
      <c r="B114" s="9"/>
      <c r="C114"/>
    </row>
    <row r="115" spans="1:11" x14ac:dyDescent="0.25">
      <c r="B115" s="163"/>
      <c r="C115"/>
      <c r="H115" s="392" t="s">
        <v>398</v>
      </c>
      <c r="I115" s="392"/>
      <c r="J115" s="392"/>
      <c r="K115" s="392"/>
    </row>
    <row r="116" spans="1:11" x14ac:dyDescent="0.25">
      <c r="B116" s="163"/>
      <c r="C116"/>
    </row>
    <row r="118" spans="1:11" x14ac:dyDescent="0.25">
      <c r="J118" s="164" t="s">
        <v>399</v>
      </c>
    </row>
  </sheetData>
  <autoFilter ref="A6:K113" xr:uid="{00000000-0009-0000-0000-000002000000}"/>
  <mergeCells count="7">
    <mergeCell ref="A105:A106"/>
    <mergeCell ref="B105:B106"/>
    <mergeCell ref="H115:K115"/>
    <mergeCell ref="F5:G5"/>
    <mergeCell ref="H5:K5"/>
    <mergeCell ref="C74:C75"/>
    <mergeCell ref="C76:C78"/>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78"/>
  <sheetViews>
    <sheetView showGridLines="0" zoomScale="90" zoomScaleNormal="90" workbookViewId="0">
      <pane ySplit="6" topLeftCell="A7" activePane="bottomLeft" state="frozen"/>
      <selection activeCell="F19" sqref="F19"/>
      <selection pane="bottomLeft" activeCell="F19" sqref="F19"/>
    </sheetView>
  </sheetViews>
  <sheetFormatPr defaultColWidth="9.140625" defaultRowHeight="15" x14ac:dyDescent="0.25"/>
  <cols>
    <col min="1" max="1" width="4.5703125" style="18" customWidth="1"/>
    <col min="2" max="2" width="18" style="18" bestFit="1" customWidth="1"/>
    <col min="3" max="3" width="14.42578125" style="15" customWidth="1"/>
    <col min="4" max="4" width="14.42578125" style="10" customWidth="1"/>
    <col min="5" max="5" width="18.7109375" style="10" customWidth="1"/>
    <col min="6" max="6" width="89.5703125" style="10" customWidth="1"/>
    <col min="7" max="8" width="5.5703125" style="18" customWidth="1"/>
    <col min="9" max="9" width="10.140625" style="18" bestFit="1" customWidth="1"/>
    <col min="10" max="14" width="5.5703125" style="18" customWidth="1"/>
    <col min="15" max="15" width="9.85546875" style="10" customWidth="1"/>
    <col min="16" max="16384" width="9.140625" style="10"/>
  </cols>
  <sheetData>
    <row r="1" spans="1:15" x14ac:dyDescent="0.25">
      <c r="A1" s="11"/>
      <c r="B1" s="11"/>
      <c r="C1" s="11"/>
      <c r="D1" s="12"/>
      <c r="F1" s="11" t="s">
        <v>12</v>
      </c>
      <c r="G1" s="11"/>
      <c r="H1" s="11"/>
      <c r="I1" s="11"/>
      <c r="J1" s="11"/>
      <c r="K1" s="11"/>
      <c r="L1" s="11"/>
      <c r="M1" s="11"/>
      <c r="N1" s="11"/>
      <c r="O1" s="12"/>
    </row>
    <row r="2" spans="1:15" x14ac:dyDescent="0.25">
      <c r="A2" s="11"/>
      <c r="B2" s="11"/>
      <c r="C2" s="11"/>
      <c r="D2" s="12"/>
      <c r="F2" s="11" t="s">
        <v>106</v>
      </c>
      <c r="G2" s="11"/>
      <c r="H2" s="11"/>
      <c r="I2" s="11"/>
      <c r="J2" s="11"/>
      <c r="K2" s="11"/>
      <c r="L2" s="11"/>
      <c r="M2" s="11"/>
      <c r="N2" s="11"/>
      <c r="O2" s="12"/>
    </row>
    <row r="3" spans="1:15" x14ac:dyDescent="0.25">
      <c r="A3" s="11"/>
      <c r="B3" s="11"/>
      <c r="C3" s="11"/>
      <c r="D3" s="12"/>
      <c r="F3" s="11" t="s">
        <v>13</v>
      </c>
      <c r="G3" s="11"/>
      <c r="H3" s="11"/>
      <c r="I3" s="11"/>
      <c r="J3" s="11"/>
      <c r="K3" s="11"/>
      <c r="L3" s="11"/>
      <c r="M3" s="11"/>
      <c r="N3" s="11"/>
      <c r="O3" s="12"/>
    </row>
    <row r="4" spans="1:15" x14ac:dyDescent="0.25">
      <c r="A4" s="15"/>
      <c r="B4" s="15"/>
      <c r="J4" s="15"/>
      <c r="K4" s="15"/>
      <c r="L4" s="15"/>
      <c r="M4" s="15"/>
      <c r="N4" s="15"/>
    </row>
    <row r="5" spans="1:15" s="13" customFormat="1" x14ac:dyDescent="0.25">
      <c r="A5" s="1"/>
      <c r="B5" s="1"/>
      <c r="C5" s="1"/>
      <c r="D5" s="2"/>
      <c r="E5" s="1"/>
      <c r="F5" s="1"/>
      <c r="G5" s="403" t="s">
        <v>0</v>
      </c>
      <c r="H5" s="404"/>
      <c r="I5" s="405"/>
      <c r="J5" s="406" t="s">
        <v>1</v>
      </c>
      <c r="K5" s="406"/>
      <c r="L5" s="406"/>
      <c r="M5" s="406"/>
      <c r="N5" s="406"/>
    </row>
    <row r="6" spans="1:15" s="13" customFormat="1" ht="30" x14ac:dyDescent="0.25">
      <c r="A6" s="4" t="s">
        <v>14</v>
      </c>
      <c r="B6" s="4" t="s">
        <v>15</v>
      </c>
      <c r="C6" s="4" t="s">
        <v>2</v>
      </c>
      <c r="D6" s="5" t="s">
        <v>3</v>
      </c>
      <c r="E6" s="6" t="s">
        <v>4</v>
      </c>
      <c r="F6" s="4" t="s">
        <v>98</v>
      </c>
      <c r="G6" s="17" t="s">
        <v>5</v>
      </c>
      <c r="H6" s="17" t="s">
        <v>6</v>
      </c>
      <c r="I6" s="17" t="s">
        <v>477</v>
      </c>
      <c r="J6" s="7" t="s">
        <v>7</v>
      </c>
      <c r="K6" s="7" t="s">
        <v>8</v>
      </c>
      <c r="L6" s="7" t="s">
        <v>9</v>
      </c>
      <c r="M6" s="7" t="s">
        <v>10</v>
      </c>
      <c r="N6" s="7" t="s">
        <v>478</v>
      </c>
    </row>
    <row r="7" spans="1:15" s="14" customFormat="1" x14ac:dyDescent="0.25">
      <c r="A7" s="23">
        <v>1</v>
      </c>
      <c r="B7" s="23" t="s">
        <v>16</v>
      </c>
      <c r="C7" s="24"/>
      <c r="D7" s="25"/>
      <c r="E7" s="67" t="s">
        <v>99</v>
      </c>
      <c r="F7" s="26" t="s">
        <v>17</v>
      </c>
      <c r="G7" s="23">
        <v>1</v>
      </c>
      <c r="H7" s="23"/>
      <c r="I7" s="213" t="s">
        <v>175</v>
      </c>
      <c r="J7" s="32"/>
      <c r="K7" s="32">
        <v>1</v>
      </c>
      <c r="L7" s="32"/>
      <c r="M7" s="32"/>
      <c r="N7" s="216" t="s">
        <v>8</v>
      </c>
    </row>
    <row r="8" spans="1:15" s="14" customFormat="1" x14ac:dyDescent="0.25">
      <c r="A8" s="32">
        <v>2</v>
      </c>
      <c r="B8" s="32" t="s">
        <v>16</v>
      </c>
      <c r="C8" s="33"/>
      <c r="D8" s="34"/>
      <c r="E8" s="68" t="s">
        <v>107</v>
      </c>
      <c r="F8" s="34" t="s">
        <v>18</v>
      </c>
      <c r="G8" s="32">
        <v>1</v>
      </c>
      <c r="H8" s="32"/>
      <c r="I8" s="186" t="s">
        <v>175</v>
      </c>
      <c r="J8" s="32"/>
      <c r="K8" s="32">
        <v>1</v>
      </c>
      <c r="L8" s="32"/>
      <c r="M8" s="32"/>
      <c r="N8" s="216" t="s">
        <v>8</v>
      </c>
    </row>
    <row r="9" spans="1:15" s="14" customFormat="1" x14ac:dyDescent="0.25">
      <c r="A9" s="32">
        <v>3</v>
      </c>
      <c r="B9" s="32" t="s">
        <v>16</v>
      </c>
      <c r="C9" s="33"/>
      <c r="D9" s="34"/>
      <c r="E9" s="68" t="s">
        <v>100</v>
      </c>
      <c r="F9" s="14" t="s">
        <v>20</v>
      </c>
      <c r="G9" s="32">
        <v>1</v>
      </c>
      <c r="H9" s="32"/>
      <c r="I9" s="186" t="s">
        <v>175</v>
      </c>
      <c r="J9" s="32"/>
      <c r="K9" s="32">
        <v>1</v>
      </c>
      <c r="L9" s="32"/>
      <c r="M9" s="32"/>
      <c r="N9" s="216" t="s">
        <v>8</v>
      </c>
    </row>
    <row r="10" spans="1:15" s="14" customFormat="1" x14ac:dyDescent="0.25">
      <c r="A10" s="32">
        <v>4</v>
      </c>
      <c r="B10" s="32" t="s">
        <v>16</v>
      </c>
      <c r="C10" s="36"/>
      <c r="D10" s="35"/>
      <c r="E10" s="68" t="s">
        <v>100</v>
      </c>
      <c r="F10" s="34" t="s">
        <v>22</v>
      </c>
      <c r="G10" s="32">
        <v>1</v>
      </c>
      <c r="H10" s="32"/>
      <c r="I10" s="186" t="s">
        <v>175</v>
      </c>
      <c r="J10" s="32"/>
      <c r="K10" s="32">
        <v>1</v>
      </c>
      <c r="L10" s="32"/>
      <c r="M10" s="32"/>
      <c r="N10" s="216" t="s">
        <v>8</v>
      </c>
    </row>
    <row r="11" spans="1:15" s="14" customFormat="1" x14ac:dyDescent="0.25">
      <c r="A11" s="32">
        <v>5</v>
      </c>
      <c r="B11" s="32" t="s">
        <v>16</v>
      </c>
      <c r="C11" s="36"/>
      <c r="D11" s="35"/>
      <c r="E11" s="68" t="s">
        <v>100</v>
      </c>
      <c r="F11" s="34" t="s">
        <v>24</v>
      </c>
      <c r="G11" s="32">
        <v>1</v>
      </c>
      <c r="H11" s="32"/>
      <c r="I11" s="186" t="s">
        <v>175</v>
      </c>
      <c r="J11" s="32"/>
      <c r="K11" s="32">
        <v>1</v>
      </c>
      <c r="L11" s="32"/>
      <c r="M11" s="32"/>
      <c r="N11" s="216" t="s">
        <v>8</v>
      </c>
    </row>
    <row r="12" spans="1:15" s="14" customFormat="1" x14ac:dyDescent="0.25">
      <c r="A12" s="32">
        <v>6</v>
      </c>
      <c r="B12" s="32" t="s">
        <v>16</v>
      </c>
      <c r="C12" s="36"/>
      <c r="D12" s="35"/>
      <c r="E12" s="68" t="s">
        <v>107</v>
      </c>
      <c r="F12" s="34" t="s">
        <v>23</v>
      </c>
      <c r="G12" s="32">
        <v>1</v>
      </c>
      <c r="H12" s="32"/>
      <c r="I12" s="186" t="s">
        <v>175</v>
      </c>
      <c r="J12" s="32"/>
      <c r="K12" s="32">
        <v>1</v>
      </c>
      <c r="L12" s="32"/>
      <c r="M12" s="32"/>
      <c r="N12" s="216" t="s">
        <v>8</v>
      </c>
    </row>
    <row r="13" spans="1:15" s="14" customFormat="1" x14ac:dyDescent="0.25">
      <c r="A13" s="32">
        <v>7</v>
      </c>
      <c r="B13" s="32" t="s">
        <v>16</v>
      </c>
      <c r="C13" s="36"/>
      <c r="D13" s="35"/>
      <c r="E13" s="68" t="s">
        <v>108</v>
      </c>
      <c r="F13" s="37" t="s">
        <v>25</v>
      </c>
      <c r="G13" s="32">
        <v>1</v>
      </c>
      <c r="H13" s="32"/>
      <c r="I13" s="186" t="s">
        <v>175</v>
      </c>
      <c r="J13" s="32"/>
      <c r="K13" s="32">
        <v>1</v>
      </c>
      <c r="L13" s="32"/>
      <c r="M13" s="32"/>
      <c r="N13" s="216" t="s">
        <v>8</v>
      </c>
    </row>
    <row r="14" spans="1:15" s="14" customFormat="1" x14ac:dyDescent="0.25">
      <c r="A14" s="32">
        <v>8</v>
      </c>
      <c r="B14" s="32" t="s">
        <v>16</v>
      </c>
      <c r="C14" s="33"/>
      <c r="D14" s="34"/>
      <c r="E14" s="68" t="s">
        <v>108</v>
      </c>
      <c r="F14" s="38" t="s">
        <v>26</v>
      </c>
      <c r="G14" s="32">
        <v>1</v>
      </c>
      <c r="H14" s="32"/>
      <c r="I14" s="186" t="s">
        <v>175</v>
      </c>
      <c r="J14" s="32"/>
      <c r="K14" s="32">
        <v>1</v>
      </c>
      <c r="L14" s="32"/>
      <c r="M14" s="32"/>
      <c r="N14" s="216" t="s">
        <v>8</v>
      </c>
    </row>
    <row r="15" spans="1:15" s="14" customFormat="1" x14ac:dyDescent="0.25">
      <c r="A15" s="32">
        <v>9</v>
      </c>
      <c r="B15" s="32" t="s">
        <v>16</v>
      </c>
      <c r="C15" s="33"/>
      <c r="D15" s="39"/>
      <c r="E15" s="68" t="s">
        <v>100</v>
      </c>
      <c r="F15" s="39" t="s">
        <v>28</v>
      </c>
      <c r="G15" s="32">
        <v>1</v>
      </c>
      <c r="H15" s="32"/>
      <c r="I15" s="186" t="s">
        <v>175</v>
      </c>
      <c r="J15" s="32"/>
      <c r="K15" s="32">
        <v>1</v>
      </c>
      <c r="L15" s="32"/>
      <c r="M15" s="32"/>
      <c r="N15" s="216" t="s">
        <v>8</v>
      </c>
    </row>
    <row r="16" spans="1:15" s="14" customFormat="1" x14ac:dyDescent="0.25">
      <c r="A16" s="32">
        <v>10</v>
      </c>
      <c r="B16" s="32" t="s">
        <v>16</v>
      </c>
      <c r="C16" s="33"/>
      <c r="D16" s="34"/>
      <c r="E16" s="68" t="s">
        <v>108</v>
      </c>
      <c r="F16" s="39" t="s">
        <v>33</v>
      </c>
      <c r="G16" s="32">
        <v>1</v>
      </c>
      <c r="H16" s="32"/>
      <c r="I16" s="186" t="s">
        <v>175</v>
      </c>
      <c r="J16" s="32"/>
      <c r="K16" s="32">
        <v>1</v>
      </c>
      <c r="L16" s="32"/>
      <c r="M16" s="32"/>
      <c r="N16" s="216" t="s">
        <v>8</v>
      </c>
    </row>
    <row r="17" spans="1:14" s="14" customFormat="1" x14ac:dyDescent="0.25">
      <c r="A17" s="32">
        <v>11</v>
      </c>
      <c r="B17" s="32" t="s">
        <v>16</v>
      </c>
      <c r="C17" s="33"/>
      <c r="D17" s="35"/>
      <c r="E17" s="65" t="s">
        <v>111</v>
      </c>
      <c r="F17" s="34" t="s">
        <v>34</v>
      </c>
      <c r="G17" s="32"/>
      <c r="H17" s="32">
        <v>1</v>
      </c>
      <c r="I17" s="186" t="s">
        <v>180</v>
      </c>
      <c r="J17" s="32"/>
      <c r="K17" s="32"/>
      <c r="L17" s="32"/>
      <c r="M17" s="32">
        <v>1</v>
      </c>
      <c r="N17" s="216" t="s">
        <v>10</v>
      </c>
    </row>
    <row r="18" spans="1:14" s="14" customFormat="1" x14ac:dyDescent="0.25">
      <c r="A18" s="32">
        <v>12</v>
      </c>
      <c r="B18" s="32" t="s">
        <v>16</v>
      </c>
      <c r="C18" s="33"/>
      <c r="D18" s="35"/>
      <c r="E18" s="65" t="s">
        <v>111</v>
      </c>
      <c r="F18" s="39" t="s">
        <v>19</v>
      </c>
      <c r="G18" s="32"/>
      <c r="H18" s="32">
        <v>1</v>
      </c>
      <c r="I18" s="186" t="s">
        <v>180</v>
      </c>
      <c r="J18" s="32"/>
      <c r="K18" s="32"/>
      <c r="L18" s="32"/>
      <c r="M18" s="41">
        <v>1</v>
      </c>
      <c r="N18" s="216" t="s">
        <v>10</v>
      </c>
    </row>
    <row r="19" spans="1:14" s="14" customFormat="1" x14ac:dyDescent="0.25">
      <c r="A19" s="32">
        <v>13</v>
      </c>
      <c r="B19" s="32" t="s">
        <v>16</v>
      </c>
      <c r="C19" s="33"/>
      <c r="D19" s="42"/>
      <c r="E19" s="65" t="s">
        <v>110</v>
      </c>
      <c r="F19" s="39" t="s">
        <v>21</v>
      </c>
      <c r="G19" s="32"/>
      <c r="H19" s="32">
        <v>1</v>
      </c>
      <c r="I19" s="186" t="s">
        <v>180</v>
      </c>
      <c r="J19" s="32"/>
      <c r="K19" s="32"/>
      <c r="L19" s="32"/>
      <c r="M19" s="32">
        <v>1</v>
      </c>
      <c r="N19" s="216" t="s">
        <v>10</v>
      </c>
    </row>
    <row r="20" spans="1:14" s="14" customFormat="1" x14ac:dyDescent="0.25">
      <c r="A20" s="32">
        <v>14</v>
      </c>
      <c r="B20" s="32" t="s">
        <v>16</v>
      </c>
      <c r="C20" s="33"/>
      <c r="D20" s="42"/>
      <c r="E20" s="65" t="s">
        <v>101</v>
      </c>
      <c r="F20" s="39" t="s">
        <v>27</v>
      </c>
      <c r="G20" s="32"/>
      <c r="H20" s="32">
        <v>1</v>
      </c>
      <c r="I20" s="186" t="s">
        <v>180</v>
      </c>
      <c r="J20" s="32"/>
      <c r="K20" s="32"/>
      <c r="L20" s="32"/>
      <c r="M20" s="32">
        <v>1</v>
      </c>
      <c r="N20" s="216" t="s">
        <v>10</v>
      </c>
    </row>
    <row r="21" spans="1:14" s="14" customFormat="1" x14ac:dyDescent="0.25">
      <c r="A21" s="32">
        <v>15</v>
      </c>
      <c r="B21" s="32" t="s">
        <v>16</v>
      </c>
      <c r="C21" s="33"/>
      <c r="D21" s="43"/>
      <c r="E21" s="69" t="s">
        <v>108</v>
      </c>
      <c r="F21" s="39" t="s">
        <v>29</v>
      </c>
      <c r="G21" s="32"/>
      <c r="H21" s="32">
        <v>1</v>
      </c>
      <c r="I21" s="186" t="s">
        <v>180</v>
      </c>
      <c r="J21" s="32"/>
      <c r="K21" s="32"/>
      <c r="L21" s="32"/>
      <c r="M21" s="32">
        <v>1</v>
      </c>
      <c r="N21" s="216" t="s">
        <v>10</v>
      </c>
    </row>
    <row r="22" spans="1:14" s="14" customFormat="1" x14ac:dyDescent="0.25">
      <c r="A22" s="32">
        <v>16</v>
      </c>
      <c r="B22" s="32" t="s">
        <v>16</v>
      </c>
      <c r="C22" s="33"/>
      <c r="D22" s="44"/>
      <c r="E22" s="69" t="s">
        <v>101</v>
      </c>
      <c r="F22" s="39" t="s">
        <v>30</v>
      </c>
      <c r="G22" s="32"/>
      <c r="H22" s="32">
        <v>1</v>
      </c>
      <c r="I22" s="186" t="s">
        <v>180</v>
      </c>
      <c r="J22" s="32"/>
      <c r="K22" s="32"/>
      <c r="L22" s="32"/>
      <c r="M22" s="32">
        <v>1</v>
      </c>
      <c r="N22" s="216" t="s">
        <v>10</v>
      </c>
    </row>
    <row r="23" spans="1:14" s="14" customFormat="1" x14ac:dyDescent="0.25">
      <c r="A23" s="32">
        <v>17</v>
      </c>
      <c r="B23" s="32" t="s">
        <v>16</v>
      </c>
      <c r="C23" s="45"/>
      <c r="D23" s="46"/>
      <c r="E23" s="65" t="s">
        <v>101</v>
      </c>
      <c r="F23" s="39" t="s">
        <v>31</v>
      </c>
      <c r="G23" s="41"/>
      <c r="H23" s="41">
        <v>1</v>
      </c>
      <c r="I23" s="186" t="s">
        <v>180</v>
      </c>
      <c r="J23" s="41"/>
      <c r="K23" s="41"/>
      <c r="L23" s="41"/>
      <c r="M23" s="41">
        <v>1</v>
      </c>
      <c r="N23" s="216" t="s">
        <v>10</v>
      </c>
    </row>
    <row r="24" spans="1:14" s="14" customFormat="1" x14ac:dyDescent="0.25">
      <c r="A24" s="32">
        <v>18</v>
      </c>
      <c r="B24" s="27" t="s">
        <v>16</v>
      </c>
      <c r="C24" s="55"/>
      <c r="D24" s="56"/>
      <c r="E24" s="66" t="s">
        <v>99</v>
      </c>
      <c r="F24" s="57" t="s">
        <v>32</v>
      </c>
      <c r="G24" s="27"/>
      <c r="H24" s="27">
        <v>1</v>
      </c>
      <c r="I24" s="186" t="s">
        <v>180</v>
      </c>
      <c r="J24" s="27"/>
      <c r="K24" s="27"/>
      <c r="L24" s="27"/>
      <c r="M24" s="27">
        <v>1</v>
      </c>
      <c r="N24" s="216" t="s">
        <v>10</v>
      </c>
    </row>
    <row r="25" spans="1:14" s="14" customFormat="1" x14ac:dyDescent="0.25">
      <c r="A25" s="23">
        <v>19</v>
      </c>
      <c r="B25" s="48" t="s">
        <v>35</v>
      </c>
      <c r="C25" s="33"/>
      <c r="D25" s="40"/>
      <c r="E25" s="65" t="s">
        <v>108</v>
      </c>
      <c r="F25" s="49" t="s">
        <v>36</v>
      </c>
      <c r="G25" s="32">
        <v>1</v>
      </c>
      <c r="H25" s="32"/>
      <c r="I25" s="213" t="s">
        <v>175</v>
      </c>
      <c r="J25" s="32"/>
      <c r="K25" s="32">
        <v>1</v>
      </c>
      <c r="L25" s="32"/>
      <c r="M25" s="32"/>
      <c r="N25" s="216" t="s">
        <v>8</v>
      </c>
    </row>
    <row r="26" spans="1:14" s="14" customFormat="1" x14ac:dyDescent="0.25">
      <c r="A26" s="32">
        <v>20</v>
      </c>
      <c r="B26" s="48" t="s">
        <v>35</v>
      </c>
      <c r="C26" s="33"/>
      <c r="D26" s="39"/>
      <c r="E26" s="73" t="s">
        <v>108</v>
      </c>
      <c r="F26" s="50" t="s">
        <v>37</v>
      </c>
      <c r="G26" s="32">
        <v>1</v>
      </c>
      <c r="H26" s="32"/>
      <c r="I26" s="186" t="s">
        <v>175</v>
      </c>
      <c r="J26" s="32"/>
      <c r="K26" s="32">
        <v>1</v>
      </c>
      <c r="L26" s="32"/>
      <c r="M26" s="32"/>
      <c r="N26" s="216" t="s">
        <v>8</v>
      </c>
    </row>
    <row r="27" spans="1:14" s="14" customFormat="1" x14ac:dyDescent="0.25">
      <c r="A27" s="32">
        <v>21</v>
      </c>
      <c r="B27" s="48" t="s">
        <v>35</v>
      </c>
      <c r="C27" s="33"/>
      <c r="D27" s="39"/>
      <c r="E27" s="83" t="s">
        <v>115</v>
      </c>
      <c r="F27" s="50" t="s">
        <v>62</v>
      </c>
      <c r="G27" s="32">
        <v>1</v>
      </c>
      <c r="H27" s="32"/>
      <c r="I27" s="186" t="s">
        <v>175</v>
      </c>
      <c r="J27" s="32"/>
      <c r="K27" s="32">
        <v>1</v>
      </c>
      <c r="L27" s="32"/>
      <c r="M27" s="32"/>
      <c r="N27" s="216" t="s">
        <v>8</v>
      </c>
    </row>
    <row r="28" spans="1:14" s="14" customFormat="1" x14ac:dyDescent="0.25">
      <c r="A28" s="32">
        <v>22</v>
      </c>
      <c r="B28" s="48" t="s">
        <v>35</v>
      </c>
      <c r="C28" s="33"/>
      <c r="D28" s="51"/>
      <c r="E28" s="65" t="s">
        <v>105</v>
      </c>
      <c r="F28" s="49" t="s">
        <v>38</v>
      </c>
      <c r="G28" s="32">
        <v>1</v>
      </c>
      <c r="H28" s="32"/>
      <c r="I28" s="186" t="s">
        <v>175</v>
      </c>
      <c r="J28" s="32"/>
      <c r="K28" s="32">
        <v>1</v>
      </c>
      <c r="L28" s="32"/>
      <c r="M28" s="32"/>
      <c r="N28" s="216" t="s">
        <v>8</v>
      </c>
    </row>
    <row r="29" spans="1:14" s="14" customFormat="1" x14ac:dyDescent="0.25">
      <c r="A29" s="32">
        <v>23</v>
      </c>
      <c r="B29" s="48" t="s">
        <v>35</v>
      </c>
      <c r="C29" s="33"/>
      <c r="D29" s="40"/>
      <c r="E29" s="65" t="s">
        <v>108</v>
      </c>
      <c r="F29" s="49" t="s">
        <v>39</v>
      </c>
      <c r="G29" s="32">
        <v>1</v>
      </c>
      <c r="H29" s="32"/>
      <c r="I29" s="186" t="s">
        <v>175</v>
      </c>
      <c r="J29" s="32"/>
      <c r="K29" s="32">
        <v>1</v>
      </c>
      <c r="L29" s="32"/>
      <c r="M29" s="32"/>
      <c r="N29" s="216" t="s">
        <v>8</v>
      </c>
    </row>
    <row r="30" spans="1:14" s="14" customFormat="1" x14ac:dyDescent="0.25">
      <c r="A30" s="32">
        <v>24</v>
      </c>
      <c r="B30" s="48" t="s">
        <v>35</v>
      </c>
      <c r="C30" s="33"/>
      <c r="D30" s="40"/>
      <c r="E30" s="39"/>
      <c r="F30" s="50" t="s">
        <v>40</v>
      </c>
      <c r="G30" s="32">
        <v>1</v>
      </c>
      <c r="H30" s="32"/>
      <c r="I30" s="186" t="s">
        <v>175</v>
      </c>
      <c r="J30" s="32"/>
      <c r="K30" s="32">
        <v>1</v>
      </c>
      <c r="L30" s="32"/>
      <c r="M30" s="32"/>
      <c r="N30" s="216" t="s">
        <v>8</v>
      </c>
    </row>
    <row r="31" spans="1:14" s="14" customFormat="1" x14ac:dyDescent="0.25">
      <c r="A31" s="32">
        <v>25</v>
      </c>
      <c r="B31" s="48" t="s">
        <v>35</v>
      </c>
      <c r="C31" s="33"/>
      <c r="D31" s="40"/>
      <c r="E31" s="65" t="s">
        <v>104</v>
      </c>
      <c r="F31" s="49" t="s">
        <v>41</v>
      </c>
      <c r="G31" s="41">
        <v>1</v>
      </c>
      <c r="H31" s="41"/>
      <c r="I31" s="186" t="s">
        <v>175</v>
      </c>
      <c r="J31" s="41"/>
      <c r="K31" s="41">
        <v>1</v>
      </c>
      <c r="L31" s="41"/>
      <c r="M31" s="41"/>
      <c r="N31" s="216" t="s">
        <v>8</v>
      </c>
    </row>
    <row r="32" spans="1:14" s="14" customFormat="1" x14ac:dyDescent="0.25">
      <c r="A32" s="32">
        <v>26</v>
      </c>
      <c r="B32" s="48" t="s">
        <v>35</v>
      </c>
      <c r="C32" s="33"/>
      <c r="D32" s="35"/>
      <c r="E32" s="65" t="s">
        <v>108</v>
      </c>
      <c r="F32" s="52" t="s">
        <v>42</v>
      </c>
      <c r="G32" s="32">
        <v>1</v>
      </c>
      <c r="H32" s="32"/>
      <c r="I32" s="186" t="s">
        <v>175</v>
      </c>
      <c r="J32" s="32"/>
      <c r="K32" s="32">
        <v>1</v>
      </c>
      <c r="L32" s="32"/>
      <c r="M32" s="32"/>
      <c r="N32" s="216" t="s">
        <v>8</v>
      </c>
    </row>
    <row r="33" spans="1:14" s="14" customFormat="1" x14ac:dyDescent="0.25">
      <c r="A33" s="32">
        <v>27</v>
      </c>
      <c r="B33" s="48" t="s">
        <v>35</v>
      </c>
      <c r="C33" s="33"/>
      <c r="D33" s="40"/>
      <c r="E33" s="65" t="s">
        <v>109</v>
      </c>
      <c r="F33" s="49" t="s">
        <v>61</v>
      </c>
      <c r="G33" s="41">
        <v>1</v>
      </c>
      <c r="H33" s="41"/>
      <c r="I33" s="186" t="s">
        <v>175</v>
      </c>
      <c r="J33" s="41">
        <v>1</v>
      </c>
      <c r="K33" s="41"/>
      <c r="L33" s="41"/>
      <c r="M33" s="41"/>
      <c r="N33" s="215" t="s">
        <v>7</v>
      </c>
    </row>
    <row r="34" spans="1:14" s="14" customFormat="1" x14ac:dyDescent="0.25">
      <c r="A34" s="32">
        <v>28</v>
      </c>
      <c r="B34" s="48" t="s">
        <v>35</v>
      </c>
      <c r="C34" s="33"/>
      <c r="D34" s="34"/>
      <c r="E34" s="65" t="s">
        <v>110</v>
      </c>
      <c r="F34" s="52" t="s">
        <v>43</v>
      </c>
      <c r="G34" s="32"/>
      <c r="H34" s="32">
        <v>1</v>
      </c>
      <c r="I34" s="186" t="s">
        <v>180</v>
      </c>
      <c r="J34" s="32"/>
      <c r="K34" s="32"/>
      <c r="L34" s="32">
        <v>1</v>
      </c>
      <c r="M34" s="32"/>
      <c r="N34" s="216" t="s">
        <v>9</v>
      </c>
    </row>
    <row r="35" spans="1:14" s="14" customFormat="1" x14ac:dyDescent="0.25">
      <c r="A35" s="32">
        <v>29</v>
      </c>
      <c r="B35" s="48" t="s">
        <v>35</v>
      </c>
      <c r="C35" s="33"/>
      <c r="D35" s="47"/>
      <c r="E35" s="65" t="s">
        <v>110</v>
      </c>
      <c r="F35" s="52" t="s">
        <v>44</v>
      </c>
      <c r="G35" s="32"/>
      <c r="H35" s="32">
        <v>1</v>
      </c>
      <c r="I35" s="186" t="s">
        <v>180</v>
      </c>
      <c r="J35" s="32"/>
      <c r="K35" s="32"/>
      <c r="L35" s="32">
        <v>1</v>
      </c>
      <c r="M35" s="32"/>
      <c r="N35" s="216" t="s">
        <v>9</v>
      </c>
    </row>
    <row r="36" spans="1:14" s="14" customFormat="1" x14ac:dyDescent="0.25">
      <c r="A36" s="32">
        <v>30</v>
      </c>
      <c r="B36" s="28" t="s">
        <v>35</v>
      </c>
      <c r="C36" s="55"/>
      <c r="D36" s="30"/>
      <c r="E36" s="66" t="s">
        <v>103</v>
      </c>
      <c r="F36" s="58" t="s">
        <v>45</v>
      </c>
      <c r="G36" s="31"/>
      <c r="H36" s="31">
        <v>1</v>
      </c>
      <c r="I36" s="186" t="s">
        <v>180</v>
      </c>
      <c r="J36" s="31"/>
      <c r="K36" s="31"/>
      <c r="L36" s="31"/>
      <c r="M36" s="31">
        <v>1</v>
      </c>
      <c r="N36" s="216" t="s">
        <v>10</v>
      </c>
    </row>
    <row r="37" spans="1:14" s="14" customFormat="1" x14ac:dyDescent="0.25">
      <c r="A37" s="23">
        <v>31</v>
      </c>
      <c r="B37" s="48" t="s">
        <v>46</v>
      </c>
      <c r="C37" s="33"/>
      <c r="D37" s="40"/>
      <c r="E37" s="65" t="s">
        <v>99</v>
      </c>
      <c r="F37" s="50" t="s">
        <v>47</v>
      </c>
      <c r="G37" s="41">
        <v>1</v>
      </c>
      <c r="H37" s="41"/>
      <c r="I37" s="186" t="s">
        <v>175</v>
      </c>
      <c r="J37" s="41"/>
      <c r="K37" s="41">
        <v>1</v>
      </c>
      <c r="L37" s="41"/>
      <c r="M37" s="41"/>
      <c r="N37" s="216" t="s">
        <v>8</v>
      </c>
    </row>
    <row r="38" spans="1:14" s="14" customFormat="1" x14ac:dyDescent="0.25">
      <c r="A38" s="32">
        <v>32</v>
      </c>
      <c r="B38" s="48" t="s">
        <v>46</v>
      </c>
      <c r="C38" s="33"/>
      <c r="D38" s="39"/>
      <c r="E38" s="65" t="s">
        <v>107</v>
      </c>
      <c r="F38" s="50" t="s">
        <v>48</v>
      </c>
      <c r="G38" s="41">
        <v>1</v>
      </c>
      <c r="H38" s="41"/>
      <c r="I38" s="186" t="s">
        <v>175</v>
      </c>
      <c r="J38" s="41"/>
      <c r="K38" s="41">
        <v>1</v>
      </c>
      <c r="L38" s="41"/>
      <c r="M38" s="41"/>
      <c r="N38" s="216" t="s">
        <v>8</v>
      </c>
    </row>
    <row r="39" spans="1:14" s="14" customFormat="1" x14ac:dyDescent="0.25">
      <c r="A39" s="32">
        <v>33</v>
      </c>
      <c r="B39" s="48" t="s">
        <v>46</v>
      </c>
      <c r="C39" s="33"/>
      <c r="D39" s="39"/>
      <c r="E39" s="65" t="s">
        <v>99</v>
      </c>
      <c r="F39" s="49" t="s">
        <v>49</v>
      </c>
      <c r="G39" s="41">
        <v>1</v>
      </c>
      <c r="H39" s="41"/>
      <c r="I39" s="186" t="s">
        <v>175</v>
      </c>
      <c r="J39" s="41"/>
      <c r="K39" s="41">
        <v>1</v>
      </c>
      <c r="L39" s="41"/>
      <c r="M39" s="41"/>
      <c r="N39" s="216" t="s">
        <v>8</v>
      </c>
    </row>
    <row r="40" spans="1:14" s="14" customFormat="1" x14ac:dyDescent="0.25">
      <c r="A40" s="32">
        <v>34</v>
      </c>
      <c r="B40" s="48" t="s">
        <v>46</v>
      </c>
      <c r="C40" s="33"/>
      <c r="D40" s="40"/>
      <c r="E40" s="65" t="s">
        <v>99</v>
      </c>
      <c r="F40" s="49" t="s">
        <v>50</v>
      </c>
      <c r="G40" s="41">
        <v>1</v>
      </c>
      <c r="H40" s="41"/>
      <c r="I40" s="186" t="s">
        <v>175</v>
      </c>
      <c r="J40" s="41"/>
      <c r="K40" s="41">
        <v>1</v>
      </c>
      <c r="L40" s="41"/>
      <c r="M40" s="41"/>
      <c r="N40" s="216" t="s">
        <v>8</v>
      </c>
    </row>
    <row r="41" spans="1:14" s="14" customFormat="1" x14ac:dyDescent="0.25">
      <c r="A41" s="32">
        <v>35</v>
      </c>
      <c r="B41" s="53" t="s">
        <v>46</v>
      </c>
      <c r="C41" s="45"/>
      <c r="D41" s="40"/>
      <c r="E41" s="39" t="s">
        <v>99</v>
      </c>
      <c r="F41" s="54" t="s">
        <v>51</v>
      </c>
      <c r="G41" s="41">
        <v>1</v>
      </c>
      <c r="H41" s="41"/>
      <c r="I41" s="186" t="s">
        <v>175</v>
      </c>
      <c r="J41" s="41"/>
      <c r="K41" s="41">
        <v>1</v>
      </c>
      <c r="L41" s="41"/>
      <c r="M41" s="41"/>
      <c r="N41" s="216" t="s">
        <v>8</v>
      </c>
    </row>
    <row r="42" spans="1:14" s="14" customFormat="1" x14ac:dyDescent="0.25">
      <c r="A42" s="32">
        <v>36</v>
      </c>
      <c r="B42" s="48" t="s">
        <v>46</v>
      </c>
      <c r="C42" s="33"/>
      <c r="D42" s="47"/>
      <c r="E42" s="65" t="s">
        <v>107</v>
      </c>
      <c r="F42" s="54" t="s">
        <v>52</v>
      </c>
      <c r="G42" s="32">
        <v>1</v>
      </c>
      <c r="H42" s="32"/>
      <c r="I42" s="186" t="s">
        <v>175</v>
      </c>
      <c r="J42" s="32"/>
      <c r="K42" s="32">
        <v>1</v>
      </c>
      <c r="L42" s="32"/>
      <c r="M42" s="32"/>
      <c r="N42" s="216" t="s">
        <v>8</v>
      </c>
    </row>
    <row r="43" spans="1:14" s="14" customFormat="1" x14ac:dyDescent="0.25">
      <c r="A43" s="32">
        <v>37</v>
      </c>
      <c r="B43" s="48" t="s">
        <v>46</v>
      </c>
      <c r="C43" s="33"/>
      <c r="D43" s="40"/>
      <c r="E43" s="65" t="s">
        <v>112</v>
      </c>
      <c r="F43" s="54" t="s">
        <v>53</v>
      </c>
      <c r="G43" s="32">
        <v>1</v>
      </c>
      <c r="H43" s="32"/>
      <c r="I43" s="186" t="s">
        <v>175</v>
      </c>
      <c r="J43" s="32"/>
      <c r="K43" s="32">
        <v>1</v>
      </c>
      <c r="L43" s="32"/>
      <c r="M43" s="32"/>
      <c r="N43" s="216" t="s">
        <v>8</v>
      </c>
    </row>
    <row r="44" spans="1:14" s="14" customFormat="1" x14ac:dyDescent="0.25">
      <c r="A44" s="32">
        <v>38</v>
      </c>
      <c r="B44" s="48" t="s">
        <v>46</v>
      </c>
      <c r="C44" s="33"/>
      <c r="D44" s="40"/>
      <c r="E44" s="65" t="s">
        <v>99</v>
      </c>
      <c r="F44" s="54" t="s">
        <v>54</v>
      </c>
      <c r="G44" s="32">
        <v>1</v>
      </c>
      <c r="H44" s="32"/>
      <c r="I44" s="186" t="s">
        <v>175</v>
      </c>
      <c r="J44" s="32"/>
      <c r="K44" s="32">
        <v>1</v>
      </c>
      <c r="L44" s="32"/>
      <c r="M44" s="32"/>
      <c r="N44" s="216" t="s">
        <v>8</v>
      </c>
    </row>
    <row r="45" spans="1:14" s="14" customFormat="1" x14ac:dyDescent="0.25">
      <c r="A45" s="32">
        <v>39</v>
      </c>
      <c r="B45" s="48" t="s">
        <v>46</v>
      </c>
      <c r="C45" s="33"/>
      <c r="D45" s="40"/>
      <c r="E45" s="65" t="s">
        <v>99</v>
      </c>
      <c r="F45" s="50" t="s">
        <v>55</v>
      </c>
      <c r="G45" s="32">
        <v>1</v>
      </c>
      <c r="H45" s="32"/>
      <c r="I45" s="186" t="s">
        <v>175</v>
      </c>
      <c r="J45" s="32"/>
      <c r="K45" s="32">
        <v>1</v>
      </c>
      <c r="L45" s="32"/>
      <c r="M45" s="32"/>
      <c r="N45" s="216" t="s">
        <v>8</v>
      </c>
    </row>
    <row r="46" spans="1:14" s="14" customFormat="1" x14ac:dyDescent="0.25">
      <c r="A46" s="32">
        <v>40</v>
      </c>
      <c r="B46" s="48" t="s">
        <v>46</v>
      </c>
      <c r="C46" s="33"/>
      <c r="D46" s="51"/>
      <c r="E46" s="39"/>
      <c r="F46" s="49" t="s">
        <v>56</v>
      </c>
      <c r="G46" s="32">
        <v>1</v>
      </c>
      <c r="H46" s="32"/>
      <c r="I46" s="186" t="s">
        <v>175</v>
      </c>
      <c r="J46" s="32"/>
      <c r="K46" s="32">
        <v>1</v>
      </c>
      <c r="L46" s="32"/>
      <c r="M46" s="32"/>
      <c r="N46" s="216" t="s">
        <v>8</v>
      </c>
    </row>
    <row r="47" spans="1:14" s="14" customFormat="1" x14ac:dyDescent="0.25">
      <c r="A47" s="32">
        <v>41</v>
      </c>
      <c r="B47" s="48" t="s">
        <v>46</v>
      </c>
      <c r="C47" s="33"/>
      <c r="D47" s="40"/>
      <c r="E47" s="65" t="s">
        <v>112</v>
      </c>
      <c r="F47" s="49" t="s">
        <v>57</v>
      </c>
      <c r="G47" s="32">
        <v>1</v>
      </c>
      <c r="H47" s="32"/>
      <c r="I47" s="186" t="s">
        <v>175</v>
      </c>
      <c r="J47" s="32"/>
      <c r="K47" s="32">
        <v>1</v>
      </c>
      <c r="L47" s="32"/>
      <c r="M47" s="32"/>
      <c r="N47" s="216" t="s">
        <v>8</v>
      </c>
    </row>
    <row r="48" spans="1:14" s="14" customFormat="1" x14ac:dyDescent="0.25">
      <c r="A48" s="32">
        <v>42</v>
      </c>
      <c r="B48" s="48" t="s">
        <v>46</v>
      </c>
      <c r="C48" s="33"/>
      <c r="D48" s="40"/>
      <c r="E48" s="73" t="s">
        <v>130</v>
      </c>
      <c r="F48" s="49" t="s">
        <v>58</v>
      </c>
      <c r="G48" s="32"/>
      <c r="H48" s="32">
        <v>1</v>
      </c>
      <c r="I48" s="186" t="s">
        <v>180</v>
      </c>
      <c r="J48" s="32"/>
      <c r="K48" s="32"/>
      <c r="L48" s="32"/>
      <c r="M48" s="32">
        <v>1</v>
      </c>
      <c r="N48" s="216" t="s">
        <v>10</v>
      </c>
    </row>
    <row r="49" spans="1:14" s="14" customFormat="1" x14ac:dyDescent="0.25">
      <c r="A49" s="27">
        <v>43</v>
      </c>
      <c r="B49" s="28" t="s">
        <v>46</v>
      </c>
      <c r="C49" s="29"/>
      <c r="D49" s="30"/>
      <c r="E49" s="74" t="s">
        <v>108</v>
      </c>
      <c r="F49" s="58" t="s">
        <v>59</v>
      </c>
      <c r="G49" s="31"/>
      <c r="H49" s="31">
        <v>1</v>
      </c>
      <c r="I49" s="186" t="s">
        <v>180</v>
      </c>
      <c r="J49" s="31"/>
      <c r="K49" s="31"/>
      <c r="L49" s="31"/>
      <c r="M49" s="31">
        <v>1</v>
      </c>
      <c r="N49" s="216" t="s">
        <v>10</v>
      </c>
    </row>
    <row r="50" spans="1:14" s="14" customFormat="1" x14ac:dyDescent="0.25">
      <c r="A50" s="32">
        <v>44</v>
      </c>
      <c r="B50" s="48" t="s">
        <v>60</v>
      </c>
      <c r="C50" s="36"/>
      <c r="D50" s="40"/>
      <c r="E50" s="39"/>
      <c r="F50" s="49" t="s">
        <v>63</v>
      </c>
      <c r="G50" s="32">
        <v>1</v>
      </c>
      <c r="H50" s="32"/>
      <c r="I50" s="186" t="s">
        <v>175</v>
      </c>
      <c r="J50" s="32"/>
      <c r="K50" s="32">
        <v>1</v>
      </c>
      <c r="L50" s="41"/>
      <c r="M50" s="41"/>
      <c r="N50" s="216" t="s">
        <v>8</v>
      </c>
    </row>
    <row r="51" spans="1:14" s="14" customFormat="1" x14ac:dyDescent="0.25">
      <c r="A51" s="32">
        <v>45</v>
      </c>
      <c r="B51" s="48" t="s">
        <v>60</v>
      </c>
      <c r="C51" s="36"/>
      <c r="D51" s="35"/>
      <c r="E51" s="68" t="s">
        <v>100</v>
      </c>
      <c r="F51" s="52" t="s">
        <v>64</v>
      </c>
      <c r="G51" s="32">
        <v>1</v>
      </c>
      <c r="H51" s="32"/>
      <c r="I51" s="186" t="s">
        <v>175</v>
      </c>
      <c r="J51" s="32"/>
      <c r="K51" s="32">
        <v>1</v>
      </c>
      <c r="L51" s="32"/>
      <c r="M51" s="32"/>
      <c r="N51" s="216" t="s">
        <v>8</v>
      </c>
    </row>
    <row r="52" spans="1:14" s="14" customFormat="1" x14ac:dyDescent="0.25">
      <c r="A52" s="32">
        <v>46</v>
      </c>
      <c r="B52" s="48" t="s">
        <v>60</v>
      </c>
      <c r="C52" s="36"/>
      <c r="D52" s="35"/>
      <c r="E52" s="65" t="s">
        <v>101</v>
      </c>
      <c r="F52" s="52" t="s">
        <v>65</v>
      </c>
      <c r="G52" s="32">
        <v>1</v>
      </c>
      <c r="H52" s="32"/>
      <c r="I52" s="186" t="s">
        <v>175</v>
      </c>
      <c r="J52" s="32"/>
      <c r="K52" s="32">
        <v>1</v>
      </c>
      <c r="L52" s="32"/>
      <c r="M52" s="32"/>
      <c r="N52" s="216" t="s">
        <v>8</v>
      </c>
    </row>
    <row r="53" spans="1:14" s="14" customFormat="1" x14ac:dyDescent="0.25">
      <c r="A53" s="32">
        <v>47</v>
      </c>
      <c r="B53" s="48" t="s">
        <v>60</v>
      </c>
      <c r="C53" s="36"/>
      <c r="D53" s="35"/>
      <c r="E53" s="65" t="s">
        <v>114</v>
      </c>
      <c r="F53" s="52" t="s">
        <v>66</v>
      </c>
      <c r="G53" s="32">
        <v>1</v>
      </c>
      <c r="H53" s="32"/>
      <c r="I53" s="186" t="s">
        <v>175</v>
      </c>
      <c r="J53" s="32"/>
      <c r="K53" s="32">
        <v>1</v>
      </c>
      <c r="L53" s="32"/>
      <c r="M53" s="32"/>
      <c r="N53" s="216" t="s">
        <v>8</v>
      </c>
    </row>
    <row r="54" spans="1:14" s="14" customFormat="1" x14ac:dyDescent="0.25">
      <c r="A54" s="32">
        <v>48</v>
      </c>
      <c r="B54" s="48" t="s">
        <v>60</v>
      </c>
      <c r="C54" s="36"/>
      <c r="D54" s="35"/>
      <c r="E54" s="65" t="s">
        <v>101</v>
      </c>
      <c r="F54" s="52" t="s">
        <v>67</v>
      </c>
      <c r="G54" s="32">
        <v>1</v>
      </c>
      <c r="H54" s="32"/>
      <c r="I54" s="186" t="s">
        <v>175</v>
      </c>
      <c r="J54" s="32"/>
      <c r="K54" s="32">
        <v>1</v>
      </c>
      <c r="L54" s="32"/>
      <c r="M54" s="32"/>
      <c r="N54" s="216" t="s">
        <v>8</v>
      </c>
    </row>
    <row r="55" spans="1:14" s="14" customFormat="1" x14ac:dyDescent="0.25">
      <c r="A55" s="32">
        <v>49</v>
      </c>
      <c r="B55" s="48" t="s">
        <v>60</v>
      </c>
      <c r="C55" s="36"/>
      <c r="D55" s="35"/>
      <c r="E55" s="65" t="s">
        <v>110</v>
      </c>
      <c r="F55" s="52" t="s">
        <v>68</v>
      </c>
      <c r="G55" s="32"/>
      <c r="H55" s="32">
        <v>1</v>
      </c>
      <c r="I55" s="186" t="s">
        <v>180</v>
      </c>
      <c r="J55" s="32"/>
      <c r="K55" s="32"/>
      <c r="L55" s="32">
        <v>1</v>
      </c>
      <c r="M55" s="32"/>
      <c r="N55" s="216" t="s">
        <v>9</v>
      </c>
    </row>
    <row r="56" spans="1:14" s="14" customFormat="1" x14ac:dyDescent="0.25">
      <c r="A56" s="32">
        <v>50</v>
      </c>
      <c r="B56" s="48" t="s">
        <v>60</v>
      </c>
      <c r="C56" s="33"/>
      <c r="D56" s="35"/>
      <c r="E56" s="65" t="s">
        <v>108</v>
      </c>
      <c r="F56" s="52" t="s">
        <v>69</v>
      </c>
      <c r="G56" s="32">
        <v>1</v>
      </c>
      <c r="H56" s="32"/>
      <c r="I56" s="186" t="s">
        <v>175</v>
      </c>
      <c r="J56" s="32"/>
      <c r="K56" s="32">
        <v>1</v>
      </c>
      <c r="L56" s="32"/>
      <c r="M56" s="32"/>
      <c r="N56" s="216" t="s">
        <v>8</v>
      </c>
    </row>
    <row r="57" spans="1:14" s="14" customFormat="1" x14ac:dyDescent="0.25">
      <c r="A57" s="32">
        <v>51</v>
      </c>
      <c r="B57" s="48" t="s">
        <v>60</v>
      </c>
      <c r="C57" s="33"/>
      <c r="D57" s="40"/>
      <c r="E57" s="65" t="s">
        <v>101</v>
      </c>
      <c r="F57" s="49" t="s">
        <v>70</v>
      </c>
      <c r="G57" s="32"/>
      <c r="H57" s="32">
        <v>1</v>
      </c>
      <c r="I57" s="186" t="s">
        <v>180</v>
      </c>
      <c r="J57" s="32"/>
      <c r="K57" s="32"/>
      <c r="L57" s="32">
        <v>1</v>
      </c>
      <c r="M57" s="32"/>
      <c r="N57" s="216" t="s">
        <v>9</v>
      </c>
    </row>
    <row r="58" spans="1:14" s="14" customFormat="1" x14ac:dyDescent="0.25">
      <c r="A58" s="32">
        <v>52</v>
      </c>
      <c r="B58" s="48" t="s">
        <v>60</v>
      </c>
      <c r="C58" s="33"/>
      <c r="D58" s="40"/>
      <c r="E58" s="65" t="s">
        <v>108</v>
      </c>
      <c r="F58" s="49" t="s">
        <v>77</v>
      </c>
      <c r="G58" s="32">
        <v>1</v>
      </c>
      <c r="H58" s="32"/>
      <c r="I58" s="186" t="s">
        <v>175</v>
      </c>
      <c r="J58" s="32"/>
      <c r="K58" s="32">
        <v>1</v>
      </c>
      <c r="L58" s="32"/>
      <c r="M58" s="32"/>
      <c r="N58" s="216" t="s">
        <v>8</v>
      </c>
    </row>
    <row r="59" spans="1:14" s="14" customFormat="1" x14ac:dyDescent="0.25">
      <c r="A59" s="32">
        <v>53</v>
      </c>
      <c r="B59" s="48" t="s">
        <v>60</v>
      </c>
      <c r="C59" s="33"/>
      <c r="D59" s="40"/>
      <c r="E59" s="65" t="s">
        <v>101</v>
      </c>
      <c r="F59" s="49" t="s">
        <v>71</v>
      </c>
      <c r="G59" s="32">
        <v>1</v>
      </c>
      <c r="H59" s="32"/>
      <c r="I59" s="186" t="s">
        <v>175</v>
      </c>
      <c r="J59" s="32"/>
      <c r="K59" s="32">
        <v>1</v>
      </c>
      <c r="L59" s="32"/>
      <c r="M59" s="32"/>
      <c r="N59" s="216" t="s">
        <v>8</v>
      </c>
    </row>
    <row r="60" spans="1:14" s="14" customFormat="1" x14ac:dyDescent="0.25">
      <c r="A60" s="32">
        <v>54</v>
      </c>
      <c r="B60" s="48" t="s">
        <v>60</v>
      </c>
      <c r="C60" s="33"/>
      <c r="D60" s="40"/>
      <c r="E60" s="65" t="s">
        <v>101</v>
      </c>
      <c r="F60" s="49" t="s">
        <v>72</v>
      </c>
      <c r="G60" s="32">
        <v>1</v>
      </c>
      <c r="H60" s="32"/>
      <c r="I60" s="186" t="s">
        <v>175</v>
      </c>
      <c r="J60" s="32"/>
      <c r="K60" s="32">
        <v>1</v>
      </c>
      <c r="L60" s="32"/>
      <c r="M60" s="32"/>
      <c r="N60" s="216" t="s">
        <v>8</v>
      </c>
    </row>
    <row r="61" spans="1:14" s="14" customFormat="1" x14ac:dyDescent="0.25">
      <c r="A61" s="32">
        <v>55</v>
      </c>
      <c r="B61" s="48" t="s">
        <v>60</v>
      </c>
      <c r="C61" s="33"/>
      <c r="D61" s="40"/>
      <c r="E61" s="73" t="s">
        <v>116</v>
      </c>
      <c r="F61" s="49" t="s">
        <v>73</v>
      </c>
      <c r="G61" s="32"/>
      <c r="H61" s="32">
        <v>1</v>
      </c>
      <c r="I61" s="186" t="s">
        <v>180</v>
      </c>
      <c r="J61" s="32"/>
      <c r="K61" s="32"/>
      <c r="L61" s="32">
        <v>1</v>
      </c>
      <c r="M61" s="32"/>
      <c r="N61" s="216" t="s">
        <v>9</v>
      </c>
    </row>
    <row r="62" spans="1:14" s="14" customFormat="1" x14ac:dyDescent="0.25">
      <c r="A62" s="32">
        <v>56</v>
      </c>
      <c r="B62" s="48" t="s">
        <v>60</v>
      </c>
      <c r="C62" s="33"/>
      <c r="D62" s="40"/>
      <c r="E62" s="65" t="s">
        <v>105</v>
      </c>
      <c r="F62" s="49" t="s">
        <v>74</v>
      </c>
      <c r="G62" s="32"/>
      <c r="H62" s="32">
        <v>1</v>
      </c>
      <c r="I62" s="186" t="s">
        <v>180</v>
      </c>
      <c r="J62" s="32"/>
      <c r="K62" s="32"/>
      <c r="L62" s="32"/>
      <c r="M62" s="32">
        <v>1</v>
      </c>
      <c r="N62" s="216" t="s">
        <v>10</v>
      </c>
    </row>
    <row r="63" spans="1:14" s="14" customFormat="1" x14ac:dyDescent="0.25">
      <c r="A63" s="32">
        <v>57</v>
      </c>
      <c r="B63" s="48" t="s">
        <v>60</v>
      </c>
      <c r="C63" s="33"/>
      <c r="D63" s="40"/>
      <c r="E63" s="65" t="s">
        <v>113</v>
      </c>
      <c r="F63" s="49" t="s">
        <v>75</v>
      </c>
      <c r="G63" s="32"/>
      <c r="H63" s="32">
        <v>1</v>
      </c>
      <c r="I63" s="186" t="s">
        <v>180</v>
      </c>
      <c r="J63" s="32"/>
      <c r="K63" s="32"/>
      <c r="L63" s="32"/>
      <c r="M63" s="32">
        <v>1</v>
      </c>
      <c r="N63" s="216" t="s">
        <v>10</v>
      </c>
    </row>
    <row r="64" spans="1:14" s="14" customFormat="1" x14ac:dyDescent="0.25">
      <c r="A64" s="32">
        <v>58</v>
      </c>
      <c r="B64" s="48" t="s">
        <v>60</v>
      </c>
      <c r="C64" s="33"/>
      <c r="D64" s="40"/>
      <c r="E64" s="39"/>
      <c r="F64" s="49" t="s">
        <v>76</v>
      </c>
      <c r="G64" s="32"/>
      <c r="H64" s="32">
        <v>1</v>
      </c>
      <c r="I64" s="186" t="s">
        <v>180</v>
      </c>
      <c r="J64" s="32"/>
      <c r="K64" s="32"/>
      <c r="L64" s="32"/>
      <c r="M64" s="32">
        <v>1</v>
      </c>
      <c r="N64" s="216" t="s">
        <v>10</v>
      </c>
    </row>
    <row r="65" spans="1:14" s="14" customFormat="1" x14ac:dyDescent="0.25">
      <c r="A65" s="32">
        <v>59</v>
      </c>
      <c r="B65" s="48" t="s">
        <v>60</v>
      </c>
      <c r="C65" s="33"/>
      <c r="D65" s="40"/>
      <c r="E65" s="65" t="s">
        <v>113</v>
      </c>
      <c r="F65" s="49" t="s">
        <v>84</v>
      </c>
      <c r="G65" s="32"/>
      <c r="H65" s="32">
        <v>1</v>
      </c>
      <c r="I65" s="186" t="s">
        <v>180</v>
      </c>
      <c r="J65" s="32"/>
      <c r="K65" s="32"/>
      <c r="L65" s="32"/>
      <c r="M65" s="32">
        <v>1</v>
      </c>
      <c r="N65" s="216" t="s">
        <v>10</v>
      </c>
    </row>
    <row r="66" spans="1:14" s="14" customFormat="1" x14ac:dyDescent="0.25">
      <c r="A66" s="32">
        <v>60</v>
      </c>
      <c r="B66" s="48" t="s">
        <v>60</v>
      </c>
      <c r="C66" s="33"/>
      <c r="D66" s="40"/>
      <c r="E66" s="73" t="s">
        <v>124</v>
      </c>
      <c r="F66" s="49" t="s">
        <v>78</v>
      </c>
      <c r="G66" s="32"/>
      <c r="H66" s="32">
        <v>1</v>
      </c>
      <c r="I66" s="186" t="s">
        <v>180</v>
      </c>
      <c r="J66" s="32"/>
      <c r="K66" s="32"/>
      <c r="L66" s="32">
        <v>1</v>
      </c>
      <c r="M66" s="32"/>
      <c r="N66" s="216" t="s">
        <v>9</v>
      </c>
    </row>
    <row r="67" spans="1:14" s="14" customFormat="1" x14ac:dyDescent="0.25">
      <c r="A67" s="32">
        <v>61</v>
      </c>
      <c r="B67" s="48" t="s">
        <v>60</v>
      </c>
      <c r="C67" s="33"/>
      <c r="D67" s="40"/>
      <c r="E67" s="65" t="s">
        <v>105</v>
      </c>
      <c r="F67" s="49" t="s">
        <v>79</v>
      </c>
      <c r="G67" s="32"/>
      <c r="H67" s="32">
        <v>1</v>
      </c>
      <c r="I67" s="186" t="s">
        <v>180</v>
      </c>
      <c r="J67" s="32"/>
      <c r="K67" s="32"/>
      <c r="L67" s="32"/>
      <c r="M67" s="32">
        <v>1</v>
      </c>
      <c r="N67" s="216" t="s">
        <v>10</v>
      </c>
    </row>
    <row r="68" spans="1:14" s="14" customFormat="1" x14ac:dyDescent="0.25">
      <c r="A68" s="32">
        <v>62</v>
      </c>
      <c r="B68" s="48" t="s">
        <v>60</v>
      </c>
      <c r="C68" s="33"/>
      <c r="D68" s="40"/>
      <c r="E68" s="65" t="s">
        <v>101</v>
      </c>
      <c r="F68" s="49" t="s">
        <v>80</v>
      </c>
      <c r="G68" s="32"/>
      <c r="H68" s="32">
        <v>1</v>
      </c>
      <c r="I68" s="186" t="s">
        <v>180</v>
      </c>
      <c r="J68" s="32"/>
      <c r="K68" s="32"/>
      <c r="L68" s="32"/>
      <c r="M68" s="32">
        <v>1</v>
      </c>
      <c r="N68" s="216" t="s">
        <v>10</v>
      </c>
    </row>
    <row r="69" spans="1:14" s="14" customFormat="1" x14ac:dyDescent="0.25">
      <c r="A69" s="32">
        <v>63</v>
      </c>
      <c r="B69" s="48" t="s">
        <v>60</v>
      </c>
      <c r="C69" s="33"/>
      <c r="D69" s="40"/>
      <c r="E69" s="65" t="s">
        <v>101</v>
      </c>
      <c r="F69" s="49" t="s">
        <v>81</v>
      </c>
      <c r="G69" s="32"/>
      <c r="H69" s="32">
        <v>1</v>
      </c>
      <c r="I69" s="186" t="s">
        <v>180</v>
      </c>
      <c r="J69" s="32"/>
      <c r="K69" s="32"/>
      <c r="L69" s="32"/>
      <c r="M69" s="32">
        <v>1</v>
      </c>
      <c r="N69" s="216" t="s">
        <v>10</v>
      </c>
    </row>
    <row r="70" spans="1:14" s="14" customFormat="1" x14ac:dyDescent="0.25">
      <c r="A70" s="32">
        <v>64</v>
      </c>
      <c r="B70" s="48" t="s">
        <v>60</v>
      </c>
      <c r="C70" s="33"/>
      <c r="D70" s="40"/>
      <c r="E70" s="65" t="s">
        <v>111</v>
      </c>
      <c r="F70" s="49" t="s">
        <v>82</v>
      </c>
      <c r="G70" s="32"/>
      <c r="H70" s="32">
        <v>1</v>
      </c>
      <c r="I70" s="186" t="s">
        <v>180</v>
      </c>
      <c r="J70" s="32"/>
      <c r="K70" s="32"/>
      <c r="L70" s="32"/>
      <c r="M70" s="32">
        <v>1</v>
      </c>
      <c r="N70" s="216" t="s">
        <v>10</v>
      </c>
    </row>
    <row r="71" spans="1:14" s="14" customFormat="1" x14ac:dyDescent="0.25">
      <c r="A71" s="32">
        <v>65</v>
      </c>
      <c r="B71" s="48" t="s">
        <v>60</v>
      </c>
      <c r="C71" s="33"/>
      <c r="D71" s="40"/>
      <c r="E71" s="65" t="s">
        <v>101</v>
      </c>
      <c r="F71" s="49" t="s">
        <v>83</v>
      </c>
      <c r="G71" s="32"/>
      <c r="H71" s="32">
        <v>1</v>
      </c>
      <c r="I71" s="186" t="s">
        <v>180</v>
      </c>
      <c r="J71" s="32"/>
      <c r="K71" s="32"/>
      <c r="L71" s="32"/>
      <c r="M71" s="32">
        <v>1</v>
      </c>
      <c r="N71" s="216" t="s">
        <v>10</v>
      </c>
    </row>
    <row r="72" spans="1:14" s="14" customFormat="1" x14ac:dyDescent="0.25">
      <c r="A72" s="32">
        <v>66</v>
      </c>
      <c r="B72" s="48" t="s">
        <v>60</v>
      </c>
      <c r="C72" s="33"/>
      <c r="D72" s="40"/>
      <c r="E72" s="65" t="s">
        <v>108</v>
      </c>
      <c r="F72" s="49" t="s">
        <v>85</v>
      </c>
      <c r="G72" s="32"/>
      <c r="H72" s="32">
        <v>1</v>
      </c>
      <c r="I72" s="186" t="s">
        <v>180</v>
      </c>
      <c r="J72" s="32"/>
      <c r="K72" s="32"/>
      <c r="L72" s="32"/>
      <c r="M72" s="32">
        <v>1</v>
      </c>
      <c r="N72" s="216" t="s">
        <v>10</v>
      </c>
    </row>
    <row r="73" spans="1:14" s="14" customFormat="1" x14ac:dyDescent="0.25">
      <c r="A73" s="32">
        <v>67</v>
      </c>
      <c r="B73" s="48" t="s">
        <v>60</v>
      </c>
      <c r="C73" s="33"/>
      <c r="D73" s="40"/>
      <c r="E73" s="65" t="s">
        <v>101</v>
      </c>
      <c r="F73" s="49" t="s">
        <v>86</v>
      </c>
      <c r="G73" s="32"/>
      <c r="H73" s="32">
        <v>1</v>
      </c>
      <c r="I73" s="186" t="s">
        <v>180</v>
      </c>
      <c r="J73" s="32"/>
      <c r="K73" s="32"/>
      <c r="L73" s="32"/>
      <c r="M73" s="32">
        <v>1</v>
      </c>
      <c r="N73" s="216" t="s">
        <v>10</v>
      </c>
    </row>
    <row r="74" spans="1:14" s="14" customFormat="1" x14ac:dyDescent="0.25">
      <c r="A74" s="27">
        <v>68</v>
      </c>
      <c r="B74" s="48" t="s">
        <v>60</v>
      </c>
      <c r="C74" s="36"/>
      <c r="D74" s="39"/>
      <c r="E74" s="65" t="s">
        <v>113</v>
      </c>
      <c r="F74" s="49" t="s">
        <v>87</v>
      </c>
      <c r="G74" s="32"/>
      <c r="H74" s="32">
        <v>1</v>
      </c>
      <c r="I74" s="186" t="s">
        <v>180</v>
      </c>
      <c r="J74" s="32"/>
      <c r="K74" s="32"/>
      <c r="L74" s="32"/>
      <c r="M74" s="32">
        <v>1</v>
      </c>
      <c r="N74" s="216" t="s">
        <v>10</v>
      </c>
    </row>
    <row r="75" spans="1:14" s="14" customFormat="1" x14ac:dyDescent="0.25">
      <c r="A75" s="32">
        <v>69</v>
      </c>
      <c r="B75" s="59" t="s">
        <v>88</v>
      </c>
      <c r="C75" s="60"/>
      <c r="D75" s="26"/>
      <c r="E75" s="61" t="s">
        <v>99</v>
      </c>
      <c r="F75" s="62" t="s">
        <v>89</v>
      </c>
      <c r="G75" s="23">
        <v>1</v>
      </c>
      <c r="H75" s="23"/>
      <c r="I75" s="186" t="s">
        <v>175</v>
      </c>
      <c r="J75" s="23"/>
      <c r="K75" s="23">
        <v>1</v>
      </c>
      <c r="L75" s="23"/>
      <c r="M75" s="23"/>
      <c r="N75" s="216" t="s">
        <v>8</v>
      </c>
    </row>
    <row r="76" spans="1:14" s="14" customFormat="1" x14ac:dyDescent="0.25">
      <c r="A76" s="32">
        <v>70</v>
      </c>
      <c r="B76" s="48" t="s">
        <v>88</v>
      </c>
      <c r="C76" s="36"/>
      <c r="D76" s="34"/>
      <c r="E76" s="65" t="s">
        <v>101</v>
      </c>
      <c r="F76" s="52" t="s">
        <v>90</v>
      </c>
      <c r="G76" s="32"/>
      <c r="H76" s="32">
        <v>1</v>
      </c>
      <c r="I76" s="186" t="s">
        <v>180</v>
      </c>
      <c r="J76" s="32"/>
      <c r="K76" s="32"/>
      <c r="L76" s="32"/>
      <c r="M76" s="32">
        <v>1</v>
      </c>
      <c r="N76" s="216" t="s">
        <v>10</v>
      </c>
    </row>
    <row r="77" spans="1:14" s="14" customFormat="1" x14ac:dyDescent="0.25">
      <c r="A77" s="32">
        <v>71</v>
      </c>
      <c r="B77" s="48" t="s">
        <v>88</v>
      </c>
      <c r="C77" s="36"/>
      <c r="D77" s="39"/>
      <c r="E77" s="39" t="s">
        <v>99</v>
      </c>
      <c r="F77" s="49" t="s">
        <v>91</v>
      </c>
      <c r="G77" s="32">
        <v>1</v>
      </c>
      <c r="H77" s="32"/>
      <c r="I77" s="186" t="s">
        <v>175</v>
      </c>
      <c r="J77" s="32"/>
      <c r="K77" s="32">
        <v>1</v>
      </c>
      <c r="L77" s="32"/>
      <c r="M77" s="32"/>
      <c r="N77" s="216" t="s">
        <v>8</v>
      </c>
    </row>
    <row r="78" spans="1:14" s="14" customFormat="1" x14ac:dyDescent="0.25">
      <c r="A78" s="32">
        <v>72</v>
      </c>
      <c r="B78" s="48" t="s">
        <v>88</v>
      </c>
      <c r="C78" s="64"/>
      <c r="D78" s="40"/>
      <c r="E78" s="65" t="s">
        <v>108</v>
      </c>
      <c r="F78" s="49" t="s">
        <v>92</v>
      </c>
      <c r="G78" s="41">
        <v>1</v>
      </c>
      <c r="H78" s="41"/>
      <c r="I78" s="186" t="s">
        <v>175</v>
      </c>
      <c r="J78" s="41"/>
      <c r="K78" s="41">
        <v>1</v>
      </c>
      <c r="L78" s="41"/>
      <c r="M78" s="41"/>
      <c r="N78" s="216" t="s">
        <v>8</v>
      </c>
    </row>
    <row r="79" spans="1:14" s="14" customFormat="1" x14ac:dyDescent="0.25">
      <c r="A79" s="32">
        <v>73</v>
      </c>
      <c r="B79" s="48" t="s">
        <v>88</v>
      </c>
      <c r="C79" s="36"/>
      <c r="D79" s="40"/>
      <c r="E79" s="65" t="s">
        <v>114</v>
      </c>
      <c r="F79" s="49" t="s">
        <v>93</v>
      </c>
      <c r="G79" s="32"/>
      <c r="H79" s="32">
        <v>1</v>
      </c>
      <c r="I79" s="186" t="s">
        <v>180</v>
      </c>
      <c r="J79" s="32"/>
      <c r="K79" s="32"/>
      <c r="L79" s="32"/>
      <c r="M79" s="32">
        <v>1</v>
      </c>
      <c r="N79" s="216" t="s">
        <v>10</v>
      </c>
    </row>
    <row r="80" spans="1:14" s="14" customFormat="1" x14ac:dyDescent="0.25">
      <c r="A80" s="32">
        <v>74</v>
      </c>
      <c r="B80" s="48" t="s">
        <v>88</v>
      </c>
      <c r="C80" s="36"/>
      <c r="D80" s="39"/>
      <c r="E80" s="65" t="s">
        <v>108</v>
      </c>
      <c r="F80" s="49" t="s">
        <v>94</v>
      </c>
      <c r="G80" s="32"/>
      <c r="H80" s="32">
        <v>1</v>
      </c>
      <c r="I80" s="186" t="s">
        <v>180</v>
      </c>
      <c r="J80" s="32"/>
      <c r="K80" s="32"/>
      <c r="L80" s="32"/>
      <c r="M80" s="32">
        <v>1</v>
      </c>
      <c r="N80" s="216" t="s">
        <v>10</v>
      </c>
    </row>
    <row r="81" spans="1:14" s="14" customFormat="1" x14ac:dyDescent="0.25">
      <c r="A81" s="32">
        <v>75</v>
      </c>
      <c r="B81" s="48" t="s">
        <v>88</v>
      </c>
      <c r="C81" s="36"/>
      <c r="D81" s="39"/>
      <c r="E81" s="65" t="s">
        <v>114</v>
      </c>
      <c r="F81" s="49" t="s">
        <v>95</v>
      </c>
      <c r="G81" s="41"/>
      <c r="H81" s="41">
        <v>1</v>
      </c>
      <c r="I81" s="186" t="s">
        <v>180</v>
      </c>
      <c r="J81" s="41"/>
      <c r="K81" s="41"/>
      <c r="L81" s="41"/>
      <c r="M81" s="32">
        <v>1</v>
      </c>
      <c r="N81" s="216" t="s">
        <v>10</v>
      </c>
    </row>
    <row r="82" spans="1:14" s="14" customFormat="1" x14ac:dyDescent="0.25">
      <c r="A82" s="32">
        <v>76</v>
      </c>
      <c r="B82" s="48" t="s">
        <v>88</v>
      </c>
      <c r="C82" s="36"/>
      <c r="D82" s="39"/>
      <c r="E82" s="65" t="s">
        <v>110</v>
      </c>
      <c r="F82" s="65" t="s">
        <v>102</v>
      </c>
      <c r="G82" s="32"/>
      <c r="H82" s="32">
        <v>1</v>
      </c>
      <c r="I82" s="186" t="s">
        <v>180</v>
      </c>
      <c r="J82" s="32"/>
      <c r="K82" s="32"/>
      <c r="L82" s="32"/>
      <c r="M82" s="32">
        <v>1</v>
      </c>
      <c r="N82" s="216" t="s">
        <v>10</v>
      </c>
    </row>
    <row r="83" spans="1:14" s="14" customFormat="1" x14ac:dyDescent="0.25">
      <c r="A83" s="32">
        <v>77</v>
      </c>
      <c r="B83" s="48" t="s">
        <v>88</v>
      </c>
      <c r="C83" s="36"/>
      <c r="D83" s="39"/>
      <c r="E83" s="65" t="s">
        <v>110</v>
      </c>
      <c r="F83" s="52" t="s">
        <v>96</v>
      </c>
      <c r="G83" s="32">
        <v>1</v>
      </c>
      <c r="H83" s="32"/>
      <c r="I83" s="186" t="s">
        <v>175</v>
      </c>
      <c r="J83" s="32"/>
      <c r="K83" s="32">
        <v>1</v>
      </c>
      <c r="L83" s="32"/>
      <c r="M83" s="32"/>
      <c r="N83" s="216" t="s">
        <v>8</v>
      </c>
    </row>
    <row r="84" spans="1:14" s="14" customFormat="1" x14ac:dyDescent="0.25">
      <c r="A84" s="27">
        <v>78</v>
      </c>
      <c r="B84" s="28" t="s">
        <v>88</v>
      </c>
      <c r="C84" s="29"/>
      <c r="D84" s="30"/>
      <c r="E84" s="66" t="s">
        <v>103</v>
      </c>
      <c r="F84" s="63" t="s">
        <v>97</v>
      </c>
      <c r="G84" s="27"/>
      <c r="H84" s="27">
        <v>1</v>
      </c>
      <c r="I84" s="186" t="s">
        <v>180</v>
      </c>
      <c r="J84" s="27"/>
      <c r="K84" s="27"/>
      <c r="L84" s="27"/>
      <c r="M84" s="27">
        <v>1</v>
      </c>
      <c r="N84" s="216" t="s">
        <v>10</v>
      </c>
    </row>
    <row r="85" spans="1:14" s="14" customFormat="1" x14ac:dyDescent="0.25">
      <c r="A85" s="32">
        <v>79</v>
      </c>
      <c r="B85" s="76" t="s">
        <v>131</v>
      </c>
      <c r="C85" s="36"/>
      <c r="D85" s="40"/>
      <c r="E85" s="78" t="s">
        <v>104</v>
      </c>
      <c r="F85" s="77" t="s">
        <v>132</v>
      </c>
      <c r="G85" s="32">
        <v>1</v>
      </c>
      <c r="H85" s="32"/>
      <c r="I85" s="186" t="s">
        <v>175</v>
      </c>
      <c r="J85" s="32"/>
      <c r="K85" s="32">
        <v>1</v>
      </c>
      <c r="L85" s="32"/>
      <c r="M85" s="32"/>
      <c r="N85" s="216" t="s">
        <v>8</v>
      </c>
    </row>
    <row r="86" spans="1:14" s="14" customFormat="1" x14ac:dyDescent="0.25">
      <c r="A86" s="32">
        <v>80</v>
      </c>
      <c r="B86" s="48" t="s">
        <v>131</v>
      </c>
      <c r="C86" s="36"/>
      <c r="D86" s="40"/>
      <c r="E86" s="78" t="s">
        <v>108</v>
      </c>
      <c r="F86" s="77" t="s">
        <v>133</v>
      </c>
      <c r="G86" s="32">
        <v>1</v>
      </c>
      <c r="H86" s="32"/>
      <c r="I86" s="186" t="s">
        <v>175</v>
      </c>
      <c r="J86" s="32"/>
      <c r="K86" s="32">
        <v>1</v>
      </c>
      <c r="L86" s="32"/>
      <c r="M86" s="32"/>
      <c r="N86" s="216" t="s">
        <v>8</v>
      </c>
    </row>
    <row r="87" spans="1:14" s="14" customFormat="1" x14ac:dyDescent="0.25">
      <c r="A87" s="32">
        <v>81</v>
      </c>
      <c r="B87" s="48" t="s">
        <v>131</v>
      </c>
      <c r="C87" s="36"/>
      <c r="D87" s="40"/>
      <c r="E87" s="78" t="s">
        <v>108</v>
      </c>
      <c r="F87" s="77" t="s">
        <v>134</v>
      </c>
      <c r="G87" s="32">
        <v>1</v>
      </c>
      <c r="H87" s="32"/>
      <c r="I87" s="186" t="s">
        <v>175</v>
      </c>
      <c r="J87" s="32"/>
      <c r="K87" s="32">
        <v>1</v>
      </c>
      <c r="L87" s="32"/>
      <c r="M87" s="32"/>
      <c r="N87" s="216" t="s">
        <v>8</v>
      </c>
    </row>
    <row r="88" spans="1:14" s="14" customFormat="1" x14ac:dyDescent="0.25">
      <c r="A88" s="32">
        <v>82</v>
      </c>
      <c r="B88" s="48" t="s">
        <v>131</v>
      </c>
      <c r="C88" s="36"/>
      <c r="D88" s="40"/>
      <c r="E88" s="78" t="s">
        <v>108</v>
      </c>
      <c r="F88" s="77" t="s">
        <v>135</v>
      </c>
      <c r="G88" s="32">
        <v>1</v>
      </c>
      <c r="H88" s="32"/>
      <c r="I88" s="186" t="s">
        <v>175</v>
      </c>
      <c r="J88" s="32"/>
      <c r="K88" s="32">
        <v>1</v>
      </c>
      <c r="L88" s="32"/>
      <c r="M88" s="32"/>
      <c r="N88" s="216" t="s">
        <v>8</v>
      </c>
    </row>
    <row r="89" spans="1:14" s="14" customFormat="1" x14ac:dyDescent="0.25">
      <c r="A89" s="32">
        <v>83</v>
      </c>
      <c r="B89" s="48" t="s">
        <v>131</v>
      </c>
      <c r="C89" s="36"/>
      <c r="D89" s="40"/>
      <c r="E89" s="78" t="s">
        <v>108</v>
      </c>
      <c r="F89" s="77" t="s">
        <v>136</v>
      </c>
      <c r="G89" s="32">
        <v>1</v>
      </c>
      <c r="H89" s="32"/>
      <c r="I89" s="186" t="s">
        <v>175</v>
      </c>
      <c r="J89" s="32"/>
      <c r="K89" s="32">
        <v>1</v>
      </c>
      <c r="L89" s="32"/>
      <c r="M89" s="32"/>
      <c r="N89" s="216" t="s">
        <v>8</v>
      </c>
    </row>
    <row r="90" spans="1:14" s="14" customFormat="1" x14ac:dyDescent="0.25">
      <c r="A90" s="32">
        <v>84</v>
      </c>
      <c r="B90" s="48" t="s">
        <v>131</v>
      </c>
      <c r="C90" s="36"/>
      <c r="D90" s="40"/>
      <c r="E90" s="78" t="s">
        <v>108</v>
      </c>
      <c r="F90" s="77" t="s">
        <v>137</v>
      </c>
      <c r="G90" s="32">
        <v>1</v>
      </c>
      <c r="H90" s="32"/>
      <c r="I90" s="186" t="s">
        <v>175</v>
      </c>
      <c r="J90" s="32"/>
      <c r="K90" s="32">
        <v>1</v>
      </c>
      <c r="L90" s="32"/>
      <c r="M90" s="32"/>
      <c r="N90" s="216" t="s">
        <v>8</v>
      </c>
    </row>
    <row r="91" spans="1:14" s="14" customFormat="1" x14ac:dyDescent="0.25">
      <c r="A91" s="32">
        <v>85</v>
      </c>
      <c r="B91" s="48" t="s">
        <v>131</v>
      </c>
      <c r="C91" s="36"/>
      <c r="D91" s="40"/>
      <c r="E91" s="78" t="s">
        <v>108</v>
      </c>
      <c r="F91" s="77" t="s">
        <v>138</v>
      </c>
      <c r="G91" s="32">
        <v>1</v>
      </c>
      <c r="H91" s="32"/>
      <c r="I91" s="186" t="s">
        <v>175</v>
      </c>
      <c r="J91" s="32"/>
      <c r="K91" s="32">
        <v>1</v>
      </c>
      <c r="L91" s="32"/>
      <c r="M91" s="32"/>
      <c r="N91" s="216" t="s">
        <v>8</v>
      </c>
    </row>
    <row r="92" spans="1:14" s="14" customFormat="1" x14ac:dyDescent="0.25">
      <c r="A92" s="32">
        <v>86</v>
      </c>
      <c r="B92" s="48" t="s">
        <v>131</v>
      </c>
      <c r="C92" s="36"/>
      <c r="D92" s="40"/>
      <c r="E92" s="78" t="s">
        <v>108</v>
      </c>
      <c r="F92" s="77" t="s">
        <v>139</v>
      </c>
      <c r="G92" s="32">
        <v>1</v>
      </c>
      <c r="H92" s="32"/>
      <c r="I92" s="186" t="s">
        <v>175</v>
      </c>
      <c r="J92" s="32"/>
      <c r="K92" s="32">
        <v>1</v>
      </c>
      <c r="L92" s="32"/>
      <c r="M92" s="32"/>
      <c r="N92" s="216" t="s">
        <v>8</v>
      </c>
    </row>
    <row r="93" spans="1:14" s="14" customFormat="1" x14ac:dyDescent="0.25">
      <c r="A93" s="32">
        <v>87</v>
      </c>
      <c r="B93" s="48" t="s">
        <v>131</v>
      </c>
      <c r="C93" s="36"/>
      <c r="D93" s="40"/>
      <c r="E93" s="78" t="s">
        <v>108</v>
      </c>
      <c r="F93" s="77" t="s">
        <v>140</v>
      </c>
      <c r="G93" s="32">
        <v>1</v>
      </c>
      <c r="H93" s="32"/>
      <c r="I93" s="186" t="s">
        <v>175</v>
      </c>
      <c r="J93" s="32"/>
      <c r="K93" s="32">
        <v>1</v>
      </c>
      <c r="L93" s="32"/>
      <c r="M93" s="32"/>
      <c r="N93" s="216" t="s">
        <v>8</v>
      </c>
    </row>
    <row r="94" spans="1:14" s="14" customFormat="1" x14ac:dyDescent="0.25">
      <c r="A94" s="32">
        <v>88</v>
      </c>
      <c r="B94" s="48" t="s">
        <v>131</v>
      </c>
      <c r="C94" s="36"/>
      <c r="D94" s="40"/>
      <c r="E94" s="78" t="s">
        <v>108</v>
      </c>
      <c r="F94" s="77" t="s">
        <v>141</v>
      </c>
      <c r="G94" s="32">
        <v>1</v>
      </c>
      <c r="H94" s="32"/>
      <c r="I94" s="186" t="s">
        <v>175</v>
      </c>
      <c r="J94" s="32"/>
      <c r="K94" s="32">
        <v>1</v>
      </c>
      <c r="L94" s="32"/>
      <c r="M94" s="32"/>
      <c r="N94" s="216" t="s">
        <v>8</v>
      </c>
    </row>
    <row r="95" spans="1:14" s="14" customFormat="1" x14ac:dyDescent="0.25">
      <c r="A95" s="32">
        <v>89</v>
      </c>
      <c r="B95" s="48" t="s">
        <v>131</v>
      </c>
      <c r="C95" s="36"/>
      <c r="D95" s="40"/>
      <c r="E95" s="78" t="s">
        <v>130</v>
      </c>
      <c r="F95" s="77" t="s">
        <v>148</v>
      </c>
      <c r="G95" s="32"/>
      <c r="H95" s="32">
        <v>1</v>
      </c>
      <c r="I95" s="186" t="s">
        <v>180</v>
      </c>
      <c r="J95" s="32"/>
      <c r="K95" s="32"/>
      <c r="L95" s="32"/>
      <c r="M95" s="32">
        <v>1</v>
      </c>
      <c r="N95" s="216" t="s">
        <v>10</v>
      </c>
    </row>
    <row r="96" spans="1:14" s="14" customFormat="1" x14ac:dyDescent="0.25">
      <c r="A96" s="32">
        <v>90</v>
      </c>
      <c r="B96" s="48" t="s">
        <v>131</v>
      </c>
      <c r="C96" s="36"/>
      <c r="D96" s="40"/>
      <c r="E96" s="78" t="s">
        <v>130</v>
      </c>
      <c r="F96" s="77" t="s">
        <v>142</v>
      </c>
      <c r="G96" s="32"/>
      <c r="H96" s="32">
        <v>1</v>
      </c>
      <c r="I96" s="186" t="s">
        <v>180</v>
      </c>
      <c r="J96" s="32"/>
      <c r="K96" s="32"/>
      <c r="L96" s="32"/>
      <c r="M96" s="32">
        <v>1</v>
      </c>
      <c r="N96" s="216" t="s">
        <v>10</v>
      </c>
    </row>
    <row r="97" spans="1:14" s="14" customFormat="1" x14ac:dyDescent="0.25">
      <c r="A97" s="32">
        <v>91</v>
      </c>
      <c r="B97" s="48" t="s">
        <v>131</v>
      </c>
      <c r="C97" s="36"/>
      <c r="D97" s="40"/>
      <c r="E97" s="78" t="s">
        <v>130</v>
      </c>
      <c r="F97" s="77" t="s">
        <v>143</v>
      </c>
      <c r="G97" s="32"/>
      <c r="H97" s="32">
        <v>1</v>
      </c>
      <c r="I97" s="186" t="s">
        <v>180</v>
      </c>
      <c r="J97" s="32"/>
      <c r="K97" s="32"/>
      <c r="L97" s="32"/>
      <c r="M97" s="32">
        <v>1</v>
      </c>
      <c r="N97" s="216" t="s">
        <v>10</v>
      </c>
    </row>
    <row r="98" spans="1:14" s="14" customFormat="1" x14ac:dyDescent="0.25">
      <c r="A98" s="32">
        <v>92</v>
      </c>
      <c r="B98" s="48" t="s">
        <v>131</v>
      </c>
      <c r="C98" s="36"/>
      <c r="D98" s="40"/>
      <c r="E98" s="78" t="s">
        <v>104</v>
      </c>
      <c r="F98" s="77" t="s">
        <v>144</v>
      </c>
      <c r="G98" s="32"/>
      <c r="H98" s="32">
        <v>1</v>
      </c>
      <c r="I98" s="186" t="s">
        <v>180</v>
      </c>
      <c r="J98" s="32"/>
      <c r="K98" s="32"/>
      <c r="L98" s="32"/>
      <c r="M98" s="32">
        <v>1</v>
      </c>
      <c r="N98" s="216" t="s">
        <v>10</v>
      </c>
    </row>
    <row r="99" spans="1:14" s="14" customFormat="1" x14ac:dyDescent="0.25">
      <c r="A99" s="32">
        <v>93</v>
      </c>
      <c r="B99" s="48" t="s">
        <v>131</v>
      </c>
      <c r="C99" s="36"/>
      <c r="D99" s="40"/>
      <c r="E99" s="78" t="s">
        <v>130</v>
      </c>
      <c r="F99" s="77" t="s">
        <v>145</v>
      </c>
      <c r="G99" s="32"/>
      <c r="H99" s="32">
        <v>1</v>
      </c>
      <c r="I99" s="186" t="s">
        <v>180</v>
      </c>
      <c r="J99" s="32"/>
      <c r="K99" s="32"/>
      <c r="L99" s="32"/>
      <c r="M99" s="32">
        <v>1</v>
      </c>
      <c r="N99" s="216" t="s">
        <v>10</v>
      </c>
    </row>
    <row r="100" spans="1:14" s="14" customFormat="1" x14ac:dyDescent="0.25">
      <c r="A100" s="32">
        <v>94</v>
      </c>
      <c r="B100" s="48" t="s">
        <v>131</v>
      </c>
      <c r="C100" s="36"/>
      <c r="D100" s="40"/>
      <c r="E100" s="78" t="s">
        <v>104</v>
      </c>
      <c r="F100" s="77" t="s">
        <v>146</v>
      </c>
      <c r="G100" s="32"/>
      <c r="H100" s="32">
        <v>1</v>
      </c>
      <c r="I100" s="186" t="s">
        <v>180</v>
      </c>
      <c r="J100" s="32"/>
      <c r="K100" s="32"/>
      <c r="L100" s="32"/>
      <c r="M100" s="32">
        <v>1</v>
      </c>
      <c r="N100" s="216" t="s">
        <v>10</v>
      </c>
    </row>
    <row r="101" spans="1:14" s="14" customFormat="1" x14ac:dyDescent="0.25">
      <c r="A101" s="32">
        <v>95</v>
      </c>
      <c r="B101" s="48" t="s">
        <v>131</v>
      </c>
      <c r="C101" s="36"/>
      <c r="D101" s="40"/>
      <c r="E101" s="78" t="s">
        <v>108</v>
      </c>
      <c r="F101" s="77" t="s">
        <v>147</v>
      </c>
      <c r="G101" s="32"/>
      <c r="H101" s="32">
        <v>1</v>
      </c>
      <c r="I101" s="186" t="s">
        <v>180</v>
      </c>
      <c r="J101" s="32"/>
      <c r="K101" s="32"/>
      <c r="L101" s="32"/>
      <c r="M101" s="32">
        <v>1</v>
      </c>
      <c r="N101" s="216" t="s">
        <v>10</v>
      </c>
    </row>
    <row r="102" spans="1:14" s="14" customFormat="1" x14ac:dyDescent="0.25">
      <c r="A102" s="32">
        <v>96</v>
      </c>
      <c r="B102" s="181" t="s">
        <v>131</v>
      </c>
      <c r="C102" s="36"/>
      <c r="D102" s="40"/>
      <c r="E102" s="78" t="s">
        <v>130</v>
      </c>
      <c r="F102" s="182" t="s">
        <v>365</v>
      </c>
      <c r="G102" s="32"/>
      <c r="H102" s="32">
        <v>1</v>
      </c>
      <c r="I102" s="186" t="s">
        <v>180</v>
      </c>
      <c r="J102" s="32"/>
      <c r="K102" s="32"/>
      <c r="L102" s="32">
        <v>1</v>
      </c>
      <c r="M102" s="32"/>
      <c r="N102" s="216" t="s">
        <v>9</v>
      </c>
    </row>
    <row r="103" spans="1:14" s="14" customFormat="1" x14ac:dyDescent="0.25">
      <c r="A103" s="27">
        <v>97</v>
      </c>
      <c r="B103" s="28" t="s">
        <v>131</v>
      </c>
      <c r="C103" s="29"/>
      <c r="D103" s="30"/>
      <c r="E103" s="184" t="s">
        <v>108</v>
      </c>
      <c r="F103" s="183" t="s">
        <v>402</v>
      </c>
      <c r="G103" s="27">
        <v>1</v>
      </c>
      <c r="H103" s="27"/>
      <c r="I103" s="186" t="s">
        <v>175</v>
      </c>
      <c r="J103" s="27">
        <v>1</v>
      </c>
      <c r="K103" s="27"/>
      <c r="L103" s="27"/>
      <c r="M103" s="27"/>
      <c r="N103" s="215" t="s">
        <v>7</v>
      </c>
    </row>
    <row r="104" spans="1:14" s="14" customFormat="1" x14ac:dyDescent="0.25">
      <c r="A104" s="32">
        <v>98</v>
      </c>
      <c r="B104" s="79" t="s">
        <v>149</v>
      </c>
      <c r="C104" s="36"/>
      <c r="D104" s="40"/>
      <c r="E104" s="78" t="s">
        <v>130</v>
      </c>
      <c r="F104" s="80" t="s">
        <v>150</v>
      </c>
      <c r="G104" s="32">
        <v>1</v>
      </c>
      <c r="H104" s="32"/>
      <c r="I104" s="186" t="s">
        <v>175</v>
      </c>
      <c r="J104" s="32">
        <v>1</v>
      </c>
      <c r="K104" s="32"/>
      <c r="L104" s="32"/>
      <c r="M104" s="32"/>
      <c r="N104" s="215" t="s">
        <v>7</v>
      </c>
    </row>
    <row r="105" spans="1:14" s="14" customFormat="1" x14ac:dyDescent="0.25">
      <c r="A105" s="32">
        <v>99</v>
      </c>
      <c r="B105" s="79" t="s">
        <v>149</v>
      </c>
      <c r="C105" s="36"/>
      <c r="D105" s="40"/>
      <c r="E105" s="78" t="s">
        <v>107</v>
      </c>
      <c r="F105" s="77" t="s">
        <v>151</v>
      </c>
      <c r="G105" s="32">
        <v>1</v>
      </c>
      <c r="H105" s="32"/>
      <c r="I105" s="186" t="s">
        <v>175</v>
      </c>
      <c r="J105" s="32">
        <v>1</v>
      </c>
      <c r="K105" s="32"/>
      <c r="L105" s="32"/>
      <c r="M105" s="32"/>
      <c r="N105" s="215" t="s">
        <v>7</v>
      </c>
    </row>
    <row r="106" spans="1:14" s="14" customFormat="1" x14ac:dyDescent="0.25">
      <c r="A106" s="32">
        <v>100</v>
      </c>
      <c r="B106" s="79" t="s">
        <v>149</v>
      </c>
      <c r="C106" s="36"/>
      <c r="D106" s="40"/>
      <c r="E106" s="78" t="s">
        <v>104</v>
      </c>
      <c r="F106" s="77" t="s">
        <v>152</v>
      </c>
      <c r="G106" s="32">
        <v>1</v>
      </c>
      <c r="H106" s="32"/>
      <c r="I106" s="186" t="s">
        <v>175</v>
      </c>
      <c r="J106" s="32">
        <v>1</v>
      </c>
      <c r="K106" s="32"/>
      <c r="L106" s="32"/>
      <c r="M106" s="32"/>
      <c r="N106" s="215" t="s">
        <v>7</v>
      </c>
    </row>
    <row r="107" spans="1:14" s="14" customFormat="1" x14ac:dyDescent="0.25">
      <c r="A107" s="32">
        <v>101</v>
      </c>
      <c r="B107" s="79" t="s">
        <v>149</v>
      </c>
      <c r="C107" s="36"/>
      <c r="D107" s="40"/>
      <c r="E107" s="78" t="s">
        <v>104</v>
      </c>
      <c r="F107" s="77" t="s">
        <v>153</v>
      </c>
      <c r="G107" s="32">
        <v>1</v>
      </c>
      <c r="H107" s="32"/>
      <c r="I107" s="186" t="s">
        <v>175</v>
      </c>
      <c r="J107" s="32"/>
      <c r="K107" s="32">
        <v>1</v>
      </c>
      <c r="L107" s="32"/>
      <c r="M107" s="32"/>
      <c r="N107" s="216" t="s">
        <v>8</v>
      </c>
    </row>
    <row r="108" spans="1:14" s="14" customFormat="1" x14ac:dyDescent="0.25">
      <c r="A108" s="32">
        <v>102</v>
      </c>
      <c r="B108" s="79" t="s">
        <v>149</v>
      </c>
      <c r="C108" s="36"/>
      <c r="D108" s="40"/>
      <c r="E108" s="78" t="s">
        <v>108</v>
      </c>
      <c r="F108" s="77" t="s">
        <v>154</v>
      </c>
      <c r="G108" s="32">
        <v>1</v>
      </c>
      <c r="H108" s="32"/>
      <c r="I108" s="186" t="s">
        <v>175</v>
      </c>
      <c r="J108" s="32"/>
      <c r="K108" s="32">
        <v>1</v>
      </c>
      <c r="L108" s="32"/>
      <c r="M108" s="32"/>
      <c r="N108" s="216" t="s">
        <v>8</v>
      </c>
    </row>
    <row r="109" spans="1:14" s="14" customFormat="1" x14ac:dyDescent="0.25">
      <c r="A109" s="32">
        <v>103</v>
      </c>
      <c r="B109" s="79" t="s">
        <v>149</v>
      </c>
      <c r="C109" s="36"/>
      <c r="D109" s="40"/>
      <c r="E109" s="78" t="s">
        <v>107</v>
      </c>
      <c r="F109" s="77" t="s">
        <v>155</v>
      </c>
      <c r="G109" s="32">
        <v>1</v>
      </c>
      <c r="H109" s="32"/>
      <c r="I109" s="186" t="s">
        <v>175</v>
      </c>
      <c r="J109" s="32"/>
      <c r="K109" s="32">
        <v>1</v>
      </c>
      <c r="L109" s="32"/>
      <c r="M109" s="32"/>
      <c r="N109" s="216" t="s">
        <v>8</v>
      </c>
    </row>
    <row r="110" spans="1:14" s="14" customFormat="1" x14ac:dyDescent="0.25">
      <c r="A110" s="32">
        <v>104</v>
      </c>
      <c r="B110" s="79" t="s">
        <v>149</v>
      </c>
      <c r="C110" s="36"/>
      <c r="D110" s="40"/>
      <c r="E110" s="78" t="s">
        <v>104</v>
      </c>
      <c r="F110" s="77" t="s">
        <v>156</v>
      </c>
      <c r="G110" s="32">
        <v>1</v>
      </c>
      <c r="H110" s="32"/>
      <c r="I110" s="186" t="s">
        <v>175</v>
      </c>
      <c r="J110" s="32"/>
      <c r="K110" s="32">
        <v>1</v>
      </c>
      <c r="L110" s="32"/>
      <c r="M110" s="32"/>
      <c r="N110" s="216" t="s">
        <v>8</v>
      </c>
    </row>
    <row r="111" spans="1:14" s="14" customFormat="1" x14ac:dyDescent="0.25">
      <c r="A111" s="32">
        <v>105</v>
      </c>
      <c r="B111" s="79" t="s">
        <v>149</v>
      </c>
      <c r="C111" s="36"/>
      <c r="D111" s="40"/>
      <c r="E111" s="78" t="s">
        <v>104</v>
      </c>
      <c r="F111" s="77" t="s">
        <v>157</v>
      </c>
      <c r="G111" s="32">
        <v>1</v>
      </c>
      <c r="H111" s="32"/>
      <c r="I111" s="186" t="s">
        <v>175</v>
      </c>
      <c r="J111" s="32">
        <v>1</v>
      </c>
      <c r="K111" s="32"/>
      <c r="L111" s="32"/>
      <c r="M111" s="32"/>
      <c r="N111" s="215" t="s">
        <v>7</v>
      </c>
    </row>
    <row r="112" spans="1:14" s="14" customFormat="1" x14ac:dyDescent="0.25">
      <c r="A112" s="32">
        <v>106</v>
      </c>
      <c r="B112" s="79" t="s">
        <v>149</v>
      </c>
      <c r="C112" s="36"/>
      <c r="D112" s="40"/>
      <c r="E112" s="78" t="s">
        <v>109</v>
      </c>
      <c r="F112" s="80" t="s">
        <v>160</v>
      </c>
      <c r="G112" s="32"/>
      <c r="H112" s="32">
        <v>1</v>
      </c>
      <c r="I112" s="186" t="s">
        <v>180</v>
      </c>
      <c r="J112" s="32"/>
      <c r="K112" s="32"/>
      <c r="L112" s="32">
        <v>1</v>
      </c>
      <c r="M112" s="32"/>
      <c r="N112" s="216" t="s">
        <v>9</v>
      </c>
    </row>
    <row r="113" spans="1:14" s="14" customFormat="1" x14ac:dyDescent="0.25">
      <c r="A113" s="32">
        <v>107</v>
      </c>
      <c r="B113" s="79" t="s">
        <v>149</v>
      </c>
      <c r="C113" s="36"/>
      <c r="D113" s="40"/>
      <c r="E113" s="78" t="s">
        <v>104</v>
      </c>
      <c r="F113" s="77" t="s">
        <v>158</v>
      </c>
      <c r="G113" s="32"/>
      <c r="H113" s="32">
        <v>1</v>
      </c>
      <c r="I113" s="186" t="s">
        <v>180</v>
      </c>
      <c r="J113" s="32"/>
      <c r="K113" s="32"/>
      <c r="L113" s="32"/>
      <c r="M113" s="32">
        <v>1</v>
      </c>
      <c r="N113" s="216" t="s">
        <v>10</v>
      </c>
    </row>
    <row r="114" spans="1:14" s="14" customFormat="1" x14ac:dyDescent="0.25">
      <c r="A114" s="27">
        <v>108</v>
      </c>
      <c r="B114" s="185" t="s">
        <v>149</v>
      </c>
      <c r="C114" s="29"/>
      <c r="D114" s="30"/>
      <c r="E114" s="81" t="s">
        <v>130</v>
      </c>
      <c r="F114" s="82" t="s">
        <v>159</v>
      </c>
      <c r="G114" s="27">
        <v>1</v>
      </c>
      <c r="H114" s="27"/>
      <c r="I114" s="186" t="s">
        <v>175</v>
      </c>
      <c r="J114" s="27"/>
      <c r="K114" s="27">
        <v>1</v>
      </c>
      <c r="L114" s="27"/>
      <c r="M114" s="27"/>
      <c r="N114" s="216" t="s">
        <v>8</v>
      </c>
    </row>
    <row r="115" spans="1:14" s="14" customFormat="1" x14ac:dyDescent="0.25">
      <c r="A115" s="32">
        <v>109</v>
      </c>
      <c r="B115" s="186" t="s">
        <v>163</v>
      </c>
      <c r="C115" s="36"/>
      <c r="D115" s="40"/>
      <c r="E115" s="78" t="s">
        <v>100</v>
      </c>
      <c r="F115" s="187" t="s">
        <v>404</v>
      </c>
      <c r="G115" s="32">
        <v>1</v>
      </c>
      <c r="H115" s="32"/>
      <c r="I115" s="186" t="s">
        <v>175</v>
      </c>
      <c r="J115" s="32"/>
      <c r="K115" s="32">
        <v>1</v>
      </c>
      <c r="L115" s="32"/>
      <c r="M115" s="32"/>
      <c r="N115" s="216" t="s">
        <v>8</v>
      </c>
    </row>
    <row r="116" spans="1:14" s="14" customFormat="1" x14ac:dyDescent="0.25">
      <c r="A116" s="32">
        <v>110</v>
      </c>
      <c r="B116" s="186" t="s">
        <v>163</v>
      </c>
      <c r="C116" s="36"/>
      <c r="D116" s="40"/>
      <c r="E116" s="78" t="s">
        <v>105</v>
      </c>
      <c r="F116" s="187" t="s">
        <v>405</v>
      </c>
      <c r="G116" s="32">
        <v>1</v>
      </c>
      <c r="H116" s="32"/>
      <c r="I116" s="186" t="s">
        <v>175</v>
      </c>
      <c r="J116" s="32">
        <v>1</v>
      </c>
      <c r="K116" s="32"/>
      <c r="L116" s="32"/>
      <c r="M116" s="32"/>
      <c r="N116" s="215" t="s">
        <v>7</v>
      </c>
    </row>
    <row r="117" spans="1:14" s="14" customFormat="1" x14ac:dyDescent="0.25">
      <c r="A117" s="32">
        <v>111</v>
      </c>
      <c r="B117" s="186" t="s">
        <v>163</v>
      </c>
      <c r="C117" s="36"/>
      <c r="D117" s="40"/>
      <c r="E117" s="78" t="s">
        <v>108</v>
      </c>
      <c r="F117" s="187" t="s">
        <v>406</v>
      </c>
      <c r="G117" s="32">
        <v>1</v>
      </c>
      <c r="H117" s="32"/>
      <c r="I117" s="186" t="s">
        <v>175</v>
      </c>
      <c r="J117" s="32"/>
      <c r="K117" s="32">
        <v>1</v>
      </c>
      <c r="L117" s="32"/>
      <c r="M117" s="32"/>
      <c r="N117" s="216" t="s">
        <v>8</v>
      </c>
    </row>
    <row r="118" spans="1:14" s="14" customFormat="1" x14ac:dyDescent="0.25">
      <c r="A118" s="32">
        <v>112</v>
      </c>
      <c r="B118" s="186" t="s">
        <v>163</v>
      </c>
      <c r="C118" s="36"/>
      <c r="D118" s="40"/>
      <c r="E118" s="78" t="s">
        <v>108</v>
      </c>
      <c r="F118" s="187" t="s">
        <v>407</v>
      </c>
      <c r="G118" s="32">
        <v>1</v>
      </c>
      <c r="H118" s="32"/>
      <c r="I118" s="186" t="s">
        <v>175</v>
      </c>
      <c r="J118" s="32"/>
      <c r="K118" s="32">
        <v>1</v>
      </c>
      <c r="L118" s="32"/>
      <c r="M118" s="32"/>
      <c r="N118" s="216" t="s">
        <v>8</v>
      </c>
    </row>
    <row r="119" spans="1:14" s="14" customFormat="1" x14ac:dyDescent="0.25">
      <c r="A119" s="32">
        <v>113</v>
      </c>
      <c r="B119" s="186" t="s">
        <v>163</v>
      </c>
      <c r="C119" s="36"/>
      <c r="D119" s="40"/>
      <c r="E119" s="188" t="s">
        <v>108</v>
      </c>
      <c r="F119" s="187" t="s">
        <v>408</v>
      </c>
      <c r="G119" s="32">
        <v>1</v>
      </c>
      <c r="H119" s="32"/>
      <c r="I119" s="186" t="s">
        <v>175</v>
      </c>
      <c r="J119" s="32"/>
      <c r="K119" s="32">
        <v>1</v>
      </c>
      <c r="L119" s="32"/>
      <c r="M119" s="32"/>
      <c r="N119" s="216" t="s">
        <v>8</v>
      </c>
    </row>
    <row r="120" spans="1:14" s="14" customFormat="1" x14ac:dyDescent="0.25">
      <c r="A120" s="32">
        <v>114</v>
      </c>
      <c r="B120" s="186" t="s">
        <v>163</v>
      </c>
      <c r="C120" s="36"/>
      <c r="D120" s="40"/>
      <c r="E120" s="78" t="s">
        <v>130</v>
      </c>
      <c r="F120" s="187" t="s">
        <v>409</v>
      </c>
      <c r="G120" s="32">
        <v>1</v>
      </c>
      <c r="H120" s="32"/>
      <c r="I120" s="186" t="s">
        <v>175</v>
      </c>
      <c r="J120" s="32">
        <v>1</v>
      </c>
      <c r="K120" s="32"/>
      <c r="L120" s="32"/>
      <c r="M120" s="32"/>
      <c r="N120" s="215" t="s">
        <v>7</v>
      </c>
    </row>
    <row r="121" spans="1:14" s="14" customFormat="1" x14ac:dyDescent="0.25">
      <c r="A121" s="32">
        <v>115</v>
      </c>
      <c r="B121" s="186" t="s">
        <v>163</v>
      </c>
      <c r="C121" s="36"/>
      <c r="D121" s="40"/>
      <c r="E121" s="78" t="s">
        <v>130</v>
      </c>
      <c r="F121" s="77" t="s">
        <v>410</v>
      </c>
      <c r="G121" s="32">
        <v>1</v>
      </c>
      <c r="H121" s="32"/>
      <c r="I121" s="186" t="s">
        <v>175</v>
      </c>
      <c r="J121" s="32"/>
      <c r="K121" s="32">
        <v>1</v>
      </c>
      <c r="L121" s="32"/>
      <c r="M121" s="32"/>
      <c r="N121" s="216" t="s">
        <v>8</v>
      </c>
    </row>
    <row r="122" spans="1:14" s="14" customFormat="1" x14ac:dyDescent="0.25">
      <c r="A122" s="32">
        <v>116</v>
      </c>
      <c r="B122" s="186" t="s">
        <v>163</v>
      </c>
      <c r="C122" s="36"/>
      <c r="D122" s="40"/>
      <c r="E122" s="78" t="s">
        <v>130</v>
      </c>
      <c r="F122" s="77" t="s">
        <v>411</v>
      </c>
      <c r="G122" s="32">
        <v>1</v>
      </c>
      <c r="H122" s="32"/>
      <c r="I122" s="186" t="s">
        <v>175</v>
      </c>
      <c r="J122" s="32">
        <v>1</v>
      </c>
      <c r="K122" s="32"/>
      <c r="L122" s="32"/>
      <c r="M122" s="32"/>
      <c r="N122" s="215" t="s">
        <v>7</v>
      </c>
    </row>
    <row r="123" spans="1:14" s="14" customFormat="1" x14ac:dyDescent="0.25">
      <c r="A123" s="32">
        <v>117</v>
      </c>
      <c r="B123" s="186" t="s">
        <v>163</v>
      </c>
      <c r="C123" s="36"/>
      <c r="D123" s="40"/>
      <c r="E123" s="78" t="s">
        <v>108</v>
      </c>
      <c r="F123" s="187" t="s">
        <v>412</v>
      </c>
      <c r="G123" s="32">
        <v>1</v>
      </c>
      <c r="H123" s="32"/>
      <c r="I123" s="186" t="s">
        <v>175</v>
      </c>
      <c r="J123" s="32"/>
      <c r="K123" s="32">
        <v>1</v>
      </c>
      <c r="L123" s="32"/>
      <c r="M123" s="32"/>
      <c r="N123" s="216" t="s">
        <v>8</v>
      </c>
    </row>
    <row r="124" spans="1:14" s="14" customFormat="1" x14ac:dyDescent="0.25">
      <c r="A124" s="32">
        <v>118</v>
      </c>
      <c r="B124" s="186" t="s">
        <v>163</v>
      </c>
      <c r="C124" s="36"/>
      <c r="D124" s="40"/>
      <c r="E124" s="188" t="s">
        <v>108</v>
      </c>
      <c r="F124" s="187" t="s">
        <v>413</v>
      </c>
      <c r="G124" s="32">
        <v>1</v>
      </c>
      <c r="H124" s="32"/>
      <c r="I124" s="186" t="s">
        <v>175</v>
      </c>
      <c r="J124" s="32"/>
      <c r="K124" s="32">
        <v>1</v>
      </c>
      <c r="L124" s="32"/>
      <c r="M124" s="32"/>
      <c r="N124" s="216" t="s">
        <v>8</v>
      </c>
    </row>
    <row r="125" spans="1:14" s="14" customFormat="1" x14ac:dyDescent="0.25">
      <c r="A125" s="32">
        <v>119</v>
      </c>
      <c r="B125" s="186" t="s">
        <v>163</v>
      </c>
      <c r="C125" s="36"/>
      <c r="D125" s="40"/>
      <c r="E125" s="188" t="s">
        <v>108</v>
      </c>
      <c r="F125" s="187" t="s">
        <v>414</v>
      </c>
      <c r="G125" s="32">
        <v>1</v>
      </c>
      <c r="H125" s="32"/>
      <c r="I125" s="186" t="s">
        <v>175</v>
      </c>
      <c r="J125" s="32"/>
      <c r="K125" s="32">
        <v>1</v>
      </c>
      <c r="L125" s="32"/>
      <c r="M125" s="32"/>
      <c r="N125" s="216" t="s">
        <v>8</v>
      </c>
    </row>
    <row r="126" spans="1:14" s="14" customFormat="1" x14ac:dyDescent="0.25">
      <c r="A126" s="32">
        <v>120</v>
      </c>
      <c r="B126" s="186" t="s">
        <v>163</v>
      </c>
      <c r="C126" s="36"/>
      <c r="D126" s="40"/>
      <c r="E126" s="188" t="s">
        <v>108</v>
      </c>
      <c r="F126" s="187" t="s">
        <v>415</v>
      </c>
      <c r="G126" s="32">
        <v>1</v>
      </c>
      <c r="H126" s="32"/>
      <c r="I126" s="186" t="s">
        <v>175</v>
      </c>
      <c r="J126" s="32"/>
      <c r="K126" s="32">
        <v>1</v>
      </c>
      <c r="L126" s="32"/>
      <c r="M126" s="32"/>
      <c r="N126" s="216" t="s">
        <v>8</v>
      </c>
    </row>
    <row r="127" spans="1:14" s="14" customFormat="1" x14ac:dyDescent="0.25">
      <c r="A127" s="32">
        <v>121</v>
      </c>
      <c r="B127" s="186" t="s">
        <v>163</v>
      </c>
      <c r="C127" s="36"/>
      <c r="D127" s="40"/>
      <c r="E127" s="188" t="s">
        <v>111</v>
      </c>
      <c r="F127" s="187" t="s">
        <v>416</v>
      </c>
      <c r="G127" s="32"/>
      <c r="H127" s="32">
        <v>1</v>
      </c>
      <c r="I127" s="186" t="s">
        <v>180</v>
      </c>
      <c r="J127" s="32"/>
      <c r="K127" s="32"/>
      <c r="L127" s="32"/>
      <c r="M127" s="32">
        <v>1</v>
      </c>
      <c r="N127" s="216" t="s">
        <v>10</v>
      </c>
    </row>
    <row r="128" spans="1:14" s="14" customFormat="1" x14ac:dyDescent="0.25">
      <c r="A128" s="32">
        <v>122</v>
      </c>
      <c r="B128" s="186" t="s">
        <v>163</v>
      </c>
      <c r="C128" s="36"/>
      <c r="D128" s="40"/>
      <c r="E128" s="188" t="s">
        <v>130</v>
      </c>
      <c r="F128" s="187" t="s">
        <v>417</v>
      </c>
      <c r="G128" s="32"/>
      <c r="H128" s="32">
        <v>1</v>
      </c>
      <c r="I128" s="186" t="s">
        <v>180</v>
      </c>
      <c r="J128" s="32"/>
      <c r="K128" s="32"/>
      <c r="L128" s="32"/>
      <c r="M128" s="32">
        <v>1</v>
      </c>
      <c r="N128" s="216" t="s">
        <v>10</v>
      </c>
    </row>
    <row r="129" spans="1:14" s="14" customFormat="1" x14ac:dyDescent="0.25">
      <c r="A129" s="32">
        <v>123</v>
      </c>
      <c r="B129" s="186" t="s">
        <v>163</v>
      </c>
      <c r="C129" s="36"/>
      <c r="D129" s="40"/>
      <c r="E129" s="188" t="s">
        <v>130</v>
      </c>
      <c r="F129" s="187" t="s">
        <v>418</v>
      </c>
      <c r="G129" s="32"/>
      <c r="H129" s="32">
        <v>1</v>
      </c>
      <c r="I129" s="186" t="s">
        <v>180</v>
      </c>
      <c r="J129" s="32"/>
      <c r="K129" s="32"/>
      <c r="L129" s="32"/>
      <c r="M129" s="32">
        <v>1</v>
      </c>
      <c r="N129" s="216" t="s">
        <v>10</v>
      </c>
    </row>
    <row r="130" spans="1:14" s="14" customFormat="1" x14ac:dyDescent="0.25">
      <c r="A130" s="32">
        <v>124</v>
      </c>
      <c r="B130" s="186" t="s">
        <v>163</v>
      </c>
      <c r="C130" s="36"/>
      <c r="D130" s="40"/>
      <c r="E130" s="188" t="s">
        <v>105</v>
      </c>
      <c r="F130" s="187" t="s">
        <v>419</v>
      </c>
      <c r="G130" s="32"/>
      <c r="H130" s="32">
        <v>1</v>
      </c>
      <c r="I130" s="186" t="s">
        <v>180</v>
      </c>
      <c r="J130" s="32"/>
      <c r="K130" s="32"/>
      <c r="L130" s="32"/>
      <c r="M130" s="32">
        <v>1</v>
      </c>
      <c r="N130" s="216" t="s">
        <v>10</v>
      </c>
    </row>
    <row r="131" spans="1:14" s="14" customFormat="1" x14ac:dyDescent="0.25">
      <c r="A131" s="32">
        <v>125</v>
      </c>
      <c r="B131" s="186" t="s">
        <v>163</v>
      </c>
      <c r="C131" s="36"/>
      <c r="D131" s="40"/>
      <c r="E131" s="188" t="s">
        <v>111</v>
      </c>
      <c r="F131" s="187" t="s">
        <v>420</v>
      </c>
      <c r="G131" s="32"/>
      <c r="H131" s="32">
        <v>1</v>
      </c>
      <c r="I131" s="186" t="s">
        <v>180</v>
      </c>
      <c r="J131" s="32"/>
      <c r="K131" s="32"/>
      <c r="L131" s="32"/>
      <c r="M131" s="32">
        <v>1</v>
      </c>
      <c r="N131" s="216" t="s">
        <v>10</v>
      </c>
    </row>
    <row r="132" spans="1:14" s="14" customFormat="1" x14ac:dyDescent="0.25">
      <c r="A132" s="32">
        <v>126</v>
      </c>
      <c r="B132" s="186" t="s">
        <v>163</v>
      </c>
      <c r="C132" s="36"/>
      <c r="D132" s="40"/>
      <c r="E132" s="188" t="s">
        <v>130</v>
      </c>
      <c r="F132" s="187" t="s">
        <v>421</v>
      </c>
      <c r="G132" s="32"/>
      <c r="H132" s="32">
        <v>1</v>
      </c>
      <c r="I132" s="186" t="s">
        <v>180</v>
      </c>
      <c r="J132" s="32"/>
      <c r="K132" s="32"/>
      <c r="L132" s="32"/>
      <c r="M132" s="32">
        <v>1</v>
      </c>
      <c r="N132" s="216" t="s">
        <v>10</v>
      </c>
    </row>
    <row r="133" spans="1:14" s="14" customFormat="1" x14ac:dyDescent="0.25">
      <c r="A133" s="32">
        <v>127</v>
      </c>
      <c r="B133" s="186" t="s">
        <v>163</v>
      </c>
      <c r="C133" s="36"/>
      <c r="D133" s="40"/>
      <c r="E133" s="188" t="s">
        <v>105</v>
      </c>
      <c r="F133" s="187" t="s">
        <v>422</v>
      </c>
      <c r="G133" s="32"/>
      <c r="H133" s="32">
        <v>1</v>
      </c>
      <c r="I133" s="186" t="s">
        <v>180</v>
      </c>
      <c r="J133" s="32"/>
      <c r="K133" s="32"/>
      <c r="L133" s="32"/>
      <c r="M133" s="32">
        <v>1</v>
      </c>
      <c r="N133" s="216" t="s">
        <v>10</v>
      </c>
    </row>
    <row r="134" spans="1:14" s="14" customFormat="1" x14ac:dyDescent="0.25">
      <c r="A134" s="32">
        <v>128</v>
      </c>
      <c r="B134" s="186" t="s">
        <v>163</v>
      </c>
      <c r="C134" s="36"/>
      <c r="D134" s="40"/>
      <c r="E134" s="188" t="s">
        <v>130</v>
      </c>
      <c r="F134" s="187" t="s">
        <v>193</v>
      </c>
      <c r="G134" s="32"/>
      <c r="H134" s="32">
        <v>1</v>
      </c>
      <c r="I134" s="186" t="s">
        <v>180</v>
      </c>
      <c r="J134" s="32"/>
      <c r="K134" s="32"/>
      <c r="L134" s="32"/>
      <c r="M134" s="32">
        <v>1</v>
      </c>
      <c r="N134" s="216" t="s">
        <v>10</v>
      </c>
    </row>
    <row r="135" spans="1:14" s="14" customFormat="1" x14ac:dyDescent="0.25">
      <c r="A135" s="32">
        <v>129</v>
      </c>
      <c r="B135" s="186" t="s">
        <v>163</v>
      </c>
      <c r="C135" s="36"/>
      <c r="D135" s="40"/>
      <c r="E135" s="188" t="s">
        <v>130</v>
      </c>
      <c r="F135" s="187" t="s">
        <v>191</v>
      </c>
      <c r="G135" s="32"/>
      <c r="H135" s="32">
        <v>1</v>
      </c>
      <c r="I135" s="186" t="s">
        <v>180</v>
      </c>
      <c r="J135" s="32"/>
      <c r="K135" s="32"/>
      <c r="L135" s="32"/>
      <c r="M135" s="32">
        <v>1</v>
      </c>
      <c r="N135" s="216" t="s">
        <v>10</v>
      </c>
    </row>
    <row r="136" spans="1:14" s="14" customFormat="1" x14ac:dyDescent="0.25">
      <c r="A136" s="27">
        <v>130</v>
      </c>
      <c r="B136" s="189" t="s">
        <v>163</v>
      </c>
      <c r="C136" s="29"/>
      <c r="D136" s="30"/>
      <c r="E136" s="190" t="s">
        <v>130</v>
      </c>
      <c r="F136" s="191" t="s">
        <v>423</v>
      </c>
      <c r="G136" s="27"/>
      <c r="H136" s="27">
        <v>1</v>
      </c>
      <c r="I136" s="186" t="s">
        <v>180</v>
      </c>
      <c r="J136" s="27"/>
      <c r="K136" s="27"/>
      <c r="L136" s="27"/>
      <c r="M136" s="27">
        <v>1</v>
      </c>
      <c r="N136" s="216" t="s">
        <v>10</v>
      </c>
    </row>
    <row r="137" spans="1:14" s="14" customFormat="1" x14ac:dyDescent="0.25">
      <c r="A137" s="32">
        <v>131</v>
      </c>
      <c r="B137" s="186" t="s">
        <v>162</v>
      </c>
      <c r="C137" s="36"/>
      <c r="D137" s="40"/>
      <c r="E137" s="188" t="s">
        <v>100</v>
      </c>
      <c r="F137" s="187" t="s">
        <v>424</v>
      </c>
      <c r="G137" s="32">
        <v>1</v>
      </c>
      <c r="H137" s="32"/>
      <c r="I137" s="186" t="s">
        <v>175</v>
      </c>
      <c r="J137" s="32">
        <v>1</v>
      </c>
      <c r="K137" s="32"/>
      <c r="L137" s="32"/>
      <c r="M137" s="32"/>
      <c r="N137" s="215" t="s">
        <v>7</v>
      </c>
    </row>
    <row r="138" spans="1:14" s="14" customFormat="1" x14ac:dyDescent="0.25">
      <c r="A138" s="32">
        <v>132</v>
      </c>
      <c r="B138" s="186" t="s">
        <v>162</v>
      </c>
      <c r="C138" s="36"/>
      <c r="D138" s="40"/>
      <c r="E138" s="188" t="s">
        <v>100</v>
      </c>
      <c r="F138" s="187" t="s">
        <v>425</v>
      </c>
      <c r="G138" s="32">
        <v>1</v>
      </c>
      <c r="H138" s="32"/>
      <c r="I138" s="186" t="s">
        <v>175</v>
      </c>
      <c r="J138" s="32">
        <v>1</v>
      </c>
      <c r="K138" s="32"/>
      <c r="L138" s="32"/>
      <c r="M138" s="32"/>
      <c r="N138" s="215" t="s">
        <v>7</v>
      </c>
    </row>
    <row r="139" spans="1:14" s="14" customFormat="1" x14ac:dyDescent="0.25">
      <c r="A139" s="32">
        <v>133</v>
      </c>
      <c r="B139" s="186" t="s">
        <v>162</v>
      </c>
      <c r="C139" s="36"/>
      <c r="D139" s="40"/>
      <c r="E139" s="188" t="s">
        <v>100</v>
      </c>
      <c r="F139" s="187" t="s">
        <v>426</v>
      </c>
      <c r="G139" s="32">
        <v>1</v>
      </c>
      <c r="H139" s="32"/>
      <c r="I139" s="186" t="s">
        <v>175</v>
      </c>
      <c r="J139" s="32">
        <v>1</v>
      </c>
      <c r="K139" s="32"/>
      <c r="L139" s="32"/>
      <c r="M139" s="32"/>
      <c r="N139" s="215" t="s">
        <v>7</v>
      </c>
    </row>
    <row r="140" spans="1:14" s="14" customFormat="1" x14ac:dyDescent="0.25">
      <c r="A140" s="32">
        <v>134</v>
      </c>
      <c r="B140" s="186" t="s">
        <v>162</v>
      </c>
      <c r="C140" s="36"/>
      <c r="D140" s="40"/>
      <c r="E140" s="188" t="s">
        <v>114</v>
      </c>
      <c r="F140" s="187" t="s">
        <v>427</v>
      </c>
      <c r="G140" s="32">
        <v>1</v>
      </c>
      <c r="H140" s="32"/>
      <c r="I140" s="186" t="s">
        <v>175</v>
      </c>
      <c r="J140" s="32">
        <v>1</v>
      </c>
      <c r="K140" s="32"/>
      <c r="L140" s="32"/>
      <c r="M140" s="32"/>
      <c r="N140" s="215" t="s">
        <v>7</v>
      </c>
    </row>
    <row r="141" spans="1:14" s="14" customFormat="1" x14ac:dyDescent="0.25">
      <c r="A141" s="32">
        <v>135</v>
      </c>
      <c r="B141" s="186" t="s">
        <v>162</v>
      </c>
      <c r="C141" s="36"/>
      <c r="D141" s="40"/>
      <c r="E141" s="188" t="s">
        <v>112</v>
      </c>
      <c r="F141" s="187" t="s">
        <v>428</v>
      </c>
      <c r="G141" s="32">
        <v>1</v>
      </c>
      <c r="H141" s="32"/>
      <c r="I141" s="186" t="s">
        <v>175</v>
      </c>
      <c r="J141" s="32">
        <v>1</v>
      </c>
      <c r="K141" s="32"/>
      <c r="L141" s="32"/>
      <c r="M141" s="32"/>
      <c r="N141" s="215" t="s">
        <v>7</v>
      </c>
    </row>
    <row r="142" spans="1:14" s="14" customFormat="1" x14ac:dyDescent="0.25">
      <c r="A142" s="32">
        <v>136</v>
      </c>
      <c r="B142" s="186" t="s">
        <v>162</v>
      </c>
      <c r="C142" s="36"/>
      <c r="D142" s="40"/>
      <c r="E142" s="188" t="s">
        <v>108</v>
      </c>
      <c r="F142" s="187" t="s">
        <v>429</v>
      </c>
      <c r="G142" s="32">
        <v>1</v>
      </c>
      <c r="H142" s="32"/>
      <c r="I142" s="186" t="s">
        <v>175</v>
      </c>
      <c r="J142" s="32">
        <v>1</v>
      </c>
      <c r="K142" s="32"/>
      <c r="L142" s="32"/>
      <c r="M142" s="32"/>
      <c r="N142" s="215" t="s">
        <v>7</v>
      </c>
    </row>
    <row r="143" spans="1:14" s="14" customFormat="1" x14ac:dyDescent="0.25">
      <c r="A143" s="32">
        <v>137</v>
      </c>
      <c r="B143" s="186" t="s">
        <v>162</v>
      </c>
      <c r="C143" s="36"/>
      <c r="D143" s="40"/>
      <c r="E143" s="188" t="s">
        <v>105</v>
      </c>
      <c r="F143" s="187" t="s">
        <v>430</v>
      </c>
      <c r="G143" s="32">
        <v>1</v>
      </c>
      <c r="H143" s="32"/>
      <c r="I143" s="186" t="s">
        <v>175</v>
      </c>
      <c r="J143" s="32">
        <v>1</v>
      </c>
      <c r="K143" s="32"/>
      <c r="L143" s="32"/>
      <c r="M143" s="32"/>
      <c r="N143" s="215" t="s">
        <v>7</v>
      </c>
    </row>
    <row r="144" spans="1:14" s="14" customFormat="1" x14ac:dyDescent="0.25">
      <c r="A144" s="32">
        <v>138</v>
      </c>
      <c r="B144" s="186" t="s">
        <v>162</v>
      </c>
      <c r="C144" s="36"/>
      <c r="D144" s="40"/>
      <c r="E144" s="188" t="s">
        <v>101</v>
      </c>
      <c r="F144" s="187" t="s">
        <v>431</v>
      </c>
      <c r="G144" s="32">
        <v>1</v>
      </c>
      <c r="H144" s="32"/>
      <c r="I144" s="186" t="s">
        <v>175</v>
      </c>
      <c r="J144" s="32">
        <v>1</v>
      </c>
      <c r="K144" s="32"/>
      <c r="L144" s="32"/>
      <c r="M144" s="32"/>
      <c r="N144" s="215" t="s">
        <v>7</v>
      </c>
    </row>
    <row r="145" spans="1:14" s="14" customFormat="1" x14ac:dyDescent="0.25">
      <c r="A145" s="32">
        <v>139</v>
      </c>
      <c r="B145" s="186" t="s">
        <v>162</v>
      </c>
      <c r="C145" s="36"/>
      <c r="D145" s="40"/>
      <c r="E145" s="188" t="s">
        <v>114</v>
      </c>
      <c r="F145" s="187" t="s">
        <v>432</v>
      </c>
      <c r="G145" s="32">
        <v>1</v>
      </c>
      <c r="H145" s="32"/>
      <c r="I145" s="186" t="s">
        <v>175</v>
      </c>
      <c r="J145" s="32">
        <v>1</v>
      </c>
      <c r="K145" s="32"/>
      <c r="L145" s="32"/>
      <c r="M145" s="32"/>
      <c r="N145" s="215" t="s">
        <v>7</v>
      </c>
    </row>
    <row r="146" spans="1:14" s="14" customFormat="1" x14ac:dyDescent="0.25">
      <c r="A146" s="32">
        <v>140</v>
      </c>
      <c r="B146" s="186" t="s">
        <v>162</v>
      </c>
      <c r="C146" s="36"/>
      <c r="D146" s="40"/>
      <c r="E146" s="188" t="s">
        <v>103</v>
      </c>
      <c r="F146" s="187" t="s">
        <v>433</v>
      </c>
      <c r="G146" s="32"/>
      <c r="H146" s="32">
        <v>1</v>
      </c>
      <c r="I146" s="186" t="s">
        <v>180</v>
      </c>
      <c r="J146" s="32"/>
      <c r="K146" s="32"/>
      <c r="L146" s="32"/>
      <c r="M146" s="32">
        <v>1</v>
      </c>
      <c r="N146" s="216" t="s">
        <v>10</v>
      </c>
    </row>
    <row r="147" spans="1:14" s="14" customFormat="1" x14ac:dyDescent="0.25">
      <c r="A147" s="32">
        <v>141</v>
      </c>
      <c r="B147" s="186" t="s">
        <v>162</v>
      </c>
      <c r="C147" s="36"/>
      <c r="D147" s="40"/>
      <c r="E147" s="188" t="s">
        <v>101</v>
      </c>
      <c r="F147" s="187" t="s">
        <v>434</v>
      </c>
      <c r="G147" s="32"/>
      <c r="H147" s="32">
        <v>1</v>
      </c>
      <c r="I147" s="186" t="s">
        <v>180</v>
      </c>
      <c r="J147" s="32"/>
      <c r="K147" s="32"/>
      <c r="L147" s="32"/>
      <c r="M147" s="32">
        <v>1</v>
      </c>
      <c r="N147" s="216" t="s">
        <v>10</v>
      </c>
    </row>
    <row r="148" spans="1:14" s="14" customFormat="1" x14ac:dyDescent="0.25">
      <c r="A148" s="32">
        <v>142</v>
      </c>
      <c r="B148" s="186" t="s">
        <v>162</v>
      </c>
      <c r="C148" s="36"/>
      <c r="D148" s="40"/>
      <c r="E148" s="188" t="s">
        <v>101</v>
      </c>
      <c r="F148" s="187" t="s">
        <v>435</v>
      </c>
      <c r="G148" s="32"/>
      <c r="H148" s="32">
        <v>1</v>
      </c>
      <c r="I148" s="186" t="s">
        <v>180</v>
      </c>
      <c r="J148" s="32"/>
      <c r="K148" s="32"/>
      <c r="L148" s="32"/>
      <c r="M148" s="32">
        <v>1</v>
      </c>
      <c r="N148" s="216" t="s">
        <v>10</v>
      </c>
    </row>
    <row r="149" spans="1:14" s="14" customFormat="1" x14ac:dyDescent="0.25">
      <c r="A149" s="32">
        <v>143</v>
      </c>
      <c r="B149" s="186" t="s">
        <v>162</v>
      </c>
      <c r="C149" s="36"/>
      <c r="D149" s="40"/>
      <c r="E149" s="188" t="s">
        <v>99</v>
      </c>
      <c r="F149" s="187" t="s">
        <v>436</v>
      </c>
      <c r="G149" s="32"/>
      <c r="H149" s="32">
        <v>1</v>
      </c>
      <c r="I149" s="186" t="s">
        <v>180</v>
      </c>
      <c r="J149" s="32"/>
      <c r="K149" s="32"/>
      <c r="L149" s="32">
        <v>1</v>
      </c>
      <c r="M149" s="32"/>
      <c r="N149" s="216" t="s">
        <v>9</v>
      </c>
    </row>
    <row r="150" spans="1:14" s="14" customFormat="1" x14ac:dyDescent="0.25">
      <c r="A150" s="32">
        <v>144</v>
      </c>
      <c r="B150" s="186" t="s">
        <v>162</v>
      </c>
      <c r="C150" s="36"/>
      <c r="D150" s="40"/>
      <c r="E150" s="188" t="s">
        <v>100</v>
      </c>
      <c r="F150" s="187" t="s">
        <v>437</v>
      </c>
      <c r="G150" s="32"/>
      <c r="H150" s="32">
        <v>1</v>
      </c>
      <c r="I150" s="186" t="s">
        <v>180</v>
      </c>
      <c r="J150" s="32"/>
      <c r="K150" s="32"/>
      <c r="L150" s="32"/>
      <c r="M150" s="32">
        <v>1</v>
      </c>
      <c r="N150" s="216" t="s">
        <v>10</v>
      </c>
    </row>
    <row r="151" spans="1:14" x14ac:dyDescent="0.25">
      <c r="A151" s="19"/>
      <c r="B151" s="20"/>
      <c r="C151" s="3"/>
      <c r="D151" s="8"/>
      <c r="E151" s="8"/>
      <c r="F151" s="22" t="s">
        <v>11</v>
      </c>
      <c r="G151" s="7">
        <f>SUM(G7:G150)</f>
        <v>84</v>
      </c>
      <c r="H151" s="7">
        <f>SUM(H7:H150)</f>
        <v>60</v>
      </c>
      <c r="I151" s="7"/>
      <c r="J151" s="7">
        <f t="shared" ref="J151:M151" si="0">SUM(J7:J150)</f>
        <v>18</v>
      </c>
      <c r="K151" s="7">
        <f t="shared" si="0"/>
        <v>66</v>
      </c>
      <c r="L151" s="7">
        <f t="shared" si="0"/>
        <v>9</v>
      </c>
      <c r="M151" s="7">
        <f t="shared" si="0"/>
        <v>51</v>
      </c>
      <c r="N151" s="214"/>
    </row>
    <row r="152" spans="1:14" x14ac:dyDescent="0.25">
      <c r="C152" s="9"/>
      <c r="D152" s="13"/>
    </row>
    <row r="153" spans="1:14" x14ac:dyDescent="0.25">
      <c r="B153" s="84"/>
      <c r="C153" s="16"/>
      <c r="D153" s="402" t="s">
        <v>128</v>
      </c>
      <c r="E153" s="70" t="s">
        <v>111</v>
      </c>
      <c r="J153" s="401"/>
      <c r="K153" s="401"/>
      <c r="L153" s="401"/>
      <c r="M153" s="401"/>
    </row>
    <row r="154" spans="1:14" x14ac:dyDescent="0.25">
      <c r="B154" s="84"/>
      <c r="C154" s="16"/>
      <c r="D154" s="402"/>
      <c r="E154" s="72" t="s">
        <v>115</v>
      </c>
    </row>
    <row r="155" spans="1:14" x14ac:dyDescent="0.25">
      <c r="B155" s="84"/>
      <c r="E155" s="72" t="s">
        <v>116</v>
      </c>
    </row>
    <row r="156" spans="1:14" x14ac:dyDescent="0.25">
      <c r="E156" s="72" t="s">
        <v>117</v>
      </c>
      <c r="L156" s="21"/>
    </row>
    <row r="157" spans="1:14" x14ac:dyDescent="0.25">
      <c r="E157" s="72" t="s">
        <v>107</v>
      </c>
    </row>
    <row r="158" spans="1:14" x14ac:dyDescent="0.25">
      <c r="E158" s="72" t="s">
        <v>101</v>
      </c>
    </row>
    <row r="159" spans="1:14" x14ac:dyDescent="0.25">
      <c r="E159" s="72" t="s">
        <v>105</v>
      </c>
    </row>
    <row r="160" spans="1:14" x14ac:dyDescent="0.25">
      <c r="E160" s="72" t="s">
        <v>114</v>
      </c>
    </row>
    <row r="161" spans="5:5" x14ac:dyDescent="0.25">
      <c r="E161" s="72" t="s">
        <v>110</v>
      </c>
    </row>
    <row r="162" spans="5:5" x14ac:dyDescent="0.25">
      <c r="E162" s="72" t="s">
        <v>108</v>
      </c>
    </row>
    <row r="163" spans="5:5" x14ac:dyDescent="0.25">
      <c r="E163" s="72" t="s">
        <v>118</v>
      </c>
    </row>
    <row r="164" spans="5:5" x14ac:dyDescent="0.25">
      <c r="E164" s="72" t="s">
        <v>119</v>
      </c>
    </row>
    <row r="165" spans="5:5" x14ac:dyDescent="0.25">
      <c r="E165" s="72" t="s">
        <v>104</v>
      </c>
    </row>
    <row r="166" spans="5:5" x14ac:dyDescent="0.25">
      <c r="E166" s="72" t="s">
        <v>129</v>
      </c>
    </row>
    <row r="167" spans="5:5" x14ac:dyDescent="0.25">
      <c r="E167" s="72" t="s">
        <v>112</v>
      </c>
    </row>
    <row r="168" spans="5:5" x14ac:dyDescent="0.25">
      <c r="E168" s="72" t="s">
        <v>120</v>
      </c>
    </row>
    <row r="169" spans="5:5" x14ac:dyDescent="0.25">
      <c r="E169" s="72" t="s">
        <v>121</v>
      </c>
    </row>
    <row r="170" spans="5:5" x14ac:dyDescent="0.25">
      <c r="E170" s="72" t="s">
        <v>130</v>
      </c>
    </row>
    <row r="171" spans="5:5" x14ac:dyDescent="0.25">
      <c r="E171" s="72" t="s">
        <v>122</v>
      </c>
    </row>
    <row r="172" spans="5:5" x14ac:dyDescent="0.25">
      <c r="E172" s="72" t="s">
        <v>123</v>
      </c>
    </row>
    <row r="173" spans="5:5" x14ac:dyDescent="0.25">
      <c r="E173" s="72" t="s">
        <v>103</v>
      </c>
    </row>
    <row r="174" spans="5:5" x14ac:dyDescent="0.25">
      <c r="E174" s="72" t="s">
        <v>124</v>
      </c>
    </row>
    <row r="175" spans="5:5" x14ac:dyDescent="0.25">
      <c r="E175" s="72" t="s">
        <v>125</v>
      </c>
    </row>
    <row r="176" spans="5:5" x14ac:dyDescent="0.25">
      <c r="E176" s="72" t="s">
        <v>126</v>
      </c>
    </row>
    <row r="177" spans="5:5" x14ac:dyDescent="0.25">
      <c r="E177" s="72" t="s">
        <v>127</v>
      </c>
    </row>
    <row r="178" spans="5:5" x14ac:dyDescent="0.25">
      <c r="E178" s="71" t="s">
        <v>99</v>
      </c>
    </row>
  </sheetData>
  <autoFilter ref="A6:O151" xr:uid="{00000000-0009-0000-0000-000003000000}"/>
  <mergeCells count="4">
    <mergeCell ref="J153:M153"/>
    <mergeCell ref="D153:D154"/>
    <mergeCell ref="G5:I5"/>
    <mergeCell ref="J5:N5"/>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18"/>
  <sheetViews>
    <sheetView showGridLines="0" tabSelected="1" zoomScale="86" zoomScaleNormal="86" workbookViewId="0">
      <pane xSplit="4" ySplit="6" topLeftCell="E7" activePane="bottomRight" state="frozen"/>
      <selection pane="topRight" activeCell="E1" sqref="E1"/>
      <selection pane="bottomLeft" activeCell="A7" sqref="A7"/>
      <selection pane="bottomRight" activeCell="F3" sqref="F3"/>
    </sheetView>
  </sheetViews>
  <sheetFormatPr defaultColWidth="9.140625" defaultRowHeight="15" x14ac:dyDescent="0.25"/>
  <cols>
    <col min="1" max="1" width="4.5703125" style="305" customWidth="1"/>
    <col min="2" max="2" width="18" style="301" hidden="1" customWidth="1"/>
    <col min="3" max="3" width="22.140625" style="478" customWidth="1"/>
    <col min="4" max="4" width="68" style="310" customWidth="1"/>
    <col min="5" max="5" width="18.7109375" style="299" customWidth="1"/>
    <col min="6" max="6" width="74" style="310" customWidth="1"/>
    <col min="7" max="7" width="5.5703125" style="301" customWidth="1"/>
    <col min="8" max="8" width="5.5703125" style="459" customWidth="1"/>
    <col min="9" max="9" width="10.140625" style="301" customWidth="1"/>
    <col min="10" max="14" width="5.5703125" style="301" customWidth="1"/>
    <col min="15" max="15" width="9.85546875" style="299" customWidth="1"/>
    <col min="16" max="16384" width="9.140625" style="299"/>
  </cols>
  <sheetData>
    <row r="1" spans="1:15" ht="18.75" x14ac:dyDescent="0.25">
      <c r="A1" s="304"/>
      <c r="B1" s="11"/>
      <c r="C1" s="477"/>
      <c r="D1" s="309"/>
      <c r="F1" s="347" t="s">
        <v>199</v>
      </c>
      <c r="G1" s="11"/>
      <c r="H1" s="458"/>
      <c r="I1" s="11"/>
      <c r="J1" s="11"/>
      <c r="K1" s="11"/>
      <c r="L1" s="11"/>
      <c r="M1" s="11"/>
      <c r="N1" s="11"/>
      <c r="O1" s="12"/>
    </row>
    <row r="2" spans="1:15" ht="18.75" x14ac:dyDescent="0.25">
      <c r="A2" s="304"/>
      <c r="B2" s="11"/>
      <c r="C2" s="477"/>
      <c r="D2" s="309"/>
      <c r="F2" s="347" t="s">
        <v>1038</v>
      </c>
      <c r="G2" s="11"/>
      <c r="H2" s="458"/>
      <c r="I2" s="11"/>
      <c r="J2" s="11"/>
      <c r="K2" s="11"/>
      <c r="L2" s="11"/>
      <c r="M2" s="11"/>
      <c r="N2" s="11"/>
      <c r="O2" s="12"/>
    </row>
    <row r="3" spans="1:15" ht="18.75" x14ac:dyDescent="0.25">
      <c r="A3" s="304"/>
      <c r="B3" s="11"/>
      <c r="C3" s="477"/>
      <c r="D3" s="309"/>
      <c r="F3" s="347" t="s">
        <v>663</v>
      </c>
      <c r="G3" s="11"/>
      <c r="H3" s="458"/>
      <c r="I3" s="11"/>
      <c r="J3" s="11"/>
      <c r="K3" s="11"/>
      <c r="L3" s="11"/>
      <c r="M3" s="11"/>
      <c r="N3" s="11"/>
      <c r="O3" s="12"/>
    </row>
    <row r="4" spans="1:15" x14ac:dyDescent="0.25">
      <c r="B4" s="300"/>
      <c r="J4" s="300"/>
      <c r="K4" s="300"/>
      <c r="L4" s="300"/>
      <c r="M4" s="300"/>
      <c r="N4" s="300"/>
    </row>
    <row r="5" spans="1:15" s="302" customFormat="1" x14ac:dyDescent="0.25">
      <c r="A5" s="306"/>
      <c r="B5" s="1"/>
      <c r="C5" s="100"/>
      <c r="D5" s="2"/>
      <c r="E5" s="1"/>
      <c r="F5" s="100"/>
      <c r="G5" s="403" t="s">
        <v>0</v>
      </c>
      <c r="H5" s="404"/>
      <c r="I5" s="405"/>
      <c r="J5" s="406" t="s">
        <v>1</v>
      </c>
      <c r="K5" s="406"/>
      <c r="L5" s="406"/>
      <c r="M5" s="406"/>
      <c r="N5" s="406"/>
    </row>
    <row r="6" spans="1:15" s="302" customFormat="1" ht="30" x14ac:dyDescent="0.25">
      <c r="A6" s="4" t="s">
        <v>14</v>
      </c>
      <c r="B6" s="4" t="s">
        <v>15</v>
      </c>
      <c r="C6" s="6" t="s">
        <v>2</v>
      </c>
      <c r="D6" s="5" t="s">
        <v>3</v>
      </c>
      <c r="E6" s="6" t="s">
        <v>4</v>
      </c>
      <c r="F6" s="6" t="s">
        <v>98</v>
      </c>
      <c r="G6" s="17" t="s">
        <v>5</v>
      </c>
      <c r="H6" s="460" t="s">
        <v>6</v>
      </c>
      <c r="I6" s="17" t="s">
        <v>477</v>
      </c>
      <c r="J6" s="17" t="s">
        <v>7</v>
      </c>
      <c r="K6" s="17" t="s">
        <v>8</v>
      </c>
      <c r="L6" s="17" t="s">
        <v>9</v>
      </c>
      <c r="M6" s="17" t="s">
        <v>10</v>
      </c>
      <c r="N6" s="17" t="s">
        <v>478</v>
      </c>
    </row>
    <row r="7" spans="1:15" s="444" customFormat="1" x14ac:dyDescent="0.25">
      <c r="A7" s="440"/>
      <c r="B7" s="440"/>
      <c r="C7" s="481" t="s">
        <v>1037</v>
      </c>
      <c r="D7" s="466" t="s">
        <v>1036</v>
      </c>
      <c r="E7" s="456"/>
      <c r="F7" s="466" t="s">
        <v>1035</v>
      </c>
      <c r="G7" s="440"/>
      <c r="H7" s="461">
        <v>1</v>
      </c>
      <c r="I7" s="445" t="str">
        <f>IF(H7=1,"Eksternal",IF(G7=1,"Internal",0))</f>
        <v>Eksternal</v>
      </c>
      <c r="J7" s="440"/>
      <c r="K7" s="440"/>
      <c r="L7" s="440"/>
      <c r="M7" s="440">
        <v>1</v>
      </c>
      <c r="N7" s="465" t="str">
        <f>IF(J7=1,"S",IF(K7=1,"W",IF(L7=1,"O",IF(M7=1,"T","-"))))</f>
        <v>T</v>
      </c>
      <c r="O7" s="457"/>
    </row>
    <row r="8" spans="1:15" s="470" customFormat="1" ht="45" x14ac:dyDescent="0.25">
      <c r="A8" s="440"/>
      <c r="B8" s="440"/>
      <c r="C8" s="481" t="s">
        <v>637</v>
      </c>
      <c r="D8" s="466" t="s">
        <v>846</v>
      </c>
      <c r="E8" s="456"/>
      <c r="F8" s="447" t="s">
        <v>847</v>
      </c>
      <c r="G8" s="440">
        <v>1</v>
      </c>
      <c r="H8" s="461"/>
      <c r="I8" s="445" t="str">
        <f>IF(H8=1,"Eksternal",IF(G8=1,"Internal",0))</f>
        <v>Internal</v>
      </c>
      <c r="J8" s="457"/>
      <c r="K8" s="440">
        <v>1</v>
      </c>
      <c r="L8" s="440"/>
      <c r="M8" s="440"/>
      <c r="N8" s="465" t="str">
        <f>IF(J8=1,"S",IF(K8=1,"W",IF(L8=1,"O",IF(M8=1,"T","-"))))</f>
        <v>W</v>
      </c>
      <c r="O8" s="457"/>
    </row>
    <row r="9" spans="1:15" s="444" customFormat="1" ht="45" x14ac:dyDescent="0.25">
      <c r="A9" s="440"/>
      <c r="B9" s="440"/>
      <c r="C9" s="442" t="s">
        <v>812</v>
      </c>
      <c r="D9" s="447" t="s">
        <v>811</v>
      </c>
      <c r="E9" s="456"/>
      <c r="F9" s="447" t="s">
        <v>813</v>
      </c>
      <c r="G9" s="440">
        <v>1</v>
      </c>
      <c r="H9" s="461"/>
      <c r="I9" s="445" t="str">
        <f>IF(H9=1,"Eksternal",IF(G9=1,"Internal",0))</f>
        <v>Internal</v>
      </c>
      <c r="J9" s="440">
        <v>1</v>
      </c>
      <c r="K9" s="440"/>
      <c r="L9" s="440"/>
      <c r="M9" s="440"/>
      <c r="N9" s="465" t="str">
        <f>IF(J9=1,"S",IF(K9=1,"W",IF(L9=1,"O",IF(M9=1,"T","-"))))</f>
        <v>S</v>
      </c>
      <c r="O9" s="457"/>
    </row>
    <row r="10" spans="1:15" s="444" customFormat="1" x14ac:dyDescent="0.25">
      <c r="A10" s="440"/>
      <c r="B10" s="440"/>
      <c r="C10" s="442" t="s">
        <v>854</v>
      </c>
      <c r="D10" s="447" t="s">
        <v>855</v>
      </c>
      <c r="E10" s="456"/>
      <c r="F10" s="447" t="s">
        <v>853</v>
      </c>
      <c r="G10" s="440"/>
      <c r="H10" s="461">
        <v>1</v>
      </c>
      <c r="I10" s="445" t="str">
        <f>IF(H10=1,"Eksternal",IF(G10=1,"Internal",0))</f>
        <v>Eksternal</v>
      </c>
      <c r="J10" s="440"/>
      <c r="K10" s="440"/>
      <c r="L10" s="440">
        <v>1</v>
      </c>
      <c r="M10" s="440"/>
      <c r="N10" s="465" t="str">
        <f>IF(J10=1,"S",IF(K10=1,"W",IF(L10=1,"O",IF(M10=1,"T","-"))))</f>
        <v>O</v>
      </c>
      <c r="O10" s="457"/>
    </row>
    <row r="11" spans="1:15" s="444" customFormat="1" x14ac:dyDescent="0.25">
      <c r="A11" s="440"/>
      <c r="B11" s="440"/>
      <c r="C11" s="442" t="s">
        <v>854</v>
      </c>
      <c r="D11" s="447" t="s">
        <v>856</v>
      </c>
      <c r="E11" s="456"/>
      <c r="F11" s="447" t="s">
        <v>857</v>
      </c>
      <c r="G11" s="440"/>
      <c r="H11" s="461">
        <v>1</v>
      </c>
      <c r="I11" s="445" t="str">
        <f>IF(H11=1,"Eksternal",IF(G11=1,"Internal",0))</f>
        <v>Eksternal</v>
      </c>
      <c r="J11" s="440"/>
      <c r="K11" s="440"/>
      <c r="L11" s="440">
        <v>1</v>
      </c>
      <c r="M11" s="440"/>
      <c r="N11" s="465" t="str">
        <f>IF(J11=1,"S",IF(K11=1,"W",IF(L11=1,"O",IF(M11=1,"T","-"))))</f>
        <v>O</v>
      </c>
      <c r="O11" s="457"/>
    </row>
    <row r="12" spans="1:15" s="444" customFormat="1" x14ac:dyDescent="0.25">
      <c r="A12" s="440"/>
      <c r="B12" s="440"/>
      <c r="C12" s="442" t="s">
        <v>854</v>
      </c>
      <c r="D12" s="447" t="s">
        <v>858</v>
      </c>
      <c r="E12" s="456"/>
      <c r="F12" s="447" t="s">
        <v>857</v>
      </c>
      <c r="G12" s="440"/>
      <c r="H12" s="461">
        <v>1</v>
      </c>
      <c r="I12" s="445" t="str">
        <f>IF(H12=1,"Eksternal",IF(G12=1,"Internal",0))</f>
        <v>Eksternal</v>
      </c>
      <c r="J12" s="440"/>
      <c r="K12" s="440"/>
      <c r="L12" s="440">
        <v>1</v>
      </c>
      <c r="M12" s="440"/>
      <c r="N12" s="465" t="str">
        <f>IF(J12=1,"S",IF(K12=1,"W",IF(L12=1,"O",IF(M12=1,"T","-"))))</f>
        <v>O</v>
      </c>
      <c r="O12" s="457"/>
    </row>
    <row r="13" spans="1:15" s="444" customFormat="1" ht="30" x14ac:dyDescent="0.25">
      <c r="A13" s="440"/>
      <c r="B13" s="440"/>
      <c r="C13" s="442" t="s">
        <v>859</v>
      </c>
      <c r="D13" s="447" t="s">
        <v>860</v>
      </c>
      <c r="E13" s="456"/>
      <c r="F13" s="447" t="s">
        <v>857</v>
      </c>
      <c r="G13" s="440"/>
      <c r="H13" s="461">
        <v>1</v>
      </c>
      <c r="I13" s="445" t="str">
        <f>IF(H13=1,"Eksternal",IF(G13=1,"Internal",0))</f>
        <v>Eksternal</v>
      </c>
      <c r="J13" s="440"/>
      <c r="K13" s="440"/>
      <c r="L13" s="440">
        <v>1</v>
      </c>
      <c r="M13" s="440"/>
      <c r="N13" s="465" t="str">
        <f>IF(J13=1,"S",IF(K13=1,"W",IF(L13=1,"O",IF(M13=1,"T","-"))))</f>
        <v>O</v>
      </c>
      <c r="O13" s="457"/>
    </row>
    <row r="14" spans="1:15" s="444" customFormat="1" ht="30" x14ac:dyDescent="0.25">
      <c r="A14" s="440"/>
      <c r="B14" s="440"/>
      <c r="C14" s="442" t="s">
        <v>851</v>
      </c>
      <c r="D14" s="447" t="s">
        <v>852</v>
      </c>
      <c r="E14" s="456"/>
      <c r="F14" s="447" t="s">
        <v>853</v>
      </c>
      <c r="G14" s="440"/>
      <c r="H14" s="461">
        <v>1</v>
      </c>
      <c r="I14" s="445" t="str">
        <f>IF(H14=1,"Eksternal",IF(G14=1,"Internal",0))</f>
        <v>Eksternal</v>
      </c>
      <c r="J14" s="440"/>
      <c r="K14" s="440"/>
      <c r="L14" s="440">
        <v>1</v>
      </c>
      <c r="M14" s="440"/>
      <c r="N14" s="465" t="str">
        <f>IF(J14=1,"S",IF(K14=1,"W",IF(L14=1,"O",IF(M14=1,"T","-"))))</f>
        <v>O</v>
      </c>
      <c r="O14" s="457"/>
    </row>
    <row r="15" spans="1:15" s="444" customFormat="1" x14ac:dyDescent="0.25">
      <c r="A15" s="440"/>
      <c r="B15" s="440"/>
      <c r="C15" s="442" t="s">
        <v>556</v>
      </c>
      <c r="D15" s="449" t="s">
        <v>685</v>
      </c>
      <c r="F15" s="449" t="s">
        <v>686</v>
      </c>
      <c r="G15" s="440"/>
      <c r="H15" s="461">
        <v>1</v>
      </c>
      <c r="I15" s="445" t="str">
        <f>IF(H15=1,"Eksternal",IF(G15=1,"Internal",0))</f>
        <v>Eksternal</v>
      </c>
      <c r="J15" s="440"/>
      <c r="K15" s="440"/>
      <c r="L15" s="440">
        <v>1</v>
      </c>
      <c r="M15" s="440"/>
      <c r="N15" s="465" t="str">
        <f>IF(J15=1,"S",IF(K15=1,"W",IF(L15=1,"O",IF(M15=1,"T","-"))))</f>
        <v>O</v>
      </c>
    </row>
    <row r="16" spans="1:15" s="444" customFormat="1" x14ac:dyDescent="0.25">
      <c r="A16" s="440"/>
      <c r="B16" s="440"/>
      <c r="C16" s="442" t="s">
        <v>556</v>
      </c>
      <c r="D16" s="449" t="s">
        <v>698</v>
      </c>
      <c r="F16" s="449" t="s">
        <v>699</v>
      </c>
      <c r="G16" s="440"/>
      <c r="H16" s="461">
        <v>1</v>
      </c>
      <c r="I16" s="445" t="str">
        <f>IF(H16=1,"Eksternal",IF(G16=1,"Internal",0))</f>
        <v>Eksternal</v>
      </c>
      <c r="J16" s="440"/>
      <c r="K16" s="440"/>
      <c r="L16" s="440"/>
      <c r="M16" s="440">
        <v>1</v>
      </c>
      <c r="N16" s="465" t="str">
        <f>IF(J16=1,"S",IF(K16=1,"W",IF(L16=1,"O",IF(M16=1,"T","-"))))</f>
        <v>T</v>
      </c>
    </row>
    <row r="17" spans="1:15" s="444" customFormat="1" x14ac:dyDescent="0.25">
      <c r="A17" s="440"/>
      <c r="B17" s="440"/>
      <c r="C17" s="446" t="s">
        <v>556</v>
      </c>
      <c r="D17" s="449" t="s">
        <v>700</v>
      </c>
      <c r="F17" s="447" t="s">
        <v>701</v>
      </c>
      <c r="G17" s="440"/>
      <c r="H17" s="461">
        <v>1</v>
      </c>
      <c r="I17" s="445" t="str">
        <f>IF(H17=1,"Eksternal",IF(G17=1,"Internal",0))</f>
        <v>Eksternal</v>
      </c>
      <c r="J17" s="440"/>
      <c r="K17" s="440"/>
      <c r="L17" s="440"/>
      <c r="M17" s="440">
        <v>1</v>
      </c>
      <c r="N17" s="465" t="str">
        <f>IF(J17=1,"S",IF(K17=1,"W",IF(L17=1,"O",IF(M17=1,"T","-"))))</f>
        <v>T</v>
      </c>
    </row>
    <row r="18" spans="1:15" s="444" customFormat="1" x14ac:dyDescent="0.25">
      <c r="A18" s="440"/>
      <c r="B18" s="440"/>
      <c r="C18" s="446" t="s">
        <v>556</v>
      </c>
      <c r="D18" s="455" t="s">
        <v>725</v>
      </c>
      <c r="E18" s="457"/>
      <c r="F18" s="456" t="s">
        <v>726</v>
      </c>
      <c r="G18" s="454">
        <v>1</v>
      </c>
      <c r="H18" s="462"/>
      <c r="I18" s="445" t="str">
        <f>IF(H18=1,"Eksternal",IF(G18=1,"Internal",0))</f>
        <v>Internal</v>
      </c>
      <c r="J18" s="454">
        <v>1</v>
      </c>
      <c r="K18" s="454"/>
      <c r="L18" s="454"/>
      <c r="M18" s="454"/>
      <c r="N18" s="465" t="str">
        <f>IF(J18=1,"S",IF(K18=1,"W",IF(L18=1,"O",IF(M18=1,"T","-"))))</f>
        <v>S</v>
      </c>
      <c r="O18" s="457"/>
    </row>
    <row r="19" spans="1:15" s="444" customFormat="1" x14ac:dyDescent="0.25">
      <c r="A19" s="440"/>
      <c r="B19" s="440"/>
      <c r="C19" s="442" t="s">
        <v>556</v>
      </c>
      <c r="D19" s="447" t="s">
        <v>735</v>
      </c>
      <c r="E19" s="457"/>
      <c r="F19" s="456" t="s">
        <v>726</v>
      </c>
      <c r="G19" s="440">
        <v>1</v>
      </c>
      <c r="H19" s="461"/>
      <c r="I19" s="445" t="str">
        <f>IF(H19=1,"Eksternal",IF(G19=1,"Internal",0))</f>
        <v>Internal</v>
      </c>
      <c r="J19" s="440">
        <v>1</v>
      </c>
      <c r="K19" s="440"/>
      <c r="L19" s="440"/>
      <c r="M19" s="440"/>
      <c r="N19" s="465" t="str">
        <f>IF(J19=1,"S",IF(K19=1,"W",IF(L19=1,"O",IF(M19=1,"T","-"))))</f>
        <v>S</v>
      </c>
      <c r="O19" s="457"/>
    </row>
    <row r="20" spans="1:15" s="444" customFormat="1" ht="45" x14ac:dyDescent="0.25">
      <c r="A20" s="440"/>
      <c r="B20" s="440"/>
      <c r="C20" s="442" t="s">
        <v>556</v>
      </c>
      <c r="D20" s="447" t="s">
        <v>776</v>
      </c>
      <c r="E20" s="456"/>
      <c r="F20" s="447" t="s">
        <v>777</v>
      </c>
      <c r="G20" s="440">
        <v>1</v>
      </c>
      <c r="H20" s="461"/>
      <c r="I20" s="445" t="str">
        <f>IF(H20=1,"Eksternal",IF(G20=1,"Internal",0))</f>
        <v>Internal</v>
      </c>
      <c r="J20" s="440"/>
      <c r="K20" s="440">
        <v>1</v>
      </c>
      <c r="L20" s="440"/>
      <c r="M20" s="440"/>
      <c r="N20" s="465" t="str">
        <f>IF(J20=1,"S",IF(K20=1,"W",IF(L20=1,"O",IF(M20=1,"T","-"))))</f>
        <v>W</v>
      </c>
      <c r="O20" s="457"/>
    </row>
    <row r="21" spans="1:15" s="444" customFormat="1" x14ac:dyDescent="0.25">
      <c r="A21" s="440"/>
      <c r="B21" s="440"/>
      <c r="C21" s="442" t="s">
        <v>556</v>
      </c>
      <c r="D21" s="447" t="s">
        <v>780</v>
      </c>
      <c r="E21" s="456"/>
      <c r="F21" s="447" t="s">
        <v>781</v>
      </c>
      <c r="G21" s="440">
        <v>1</v>
      </c>
      <c r="H21" s="461"/>
      <c r="I21" s="445" t="str">
        <f>IF(H21=1,"Eksternal",IF(G21=1,"Internal",0))</f>
        <v>Internal</v>
      </c>
      <c r="J21" s="440"/>
      <c r="K21" s="440">
        <v>1</v>
      </c>
      <c r="L21" s="440"/>
      <c r="M21" s="440"/>
      <c r="N21" s="465" t="str">
        <f>IF(J21=1,"S",IF(K21=1,"W",IF(L21=1,"O",IF(M21=1,"T","-"))))</f>
        <v>W</v>
      </c>
      <c r="O21" s="457"/>
    </row>
    <row r="22" spans="1:15" s="444" customFormat="1" ht="75" x14ac:dyDescent="0.25">
      <c r="A22" s="440"/>
      <c r="B22" s="440"/>
      <c r="C22" s="442" t="s">
        <v>556</v>
      </c>
      <c r="D22" s="447" t="s">
        <v>814</v>
      </c>
      <c r="E22" s="456"/>
      <c r="F22" s="447" t="s">
        <v>815</v>
      </c>
      <c r="G22" s="440">
        <v>1</v>
      </c>
      <c r="H22" s="461"/>
      <c r="I22" s="445" t="str">
        <f>IF(H22=1,"Eksternal",IF(G22=1,"Internal",0))</f>
        <v>Internal</v>
      </c>
      <c r="J22" s="440">
        <v>1</v>
      </c>
      <c r="K22" s="440"/>
      <c r="L22" s="440"/>
      <c r="M22" s="440"/>
      <c r="N22" s="465" t="str">
        <f>IF(J22=1,"S",IF(K22=1,"W",IF(L22=1,"O",IF(M22=1,"T","-"))))</f>
        <v>S</v>
      </c>
      <c r="O22" s="457"/>
    </row>
    <row r="23" spans="1:15" s="444" customFormat="1" ht="30" x14ac:dyDescent="0.25">
      <c r="A23" s="440"/>
      <c r="B23" s="440"/>
      <c r="C23" s="442" t="s">
        <v>556</v>
      </c>
      <c r="D23" s="447" t="s">
        <v>910</v>
      </c>
      <c r="E23" s="456"/>
      <c r="F23" s="447" t="s">
        <v>911</v>
      </c>
      <c r="G23" s="440">
        <v>1</v>
      </c>
      <c r="H23" s="461"/>
      <c r="I23" s="445" t="str">
        <f>IF(H23=1,"Eksternal",IF(G23=1,"Internal",0))</f>
        <v>Internal</v>
      </c>
      <c r="J23" s="440"/>
      <c r="K23" s="440">
        <v>1</v>
      </c>
      <c r="L23" s="440"/>
      <c r="M23" s="440"/>
      <c r="N23" s="465" t="str">
        <f>IF(J23=1,"S",IF(K23=1,"W",IF(L23=1,"O",IF(M23=1,"T","-"))))</f>
        <v>W</v>
      </c>
      <c r="O23" s="457"/>
    </row>
    <row r="24" spans="1:15" s="444" customFormat="1" ht="30" x14ac:dyDescent="0.25">
      <c r="A24" s="440"/>
      <c r="B24" s="440"/>
      <c r="C24" s="442" t="s">
        <v>556</v>
      </c>
      <c r="D24" s="447" t="s">
        <v>959</v>
      </c>
      <c r="E24" s="456"/>
      <c r="F24" s="447" t="s">
        <v>935</v>
      </c>
      <c r="G24" s="440"/>
      <c r="H24" s="461">
        <v>1</v>
      </c>
      <c r="I24" s="445" t="str">
        <f>IF(H24=1,"Eksternal",IF(G24=1,"Internal",0))</f>
        <v>Eksternal</v>
      </c>
      <c r="J24" s="440"/>
      <c r="K24" s="440"/>
      <c r="L24" s="461">
        <v>1</v>
      </c>
      <c r="M24" s="440"/>
      <c r="N24" s="465" t="str">
        <f>IF(J24=1,"S",IF(K24=1,"W",IF(L24=1,"O",IF(M24=1,"T","-"))))</f>
        <v>O</v>
      </c>
      <c r="O24" s="457"/>
    </row>
    <row r="25" spans="1:15" s="444" customFormat="1" ht="30" x14ac:dyDescent="0.25">
      <c r="A25" s="440"/>
      <c r="B25" s="440"/>
      <c r="C25" s="442" t="s">
        <v>556</v>
      </c>
      <c r="D25" s="447" t="s">
        <v>962</v>
      </c>
      <c r="E25" s="456"/>
      <c r="F25" s="447" t="s">
        <v>963</v>
      </c>
      <c r="G25" s="440"/>
      <c r="H25" s="461">
        <v>1</v>
      </c>
      <c r="I25" s="445" t="str">
        <f>IF(H25=1,"Eksternal",IF(G25=1,"Internal",0))</f>
        <v>Eksternal</v>
      </c>
      <c r="J25" s="440"/>
      <c r="K25" s="440"/>
      <c r="L25" s="461">
        <v>1</v>
      </c>
      <c r="M25" s="440"/>
      <c r="N25" s="465" t="str">
        <f>IF(J25=1,"S",IF(K25=1,"W",IF(L25=1,"O",IF(M25=1,"T","-"))))</f>
        <v>O</v>
      </c>
      <c r="O25" s="457"/>
    </row>
    <row r="26" spans="1:15" s="444" customFormat="1" ht="30" x14ac:dyDescent="0.25">
      <c r="A26" s="440"/>
      <c r="B26" s="440"/>
      <c r="C26" s="442" t="s">
        <v>556</v>
      </c>
      <c r="D26" s="447" t="s">
        <v>964</v>
      </c>
      <c r="E26" s="456"/>
      <c r="F26" s="447" t="s">
        <v>965</v>
      </c>
      <c r="G26" s="440"/>
      <c r="H26" s="461">
        <v>1</v>
      </c>
      <c r="I26" s="445" t="str">
        <f>IF(H26=1,"Eksternal",IF(G26=1,"Internal",0))</f>
        <v>Eksternal</v>
      </c>
      <c r="J26" s="440"/>
      <c r="K26" s="440"/>
      <c r="L26" s="461">
        <v>1</v>
      </c>
      <c r="M26" s="440"/>
      <c r="N26" s="465" t="str">
        <f>IF(J26=1,"S",IF(K26=1,"W",IF(L26=1,"O",IF(M26=1,"T","-"))))</f>
        <v>O</v>
      </c>
      <c r="O26" s="457"/>
    </row>
    <row r="27" spans="1:15" s="444" customFormat="1" ht="45" x14ac:dyDescent="0.25">
      <c r="A27" s="440"/>
      <c r="B27" s="440"/>
      <c r="C27" s="442" t="s">
        <v>556</v>
      </c>
      <c r="D27" s="447" t="s">
        <v>972</v>
      </c>
      <c r="E27" s="456"/>
      <c r="F27" s="447" t="s">
        <v>973</v>
      </c>
      <c r="G27" s="440">
        <v>1</v>
      </c>
      <c r="H27" s="461"/>
      <c r="I27" s="445" t="str">
        <f>IF(H27=1,"Eksternal",IF(G27=1,"Internal",0))</f>
        <v>Internal</v>
      </c>
      <c r="J27" s="440">
        <v>1</v>
      </c>
      <c r="K27" s="440"/>
      <c r="L27" s="440"/>
      <c r="M27" s="440"/>
      <c r="N27" s="465" t="str">
        <f>IF(J27=1,"S",IF(K27=1,"W",IF(L27=1,"O",IF(M27=1,"T","-"))))</f>
        <v>S</v>
      </c>
      <c r="O27" s="457"/>
    </row>
    <row r="28" spans="1:15" s="444" customFormat="1" ht="30" x14ac:dyDescent="0.25">
      <c r="A28" s="440"/>
      <c r="B28" s="440"/>
      <c r="C28" s="442" t="s">
        <v>556</v>
      </c>
      <c r="D28" s="447" t="s">
        <v>988</v>
      </c>
      <c r="E28" s="456"/>
      <c r="F28" s="447" t="s">
        <v>989</v>
      </c>
      <c r="G28" s="440"/>
      <c r="H28" s="461">
        <v>1</v>
      </c>
      <c r="I28" s="445" t="str">
        <f>IF(H28=1,"Eksternal",IF(G28=1,"Internal",0))</f>
        <v>Eksternal</v>
      </c>
      <c r="J28" s="440"/>
      <c r="K28" s="440"/>
      <c r="L28" s="440">
        <v>1</v>
      </c>
      <c r="M28" s="440"/>
      <c r="N28" s="465" t="str">
        <f>IF(J28=1,"S",IF(K28=1,"W",IF(L28=1,"O",IF(M28=1,"T","-"))))</f>
        <v>O</v>
      </c>
      <c r="O28" s="457"/>
    </row>
    <row r="29" spans="1:15" s="444" customFormat="1" ht="30" x14ac:dyDescent="0.25">
      <c r="A29" s="440"/>
      <c r="B29" s="440"/>
      <c r="C29" s="442" t="s">
        <v>556</v>
      </c>
      <c r="D29" s="447" t="s">
        <v>990</v>
      </c>
      <c r="E29" s="456"/>
      <c r="F29" s="447" t="s">
        <v>991</v>
      </c>
      <c r="G29" s="440"/>
      <c r="H29" s="461">
        <v>1</v>
      </c>
      <c r="I29" s="445" t="str">
        <f>IF(H29=1,"Eksternal",IF(G29=1,"Internal",0))</f>
        <v>Eksternal</v>
      </c>
      <c r="J29" s="440"/>
      <c r="K29" s="440"/>
      <c r="L29" s="440"/>
      <c r="M29" s="440">
        <v>1</v>
      </c>
      <c r="N29" s="465" t="str">
        <f>IF(J29=1,"S",IF(K29=1,"W",IF(L29=1,"O",IF(M29=1,"T","-"))))</f>
        <v>T</v>
      </c>
      <c r="O29" s="457"/>
    </row>
    <row r="30" spans="1:15" s="444" customFormat="1" ht="30" x14ac:dyDescent="0.25">
      <c r="A30" s="440"/>
      <c r="B30" s="440"/>
      <c r="C30" s="442" t="s">
        <v>556</v>
      </c>
      <c r="D30" s="447" t="s">
        <v>996</v>
      </c>
      <c r="E30" s="456"/>
      <c r="F30" s="447" t="s">
        <v>997</v>
      </c>
      <c r="G30" s="440"/>
      <c r="H30" s="461">
        <v>1</v>
      </c>
      <c r="I30" s="445" t="str">
        <f>IF(H30=1,"Eksternal",IF(G30=1,"Internal",0))</f>
        <v>Eksternal</v>
      </c>
      <c r="J30" s="440"/>
      <c r="K30" s="440"/>
      <c r="L30" s="440"/>
      <c r="M30" s="440">
        <v>1</v>
      </c>
      <c r="N30" s="465" t="str">
        <f>IF(J30=1,"S",IF(K30=1,"W",IF(L30=1,"O",IF(M30=1,"T","-"))))</f>
        <v>T</v>
      </c>
      <c r="O30" s="457"/>
    </row>
    <row r="31" spans="1:15" s="444" customFormat="1" x14ac:dyDescent="0.25">
      <c r="A31" s="440"/>
      <c r="B31" s="440"/>
      <c r="C31" s="442" t="s">
        <v>556</v>
      </c>
      <c r="D31" s="447" t="s">
        <v>1008</v>
      </c>
      <c r="E31" s="456"/>
      <c r="F31" s="447" t="s">
        <v>1009</v>
      </c>
      <c r="G31" s="440"/>
      <c r="H31" s="461">
        <v>1</v>
      </c>
      <c r="I31" s="445" t="str">
        <f>IF(H31=1,"Eksternal",IF(G31=1,"Internal",0))</f>
        <v>Eksternal</v>
      </c>
      <c r="J31" s="440"/>
      <c r="K31" s="440"/>
      <c r="L31" s="440">
        <v>1</v>
      </c>
      <c r="M31" s="440"/>
      <c r="N31" s="465" t="str">
        <f>IF(J31=1,"S",IF(K31=1,"W",IF(L31=1,"O",IF(M31=1,"T","-"))))</f>
        <v>O</v>
      </c>
      <c r="O31" s="457"/>
    </row>
    <row r="32" spans="1:15" s="444" customFormat="1" x14ac:dyDescent="0.25">
      <c r="A32" s="440"/>
      <c r="B32" s="440"/>
      <c r="C32" s="442" t="s">
        <v>556</v>
      </c>
      <c r="D32" s="447" t="s">
        <v>1022</v>
      </c>
      <c r="E32" s="456"/>
      <c r="F32" s="447" t="s">
        <v>1023</v>
      </c>
      <c r="G32" s="440">
        <v>1</v>
      </c>
      <c r="H32" s="461"/>
      <c r="I32" s="445" t="str">
        <f>IF(H32=1,"Eksternal",IF(G32=1,"Internal",0))</f>
        <v>Internal</v>
      </c>
      <c r="J32" s="440">
        <v>1</v>
      </c>
      <c r="K32" s="440"/>
      <c r="L32" s="440"/>
      <c r="M32" s="440"/>
      <c r="N32" s="465" t="str">
        <f>IF(J32=1,"S",IF(K32=1,"W",IF(L32=1,"O",IF(M32=1,"T","-"))))</f>
        <v>S</v>
      </c>
      <c r="O32" s="457"/>
    </row>
    <row r="33" spans="1:15" s="444" customFormat="1" ht="45" x14ac:dyDescent="0.25">
      <c r="A33" s="440"/>
      <c r="B33" s="440"/>
      <c r="C33" s="442" t="s">
        <v>556</v>
      </c>
      <c r="D33" s="447" t="s">
        <v>1025</v>
      </c>
      <c r="E33" s="456"/>
      <c r="F33" s="447" t="s">
        <v>1026</v>
      </c>
      <c r="G33" s="440">
        <v>1</v>
      </c>
      <c r="H33" s="461"/>
      <c r="I33" s="445" t="str">
        <f>IF(H33=1,"Eksternal",IF(G33=1,"Internal",0))</f>
        <v>Internal</v>
      </c>
      <c r="J33" s="440"/>
      <c r="K33" s="440">
        <v>1</v>
      </c>
      <c r="L33" s="440"/>
      <c r="M33" s="440"/>
      <c r="N33" s="465" t="str">
        <f>IF(J33=1,"S",IF(K33=1,"W",IF(L33=1,"O",IF(M33=1,"T","-"))))</f>
        <v>W</v>
      </c>
      <c r="O33" s="457"/>
    </row>
    <row r="34" spans="1:15" s="444" customFormat="1" ht="30" x14ac:dyDescent="0.25">
      <c r="A34" s="440"/>
      <c r="B34" s="440"/>
      <c r="C34" s="446" t="s">
        <v>556</v>
      </c>
      <c r="D34" s="476" t="s">
        <v>1027</v>
      </c>
      <c r="E34" s="475"/>
      <c r="F34" s="475" t="s">
        <v>1028</v>
      </c>
      <c r="G34" s="440"/>
      <c r="H34" s="461">
        <v>1</v>
      </c>
      <c r="I34" s="445" t="str">
        <f>IF(H34=1,"Eksternal",IF(G34=1,"Internal",0))</f>
        <v>Eksternal</v>
      </c>
      <c r="J34" s="440"/>
      <c r="K34" s="440"/>
      <c r="L34" s="440">
        <v>1</v>
      </c>
      <c r="M34" s="440"/>
      <c r="N34" s="465" t="str">
        <f>IF(J34=1,"S",IF(K34=1,"W",IF(L34=1,"O",IF(M34=1,"T","-"))))</f>
        <v>O</v>
      </c>
      <c r="O34" s="457"/>
    </row>
    <row r="35" spans="1:15" s="444" customFormat="1" ht="30" x14ac:dyDescent="0.25">
      <c r="A35" s="440"/>
      <c r="B35" s="440"/>
      <c r="C35" s="442" t="s">
        <v>556</v>
      </c>
      <c r="D35" s="447" t="s">
        <v>1029</v>
      </c>
      <c r="E35" s="455"/>
      <c r="F35" s="447" t="s">
        <v>1030</v>
      </c>
      <c r="G35" s="440"/>
      <c r="H35" s="461">
        <v>1</v>
      </c>
      <c r="I35" s="445" t="str">
        <f>IF(H35=1,"Eksternal",IF(G35=1,"Internal",0))</f>
        <v>Eksternal</v>
      </c>
      <c r="J35" s="440"/>
      <c r="K35" s="440"/>
      <c r="L35" s="440">
        <v>1</v>
      </c>
      <c r="M35" s="440"/>
      <c r="N35" s="465" t="str">
        <f>IF(J35=1,"S",IF(K35=1,"W",IF(L35=1,"O",IF(M35=1,"T","-"))))</f>
        <v>O</v>
      </c>
      <c r="O35" s="457"/>
    </row>
    <row r="36" spans="1:15" s="444" customFormat="1" x14ac:dyDescent="0.25">
      <c r="A36" s="440"/>
      <c r="B36" s="440"/>
      <c r="C36" s="442" t="s">
        <v>556</v>
      </c>
      <c r="D36" s="447" t="s">
        <v>1022</v>
      </c>
      <c r="E36" s="455"/>
      <c r="F36" s="447" t="s">
        <v>1023</v>
      </c>
      <c r="G36" s="440"/>
      <c r="H36" s="461">
        <v>1</v>
      </c>
      <c r="I36" s="445" t="str">
        <f>IF(H36=1,"Eksternal",IF(G36=1,"Internal",0))</f>
        <v>Eksternal</v>
      </c>
      <c r="J36" s="440"/>
      <c r="K36" s="440"/>
      <c r="L36" s="440">
        <v>1</v>
      </c>
      <c r="M36" s="440"/>
      <c r="N36" s="465" t="str">
        <f>IF(J36=1,"S",IF(K36=1,"W",IF(L36=1,"O",IF(M36=1,"T","-"))))</f>
        <v>O</v>
      </c>
      <c r="O36" s="457"/>
    </row>
    <row r="37" spans="1:15" s="444" customFormat="1" ht="30" x14ac:dyDescent="0.25">
      <c r="A37" s="440"/>
      <c r="B37" s="440"/>
      <c r="C37" s="442" t="s">
        <v>556</v>
      </c>
      <c r="D37" s="447" t="s">
        <v>1031</v>
      </c>
      <c r="E37" s="456"/>
      <c r="F37" s="447" t="s">
        <v>1032</v>
      </c>
      <c r="G37" s="440"/>
      <c r="H37" s="461">
        <v>1</v>
      </c>
      <c r="I37" s="445" t="str">
        <f>IF(H37=1,"Eksternal",IF(G37=1,"Internal",0))</f>
        <v>Eksternal</v>
      </c>
      <c r="J37" s="440"/>
      <c r="K37" s="440"/>
      <c r="L37" s="457"/>
      <c r="M37" s="440">
        <v>1</v>
      </c>
      <c r="N37" s="465" t="str">
        <f>IF(J37=1,"S",IF(K37=1,"W",IF(L37=1,"O",IF(M37=1,"T","-"))))</f>
        <v>T</v>
      </c>
      <c r="O37" s="457"/>
    </row>
    <row r="38" spans="1:15" s="457" customFormat="1" x14ac:dyDescent="0.25">
      <c r="A38" s="440"/>
      <c r="B38" s="440"/>
      <c r="C38" s="442" t="s">
        <v>556</v>
      </c>
      <c r="D38" s="447" t="s">
        <v>1033</v>
      </c>
      <c r="E38" s="456"/>
      <c r="F38" s="447" t="s">
        <v>1034</v>
      </c>
      <c r="G38" s="440"/>
      <c r="H38" s="461">
        <v>1</v>
      </c>
      <c r="I38" s="445" t="str">
        <f>IF(H38=1,"Eksternal",IF(G38=1,"Internal",0))</f>
        <v>Eksternal</v>
      </c>
      <c r="J38" s="440"/>
      <c r="K38" s="440"/>
      <c r="M38" s="440">
        <v>1</v>
      </c>
      <c r="N38" s="465" t="str">
        <f>IF(J38=1,"S",IF(K38=1,"W",IF(L38=1,"O",IF(M38=1,"T","-"))))</f>
        <v>T</v>
      </c>
    </row>
    <row r="39" spans="1:15" s="457" customFormat="1" ht="30" x14ac:dyDescent="0.25">
      <c r="A39" s="440"/>
      <c r="B39" s="440"/>
      <c r="C39" s="442" t="s">
        <v>727</v>
      </c>
      <c r="D39" s="449" t="s">
        <v>728</v>
      </c>
      <c r="F39" s="450" t="s">
        <v>729</v>
      </c>
      <c r="G39" s="440">
        <v>1</v>
      </c>
      <c r="H39" s="461"/>
      <c r="I39" s="445" t="str">
        <f>IF(H39=1,"Eksternal",IF(G39=1,"Internal",0))</f>
        <v>Internal</v>
      </c>
      <c r="J39" s="440">
        <v>1</v>
      </c>
      <c r="K39" s="440"/>
      <c r="L39" s="440"/>
      <c r="M39" s="440"/>
      <c r="N39" s="465" t="str">
        <f>IF(J39=1,"S",IF(K39=1,"W",IF(L39=1,"O",IF(M39=1,"T","-"))))</f>
        <v>S</v>
      </c>
    </row>
    <row r="40" spans="1:15" s="457" customFormat="1" x14ac:dyDescent="0.25">
      <c r="A40" s="440"/>
      <c r="B40" s="440"/>
      <c r="C40" s="442" t="s">
        <v>676</v>
      </c>
      <c r="D40" s="452" t="s">
        <v>677</v>
      </c>
      <c r="E40" s="444"/>
      <c r="F40" s="452" t="s">
        <v>678</v>
      </c>
      <c r="G40" s="440">
        <v>1</v>
      </c>
      <c r="H40" s="462"/>
      <c r="I40" s="445" t="str">
        <f>IF(H40=1,"Eksternal",IF(G40=1,"Internal",0))</f>
        <v>Internal</v>
      </c>
      <c r="J40" s="454"/>
      <c r="K40" s="454">
        <v>1</v>
      </c>
      <c r="L40" s="454"/>
      <c r="M40" s="454"/>
      <c r="N40" s="465" t="str">
        <f>IF(J40=1,"S",IF(K40=1,"W",IF(L40=1,"O",IF(M40=1,"T","-"))))</f>
        <v>W</v>
      </c>
      <c r="O40" s="444"/>
    </row>
    <row r="41" spans="1:15" s="457" customFormat="1" ht="45" x14ac:dyDescent="0.25">
      <c r="A41" s="440"/>
      <c r="B41" s="440"/>
      <c r="C41" s="442" t="s">
        <v>916</v>
      </c>
      <c r="D41" s="447" t="s">
        <v>917</v>
      </c>
      <c r="E41" s="456"/>
      <c r="F41" s="447" t="s">
        <v>918</v>
      </c>
      <c r="G41" s="440"/>
      <c r="H41" s="461">
        <v>1</v>
      </c>
      <c r="I41" s="445" t="str">
        <f>IF(H41=1,"Eksternal",IF(G41=1,"Internal",0))</f>
        <v>Eksternal</v>
      </c>
      <c r="J41" s="440"/>
      <c r="K41" s="440"/>
      <c r="L41" s="461">
        <v>1</v>
      </c>
      <c r="M41" s="440"/>
      <c r="N41" s="465" t="str">
        <f>IF(J41=1,"S",IF(K41=1,"W",IF(L41=1,"O",IF(M41=1,"T","-"))))</f>
        <v>O</v>
      </c>
    </row>
    <row r="42" spans="1:15" s="457" customFormat="1" x14ac:dyDescent="0.25">
      <c r="A42" s="440"/>
      <c r="B42" s="440"/>
      <c r="C42" s="446" t="s">
        <v>555</v>
      </c>
      <c r="D42" s="466" t="s">
        <v>1017</v>
      </c>
      <c r="E42" s="444"/>
      <c r="F42" s="466" t="s">
        <v>1016</v>
      </c>
      <c r="G42" s="440">
        <v>1</v>
      </c>
      <c r="H42" s="461"/>
      <c r="I42" s="445" t="str">
        <f>IF(H42=1,"Eksternal",IF(G42=1,"Internal",0))</f>
        <v>Internal</v>
      </c>
      <c r="J42" s="440">
        <v>1</v>
      </c>
      <c r="K42" s="440"/>
      <c r="L42" s="440"/>
      <c r="M42" s="440"/>
      <c r="N42" s="465" t="str">
        <f>IF(J42=1,"S",IF(K42=1,"W",IF(L42=1,"O",IF(M42=1,"T","-"))))</f>
        <v>S</v>
      </c>
      <c r="O42" s="444"/>
    </row>
    <row r="43" spans="1:15" s="457" customFormat="1" x14ac:dyDescent="0.25">
      <c r="A43" s="440"/>
      <c r="B43" s="440"/>
      <c r="C43" s="442" t="s">
        <v>555</v>
      </c>
      <c r="D43" s="451" t="s">
        <v>674</v>
      </c>
      <c r="E43" s="444"/>
      <c r="F43" s="449" t="s">
        <v>675</v>
      </c>
      <c r="G43" s="440">
        <v>1</v>
      </c>
      <c r="H43" s="461"/>
      <c r="I43" s="445" t="str">
        <f>IF(H43=1,"Eksternal",IF(G43=1,"Internal",0))</f>
        <v>Internal</v>
      </c>
      <c r="J43" s="440"/>
      <c r="K43" s="440">
        <v>1</v>
      </c>
      <c r="L43" s="440"/>
      <c r="M43" s="440"/>
      <c r="N43" s="465" t="str">
        <f>IF(J43=1,"S",IF(K43=1,"W",IF(L43=1,"O",IF(M43=1,"T","-"))))</f>
        <v>W</v>
      </c>
      <c r="O43" s="444"/>
    </row>
    <row r="44" spans="1:15" s="457" customFormat="1" x14ac:dyDescent="0.25">
      <c r="A44" s="440"/>
      <c r="B44" s="440"/>
      <c r="C44" s="442" t="s">
        <v>555</v>
      </c>
      <c r="D44" s="449" t="s">
        <v>683</v>
      </c>
      <c r="E44" s="444"/>
      <c r="F44" s="447" t="s">
        <v>684</v>
      </c>
      <c r="G44" s="440">
        <v>1</v>
      </c>
      <c r="H44" s="461"/>
      <c r="I44" s="445" t="str">
        <f>IF(H44=1,"Eksternal",IF(G44=1,"Internal",0))</f>
        <v>Internal</v>
      </c>
      <c r="J44" s="440"/>
      <c r="K44" s="440">
        <v>1</v>
      </c>
      <c r="L44" s="440"/>
      <c r="M44" s="440"/>
      <c r="N44" s="465" t="str">
        <f>IF(J44=1,"S",IF(K44=1,"W",IF(L44=1,"O",IF(M44=1,"T","-"))))</f>
        <v>W</v>
      </c>
      <c r="O44" s="444"/>
    </row>
    <row r="45" spans="1:15" s="457" customFormat="1" x14ac:dyDescent="0.25">
      <c r="A45" s="440"/>
      <c r="B45" s="440"/>
      <c r="C45" s="442" t="s">
        <v>555</v>
      </c>
      <c r="D45" s="447" t="s">
        <v>687</v>
      </c>
      <c r="E45" s="444"/>
      <c r="F45" s="447" t="s">
        <v>688</v>
      </c>
      <c r="G45" s="440"/>
      <c r="H45" s="461">
        <v>1</v>
      </c>
      <c r="I45" s="445" t="str">
        <f>IF(H45=1,"Eksternal",IF(G45=1,"Internal",0))</f>
        <v>Eksternal</v>
      </c>
      <c r="J45" s="440"/>
      <c r="K45" s="440"/>
      <c r="L45" s="440">
        <v>1</v>
      </c>
      <c r="M45" s="440"/>
      <c r="N45" s="465" t="str">
        <f>IF(J45=1,"S",IF(K45=1,"W",IF(L45=1,"O",IF(M45=1,"T","-"))))</f>
        <v>O</v>
      </c>
      <c r="O45" s="444"/>
    </row>
    <row r="46" spans="1:15" s="457" customFormat="1" ht="75" x14ac:dyDescent="0.25">
      <c r="A46" s="440"/>
      <c r="B46" s="440"/>
      <c r="C46" s="442" t="s">
        <v>555</v>
      </c>
      <c r="D46" s="447" t="s">
        <v>822</v>
      </c>
      <c r="E46" s="456"/>
      <c r="F46" s="447" t="s">
        <v>823</v>
      </c>
      <c r="G46" s="440">
        <v>1</v>
      </c>
      <c r="H46" s="461"/>
      <c r="I46" s="445" t="str">
        <f>IF(H46=1,"Eksternal",IF(G46=1,"Internal",0))</f>
        <v>Internal</v>
      </c>
      <c r="K46" s="440">
        <v>1</v>
      </c>
      <c r="L46" s="440"/>
      <c r="M46" s="440"/>
      <c r="N46" s="465" t="str">
        <f>IF(J46=1,"S",IF(K46=1,"W",IF(L46=1,"O",IF(M46=1,"T","-"))))</f>
        <v>W</v>
      </c>
    </row>
    <row r="47" spans="1:15" s="457" customFormat="1" ht="45" x14ac:dyDescent="0.25">
      <c r="A47" s="440"/>
      <c r="B47" s="440"/>
      <c r="C47" s="442" t="s">
        <v>555</v>
      </c>
      <c r="D47" s="447" t="s">
        <v>824</v>
      </c>
      <c r="E47" s="456"/>
      <c r="F47" s="447" t="s">
        <v>825</v>
      </c>
      <c r="G47" s="440">
        <v>1</v>
      </c>
      <c r="H47" s="461"/>
      <c r="I47" s="445" t="str">
        <f>IF(H47=1,"Eksternal",IF(G47=1,"Internal",0))</f>
        <v>Internal</v>
      </c>
      <c r="K47" s="440">
        <v>1</v>
      </c>
      <c r="L47" s="440"/>
      <c r="M47" s="440"/>
      <c r="N47" s="465" t="str">
        <f>IF(J47=1,"S",IF(K47=1,"W",IF(L47=1,"O",IF(M47=1,"T","-"))))</f>
        <v>W</v>
      </c>
    </row>
    <row r="48" spans="1:15" s="457" customFormat="1" x14ac:dyDescent="0.25">
      <c r="A48" s="440"/>
      <c r="B48" s="440"/>
      <c r="C48" s="442" t="s">
        <v>555</v>
      </c>
      <c r="D48" s="447" t="s">
        <v>891</v>
      </c>
      <c r="E48" s="456"/>
      <c r="F48" s="447" t="s">
        <v>892</v>
      </c>
      <c r="G48" s="440">
        <v>1</v>
      </c>
      <c r="H48" s="461"/>
      <c r="I48" s="445" t="str">
        <f>IF(H48=1,"Eksternal",IF(G48=1,"Internal",0))</f>
        <v>Internal</v>
      </c>
      <c r="J48" s="440">
        <v>1</v>
      </c>
      <c r="K48" s="440"/>
      <c r="L48" s="440"/>
      <c r="M48" s="440"/>
      <c r="N48" s="465" t="str">
        <f>IF(J48=1,"S",IF(K48=1,"W",IF(L48=1,"O",IF(M48=1,"T","-"))))</f>
        <v>S</v>
      </c>
    </row>
    <row r="49" spans="1:14" s="457" customFormat="1" x14ac:dyDescent="0.25">
      <c r="A49" s="440"/>
      <c r="B49" s="440"/>
      <c r="C49" s="442" t="s">
        <v>555</v>
      </c>
      <c r="D49" s="447" t="s">
        <v>908</v>
      </c>
      <c r="E49" s="456"/>
      <c r="F49" s="447" t="s">
        <v>909</v>
      </c>
      <c r="G49" s="440">
        <v>1</v>
      </c>
      <c r="H49" s="461"/>
      <c r="I49" s="445" t="str">
        <f>IF(H49=1,"Eksternal",IF(G49=1,"Internal",0))</f>
        <v>Internal</v>
      </c>
      <c r="J49" s="440"/>
      <c r="K49" s="440">
        <v>1</v>
      </c>
      <c r="L49" s="440"/>
      <c r="M49" s="440"/>
      <c r="N49" s="465" t="str">
        <f>IF(J49=1,"S",IF(K49=1,"W",IF(L49=1,"O",IF(M49=1,"T","-"))))</f>
        <v>W</v>
      </c>
    </row>
    <row r="50" spans="1:14" s="457" customFormat="1" ht="30" x14ac:dyDescent="0.25">
      <c r="A50" s="440"/>
      <c r="B50" s="440"/>
      <c r="C50" s="442" t="s">
        <v>555</v>
      </c>
      <c r="D50" s="447" t="s">
        <v>914</v>
      </c>
      <c r="E50" s="456"/>
      <c r="F50" s="447" t="s">
        <v>915</v>
      </c>
      <c r="G50" s="440">
        <v>1</v>
      </c>
      <c r="H50" s="461"/>
      <c r="I50" s="445" t="str">
        <f>IF(H50=1,"Eksternal",IF(G50=1,"Internal",0))</f>
        <v>Internal</v>
      </c>
      <c r="J50" s="440"/>
      <c r="K50" s="440">
        <v>1</v>
      </c>
      <c r="L50" s="440"/>
      <c r="M50" s="440"/>
      <c r="N50" s="465" t="str">
        <f>IF(J50=1,"S",IF(K50=1,"W",IF(L50=1,"O",IF(M50=1,"T","-"))))</f>
        <v>W</v>
      </c>
    </row>
    <row r="51" spans="1:14" s="457" customFormat="1" ht="45" x14ac:dyDescent="0.25">
      <c r="A51" s="440"/>
      <c r="B51" s="440"/>
      <c r="C51" s="442" t="s">
        <v>555</v>
      </c>
      <c r="D51" s="447" t="s">
        <v>982</v>
      </c>
      <c r="E51" s="456"/>
      <c r="F51" s="447" t="s">
        <v>983</v>
      </c>
      <c r="G51" s="440">
        <v>1</v>
      </c>
      <c r="H51" s="461"/>
      <c r="I51" s="445" t="str">
        <f>IF(H51=1,"Eksternal",IF(G51=1,"Internal",0))</f>
        <v>Internal</v>
      </c>
      <c r="J51" s="440"/>
      <c r="K51" s="440">
        <v>1</v>
      </c>
      <c r="L51" s="440"/>
      <c r="M51" s="440"/>
      <c r="N51" s="465" t="str">
        <f>IF(J51=1,"S",IF(K51=1,"W",IF(L51=1,"O",IF(M51=1,"T","-"))))</f>
        <v>W</v>
      </c>
    </row>
    <row r="52" spans="1:14" s="457" customFormat="1" ht="30" x14ac:dyDescent="0.25">
      <c r="A52" s="440"/>
      <c r="B52" s="440"/>
      <c r="C52" s="442" t="s">
        <v>555</v>
      </c>
      <c r="D52" s="447" t="s">
        <v>984</v>
      </c>
      <c r="E52" s="456"/>
      <c r="F52" s="447" t="s">
        <v>985</v>
      </c>
      <c r="G52" s="440">
        <v>1</v>
      </c>
      <c r="H52" s="461"/>
      <c r="I52" s="445" t="str">
        <f>IF(H52=1,"Eksternal",IF(G52=1,"Internal",0))</f>
        <v>Internal</v>
      </c>
      <c r="J52" s="440"/>
      <c r="K52" s="440">
        <v>1</v>
      </c>
      <c r="L52" s="440"/>
      <c r="M52" s="440"/>
      <c r="N52" s="465" t="str">
        <f>IF(J52=1,"S",IF(K52=1,"W",IF(L52=1,"O",IF(M52=1,"T","-"))))</f>
        <v>W</v>
      </c>
    </row>
    <row r="53" spans="1:14" s="457" customFormat="1" ht="45" x14ac:dyDescent="0.25">
      <c r="A53" s="440"/>
      <c r="B53" s="440"/>
      <c r="C53" s="442" t="s">
        <v>820</v>
      </c>
      <c r="D53" s="447" t="s">
        <v>819</v>
      </c>
      <c r="E53" s="456"/>
      <c r="F53" s="447" t="s">
        <v>821</v>
      </c>
      <c r="G53" s="440">
        <v>1</v>
      </c>
      <c r="H53" s="461"/>
      <c r="I53" s="445" t="str">
        <f>IF(H53=1,"Eksternal",IF(G53=1,"Internal",0))</f>
        <v>Internal</v>
      </c>
      <c r="J53" s="440">
        <v>1</v>
      </c>
      <c r="K53" s="440"/>
      <c r="L53" s="440"/>
      <c r="M53" s="440"/>
      <c r="N53" s="465" t="str">
        <f>IF(J53=1,"S",IF(K53=1,"W",IF(L53=1,"O",IF(M53=1,"T","-"))))</f>
        <v>S</v>
      </c>
    </row>
    <row r="54" spans="1:14" s="457" customFormat="1" ht="45" x14ac:dyDescent="0.25">
      <c r="A54" s="440"/>
      <c r="B54" s="440"/>
      <c r="C54" s="442" t="s">
        <v>820</v>
      </c>
      <c r="D54" s="447" t="s">
        <v>826</v>
      </c>
      <c r="E54" s="456"/>
      <c r="F54" s="447" t="s">
        <v>827</v>
      </c>
      <c r="G54" s="440">
        <v>1</v>
      </c>
      <c r="H54" s="461"/>
      <c r="I54" s="445" t="str">
        <f>IF(H54=1,"Eksternal",IF(G54=1,"Internal",0))</f>
        <v>Internal</v>
      </c>
      <c r="K54" s="440">
        <v>1</v>
      </c>
      <c r="L54" s="440"/>
      <c r="M54" s="440"/>
      <c r="N54" s="465" t="str">
        <f>IF(J54=1,"S",IF(K54=1,"W",IF(L54=1,"O",IF(M54=1,"T","-"))))</f>
        <v>W</v>
      </c>
    </row>
    <row r="55" spans="1:14" s="457" customFormat="1" ht="45" x14ac:dyDescent="0.25">
      <c r="A55" s="440"/>
      <c r="B55" s="440"/>
      <c r="C55" s="442" t="s">
        <v>861</v>
      </c>
      <c r="D55" s="447" t="s">
        <v>862</v>
      </c>
      <c r="E55" s="456"/>
      <c r="F55" s="447" t="s">
        <v>863</v>
      </c>
      <c r="G55" s="440"/>
      <c r="H55" s="461">
        <v>1</v>
      </c>
      <c r="I55" s="445" t="str">
        <f>IF(H55=1,"Eksternal",IF(G55=1,"Internal",0))</f>
        <v>Eksternal</v>
      </c>
      <c r="J55" s="440"/>
      <c r="K55" s="440"/>
      <c r="L55" s="440">
        <v>1</v>
      </c>
      <c r="M55" s="440"/>
      <c r="N55" s="465" t="str">
        <f>IF(J55=1,"S",IF(K55=1,"W",IF(L55=1,"O",IF(M55=1,"T","-"))))</f>
        <v>O</v>
      </c>
    </row>
    <row r="56" spans="1:14" s="457" customFormat="1" ht="30" x14ac:dyDescent="0.25">
      <c r="A56" s="440"/>
      <c r="B56" s="440"/>
      <c r="C56" s="442" t="s">
        <v>861</v>
      </c>
      <c r="D56" s="447" t="s">
        <v>864</v>
      </c>
      <c r="E56" s="456"/>
      <c r="F56" s="447" t="s">
        <v>865</v>
      </c>
      <c r="G56" s="440"/>
      <c r="H56" s="461">
        <v>1</v>
      </c>
      <c r="I56" s="445" t="str">
        <f>IF(H56=1,"Eksternal",IF(G56=1,"Internal",0))</f>
        <v>Eksternal</v>
      </c>
      <c r="J56" s="440"/>
      <c r="K56" s="440"/>
      <c r="L56" s="440">
        <v>1</v>
      </c>
      <c r="M56" s="440"/>
      <c r="N56" s="465" t="str">
        <f>IF(J56=1,"S",IF(K56=1,"W",IF(L56=1,"O",IF(M56=1,"T","-"))))</f>
        <v>O</v>
      </c>
    </row>
    <row r="57" spans="1:14" s="457" customFormat="1" ht="30" x14ac:dyDescent="0.25">
      <c r="A57" s="440"/>
      <c r="B57" s="440"/>
      <c r="C57" s="442" t="s">
        <v>861</v>
      </c>
      <c r="D57" s="447" t="s">
        <v>866</v>
      </c>
      <c r="E57" s="456"/>
      <c r="F57" s="447" t="s">
        <v>867</v>
      </c>
      <c r="G57" s="440"/>
      <c r="H57" s="461">
        <v>1</v>
      </c>
      <c r="I57" s="445" t="str">
        <f>IF(H57=1,"Eksternal",IF(G57=1,"Internal",0))</f>
        <v>Eksternal</v>
      </c>
      <c r="J57" s="440"/>
      <c r="K57" s="440"/>
      <c r="L57" s="440">
        <v>1</v>
      </c>
      <c r="M57" s="440"/>
      <c r="N57" s="465" t="str">
        <f>IF(J57=1,"S",IF(K57=1,"W",IF(L57=1,"O",IF(M57=1,"T","-"))))</f>
        <v>O</v>
      </c>
    </row>
    <row r="58" spans="1:14" s="457" customFormat="1" ht="30" x14ac:dyDescent="0.25">
      <c r="A58" s="440"/>
      <c r="B58" s="440"/>
      <c r="C58" s="442" t="s">
        <v>803</v>
      </c>
      <c r="D58" s="447" t="s">
        <v>802</v>
      </c>
      <c r="E58" s="456"/>
      <c r="F58" s="447" t="s">
        <v>804</v>
      </c>
      <c r="G58" s="440">
        <v>1</v>
      </c>
      <c r="H58" s="461"/>
      <c r="I58" s="445" t="str">
        <f>IF(H58=1,"Eksternal",IF(G58=1,"Internal",0))</f>
        <v>Internal</v>
      </c>
      <c r="J58" s="440">
        <v>1</v>
      </c>
      <c r="K58" s="440"/>
      <c r="L58" s="440"/>
      <c r="M58" s="440"/>
      <c r="N58" s="465" t="str">
        <f>IF(J58=1,"S",IF(K58=1,"W",IF(L58=1,"O",IF(M58=1,"T","-"))))</f>
        <v>S</v>
      </c>
    </row>
    <row r="59" spans="1:14" s="457" customFormat="1" ht="45" x14ac:dyDescent="0.25">
      <c r="A59" s="440"/>
      <c r="B59" s="440"/>
      <c r="C59" s="442" t="s">
        <v>868</v>
      </c>
      <c r="D59" s="447" t="s">
        <v>869</v>
      </c>
      <c r="E59" s="456"/>
      <c r="F59" s="447" t="s">
        <v>870</v>
      </c>
      <c r="G59" s="440"/>
      <c r="H59" s="461">
        <v>1</v>
      </c>
      <c r="I59" s="445" t="str">
        <f>IF(H59=1,"Eksternal",IF(G59=1,"Internal",0))</f>
        <v>Eksternal</v>
      </c>
      <c r="J59" s="440"/>
      <c r="K59" s="440"/>
      <c r="L59" s="440">
        <v>1</v>
      </c>
      <c r="M59" s="440"/>
      <c r="N59" s="465" t="str">
        <f>IF(J59=1,"S",IF(K59=1,"W",IF(L59=1,"O",IF(M59=1,"T","-"))))</f>
        <v>O</v>
      </c>
    </row>
    <row r="60" spans="1:14" s="457" customFormat="1" ht="45" x14ac:dyDescent="0.25">
      <c r="A60" s="440"/>
      <c r="B60" s="440"/>
      <c r="C60" s="442" t="s">
        <v>843</v>
      </c>
      <c r="D60" s="447" t="s">
        <v>844</v>
      </c>
      <c r="E60" s="456"/>
      <c r="F60" s="447" t="s">
        <v>845</v>
      </c>
      <c r="G60" s="440">
        <v>1</v>
      </c>
      <c r="H60" s="461"/>
      <c r="I60" s="445" t="str">
        <f>IF(H60=1,"Eksternal",IF(G60=1,"Internal",0))</f>
        <v>Internal</v>
      </c>
      <c r="K60" s="440">
        <v>1</v>
      </c>
      <c r="L60" s="440"/>
      <c r="M60" s="440"/>
      <c r="N60" s="465" t="str">
        <f>IF(J60=1,"S",IF(K60=1,"W",IF(L60=1,"O",IF(M60=1,"T","-"))))</f>
        <v>W</v>
      </c>
    </row>
    <row r="61" spans="1:14" s="457" customFormat="1" ht="60" x14ac:dyDescent="0.25">
      <c r="A61" s="440"/>
      <c r="B61" s="440"/>
      <c r="C61" s="442" t="s">
        <v>809</v>
      </c>
      <c r="D61" s="447" t="s">
        <v>808</v>
      </c>
      <c r="E61" s="456"/>
      <c r="F61" s="447" t="s">
        <v>810</v>
      </c>
      <c r="G61" s="440">
        <v>1</v>
      </c>
      <c r="H61" s="461"/>
      <c r="I61" s="445" t="str">
        <f>IF(H61=1,"Eksternal",IF(G61=1,"Internal",0))</f>
        <v>Internal</v>
      </c>
      <c r="J61" s="440">
        <v>1</v>
      </c>
      <c r="K61" s="440"/>
      <c r="L61" s="440"/>
      <c r="M61" s="440"/>
      <c r="N61" s="465" t="str">
        <f>IF(J61=1,"S",IF(K61=1,"W",IF(L61=1,"O",IF(M61=1,"T","-"))))</f>
        <v>S</v>
      </c>
    </row>
    <row r="62" spans="1:14" s="457" customFormat="1" ht="30" x14ac:dyDescent="0.25">
      <c r="A62" s="440"/>
      <c r="B62" s="440"/>
      <c r="C62" s="442" t="s">
        <v>836</v>
      </c>
      <c r="D62" s="447" t="s">
        <v>837</v>
      </c>
      <c r="E62" s="456"/>
      <c r="F62" s="447" t="s">
        <v>838</v>
      </c>
      <c r="G62" s="440">
        <v>1</v>
      </c>
      <c r="H62" s="461"/>
      <c r="I62" s="445" t="str">
        <f>IF(H62=1,"Eksternal",IF(G62=1,"Internal",0))</f>
        <v>Internal</v>
      </c>
      <c r="K62" s="440">
        <v>1</v>
      </c>
      <c r="L62" s="440"/>
      <c r="M62" s="440"/>
      <c r="N62" s="465" t="str">
        <f>IF(J62=1,"S",IF(K62=1,"W",IF(L62=1,"O",IF(M62=1,"T","-"))))</f>
        <v>W</v>
      </c>
    </row>
    <row r="63" spans="1:14" s="457" customFormat="1" ht="30" x14ac:dyDescent="0.25">
      <c r="A63" s="440"/>
      <c r="B63" s="440"/>
      <c r="C63" s="442" t="s">
        <v>836</v>
      </c>
      <c r="D63" s="447" t="s">
        <v>839</v>
      </c>
      <c r="E63" s="456"/>
      <c r="F63" s="447" t="s">
        <v>840</v>
      </c>
      <c r="G63" s="440">
        <v>1</v>
      </c>
      <c r="H63" s="461"/>
      <c r="I63" s="445" t="str">
        <f>IF(H63=1,"Eksternal",IF(G63=1,"Internal",0))</f>
        <v>Internal</v>
      </c>
      <c r="K63" s="440">
        <v>1</v>
      </c>
      <c r="L63" s="440"/>
      <c r="M63" s="440"/>
      <c r="N63" s="465" t="str">
        <f>IF(J63=1,"S",IF(K63=1,"W",IF(L63=1,"O",IF(M63=1,"T","-"))))</f>
        <v>W</v>
      </c>
    </row>
    <row r="64" spans="1:14" s="457" customFormat="1" ht="30" x14ac:dyDescent="0.25">
      <c r="A64" s="440"/>
      <c r="B64" s="440"/>
      <c r="C64" s="442" t="s">
        <v>800</v>
      </c>
      <c r="D64" s="447" t="s">
        <v>799</v>
      </c>
      <c r="E64" s="456"/>
      <c r="F64" s="447" t="s">
        <v>801</v>
      </c>
      <c r="G64" s="440">
        <v>1</v>
      </c>
      <c r="H64" s="461"/>
      <c r="I64" s="445" t="str">
        <f>IF(H64=1,"Eksternal",IF(G64=1,"Internal",0))</f>
        <v>Internal</v>
      </c>
      <c r="J64" s="440">
        <v>1</v>
      </c>
      <c r="K64" s="440"/>
      <c r="L64" s="440"/>
      <c r="M64" s="440"/>
      <c r="N64" s="465" t="str">
        <f>IF(J64=1,"S",IF(K64=1,"W",IF(L64=1,"O",IF(M64=1,"T","-"))))</f>
        <v>S</v>
      </c>
    </row>
    <row r="65" spans="1:14" s="457" customFormat="1" ht="30" x14ac:dyDescent="0.25">
      <c r="A65" s="440"/>
      <c r="B65" s="440"/>
      <c r="C65" s="442" t="s">
        <v>817</v>
      </c>
      <c r="D65" s="447" t="s">
        <v>816</v>
      </c>
      <c r="E65" s="456"/>
      <c r="F65" s="447" t="s">
        <v>818</v>
      </c>
      <c r="G65" s="440">
        <v>1</v>
      </c>
      <c r="H65" s="461"/>
      <c r="I65" s="445" t="str">
        <f>IF(H65=1,"Eksternal",IF(G65=1,"Internal",0))</f>
        <v>Internal</v>
      </c>
      <c r="J65" s="440">
        <v>1</v>
      </c>
      <c r="K65" s="440"/>
      <c r="L65" s="440"/>
      <c r="M65" s="440"/>
      <c r="N65" s="465" t="str">
        <f>IF(J65=1,"S",IF(K65=1,"W",IF(L65=1,"O",IF(M65=1,"T","-"))))</f>
        <v>S</v>
      </c>
    </row>
    <row r="66" spans="1:14" s="457" customFormat="1" x14ac:dyDescent="0.25">
      <c r="A66" s="440"/>
      <c r="B66" s="440"/>
      <c r="C66" s="442" t="s">
        <v>113</v>
      </c>
      <c r="D66" s="447" t="s">
        <v>881</v>
      </c>
      <c r="E66" s="456"/>
      <c r="F66" s="447" t="s">
        <v>882</v>
      </c>
      <c r="G66" s="440"/>
      <c r="H66" s="461">
        <v>1</v>
      </c>
      <c r="I66" s="445" t="str">
        <f>IF(H66=1,"Eksternal",IF(G66=1,"Internal",0))</f>
        <v>Eksternal</v>
      </c>
      <c r="J66" s="440"/>
      <c r="K66" s="440"/>
      <c r="L66" s="440"/>
      <c r="M66" s="440">
        <v>1</v>
      </c>
      <c r="N66" s="465" t="str">
        <f>IF(J66=1,"S",IF(K66=1,"W",IF(L66=1,"O",IF(M66=1,"T","-"))))</f>
        <v>T</v>
      </c>
    </row>
    <row r="67" spans="1:14" s="457" customFormat="1" ht="30" x14ac:dyDescent="0.25">
      <c r="A67" s="440"/>
      <c r="B67" s="440"/>
      <c r="C67" s="442" t="s">
        <v>112</v>
      </c>
      <c r="D67" s="447" t="s">
        <v>895</v>
      </c>
      <c r="E67" s="456"/>
      <c r="F67" s="447" t="s">
        <v>896</v>
      </c>
      <c r="G67" s="440">
        <v>1</v>
      </c>
      <c r="H67" s="461"/>
      <c r="I67" s="445" t="str">
        <f>IF(H67=1,"Eksternal",IF(G67=1,"Internal",0))</f>
        <v>Internal</v>
      </c>
      <c r="J67" s="440">
        <v>1</v>
      </c>
      <c r="K67" s="440"/>
      <c r="L67" s="440"/>
      <c r="M67" s="440"/>
      <c r="N67" s="465" t="str">
        <f>IF(J67=1,"S",IF(K67=1,"W",IF(L67=1,"O",IF(M67=1,"T","-"))))</f>
        <v>S</v>
      </c>
    </row>
    <row r="68" spans="1:14" s="457" customFormat="1" ht="30" x14ac:dyDescent="0.25">
      <c r="A68" s="440"/>
      <c r="B68" s="440"/>
      <c r="C68" s="442" t="s">
        <v>112</v>
      </c>
      <c r="D68" s="447" t="s">
        <v>897</v>
      </c>
      <c r="E68" s="456"/>
      <c r="F68" s="447" t="s">
        <v>896</v>
      </c>
      <c r="G68" s="440">
        <v>1</v>
      </c>
      <c r="H68" s="461"/>
      <c r="I68" s="445" t="str">
        <f>IF(H68=1,"Eksternal",IF(G68=1,"Internal",0))</f>
        <v>Internal</v>
      </c>
      <c r="J68" s="440">
        <v>1</v>
      </c>
      <c r="K68" s="440"/>
      <c r="L68" s="440"/>
      <c r="M68" s="440"/>
      <c r="N68" s="465" t="str">
        <f>IF(J68=1,"S",IF(K68=1,"W",IF(L68=1,"O",IF(M68=1,"T","-"))))</f>
        <v>S</v>
      </c>
    </row>
    <row r="69" spans="1:14" s="457" customFormat="1" x14ac:dyDescent="0.25">
      <c r="A69" s="440"/>
      <c r="B69" s="440"/>
      <c r="C69" s="442" t="s">
        <v>112</v>
      </c>
      <c r="D69" s="447" t="s">
        <v>898</v>
      </c>
      <c r="E69" s="456"/>
      <c r="F69" s="447" t="s">
        <v>899</v>
      </c>
      <c r="G69" s="440">
        <v>1</v>
      </c>
      <c r="H69" s="461"/>
      <c r="I69" s="445" t="str">
        <f>IF(H69=1,"Eksternal",IF(G69=1,"Internal",0))</f>
        <v>Internal</v>
      </c>
      <c r="J69" s="440">
        <v>1</v>
      </c>
      <c r="K69" s="440"/>
      <c r="L69" s="440"/>
      <c r="M69" s="440"/>
      <c r="N69" s="465" t="str">
        <f>IF(J69=1,"S",IF(K69=1,"W",IF(L69=1,"O",IF(M69=1,"T","-"))))</f>
        <v>S</v>
      </c>
    </row>
    <row r="70" spans="1:14" s="457" customFormat="1" ht="30" x14ac:dyDescent="0.25">
      <c r="A70" s="440"/>
      <c r="B70" s="440"/>
      <c r="C70" s="442" t="s">
        <v>288</v>
      </c>
      <c r="D70" s="447" t="s">
        <v>887</v>
      </c>
      <c r="E70" s="456"/>
      <c r="F70" s="447" t="s">
        <v>888</v>
      </c>
      <c r="G70" s="440">
        <v>1</v>
      </c>
      <c r="H70" s="461"/>
      <c r="I70" s="445" t="str">
        <f>IF(H70=1,"Eksternal",IF(G70=1,"Internal",0))</f>
        <v>Internal</v>
      </c>
      <c r="J70" s="440">
        <v>1</v>
      </c>
      <c r="K70" s="440"/>
      <c r="L70" s="440"/>
      <c r="M70" s="440"/>
      <c r="N70" s="465" t="str">
        <f>IF(J70=1,"S",IF(K70=1,"W",IF(L70=1,"O",IF(M70=1,"T","-"))))</f>
        <v>S</v>
      </c>
    </row>
    <row r="71" spans="1:14" s="457" customFormat="1" ht="30" x14ac:dyDescent="0.25">
      <c r="A71" s="440"/>
      <c r="B71" s="440"/>
      <c r="C71" s="442" t="s">
        <v>288</v>
      </c>
      <c r="D71" s="447" t="s">
        <v>889</v>
      </c>
      <c r="E71" s="456"/>
      <c r="F71" s="447" t="s">
        <v>890</v>
      </c>
      <c r="G71" s="440">
        <v>1</v>
      </c>
      <c r="H71" s="461"/>
      <c r="I71" s="445" t="str">
        <f>IF(H71=1,"Eksternal",IF(G71=1,"Internal",0))</f>
        <v>Internal</v>
      </c>
      <c r="J71" s="440">
        <v>1</v>
      </c>
      <c r="K71" s="440"/>
      <c r="L71" s="440"/>
      <c r="M71" s="440"/>
      <c r="N71" s="465" t="str">
        <f>IF(J71=1,"S",IF(K71=1,"W",IF(L71=1,"O",IF(M71=1,"T","-"))))</f>
        <v>S</v>
      </c>
    </row>
    <row r="72" spans="1:14" s="457" customFormat="1" x14ac:dyDescent="0.25">
      <c r="A72" s="440"/>
      <c r="B72" s="440"/>
      <c r="C72" s="442" t="s">
        <v>288</v>
      </c>
      <c r="D72" s="447" t="s">
        <v>893</v>
      </c>
      <c r="E72" s="456"/>
      <c r="F72" s="447" t="s">
        <v>894</v>
      </c>
      <c r="G72" s="440">
        <v>1</v>
      </c>
      <c r="H72" s="461"/>
      <c r="I72" s="445" t="str">
        <f>IF(H72=1,"Eksternal",IF(G72=1,"Internal",0))</f>
        <v>Internal</v>
      </c>
      <c r="J72" s="440">
        <v>1</v>
      </c>
      <c r="K72" s="440"/>
      <c r="L72" s="440"/>
      <c r="M72" s="440"/>
      <c r="N72" s="465" t="str">
        <f>IF(J72=1,"S",IF(K72=1,"W",IF(L72=1,"O",IF(M72=1,"T","-"))))</f>
        <v>S</v>
      </c>
    </row>
    <row r="73" spans="1:14" s="457" customFormat="1" ht="30" x14ac:dyDescent="0.25">
      <c r="A73" s="440"/>
      <c r="B73" s="440"/>
      <c r="C73" s="442" t="s">
        <v>288</v>
      </c>
      <c r="D73" s="447" t="s">
        <v>900</v>
      </c>
      <c r="E73" s="456"/>
      <c r="F73" s="447" t="s">
        <v>901</v>
      </c>
      <c r="G73" s="440">
        <v>1</v>
      </c>
      <c r="H73" s="461"/>
      <c r="I73" s="445" t="str">
        <f>IF(H73=1,"Eksternal",IF(G73=1,"Internal",0))</f>
        <v>Internal</v>
      </c>
      <c r="J73" s="440">
        <v>1</v>
      </c>
      <c r="K73" s="440"/>
      <c r="L73" s="440"/>
      <c r="M73" s="440"/>
      <c r="N73" s="465" t="str">
        <f>IF(J73=1,"S",IF(K73=1,"W",IF(L73=1,"O",IF(M73=1,"T","-"))))</f>
        <v>S</v>
      </c>
    </row>
    <row r="74" spans="1:14" s="457" customFormat="1" ht="45" x14ac:dyDescent="0.25">
      <c r="A74" s="440"/>
      <c r="B74" s="440"/>
      <c r="C74" s="442" t="s">
        <v>288</v>
      </c>
      <c r="D74" s="447" t="s">
        <v>902</v>
      </c>
      <c r="E74" s="456"/>
      <c r="F74" s="447" t="s">
        <v>903</v>
      </c>
      <c r="G74" s="440">
        <v>1</v>
      </c>
      <c r="H74" s="461"/>
      <c r="I74" s="445" t="str">
        <f>IF(H74=1,"Eksternal",IF(G74=1,"Internal",0))</f>
        <v>Internal</v>
      </c>
      <c r="J74" s="440"/>
      <c r="K74" s="440">
        <v>1</v>
      </c>
      <c r="L74" s="440"/>
      <c r="M74" s="440"/>
      <c r="N74" s="465" t="str">
        <f>IF(J74=1,"S",IF(K74=1,"W",IF(L74=1,"O",IF(M74=1,"T","-"))))</f>
        <v>W</v>
      </c>
    </row>
    <row r="75" spans="1:14" s="457" customFormat="1" ht="30" x14ac:dyDescent="0.25">
      <c r="A75" s="440"/>
      <c r="B75" s="440"/>
      <c r="C75" s="442" t="s">
        <v>288</v>
      </c>
      <c r="D75" s="447" t="s">
        <v>904</v>
      </c>
      <c r="E75" s="456"/>
      <c r="F75" s="447" t="s">
        <v>905</v>
      </c>
      <c r="G75" s="440">
        <v>1</v>
      </c>
      <c r="H75" s="461"/>
      <c r="I75" s="445" t="str">
        <f>IF(H75=1,"Eksternal",IF(G75=1,"Internal",0))</f>
        <v>Internal</v>
      </c>
      <c r="J75" s="440"/>
      <c r="K75" s="440">
        <v>1</v>
      </c>
      <c r="L75" s="440"/>
      <c r="M75" s="440"/>
      <c r="N75" s="465" t="str">
        <f>IF(J75=1,"S",IF(K75=1,"W",IF(L75=1,"O",IF(M75=1,"T","-"))))</f>
        <v>W</v>
      </c>
    </row>
    <row r="76" spans="1:14" s="457" customFormat="1" ht="45" x14ac:dyDescent="0.25">
      <c r="A76" s="440"/>
      <c r="B76" s="440"/>
      <c r="C76" s="442" t="s">
        <v>288</v>
      </c>
      <c r="D76" s="447" t="s">
        <v>906</v>
      </c>
      <c r="E76" s="456"/>
      <c r="F76" s="447" t="s">
        <v>907</v>
      </c>
      <c r="G76" s="440">
        <v>1</v>
      </c>
      <c r="H76" s="461"/>
      <c r="I76" s="445" t="str">
        <f>IF(H76=1,"Eksternal",IF(G76=1,"Internal",0))</f>
        <v>Internal</v>
      </c>
      <c r="J76" s="440"/>
      <c r="K76" s="440">
        <v>1</v>
      </c>
      <c r="L76" s="440"/>
      <c r="M76" s="440"/>
      <c r="N76" s="465" t="str">
        <f>IF(J76=1,"S",IF(K76=1,"W",IF(L76=1,"O",IF(M76=1,"T","-"))))</f>
        <v>W</v>
      </c>
    </row>
    <row r="77" spans="1:14" s="457" customFormat="1" x14ac:dyDescent="0.25">
      <c r="A77" s="440"/>
      <c r="B77" s="440"/>
      <c r="C77" s="442" t="s">
        <v>288</v>
      </c>
      <c r="D77" s="447" t="s">
        <v>912</v>
      </c>
      <c r="E77" s="456"/>
      <c r="F77" s="447" t="s">
        <v>913</v>
      </c>
      <c r="G77" s="440">
        <v>1</v>
      </c>
      <c r="H77" s="461"/>
      <c r="I77" s="445" t="str">
        <f>IF(H77=1,"Eksternal",IF(G77=1,"Internal",0))</f>
        <v>Internal</v>
      </c>
      <c r="J77" s="440"/>
      <c r="K77" s="440">
        <v>1</v>
      </c>
      <c r="L77" s="440"/>
      <c r="M77" s="440"/>
      <c r="N77" s="465" t="str">
        <f>IF(J77=1,"S",IF(K77=1,"W",IF(L77=1,"O",IF(M77=1,"T","-"))))</f>
        <v>W</v>
      </c>
    </row>
    <row r="78" spans="1:14" s="457" customFormat="1" ht="60" x14ac:dyDescent="0.25">
      <c r="A78" s="440"/>
      <c r="B78" s="440"/>
      <c r="C78" s="442" t="s">
        <v>288</v>
      </c>
      <c r="D78" s="447" t="s">
        <v>919</v>
      </c>
      <c r="E78" s="456"/>
      <c r="F78" s="447" t="s">
        <v>920</v>
      </c>
      <c r="G78" s="440"/>
      <c r="H78" s="461">
        <v>1</v>
      </c>
      <c r="I78" s="445" t="str">
        <f>IF(H78=1,"Eksternal",IF(G78=1,"Internal",0))</f>
        <v>Eksternal</v>
      </c>
      <c r="J78" s="440"/>
      <c r="K78" s="440"/>
      <c r="L78" s="461">
        <v>1</v>
      </c>
      <c r="M78" s="440"/>
      <c r="N78" s="465" t="str">
        <f>IF(J78=1,"S",IF(K78=1,"W",IF(L78=1,"O",IF(M78=1,"T","-"))))</f>
        <v>O</v>
      </c>
    </row>
    <row r="79" spans="1:14" s="457" customFormat="1" ht="60" x14ac:dyDescent="0.25">
      <c r="A79" s="440"/>
      <c r="B79" s="440"/>
      <c r="C79" s="442" t="s">
        <v>288</v>
      </c>
      <c r="D79" s="447" t="s">
        <v>921</v>
      </c>
      <c r="E79" s="456"/>
      <c r="F79" s="447" t="s">
        <v>922</v>
      </c>
      <c r="G79" s="440"/>
      <c r="H79" s="461">
        <v>1</v>
      </c>
      <c r="I79" s="445" t="str">
        <f>IF(H79=1,"Eksternal",IF(G79=1,"Internal",0))</f>
        <v>Eksternal</v>
      </c>
      <c r="J79" s="440"/>
      <c r="K79" s="440"/>
      <c r="L79" s="461">
        <v>1</v>
      </c>
      <c r="M79" s="440"/>
      <c r="N79" s="465" t="str">
        <f>IF(J79=1,"S",IF(K79=1,"W",IF(L79=1,"O",IF(M79=1,"T","-"))))</f>
        <v>O</v>
      </c>
    </row>
    <row r="80" spans="1:14" s="457" customFormat="1" ht="30" x14ac:dyDescent="0.25">
      <c r="A80" s="440"/>
      <c r="B80" s="440"/>
      <c r="C80" s="442" t="s">
        <v>288</v>
      </c>
      <c r="D80" s="447" t="s">
        <v>923</v>
      </c>
      <c r="E80" s="456"/>
      <c r="F80" s="447" t="s">
        <v>924</v>
      </c>
      <c r="G80" s="440"/>
      <c r="H80" s="461">
        <v>1</v>
      </c>
      <c r="I80" s="445" t="str">
        <f>IF(H80=1,"Eksternal",IF(G80=1,"Internal",0))</f>
        <v>Eksternal</v>
      </c>
      <c r="J80" s="440"/>
      <c r="K80" s="440"/>
      <c r="L80" s="461">
        <v>1</v>
      </c>
      <c r="M80" s="440"/>
      <c r="N80" s="465" t="str">
        <f>IF(J80=1,"S",IF(K80=1,"W",IF(L80=1,"O",IF(M80=1,"T","-"))))</f>
        <v>O</v>
      </c>
    </row>
    <row r="81" spans="1:15" s="457" customFormat="1" ht="75" x14ac:dyDescent="0.25">
      <c r="A81" s="440"/>
      <c r="B81" s="440"/>
      <c r="C81" s="442" t="s">
        <v>288</v>
      </c>
      <c r="D81" s="447" t="s">
        <v>925</v>
      </c>
      <c r="E81" s="456"/>
      <c r="F81" s="447" t="s">
        <v>926</v>
      </c>
      <c r="G81" s="440"/>
      <c r="H81" s="461">
        <v>1</v>
      </c>
      <c r="I81" s="445" t="str">
        <f>IF(H81=1,"Eksternal",IF(G81=1,"Internal",0))</f>
        <v>Eksternal</v>
      </c>
      <c r="J81" s="440"/>
      <c r="K81" s="440"/>
      <c r="L81" s="461">
        <v>1</v>
      </c>
      <c r="M81" s="440"/>
      <c r="N81" s="465" t="str">
        <f>IF(J81=1,"S",IF(K81=1,"W",IF(L81=1,"O",IF(M81=1,"T","-"))))</f>
        <v>O</v>
      </c>
    </row>
    <row r="82" spans="1:15" s="457" customFormat="1" x14ac:dyDescent="0.25">
      <c r="A82" s="440"/>
      <c r="B82" s="441"/>
      <c r="C82" s="442" t="s">
        <v>637</v>
      </c>
      <c r="D82" s="443" t="s">
        <v>664</v>
      </c>
      <c r="E82" s="444"/>
      <c r="F82" s="466" t="s">
        <v>1014</v>
      </c>
      <c r="G82" s="440">
        <v>1</v>
      </c>
      <c r="H82" s="461"/>
      <c r="I82" s="445" t="str">
        <f>IF(H82=1,"Eksternal",IF(G82=1,"Internal",0))</f>
        <v>Internal</v>
      </c>
      <c r="J82" s="440">
        <v>1</v>
      </c>
      <c r="K82" s="440"/>
      <c r="L82" s="440"/>
      <c r="M82" s="440"/>
      <c r="N82" s="465" t="str">
        <f>IF(J82=1,"S",IF(K82=1,"W",IF(L82=1,"O",IF(M82=1,"T","-"))))</f>
        <v>S</v>
      </c>
      <c r="O82" s="444"/>
    </row>
    <row r="83" spans="1:15" s="457" customFormat="1" x14ac:dyDescent="0.25">
      <c r="A83" s="467"/>
      <c r="B83" s="467"/>
      <c r="C83" s="468" t="s">
        <v>637</v>
      </c>
      <c r="D83" s="469" t="s">
        <v>665</v>
      </c>
      <c r="E83" s="470"/>
      <c r="F83" s="471" t="s">
        <v>1015</v>
      </c>
      <c r="G83" s="467">
        <v>1</v>
      </c>
      <c r="H83" s="472"/>
      <c r="I83" s="473" t="str">
        <f>IF(H83=1,"Eksternal",IF(G83=1,"Internal",0))</f>
        <v>Internal</v>
      </c>
      <c r="J83" s="467">
        <v>1</v>
      </c>
      <c r="K83" s="467"/>
      <c r="L83" s="467"/>
      <c r="M83" s="467"/>
      <c r="N83" s="474" t="str">
        <f>IF(J83=1,"S",IF(K83=1,"W",IF(L83=1,"O",IF(M83=1,"T","-"))))</f>
        <v>S</v>
      </c>
      <c r="O83" s="470"/>
    </row>
    <row r="84" spans="1:15" s="457" customFormat="1" x14ac:dyDescent="0.25">
      <c r="A84" s="440"/>
      <c r="B84" s="440"/>
      <c r="C84" s="442" t="s">
        <v>637</v>
      </c>
      <c r="D84" s="451" t="s">
        <v>689</v>
      </c>
      <c r="E84" s="444"/>
      <c r="F84" s="447" t="s">
        <v>690</v>
      </c>
      <c r="G84" s="440"/>
      <c r="H84" s="461">
        <v>1</v>
      </c>
      <c r="I84" s="445" t="str">
        <f>IF(H84=1,"Eksternal",IF(G84=1,"Internal",0))</f>
        <v>Eksternal</v>
      </c>
      <c r="J84" s="440"/>
      <c r="K84" s="440"/>
      <c r="L84" s="440">
        <v>1</v>
      </c>
      <c r="M84" s="440"/>
      <c r="N84" s="465" t="str">
        <f>IF(J84=1,"S",IF(K84=1,"W",IF(L84=1,"O",IF(M84=1,"T","-"))))</f>
        <v>O</v>
      </c>
      <c r="O84" s="444"/>
    </row>
    <row r="85" spans="1:15" s="457" customFormat="1" ht="30" x14ac:dyDescent="0.25">
      <c r="A85" s="440"/>
      <c r="B85" s="440"/>
      <c r="C85" s="446" t="s">
        <v>637</v>
      </c>
      <c r="D85" s="455" t="s">
        <v>713</v>
      </c>
      <c r="E85" s="444"/>
      <c r="F85" s="453" t="s">
        <v>714</v>
      </c>
      <c r="G85" s="454">
        <v>1</v>
      </c>
      <c r="H85" s="462"/>
      <c r="I85" s="445" t="str">
        <f>IF(H85=1,"Eksternal",IF(G85=1,"Internal",0))</f>
        <v>Internal</v>
      </c>
      <c r="J85" s="454"/>
      <c r="K85" s="454">
        <v>1</v>
      </c>
      <c r="L85" s="454"/>
      <c r="M85" s="454"/>
      <c r="N85" s="465" t="str">
        <f>IF(J85=1,"S",IF(K85=1,"W",IF(L85=1,"O",IF(M85=1,"T","-"))))</f>
        <v>W</v>
      </c>
      <c r="O85" s="444"/>
    </row>
    <row r="86" spans="1:15" s="457" customFormat="1" x14ac:dyDescent="0.25">
      <c r="A86" s="440"/>
      <c r="B86" s="440"/>
      <c r="C86" s="446" t="s">
        <v>637</v>
      </c>
      <c r="D86" s="452" t="s">
        <v>715</v>
      </c>
      <c r="E86" s="444"/>
      <c r="F86" s="456" t="s">
        <v>716</v>
      </c>
      <c r="G86" s="454">
        <v>1</v>
      </c>
      <c r="H86" s="462"/>
      <c r="I86" s="445" t="str">
        <f>IF(H86=1,"Eksternal",IF(G86=1,"Internal",0))</f>
        <v>Internal</v>
      </c>
      <c r="J86" s="454"/>
      <c r="K86" s="454">
        <v>1</v>
      </c>
      <c r="L86" s="454"/>
      <c r="M86" s="454"/>
      <c r="N86" s="465" t="str">
        <f>IF(J86=1,"S",IF(K86=1,"W",IF(L86=1,"O",IF(M86=1,"T","-"))))</f>
        <v>W</v>
      </c>
      <c r="O86" s="444"/>
    </row>
    <row r="87" spans="1:15" s="457" customFormat="1" x14ac:dyDescent="0.25">
      <c r="A87" s="440"/>
      <c r="B87" s="441"/>
      <c r="C87" s="442" t="s">
        <v>637</v>
      </c>
      <c r="D87" s="449" t="s">
        <v>717</v>
      </c>
      <c r="E87" s="444"/>
      <c r="F87" s="449" t="s">
        <v>718</v>
      </c>
      <c r="G87" s="440"/>
      <c r="H87" s="461">
        <v>1</v>
      </c>
      <c r="I87" s="445" t="str">
        <f>IF(H87=1,"Eksternal",IF(G87=1,"Internal",0))</f>
        <v>Eksternal</v>
      </c>
      <c r="J87" s="440"/>
      <c r="K87" s="444"/>
      <c r="L87" s="440">
        <v>1</v>
      </c>
      <c r="M87" s="440"/>
      <c r="N87" s="465" t="str">
        <f>IF(J87=1,"S",IF(K87=1,"W",IF(L87=1,"O",IF(M87=1,"T","-"))))</f>
        <v>O</v>
      </c>
      <c r="O87" s="444"/>
    </row>
    <row r="88" spans="1:15" s="457" customFormat="1" ht="30" x14ac:dyDescent="0.25">
      <c r="A88" s="440"/>
      <c r="B88" s="441"/>
      <c r="C88" s="442" t="s">
        <v>637</v>
      </c>
      <c r="D88" s="449" t="s">
        <v>719</v>
      </c>
      <c r="E88" s="444"/>
      <c r="F88" s="449" t="s">
        <v>720</v>
      </c>
      <c r="G88" s="440"/>
      <c r="H88" s="461">
        <v>1</v>
      </c>
      <c r="I88" s="445" t="str">
        <f>IF(H88=1,"Eksternal",IF(G88=1,"Internal",0))</f>
        <v>Eksternal</v>
      </c>
      <c r="J88" s="440"/>
      <c r="K88" s="444"/>
      <c r="L88" s="440">
        <v>1</v>
      </c>
      <c r="M88" s="448"/>
      <c r="N88" s="465" t="str">
        <f>IF(J88=1,"S",IF(K88=1,"W",IF(L88=1,"O",IF(M88=1,"T","-"))))</f>
        <v>O</v>
      </c>
      <c r="O88" s="444"/>
    </row>
    <row r="89" spans="1:15" s="457" customFormat="1" x14ac:dyDescent="0.25">
      <c r="A89" s="440"/>
      <c r="B89" s="441"/>
      <c r="C89" s="442" t="s">
        <v>637</v>
      </c>
      <c r="D89" s="449" t="s">
        <v>721</v>
      </c>
      <c r="E89" s="444"/>
      <c r="F89" s="450" t="s">
        <v>722</v>
      </c>
      <c r="G89" s="440"/>
      <c r="H89" s="461">
        <v>1</v>
      </c>
      <c r="I89" s="445" t="str">
        <f>IF(H89=1,"Eksternal",IF(G89=1,"Internal",0))</f>
        <v>Eksternal</v>
      </c>
      <c r="J89" s="440"/>
      <c r="K89" s="440"/>
      <c r="L89" s="440"/>
      <c r="M89" s="440">
        <v>1</v>
      </c>
      <c r="N89" s="465" t="str">
        <f>IF(J89=1,"S",IF(K89=1,"W",IF(L89=1,"O",IF(M89=1,"T","-"))))</f>
        <v>T</v>
      </c>
      <c r="O89" s="444"/>
    </row>
    <row r="90" spans="1:15" s="457" customFormat="1" x14ac:dyDescent="0.25">
      <c r="A90" s="440"/>
      <c r="B90" s="441"/>
      <c r="C90" s="446" t="s">
        <v>637</v>
      </c>
      <c r="D90" s="452" t="s">
        <v>723</v>
      </c>
      <c r="E90" s="444"/>
      <c r="F90" s="453" t="s">
        <v>724</v>
      </c>
      <c r="G90" s="454">
        <v>1</v>
      </c>
      <c r="H90" s="462"/>
      <c r="I90" s="445" t="str">
        <f>IF(H90=1,"Eksternal",IF(G90=1,"Internal",0))</f>
        <v>Internal</v>
      </c>
      <c r="J90" s="454">
        <v>1</v>
      </c>
      <c r="K90" s="454"/>
      <c r="L90" s="454"/>
      <c r="M90" s="454"/>
      <c r="N90" s="465" t="str">
        <f>IF(J90=1,"S",IF(K90=1,"W",IF(L90=1,"O",IF(M90=1,"T","-"))))</f>
        <v>S</v>
      </c>
      <c r="O90" s="444"/>
    </row>
    <row r="91" spans="1:15" s="457" customFormat="1" x14ac:dyDescent="0.25">
      <c r="A91" s="440"/>
      <c r="B91" s="440"/>
      <c r="C91" s="442" t="s">
        <v>637</v>
      </c>
      <c r="D91" s="449" t="s">
        <v>730</v>
      </c>
      <c r="F91" s="450" t="s">
        <v>731</v>
      </c>
      <c r="G91" s="440">
        <v>1</v>
      </c>
      <c r="H91" s="461"/>
      <c r="I91" s="445" t="str">
        <f>IF(H91=1,"Eksternal",IF(G91=1,"Internal",0))</f>
        <v>Internal</v>
      </c>
      <c r="J91" s="440">
        <v>1</v>
      </c>
      <c r="K91" s="440"/>
      <c r="L91" s="440"/>
      <c r="M91" s="440"/>
      <c r="N91" s="465" t="str">
        <f>IF(J91=1,"S",IF(K91=1,"W",IF(L91=1,"O",IF(M91=1,"T","-"))))</f>
        <v>S</v>
      </c>
    </row>
    <row r="92" spans="1:15" s="457" customFormat="1" x14ac:dyDescent="0.25">
      <c r="A92" s="440"/>
      <c r="B92" s="440"/>
      <c r="C92" s="442" t="s">
        <v>637</v>
      </c>
      <c r="D92" s="447" t="s">
        <v>621</v>
      </c>
      <c r="E92" s="456"/>
      <c r="F92" s="447" t="s">
        <v>736</v>
      </c>
      <c r="G92" s="440">
        <v>1</v>
      </c>
      <c r="H92" s="461"/>
      <c r="I92" s="445" t="str">
        <f>IF(H92=1,"Eksternal",IF(G92=1,"Internal",0))</f>
        <v>Internal</v>
      </c>
      <c r="J92" s="440"/>
      <c r="K92" s="440">
        <v>1</v>
      </c>
      <c r="L92" s="440"/>
      <c r="M92" s="440"/>
      <c r="N92" s="465" t="str">
        <f>IF(J92=1,"S",IF(K92=1,"W",IF(L92=1,"O",IF(M92=1,"T","-"))))</f>
        <v>W</v>
      </c>
    </row>
    <row r="93" spans="1:15" s="457" customFormat="1" x14ac:dyDescent="0.25">
      <c r="A93" s="440"/>
      <c r="B93" s="440"/>
      <c r="C93" s="442" t="s">
        <v>637</v>
      </c>
      <c r="D93" s="447" t="s">
        <v>737</v>
      </c>
      <c r="E93" s="456"/>
      <c r="F93" s="447" t="s">
        <v>738</v>
      </c>
      <c r="G93" s="440">
        <v>1</v>
      </c>
      <c r="H93" s="461"/>
      <c r="I93" s="445" t="str">
        <f>IF(H93=1,"Eksternal",IF(G93=1,"Internal",0))</f>
        <v>Internal</v>
      </c>
      <c r="J93" s="440"/>
      <c r="K93" s="440">
        <v>1</v>
      </c>
      <c r="L93" s="440"/>
      <c r="M93" s="440"/>
      <c r="N93" s="465" t="str">
        <f>IF(J93=1,"S",IF(K93=1,"W",IF(L93=1,"O",IF(M93=1,"T","-"))))</f>
        <v>W</v>
      </c>
    </row>
    <row r="94" spans="1:15" s="457" customFormat="1" x14ac:dyDescent="0.25">
      <c r="A94" s="440"/>
      <c r="B94" s="440"/>
      <c r="C94" s="442" t="s">
        <v>637</v>
      </c>
      <c r="D94" s="447" t="s">
        <v>747</v>
      </c>
      <c r="E94" s="456"/>
      <c r="F94" s="447" t="s">
        <v>748</v>
      </c>
      <c r="G94" s="440"/>
      <c r="H94" s="461">
        <v>1</v>
      </c>
      <c r="I94" s="445" t="str">
        <f>IF(H94=1,"Eksternal",IF(G94=1,"Internal",0))</f>
        <v>Eksternal</v>
      </c>
      <c r="J94" s="440"/>
      <c r="K94" s="440"/>
      <c r="L94" s="440">
        <v>1</v>
      </c>
      <c r="M94" s="440"/>
      <c r="N94" s="465" t="str">
        <f>IF(J94=1,"S",IF(K94=1,"W",IF(L94=1,"O",IF(M94=1,"T","-"))))</f>
        <v>O</v>
      </c>
    </row>
    <row r="95" spans="1:15" s="457" customFormat="1" x14ac:dyDescent="0.25">
      <c r="A95" s="440"/>
      <c r="B95" s="440"/>
      <c r="C95" s="442" t="s">
        <v>637</v>
      </c>
      <c r="D95" s="447" t="s">
        <v>749</v>
      </c>
      <c r="E95" s="456"/>
      <c r="F95" s="447" t="s">
        <v>750</v>
      </c>
      <c r="G95" s="440"/>
      <c r="H95" s="461">
        <v>1</v>
      </c>
      <c r="I95" s="445" t="str">
        <f>IF(H95=1,"Eksternal",IF(G95=1,"Internal",0))</f>
        <v>Eksternal</v>
      </c>
      <c r="J95" s="440"/>
      <c r="K95" s="440"/>
      <c r="L95" s="440">
        <v>1</v>
      </c>
      <c r="M95" s="440"/>
      <c r="N95" s="465" t="str">
        <f>IF(J95=1,"S",IF(K95=1,"W",IF(L95=1,"O",IF(M95=1,"T","-"))))</f>
        <v>O</v>
      </c>
    </row>
    <row r="96" spans="1:15" s="457" customFormat="1" x14ac:dyDescent="0.25">
      <c r="A96" s="440"/>
      <c r="B96" s="440"/>
      <c r="C96" s="442" t="s">
        <v>637</v>
      </c>
      <c r="D96" s="447" t="s">
        <v>751</v>
      </c>
      <c r="E96" s="456"/>
      <c r="F96" s="447" t="s">
        <v>752</v>
      </c>
      <c r="G96" s="440"/>
      <c r="H96" s="461">
        <v>1</v>
      </c>
      <c r="I96" s="445" t="str">
        <f>IF(H96=1,"Eksternal",IF(G96=1,"Internal",0))</f>
        <v>Eksternal</v>
      </c>
      <c r="J96" s="440"/>
      <c r="K96" s="440"/>
      <c r="L96" s="440">
        <v>1</v>
      </c>
      <c r="M96" s="440"/>
      <c r="N96" s="465" t="str">
        <f>IF(J96=1,"S",IF(K96=1,"W",IF(L96=1,"O",IF(M96=1,"T","-"))))</f>
        <v>O</v>
      </c>
    </row>
    <row r="97" spans="1:14" s="457" customFormat="1" x14ac:dyDescent="0.25">
      <c r="A97" s="440"/>
      <c r="B97" s="440"/>
      <c r="C97" s="442" t="s">
        <v>637</v>
      </c>
      <c r="D97" s="447" t="s">
        <v>755</v>
      </c>
      <c r="E97" s="456"/>
      <c r="F97" s="447" t="s">
        <v>742</v>
      </c>
      <c r="G97" s="440"/>
      <c r="H97" s="461">
        <v>1</v>
      </c>
      <c r="I97" s="445" t="str">
        <f>IF(H97=1,"Eksternal",IF(G97=1,"Internal",0))</f>
        <v>Eksternal</v>
      </c>
      <c r="J97" s="440"/>
      <c r="K97" s="440"/>
      <c r="L97" s="440"/>
      <c r="M97" s="440">
        <v>1</v>
      </c>
      <c r="N97" s="465" t="str">
        <f>IF(J97=1,"S",IF(K97=1,"W",IF(L97=1,"O",IF(M97=1,"T","-"))))</f>
        <v>T</v>
      </c>
    </row>
    <row r="98" spans="1:14" s="457" customFormat="1" x14ac:dyDescent="0.25">
      <c r="A98" s="440"/>
      <c r="B98" s="440"/>
      <c r="C98" s="442" t="s">
        <v>637</v>
      </c>
      <c r="D98" s="447" t="s">
        <v>756</v>
      </c>
      <c r="E98" s="456"/>
      <c r="F98" s="447" t="s">
        <v>757</v>
      </c>
      <c r="G98" s="440"/>
      <c r="H98" s="461">
        <v>1</v>
      </c>
      <c r="I98" s="445" t="str">
        <f>IF(H98=1,"Eksternal",IF(G98=1,"Internal",0))</f>
        <v>Eksternal</v>
      </c>
      <c r="J98" s="440"/>
      <c r="K98" s="440"/>
      <c r="L98" s="440"/>
      <c r="M98" s="440">
        <v>1</v>
      </c>
      <c r="N98" s="465" t="str">
        <f>IF(J98=1,"S",IF(K98=1,"W",IF(L98=1,"O",IF(M98=1,"T","-"))))</f>
        <v>T</v>
      </c>
    </row>
    <row r="99" spans="1:14" s="457" customFormat="1" x14ac:dyDescent="0.25">
      <c r="A99" s="440"/>
      <c r="B99" s="440"/>
      <c r="C99" s="442" t="s">
        <v>637</v>
      </c>
      <c r="D99" s="447" t="s">
        <v>758</v>
      </c>
      <c r="E99" s="456"/>
      <c r="F99" s="447" t="s">
        <v>754</v>
      </c>
      <c r="G99" s="440"/>
      <c r="H99" s="461">
        <v>1</v>
      </c>
      <c r="I99" s="445" t="str">
        <f>IF(H99=1,"Eksternal",IF(G99=1,"Internal",0))</f>
        <v>Eksternal</v>
      </c>
      <c r="J99" s="440"/>
      <c r="K99" s="440"/>
      <c r="L99" s="440"/>
      <c r="M99" s="440">
        <v>1</v>
      </c>
      <c r="N99" s="465" t="str">
        <f>IF(J99=1,"S",IF(K99=1,"W",IF(L99=1,"O",IF(M99=1,"T","-"))))</f>
        <v>T</v>
      </c>
    </row>
    <row r="100" spans="1:14" s="457" customFormat="1" x14ac:dyDescent="0.25">
      <c r="A100" s="440"/>
      <c r="B100" s="440"/>
      <c r="C100" s="442" t="s">
        <v>637</v>
      </c>
      <c r="D100" s="447" t="s">
        <v>759</v>
      </c>
      <c r="E100" s="456"/>
      <c r="F100" s="447" t="s">
        <v>760</v>
      </c>
      <c r="G100" s="440"/>
      <c r="H100" s="461">
        <v>1</v>
      </c>
      <c r="I100" s="445" t="str">
        <f>IF(H100=1,"Eksternal",IF(G100=1,"Internal",0))</f>
        <v>Eksternal</v>
      </c>
      <c r="J100" s="440"/>
      <c r="K100" s="440"/>
      <c r="L100" s="440"/>
      <c r="M100" s="440">
        <v>1</v>
      </c>
      <c r="N100" s="465" t="str">
        <f>IF(J100=1,"S",IF(K100=1,"W",IF(L100=1,"O",IF(M100=1,"T","-"))))</f>
        <v>T</v>
      </c>
    </row>
    <row r="101" spans="1:14" s="457" customFormat="1" x14ac:dyDescent="0.25">
      <c r="A101" s="440"/>
      <c r="B101" s="440"/>
      <c r="C101" s="442" t="s">
        <v>637</v>
      </c>
      <c r="D101" s="447" t="s">
        <v>763</v>
      </c>
      <c r="E101" s="456"/>
      <c r="F101" s="447" t="s">
        <v>764</v>
      </c>
      <c r="G101" s="440">
        <v>1</v>
      </c>
      <c r="H101" s="461"/>
      <c r="I101" s="445" t="str">
        <f>IF(H101=1,"Eksternal",IF(G101=1,"Internal",0))</f>
        <v>Internal</v>
      </c>
      <c r="J101" s="440">
        <v>1</v>
      </c>
      <c r="K101" s="440"/>
      <c r="L101" s="440"/>
      <c r="M101" s="440"/>
      <c r="N101" s="465" t="str">
        <f>IF(J101=1,"S",IF(K101=1,"W",IF(L101=1,"O",IF(M101=1,"T","-"))))</f>
        <v>S</v>
      </c>
    </row>
    <row r="102" spans="1:14" s="457" customFormat="1" x14ac:dyDescent="0.25">
      <c r="A102" s="440"/>
      <c r="B102" s="440"/>
      <c r="C102" s="442" t="s">
        <v>637</v>
      </c>
      <c r="D102" s="447" t="s">
        <v>765</v>
      </c>
      <c r="E102" s="456"/>
      <c r="F102" s="447" t="s">
        <v>766</v>
      </c>
      <c r="G102" s="440">
        <v>1</v>
      </c>
      <c r="H102" s="461"/>
      <c r="I102" s="445" t="str">
        <f>IF(H102=1,"Eksternal",IF(G102=1,"Internal",0))</f>
        <v>Internal</v>
      </c>
      <c r="J102" s="440">
        <v>1</v>
      </c>
      <c r="K102" s="440"/>
      <c r="L102" s="440"/>
      <c r="M102" s="440"/>
      <c r="N102" s="465" t="str">
        <f>IF(J102=1,"S",IF(K102=1,"W",IF(L102=1,"O",IF(M102=1,"T","-"))))</f>
        <v>S</v>
      </c>
    </row>
    <row r="103" spans="1:14" s="457" customFormat="1" x14ac:dyDescent="0.25">
      <c r="A103" s="440"/>
      <c r="B103" s="440"/>
      <c r="C103" s="442" t="s">
        <v>637</v>
      </c>
      <c r="D103" s="447" t="s">
        <v>767</v>
      </c>
      <c r="E103" s="456"/>
      <c r="F103" s="447" t="s">
        <v>768</v>
      </c>
      <c r="G103" s="440">
        <v>1</v>
      </c>
      <c r="H103" s="461"/>
      <c r="I103" s="445" t="str">
        <f>IF(H103=1,"Eksternal",IF(G103=1,"Internal",0))</f>
        <v>Internal</v>
      </c>
      <c r="J103" s="440">
        <v>1</v>
      </c>
      <c r="K103" s="440"/>
      <c r="L103" s="440"/>
      <c r="M103" s="440"/>
      <c r="N103" s="465" t="str">
        <f>IF(J103=1,"S",IF(K103=1,"W",IF(L103=1,"O",IF(M103=1,"T","-"))))</f>
        <v>S</v>
      </c>
    </row>
    <row r="104" spans="1:14" s="457" customFormat="1" x14ac:dyDescent="0.25">
      <c r="A104" s="440"/>
      <c r="B104" s="440"/>
      <c r="C104" s="442" t="s">
        <v>637</v>
      </c>
      <c r="D104" s="447" t="s">
        <v>771</v>
      </c>
      <c r="E104" s="456"/>
      <c r="F104" s="447" t="s">
        <v>772</v>
      </c>
      <c r="G104" s="440">
        <v>1</v>
      </c>
      <c r="H104" s="461"/>
      <c r="I104" s="445" t="str">
        <f>IF(H104=1,"Eksternal",IF(G104=1,"Internal",0))</f>
        <v>Internal</v>
      </c>
      <c r="J104" s="440">
        <v>1</v>
      </c>
      <c r="K104" s="440"/>
      <c r="L104" s="440"/>
      <c r="M104" s="440"/>
      <c r="N104" s="465" t="str">
        <f>IF(J104=1,"S",IF(K104=1,"W",IF(L104=1,"O",IF(M104=1,"T","-"))))</f>
        <v>S</v>
      </c>
    </row>
    <row r="105" spans="1:14" s="457" customFormat="1" x14ac:dyDescent="0.25">
      <c r="A105" s="440"/>
      <c r="B105" s="440"/>
      <c r="C105" s="442" t="s">
        <v>637</v>
      </c>
      <c r="D105" s="447" t="s">
        <v>773</v>
      </c>
      <c r="E105" s="456"/>
      <c r="F105" s="447" t="s">
        <v>774</v>
      </c>
      <c r="G105" s="440">
        <v>1</v>
      </c>
      <c r="H105" s="461"/>
      <c r="I105" s="445" t="str">
        <f>IF(H105=1,"Eksternal",IF(G105=1,"Internal",0))</f>
        <v>Internal</v>
      </c>
      <c r="J105" s="440">
        <v>1</v>
      </c>
      <c r="K105" s="440"/>
      <c r="L105" s="440"/>
      <c r="M105" s="440"/>
      <c r="N105" s="465" t="str">
        <f>IF(J105=1,"S",IF(K105=1,"W",IF(L105=1,"O",IF(M105=1,"T","-"))))</f>
        <v>S</v>
      </c>
    </row>
    <row r="106" spans="1:14" s="457" customFormat="1" ht="45" x14ac:dyDescent="0.25">
      <c r="A106" s="440"/>
      <c r="B106" s="440"/>
      <c r="C106" s="442" t="s">
        <v>637</v>
      </c>
      <c r="D106" s="447" t="s">
        <v>775</v>
      </c>
      <c r="E106" s="456"/>
      <c r="F106" s="466" t="s">
        <v>784</v>
      </c>
      <c r="G106" s="440">
        <v>1</v>
      </c>
      <c r="H106" s="461"/>
      <c r="I106" s="445" t="str">
        <f>IF(H106=1,"Eksternal",IF(G106=1,"Internal",0))</f>
        <v>Internal</v>
      </c>
      <c r="J106" s="440"/>
      <c r="K106" s="440">
        <v>1</v>
      </c>
      <c r="L106" s="440"/>
      <c r="M106" s="440"/>
      <c r="N106" s="465" t="str">
        <f>IF(J106=1,"S",IF(K106=1,"W",IF(L106=1,"O",IF(M106=1,"T","-"))))</f>
        <v>W</v>
      </c>
    </row>
    <row r="107" spans="1:14" s="457" customFormat="1" ht="30" x14ac:dyDescent="0.25">
      <c r="A107" s="440"/>
      <c r="B107" s="440"/>
      <c r="C107" s="442" t="s">
        <v>637</v>
      </c>
      <c r="D107" s="447" t="s">
        <v>785</v>
      </c>
      <c r="E107" s="456"/>
      <c r="F107" s="447" t="s">
        <v>786</v>
      </c>
      <c r="G107" s="440"/>
      <c r="H107" s="461">
        <v>1</v>
      </c>
      <c r="I107" s="445" t="str">
        <f>IF(H107=1,"Eksternal",IF(G107=1,"Internal",0))</f>
        <v>Eksternal</v>
      </c>
      <c r="J107" s="440"/>
      <c r="K107" s="440"/>
      <c r="L107" s="440">
        <v>1</v>
      </c>
      <c r="M107" s="440"/>
      <c r="N107" s="465" t="str">
        <f>IF(J107=1,"S",IF(K107=1,"W",IF(L107=1,"O",IF(M107=1,"T","-"))))</f>
        <v>O</v>
      </c>
    </row>
    <row r="108" spans="1:14" s="457" customFormat="1" ht="30" x14ac:dyDescent="0.25">
      <c r="A108" s="440"/>
      <c r="B108" s="440"/>
      <c r="C108" s="442" t="s">
        <v>637</v>
      </c>
      <c r="D108" s="447" t="s">
        <v>769</v>
      </c>
      <c r="E108" s="456"/>
      <c r="F108" s="447" t="s">
        <v>787</v>
      </c>
      <c r="G108" s="440"/>
      <c r="H108" s="461">
        <v>1</v>
      </c>
      <c r="I108" s="445" t="str">
        <f>IF(H108=1,"Eksternal",IF(G108=1,"Internal",0))</f>
        <v>Eksternal</v>
      </c>
      <c r="J108" s="440"/>
      <c r="K108" s="440"/>
      <c r="L108" s="440">
        <v>1</v>
      </c>
      <c r="M108" s="440"/>
      <c r="N108" s="465" t="str">
        <f>IF(J108=1,"S",IF(K108=1,"W",IF(L108=1,"O",IF(M108=1,"T","-"))))</f>
        <v>O</v>
      </c>
    </row>
    <row r="109" spans="1:14" s="457" customFormat="1" x14ac:dyDescent="0.25">
      <c r="A109" s="440"/>
      <c r="B109" s="440"/>
      <c r="C109" s="442" t="s">
        <v>637</v>
      </c>
      <c r="D109" s="447" t="s">
        <v>416</v>
      </c>
      <c r="E109" s="456"/>
      <c r="F109" s="447" t="s">
        <v>788</v>
      </c>
      <c r="G109" s="440"/>
      <c r="H109" s="461">
        <v>1</v>
      </c>
      <c r="I109" s="445" t="str">
        <f>IF(H109=1,"Eksternal",IF(G109=1,"Internal",0))</f>
        <v>Eksternal</v>
      </c>
      <c r="J109" s="440"/>
      <c r="K109" s="440"/>
      <c r="L109" s="440"/>
      <c r="M109" s="440">
        <v>1</v>
      </c>
      <c r="N109" s="465" t="str">
        <f>IF(J109=1,"S",IF(K109=1,"W",IF(L109=1,"O",IF(M109=1,"T","-"))))</f>
        <v>T</v>
      </c>
    </row>
    <row r="110" spans="1:14" s="457" customFormat="1" ht="30" x14ac:dyDescent="0.25">
      <c r="A110" s="440"/>
      <c r="B110" s="440"/>
      <c r="C110" s="442" t="s">
        <v>637</v>
      </c>
      <c r="D110" s="447" t="s">
        <v>793</v>
      </c>
      <c r="E110" s="456"/>
      <c r="F110" s="447" t="s">
        <v>794</v>
      </c>
      <c r="G110" s="440">
        <v>1</v>
      </c>
      <c r="H110" s="461"/>
      <c r="I110" s="445" t="str">
        <f>IF(H110=1,"Eksternal",IF(G110=1,"Internal",0))</f>
        <v>Internal</v>
      </c>
      <c r="J110" s="440">
        <v>1</v>
      </c>
      <c r="K110" s="440"/>
      <c r="L110" s="440"/>
      <c r="M110" s="440"/>
      <c r="N110" s="465" t="str">
        <f>IF(J110=1,"S",IF(K110=1,"W",IF(L110=1,"O",IF(M110=1,"T","-"))))</f>
        <v>S</v>
      </c>
    </row>
    <row r="111" spans="1:14" s="457" customFormat="1" ht="45" x14ac:dyDescent="0.25">
      <c r="A111" s="440"/>
      <c r="B111" s="440"/>
      <c r="C111" s="442" t="s">
        <v>637</v>
      </c>
      <c r="D111" s="447" t="s">
        <v>795</v>
      </c>
      <c r="E111" s="456"/>
      <c r="F111" s="447" t="s">
        <v>796</v>
      </c>
      <c r="G111" s="440">
        <v>1</v>
      </c>
      <c r="H111" s="461"/>
      <c r="I111" s="445" t="str">
        <f>IF(H111=1,"Eksternal",IF(G111=1,"Internal",0))</f>
        <v>Internal</v>
      </c>
      <c r="J111" s="440">
        <v>1</v>
      </c>
      <c r="K111" s="440"/>
      <c r="L111" s="440"/>
      <c r="M111" s="440"/>
      <c r="N111" s="465" t="str">
        <f>IF(J111=1,"S",IF(K111=1,"W",IF(L111=1,"O",IF(M111=1,"T","-"))))</f>
        <v>S</v>
      </c>
    </row>
    <row r="112" spans="1:14" s="457" customFormat="1" ht="45" x14ac:dyDescent="0.25">
      <c r="A112" s="440"/>
      <c r="B112" s="440"/>
      <c r="C112" s="442" t="s">
        <v>637</v>
      </c>
      <c r="D112" s="447" t="s">
        <v>797</v>
      </c>
      <c r="E112" s="456"/>
      <c r="F112" s="447" t="s">
        <v>798</v>
      </c>
      <c r="G112" s="440">
        <v>1</v>
      </c>
      <c r="H112" s="461"/>
      <c r="I112" s="445" t="str">
        <f>IF(H112=1,"Eksternal",IF(G112=1,"Internal",0))</f>
        <v>Internal</v>
      </c>
      <c r="J112" s="440">
        <v>1</v>
      </c>
      <c r="K112" s="440"/>
      <c r="L112" s="440"/>
      <c r="M112" s="440"/>
      <c r="N112" s="465" t="str">
        <f>IF(J112=1,"S",IF(K112=1,"W",IF(L112=1,"O",IF(M112=1,"T","-"))))</f>
        <v>S</v>
      </c>
    </row>
    <row r="113" spans="1:14" s="457" customFormat="1" ht="60" x14ac:dyDescent="0.25">
      <c r="A113" s="440"/>
      <c r="B113" s="440"/>
      <c r="C113" s="442" t="s">
        <v>637</v>
      </c>
      <c r="D113" s="447" t="s">
        <v>828</v>
      </c>
      <c r="E113" s="456"/>
      <c r="F113" s="447" t="s">
        <v>829</v>
      </c>
      <c r="G113" s="440">
        <v>1</v>
      </c>
      <c r="H113" s="461"/>
      <c r="I113" s="445" t="str">
        <f>IF(H113=1,"Eksternal",IF(G113=1,"Internal",0))</f>
        <v>Internal</v>
      </c>
      <c r="K113" s="440">
        <v>1</v>
      </c>
      <c r="L113" s="440"/>
      <c r="M113" s="440"/>
      <c r="N113" s="465" t="str">
        <f>IF(J113=1,"S",IF(K113=1,"W",IF(L113=1,"O",IF(M113=1,"T","-"))))</f>
        <v>W</v>
      </c>
    </row>
    <row r="114" spans="1:14" s="457" customFormat="1" ht="45" x14ac:dyDescent="0.25">
      <c r="A114" s="440"/>
      <c r="B114" s="440"/>
      <c r="C114" s="442" t="s">
        <v>637</v>
      </c>
      <c r="D114" s="447" t="s">
        <v>830</v>
      </c>
      <c r="E114" s="456"/>
      <c r="F114" s="447" t="s">
        <v>831</v>
      </c>
      <c r="G114" s="440">
        <v>1</v>
      </c>
      <c r="H114" s="461"/>
      <c r="I114" s="445" t="str">
        <f>IF(H114=1,"Eksternal",IF(G114=1,"Internal",0))</f>
        <v>Internal</v>
      </c>
      <c r="K114" s="440">
        <v>1</v>
      </c>
      <c r="L114" s="440"/>
      <c r="M114" s="440"/>
      <c r="N114" s="465" t="str">
        <f>IF(J114=1,"S",IF(K114=1,"W",IF(L114=1,"O",IF(M114=1,"T","-"))))</f>
        <v>W</v>
      </c>
    </row>
    <row r="115" spans="1:14" s="457" customFormat="1" ht="45" x14ac:dyDescent="0.25">
      <c r="A115" s="440"/>
      <c r="B115" s="440"/>
      <c r="C115" s="442" t="s">
        <v>637</v>
      </c>
      <c r="D115" s="447" t="s">
        <v>832</v>
      </c>
      <c r="E115" s="456"/>
      <c r="F115" s="447" t="s">
        <v>833</v>
      </c>
      <c r="G115" s="440">
        <v>1</v>
      </c>
      <c r="H115" s="461"/>
      <c r="I115" s="445" t="str">
        <f>IF(H115=1,"Eksternal",IF(G115=1,"Internal",0))</f>
        <v>Internal</v>
      </c>
      <c r="K115" s="440">
        <v>1</v>
      </c>
      <c r="L115" s="440"/>
      <c r="M115" s="440"/>
      <c r="N115" s="465" t="str">
        <f>IF(J115=1,"S",IF(K115=1,"W",IF(L115=1,"O",IF(M115=1,"T","-"))))</f>
        <v>W</v>
      </c>
    </row>
    <row r="116" spans="1:14" s="457" customFormat="1" x14ac:dyDescent="0.25">
      <c r="A116" s="440"/>
      <c r="B116" s="440"/>
      <c r="C116" s="442" t="s">
        <v>637</v>
      </c>
      <c r="D116" s="447" t="s">
        <v>834</v>
      </c>
      <c r="E116" s="456"/>
      <c r="F116" s="447" t="s">
        <v>835</v>
      </c>
      <c r="G116" s="440">
        <v>1</v>
      </c>
      <c r="H116" s="461"/>
      <c r="I116" s="445" t="str">
        <f>IF(H116=1,"Eksternal",IF(G116=1,"Internal",0))</f>
        <v>Internal</v>
      </c>
      <c r="K116" s="440">
        <v>1</v>
      </c>
      <c r="L116" s="440"/>
      <c r="M116" s="440"/>
      <c r="N116" s="465" t="str">
        <f>IF(J116=1,"S",IF(K116=1,"W",IF(L116=1,"O",IF(M116=1,"T","-"))))</f>
        <v>W</v>
      </c>
    </row>
    <row r="117" spans="1:14" s="457" customFormat="1" ht="75" x14ac:dyDescent="0.25">
      <c r="A117" s="440"/>
      <c r="B117" s="440"/>
      <c r="C117" s="442" t="s">
        <v>637</v>
      </c>
      <c r="D117" s="447" t="s">
        <v>841</v>
      </c>
      <c r="E117" s="456"/>
      <c r="F117" s="447" t="s">
        <v>842</v>
      </c>
      <c r="G117" s="440">
        <v>1</v>
      </c>
      <c r="H117" s="461"/>
      <c r="I117" s="445" t="str">
        <f>IF(H117=1,"Eksternal",IF(G117=1,"Internal",0))</f>
        <v>Internal</v>
      </c>
      <c r="K117" s="440">
        <v>1</v>
      </c>
      <c r="L117" s="440"/>
      <c r="M117" s="440"/>
      <c r="N117" s="465" t="str">
        <f>IF(J117=1,"S",IF(K117=1,"W",IF(L117=1,"O",IF(M117=1,"T","-"))))</f>
        <v>W</v>
      </c>
    </row>
    <row r="118" spans="1:14" s="457" customFormat="1" x14ac:dyDescent="0.25">
      <c r="A118" s="440"/>
      <c r="B118" s="440"/>
      <c r="C118" s="442" t="s">
        <v>637</v>
      </c>
      <c r="D118" s="447" t="s">
        <v>934</v>
      </c>
      <c r="E118" s="456"/>
      <c r="F118" s="447" t="s">
        <v>935</v>
      </c>
      <c r="G118" s="440">
        <v>1</v>
      </c>
      <c r="H118" s="461"/>
      <c r="I118" s="445" t="str">
        <f>IF(H118=1,"Eksternal",IF(G118=1,"Internal",0))</f>
        <v>Internal</v>
      </c>
      <c r="J118" s="440">
        <v>1</v>
      </c>
      <c r="K118" s="440"/>
      <c r="L118" s="440"/>
      <c r="M118" s="440"/>
      <c r="N118" s="465" t="str">
        <f>IF(J118=1,"S",IF(K118=1,"W",IF(L118=1,"O",IF(M118=1,"T","-"))))</f>
        <v>S</v>
      </c>
    </row>
    <row r="119" spans="1:14" s="457" customFormat="1" x14ac:dyDescent="0.25">
      <c r="A119" s="440"/>
      <c r="B119" s="440"/>
      <c r="C119" s="442" t="s">
        <v>637</v>
      </c>
      <c r="D119" s="447" t="s">
        <v>936</v>
      </c>
      <c r="E119" s="456"/>
      <c r="F119" s="447" t="s">
        <v>937</v>
      </c>
      <c r="G119" s="440">
        <v>1</v>
      </c>
      <c r="H119" s="461"/>
      <c r="I119" s="445" t="str">
        <f>IF(H119=1,"Eksternal",IF(G119=1,"Internal",0))</f>
        <v>Internal</v>
      </c>
      <c r="J119" s="440">
        <v>1</v>
      </c>
      <c r="K119" s="440"/>
      <c r="L119" s="440"/>
      <c r="M119" s="440"/>
      <c r="N119" s="465" t="str">
        <f>IF(J119=1,"S",IF(K119=1,"W",IF(L119=1,"O",IF(M119=1,"T","-"))))</f>
        <v>S</v>
      </c>
    </row>
    <row r="120" spans="1:14" s="457" customFormat="1" x14ac:dyDescent="0.25">
      <c r="A120" s="440"/>
      <c r="B120" s="440"/>
      <c r="C120" s="442" t="s">
        <v>637</v>
      </c>
      <c r="D120" s="447" t="s">
        <v>938</v>
      </c>
      <c r="E120" s="456"/>
      <c r="F120" s="447" t="s">
        <v>939</v>
      </c>
      <c r="G120" s="440">
        <v>1</v>
      </c>
      <c r="H120" s="461"/>
      <c r="I120" s="445" t="str">
        <f>IF(H120=1,"Eksternal",IF(G120=1,"Internal",0))</f>
        <v>Internal</v>
      </c>
      <c r="J120" s="440">
        <v>1</v>
      </c>
      <c r="K120" s="440"/>
      <c r="L120" s="440"/>
      <c r="M120" s="440"/>
      <c r="N120" s="465" t="str">
        <f>IF(J120=1,"S",IF(K120=1,"W",IF(L120=1,"O",IF(M120=1,"T","-"))))</f>
        <v>S</v>
      </c>
    </row>
    <row r="121" spans="1:14" s="457" customFormat="1" x14ac:dyDescent="0.25">
      <c r="A121" s="440"/>
      <c r="B121" s="440"/>
      <c r="C121" s="442" t="s">
        <v>637</v>
      </c>
      <c r="D121" s="447" t="s">
        <v>940</v>
      </c>
      <c r="E121" s="456"/>
      <c r="F121" s="447" t="s">
        <v>941</v>
      </c>
      <c r="G121" s="440">
        <v>1</v>
      </c>
      <c r="H121" s="461"/>
      <c r="I121" s="445" t="str">
        <f>IF(H121=1,"Eksternal",IF(G121=1,"Internal",0))</f>
        <v>Internal</v>
      </c>
      <c r="J121" s="440">
        <v>1</v>
      </c>
      <c r="K121" s="440"/>
      <c r="L121" s="440"/>
      <c r="M121" s="440"/>
      <c r="N121" s="465" t="str">
        <f>IF(J121=1,"S",IF(K121=1,"W",IF(L121=1,"O",IF(M121=1,"T","-"))))</f>
        <v>S</v>
      </c>
    </row>
    <row r="122" spans="1:14" s="457" customFormat="1" x14ac:dyDescent="0.25">
      <c r="A122" s="440"/>
      <c r="B122" s="440"/>
      <c r="C122" s="442" t="s">
        <v>637</v>
      </c>
      <c r="D122" s="447" t="s">
        <v>942</v>
      </c>
      <c r="E122" s="456"/>
      <c r="F122" s="447" t="s">
        <v>943</v>
      </c>
      <c r="G122" s="440">
        <v>1</v>
      </c>
      <c r="H122" s="461"/>
      <c r="I122" s="445" t="str">
        <f>IF(H122=1,"Eksternal",IF(G122=1,"Internal",0))</f>
        <v>Internal</v>
      </c>
      <c r="J122" s="440">
        <v>1</v>
      </c>
      <c r="K122" s="440"/>
      <c r="L122" s="440"/>
      <c r="M122" s="440"/>
      <c r="N122" s="465" t="str">
        <f>IF(J122=1,"S",IF(K122=1,"W",IF(L122=1,"O",IF(M122=1,"T","-"))))</f>
        <v>S</v>
      </c>
    </row>
    <row r="123" spans="1:14" s="457" customFormat="1" ht="30" x14ac:dyDescent="0.25">
      <c r="A123" s="440"/>
      <c r="B123" s="440"/>
      <c r="C123" s="442" t="s">
        <v>637</v>
      </c>
      <c r="D123" s="447" t="s">
        <v>944</v>
      </c>
      <c r="E123" s="456"/>
      <c r="F123" s="447" t="s">
        <v>945</v>
      </c>
      <c r="G123" s="440">
        <v>1</v>
      </c>
      <c r="H123" s="461"/>
      <c r="I123" s="445" t="str">
        <f>IF(H123=1,"Eksternal",IF(G123=1,"Internal",0))</f>
        <v>Internal</v>
      </c>
      <c r="J123" s="440">
        <v>1</v>
      </c>
      <c r="K123" s="440"/>
      <c r="L123" s="440"/>
      <c r="M123" s="440"/>
      <c r="N123" s="465" t="str">
        <f>IF(J123=1,"S",IF(K123=1,"W",IF(L123=1,"O",IF(M123=1,"T","-"))))</f>
        <v>S</v>
      </c>
    </row>
    <row r="124" spans="1:14" s="457" customFormat="1" x14ac:dyDescent="0.25">
      <c r="A124" s="440"/>
      <c r="B124" s="440"/>
      <c r="C124" s="442" t="s">
        <v>637</v>
      </c>
      <c r="D124" s="447" t="s">
        <v>946</v>
      </c>
      <c r="E124" s="456"/>
      <c r="F124" s="447" t="s">
        <v>947</v>
      </c>
      <c r="G124" s="440">
        <v>1</v>
      </c>
      <c r="H124" s="461"/>
      <c r="I124" s="445" t="str">
        <f>IF(H124=1,"Eksternal",IF(G124=1,"Internal",0))</f>
        <v>Internal</v>
      </c>
      <c r="J124" s="440"/>
      <c r="K124" s="440">
        <v>1</v>
      </c>
      <c r="L124" s="440"/>
      <c r="M124" s="440"/>
      <c r="N124" s="465" t="str">
        <f>IF(J124=1,"S",IF(K124=1,"W",IF(L124=1,"O",IF(M124=1,"T","-"))))</f>
        <v>W</v>
      </c>
    </row>
    <row r="125" spans="1:14" s="457" customFormat="1" x14ac:dyDescent="0.25">
      <c r="A125" s="440"/>
      <c r="B125" s="440"/>
      <c r="C125" s="442" t="s">
        <v>637</v>
      </c>
      <c r="D125" s="447" t="s">
        <v>948</v>
      </c>
      <c r="E125" s="456"/>
      <c r="F125" s="447"/>
      <c r="G125" s="440">
        <v>1</v>
      </c>
      <c r="H125" s="461"/>
      <c r="I125" s="445" t="str">
        <f>IF(H125=1,"Eksternal",IF(G125=1,"Internal",0))</f>
        <v>Internal</v>
      </c>
      <c r="J125" s="440"/>
      <c r="K125" s="440">
        <v>1</v>
      </c>
      <c r="L125" s="440"/>
      <c r="M125" s="440"/>
      <c r="N125" s="465" t="str">
        <f>IF(J125=1,"S",IF(K125=1,"W",IF(L125=1,"O",IF(M125=1,"T","-"))))</f>
        <v>W</v>
      </c>
    </row>
    <row r="126" spans="1:14" s="457" customFormat="1" x14ac:dyDescent="0.25">
      <c r="A126" s="440"/>
      <c r="B126" s="440"/>
      <c r="C126" s="442" t="s">
        <v>637</v>
      </c>
      <c r="D126" s="447" t="s">
        <v>949</v>
      </c>
      <c r="E126" s="456"/>
      <c r="F126" s="447" t="s">
        <v>950</v>
      </c>
      <c r="G126" s="440">
        <v>1</v>
      </c>
      <c r="H126" s="461"/>
      <c r="I126" s="445" t="str">
        <f>IF(H126=1,"Eksternal",IF(G126=1,"Internal",0))</f>
        <v>Internal</v>
      </c>
      <c r="J126" s="440"/>
      <c r="K126" s="440">
        <v>1</v>
      </c>
      <c r="L126" s="440"/>
      <c r="M126" s="440"/>
      <c r="N126" s="465" t="str">
        <f>IF(J126=1,"S",IF(K126=1,"W",IF(L126=1,"O",IF(M126=1,"T","-"))))</f>
        <v>W</v>
      </c>
    </row>
    <row r="127" spans="1:14" s="457" customFormat="1" x14ac:dyDescent="0.25">
      <c r="A127" s="440"/>
      <c r="B127" s="440"/>
      <c r="C127" s="442" t="s">
        <v>637</v>
      </c>
      <c r="D127" s="447" t="s">
        <v>951</v>
      </c>
      <c r="E127" s="456"/>
      <c r="F127" s="447" t="s">
        <v>952</v>
      </c>
      <c r="G127" s="440">
        <v>1</v>
      </c>
      <c r="H127" s="461"/>
      <c r="I127" s="445" t="str">
        <f>IF(H127=1,"Eksternal",IF(G127=1,"Internal",0))</f>
        <v>Internal</v>
      </c>
      <c r="J127" s="440"/>
      <c r="K127" s="440">
        <v>1</v>
      </c>
      <c r="L127" s="440"/>
      <c r="M127" s="440"/>
      <c r="N127" s="465" t="str">
        <f>IF(J127=1,"S",IF(K127=1,"W",IF(L127=1,"O",IF(M127=1,"T","-"))))</f>
        <v>W</v>
      </c>
    </row>
    <row r="128" spans="1:14" s="457" customFormat="1" ht="30" x14ac:dyDescent="0.25">
      <c r="A128" s="440"/>
      <c r="B128" s="440"/>
      <c r="C128" s="442" t="s">
        <v>637</v>
      </c>
      <c r="D128" s="447" t="s">
        <v>953</v>
      </c>
      <c r="E128" s="456"/>
      <c r="F128" s="447" t="s">
        <v>954</v>
      </c>
      <c r="G128" s="440">
        <v>1</v>
      </c>
      <c r="H128" s="461"/>
      <c r="I128" s="445" t="str">
        <f>IF(H128=1,"Eksternal",IF(G128=1,"Internal",0))</f>
        <v>Internal</v>
      </c>
      <c r="J128" s="440"/>
      <c r="K128" s="440">
        <v>1</v>
      </c>
      <c r="L128" s="440"/>
      <c r="M128" s="440"/>
      <c r="N128" s="465" t="str">
        <f>IF(J128=1,"S",IF(K128=1,"W",IF(L128=1,"O",IF(M128=1,"T","-"))))</f>
        <v>W</v>
      </c>
    </row>
    <row r="129" spans="1:14" s="457" customFormat="1" x14ac:dyDescent="0.25">
      <c r="A129" s="440"/>
      <c r="B129" s="440"/>
      <c r="C129" s="442" t="s">
        <v>637</v>
      </c>
      <c r="D129" s="447" t="s">
        <v>955</v>
      </c>
      <c r="E129" s="456"/>
      <c r="F129" s="447" t="s">
        <v>956</v>
      </c>
      <c r="G129" s="440">
        <v>1</v>
      </c>
      <c r="H129" s="461"/>
      <c r="I129" s="445" t="str">
        <f>IF(H129=1,"Eksternal",IF(G129=1,"Internal",0))</f>
        <v>Internal</v>
      </c>
      <c r="J129" s="440"/>
      <c r="K129" s="440">
        <v>1</v>
      </c>
      <c r="L129" s="440"/>
      <c r="M129" s="440"/>
      <c r="N129" s="465" t="str">
        <f>IF(J129=1,"S",IF(K129=1,"W",IF(L129=1,"O",IF(M129=1,"T","-"))))</f>
        <v>W</v>
      </c>
    </row>
    <row r="130" spans="1:14" s="457" customFormat="1" ht="30" x14ac:dyDescent="0.25">
      <c r="A130" s="440"/>
      <c r="B130" s="440"/>
      <c r="C130" s="442" t="s">
        <v>637</v>
      </c>
      <c r="D130" s="447" t="s">
        <v>957</v>
      </c>
      <c r="E130" s="456"/>
      <c r="F130" s="447" t="s">
        <v>958</v>
      </c>
      <c r="G130" s="440">
        <v>1</v>
      </c>
      <c r="H130" s="461"/>
      <c r="I130" s="445" t="str">
        <f>IF(H130=1,"Eksternal",IF(G130=1,"Internal",0))</f>
        <v>Internal</v>
      </c>
      <c r="J130" s="440"/>
      <c r="K130" s="440">
        <v>1</v>
      </c>
      <c r="L130" s="440"/>
      <c r="M130" s="440"/>
      <c r="N130" s="465" t="str">
        <f>IF(J130=1,"S",IF(K130=1,"W",IF(L130=1,"O",IF(M130=1,"T","-"))))</f>
        <v>W</v>
      </c>
    </row>
    <row r="131" spans="1:14" s="457" customFormat="1" ht="45" x14ac:dyDescent="0.25">
      <c r="A131" s="440"/>
      <c r="B131" s="440"/>
      <c r="C131" s="442" t="s">
        <v>637</v>
      </c>
      <c r="D131" s="447" t="s">
        <v>974</v>
      </c>
      <c r="E131" s="456"/>
      <c r="F131" s="447" t="s">
        <v>975</v>
      </c>
      <c r="G131" s="440">
        <v>1</v>
      </c>
      <c r="H131" s="461"/>
      <c r="I131" s="445" t="str">
        <f>IF(H131=1,"Eksternal",IF(G131=1,"Internal",0))</f>
        <v>Internal</v>
      </c>
      <c r="J131" s="440">
        <v>1</v>
      </c>
      <c r="K131" s="440"/>
      <c r="L131" s="440"/>
      <c r="M131" s="440"/>
      <c r="N131" s="465" t="str">
        <f>IF(J131=1,"S",IF(K131=1,"W",IF(L131=1,"O",IF(M131=1,"T","-"))))</f>
        <v>S</v>
      </c>
    </row>
    <row r="132" spans="1:14" s="457" customFormat="1" ht="30" x14ac:dyDescent="0.25">
      <c r="A132" s="440"/>
      <c r="B132" s="440"/>
      <c r="C132" s="442" t="s">
        <v>637</v>
      </c>
      <c r="D132" s="447" t="s">
        <v>976</v>
      </c>
      <c r="E132" s="456"/>
      <c r="F132" s="447" t="s">
        <v>977</v>
      </c>
      <c r="G132" s="440">
        <v>1</v>
      </c>
      <c r="H132" s="461"/>
      <c r="I132" s="445" t="str">
        <f>IF(H132=1,"Eksternal",IF(G132=1,"Internal",0))</f>
        <v>Internal</v>
      </c>
      <c r="J132" s="440">
        <v>1</v>
      </c>
      <c r="K132" s="440"/>
      <c r="L132" s="440"/>
      <c r="M132" s="440"/>
      <c r="N132" s="465" t="str">
        <f>IF(J132=1,"S",IF(K132=1,"W",IF(L132=1,"O",IF(M132=1,"T","-"))))</f>
        <v>S</v>
      </c>
    </row>
    <row r="133" spans="1:14" s="457" customFormat="1" ht="45" x14ac:dyDescent="0.25">
      <c r="A133" s="440"/>
      <c r="B133" s="440"/>
      <c r="C133" s="442" t="s">
        <v>637</v>
      </c>
      <c r="D133" s="447" t="s">
        <v>978</v>
      </c>
      <c r="E133" s="456"/>
      <c r="F133" s="447" t="s">
        <v>979</v>
      </c>
      <c r="G133" s="440">
        <v>1</v>
      </c>
      <c r="H133" s="461"/>
      <c r="I133" s="445" t="str">
        <f>IF(H133=1,"Eksternal",IF(G133=1,"Internal",0))</f>
        <v>Internal</v>
      </c>
      <c r="J133" s="440"/>
      <c r="K133" s="440">
        <v>1</v>
      </c>
      <c r="L133" s="440"/>
      <c r="M133" s="440"/>
      <c r="N133" s="465" t="str">
        <f>IF(J133=1,"S",IF(K133=1,"W",IF(L133=1,"O",IF(M133=1,"T","-"))))</f>
        <v>W</v>
      </c>
    </row>
    <row r="134" spans="1:14" s="457" customFormat="1" ht="30" x14ac:dyDescent="0.25">
      <c r="A134" s="440"/>
      <c r="B134" s="440"/>
      <c r="C134" s="442" t="s">
        <v>637</v>
      </c>
      <c r="D134" s="447" t="s">
        <v>980</v>
      </c>
      <c r="E134" s="456"/>
      <c r="F134" s="447" t="s">
        <v>981</v>
      </c>
      <c r="G134" s="440">
        <v>1</v>
      </c>
      <c r="H134" s="461"/>
      <c r="I134" s="445" t="str">
        <f>IF(H134=1,"Eksternal",IF(G134=1,"Internal",0))</f>
        <v>Internal</v>
      </c>
      <c r="J134" s="440"/>
      <c r="K134" s="440">
        <v>1</v>
      </c>
      <c r="L134" s="440"/>
      <c r="M134" s="440"/>
      <c r="N134" s="465" t="str">
        <f>IF(J134=1,"S",IF(K134=1,"W",IF(L134=1,"O",IF(M134=1,"T","-"))))</f>
        <v>W</v>
      </c>
    </row>
    <row r="135" spans="1:14" s="457" customFormat="1" ht="45" x14ac:dyDescent="0.25">
      <c r="A135" s="440"/>
      <c r="B135" s="440"/>
      <c r="C135" s="442" t="s">
        <v>637</v>
      </c>
      <c r="D135" s="447" t="s">
        <v>986</v>
      </c>
      <c r="E135" s="456"/>
      <c r="F135" s="447" t="s">
        <v>987</v>
      </c>
      <c r="G135" s="440"/>
      <c r="H135" s="461">
        <v>1</v>
      </c>
      <c r="I135" s="445" t="str">
        <f>IF(H135=1,"Eksternal",IF(G135=1,"Internal",0))</f>
        <v>Eksternal</v>
      </c>
      <c r="J135" s="440"/>
      <c r="K135" s="440"/>
      <c r="L135" s="440">
        <v>1</v>
      </c>
      <c r="M135" s="440"/>
      <c r="N135" s="465" t="str">
        <f>IF(J135=1,"S",IF(K135=1,"W",IF(L135=1,"O",IF(M135=1,"T","-"))))</f>
        <v>O</v>
      </c>
    </row>
    <row r="136" spans="1:14" s="457" customFormat="1" ht="30" x14ac:dyDescent="0.25">
      <c r="A136" s="440"/>
      <c r="B136" s="440"/>
      <c r="C136" s="442" t="s">
        <v>637</v>
      </c>
      <c r="D136" s="447" t="s">
        <v>992</v>
      </c>
      <c r="E136" s="456"/>
      <c r="F136" s="447" t="s">
        <v>993</v>
      </c>
      <c r="G136" s="440"/>
      <c r="H136" s="461">
        <v>1</v>
      </c>
      <c r="I136" s="445" t="str">
        <f>IF(H136=1,"Eksternal",IF(G136=1,"Internal",0))</f>
        <v>Eksternal</v>
      </c>
      <c r="J136" s="440"/>
      <c r="K136" s="440"/>
      <c r="L136" s="440"/>
      <c r="M136" s="440">
        <v>1</v>
      </c>
      <c r="N136" s="465" t="str">
        <f>IF(J136=1,"S",IF(K136=1,"W",IF(L136=1,"O",IF(M136=1,"T","-"))))</f>
        <v>T</v>
      </c>
    </row>
    <row r="137" spans="1:14" s="457" customFormat="1" ht="30" x14ac:dyDescent="0.25">
      <c r="A137" s="440"/>
      <c r="B137" s="440"/>
      <c r="C137" s="442" t="s">
        <v>637</v>
      </c>
      <c r="D137" s="447" t="s">
        <v>994</v>
      </c>
      <c r="E137" s="456"/>
      <c r="F137" s="447" t="s">
        <v>995</v>
      </c>
      <c r="G137" s="440"/>
      <c r="H137" s="461">
        <v>1</v>
      </c>
      <c r="I137" s="445" t="str">
        <f>IF(H137=1,"Eksternal",IF(G137=1,"Internal",0))</f>
        <v>Eksternal</v>
      </c>
      <c r="J137" s="440"/>
      <c r="K137" s="440"/>
      <c r="L137" s="440"/>
      <c r="M137" s="440">
        <v>1</v>
      </c>
      <c r="N137" s="465" t="str">
        <f>IF(J137=1,"S",IF(K137=1,"W",IF(L137=1,"O",IF(M137=1,"T","-"))))</f>
        <v>T</v>
      </c>
    </row>
    <row r="138" spans="1:14" s="457" customFormat="1" x14ac:dyDescent="0.25">
      <c r="A138" s="440"/>
      <c r="B138" s="440"/>
      <c r="C138" s="442" t="s">
        <v>637</v>
      </c>
      <c r="D138" s="447" t="s">
        <v>998</v>
      </c>
      <c r="E138" s="456"/>
      <c r="F138" s="447" t="s">
        <v>999</v>
      </c>
      <c r="G138" s="440">
        <v>1</v>
      </c>
      <c r="H138" s="461"/>
      <c r="I138" s="445" t="str">
        <f>IF(H138=1,"Eksternal",IF(G138=1,"Internal",0))</f>
        <v>Internal</v>
      </c>
      <c r="J138" s="440">
        <v>1</v>
      </c>
      <c r="K138" s="440"/>
      <c r="L138" s="440"/>
      <c r="M138" s="440"/>
      <c r="N138" s="465" t="str">
        <f>IF(J138=1,"S",IF(K138=1,"W",IF(L138=1,"O",IF(M138=1,"T","-"))))</f>
        <v>S</v>
      </c>
    </row>
    <row r="139" spans="1:14" s="457" customFormat="1" ht="30" x14ac:dyDescent="0.25">
      <c r="A139" s="440"/>
      <c r="B139" s="440"/>
      <c r="C139" s="442" t="s">
        <v>637</v>
      </c>
      <c r="D139" s="447" t="s">
        <v>1000</v>
      </c>
      <c r="E139" s="456"/>
      <c r="F139" s="447" t="s">
        <v>1001</v>
      </c>
      <c r="G139" s="440">
        <v>1</v>
      </c>
      <c r="H139" s="461"/>
      <c r="I139" s="445" t="str">
        <f>IF(H139=1,"Eksternal",IF(G139=1,"Internal",0))</f>
        <v>Internal</v>
      </c>
      <c r="J139" s="440">
        <v>1</v>
      </c>
      <c r="K139" s="440"/>
      <c r="L139" s="440"/>
      <c r="M139" s="440"/>
      <c r="N139" s="465" t="str">
        <f>IF(J139=1,"S",IF(K139=1,"W",IF(L139=1,"O",IF(M139=1,"T","-"))))</f>
        <v>S</v>
      </c>
    </row>
    <row r="140" spans="1:14" s="457" customFormat="1" x14ac:dyDescent="0.25">
      <c r="A140" s="440"/>
      <c r="B140" s="440"/>
      <c r="C140" s="442" t="s">
        <v>637</v>
      </c>
      <c r="D140" s="447" t="s">
        <v>1002</v>
      </c>
      <c r="E140" s="456"/>
      <c r="F140" s="447" t="s">
        <v>1003</v>
      </c>
      <c r="G140" s="440">
        <v>1</v>
      </c>
      <c r="H140" s="461"/>
      <c r="I140" s="445" t="str">
        <f>IF(H140=1,"Eksternal",IF(G140=1,"Internal",0))</f>
        <v>Internal</v>
      </c>
      <c r="J140" s="440"/>
      <c r="K140" s="440">
        <v>1</v>
      </c>
      <c r="L140" s="440"/>
      <c r="M140" s="440"/>
      <c r="N140" s="465" t="str">
        <f>IF(J140=1,"S",IF(K140=1,"W",IF(L140=1,"O",IF(M140=1,"T","-"))))</f>
        <v>W</v>
      </c>
    </row>
    <row r="141" spans="1:14" s="457" customFormat="1" x14ac:dyDescent="0.25">
      <c r="A141" s="440"/>
      <c r="B141" s="440"/>
      <c r="C141" s="442" t="s">
        <v>637</v>
      </c>
      <c r="D141" s="447" t="s">
        <v>1004</v>
      </c>
      <c r="E141" s="456"/>
      <c r="F141" s="447" t="s">
        <v>1005</v>
      </c>
      <c r="G141" s="440">
        <v>1</v>
      </c>
      <c r="H141" s="461"/>
      <c r="I141" s="445" t="str">
        <f>IF(H141=1,"Eksternal",IF(G141=1,"Internal",0))</f>
        <v>Internal</v>
      </c>
      <c r="J141" s="440"/>
      <c r="K141" s="440">
        <v>1</v>
      </c>
      <c r="L141" s="440"/>
      <c r="M141" s="440"/>
      <c r="N141" s="465" t="str">
        <f>IF(J141=1,"S",IF(K141=1,"W",IF(L141=1,"O",IF(M141=1,"T","-"))))</f>
        <v>W</v>
      </c>
    </row>
    <row r="142" spans="1:14" s="457" customFormat="1" ht="30" x14ac:dyDescent="0.25">
      <c r="A142" s="440"/>
      <c r="B142" s="440"/>
      <c r="C142" s="442" t="s">
        <v>637</v>
      </c>
      <c r="D142" s="447" t="s">
        <v>1006</v>
      </c>
      <c r="E142" s="456"/>
      <c r="F142" s="447" t="s">
        <v>1007</v>
      </c>
      <c r="G142" s="440"/>
      <c r="H142" s="461">
        <v>1</v>
      </c>
      <c r="I142" s="445" t="str">
        <f>IF(H142=1,"Eksternal",IF(G142=1,"Internal",0))</f>
        <v>Eksternal</v>
      </c>
      <c r="J142" s="440"/>
      <c r="K142" s="440"/>
      <c r="L142" s="440">
        <v>1</v>
      </c>
      <c r="M142" s="440"/>
      <c r="N142" s="465" t="str">
        <f>IF(J142=1,"S",IF(K142=1,"W",IF(L142=1,"O",IF(M142=1,"T","-"))))</f>
        <v>O</v>
      </c>
    </row>
    <row r="143" spans="1:14" s="457" customFormat="1" x14ac:dyDescent="0.25">
      <c r="A143" s="440"/>
      <c r="B143" s="440"/>
      <c r="C143" s="442" t="s">
        <v>637</v>
      </c>
      <c r="D143" s="447" t="s">
        <v>1010</v>
      </c>
      <c r="E143" s="456"/>
      <c r="F143" s="447" t="s">
        <v>1011</v>
      </c>
      <c r="G143" s="440"/>
      <c r="H143" s="461">
        <v>1</v>
      </c>
      <c r="I143" s="445" t="str">
        <f>IF(H143=1,"Eksternal",IF(G143=1,"Internal",0))</f>
        <v>Eksternal</v>
      </c>
      <c r="J143" s="440"/>
      <c r="K143" s="440"/>
      <c r="L143" s="440"/>
      <c r="M143" s="440">
        <v>1</v>
      </c>
      <c r="N143" s="465" t="str">
        <f>IF(J143=1,"S",IF(K143=1,"W",IF(L143=1,"O",IF(M143=1,"T","-"))))</f>
        <v>T</v>
      </c>
    </row>
    <row r="144" spans="1:14" s="457" customFormat="1" ht="30" x14ac:dyDescent="0.25">
      <c r="A144" s="440"/>
      <c r="B144" s="440"/>
      <c r="C144" s="442" t="s">
        <v>637</v>
      </c>
      <c r="D144" s="447" t="s">
        <v>1020</v>
      </c>
      <c r="E144" s="456"/>
      <c r="F144" s="447" t="s">
        <v>1021</v>
      </c>
      <c r="G144" s="440">
        <v>1</v>
      </c>
      <c r="H144" s="461"/>
      <c r="I144" s="445" t="str">
        <f>IF(H144=1,"Eksternal",IF(G144=1,"Internal",0))</f>
        <v>Internal</v>
      </c>
      <c r="J144" s="440">
        <v>1</v>
      </c>
      <c r="K144" s="440"/>
      <c r="L144" s="440"/>
      <c r="M144" s="440"/>
      <c r="N144" s="465" t="str">
        <f>IF(J144=1,"S",IF(K144=1,"W",IF(L144=1,"O",IF(M144=1,"T","-"))))</f>
        <v>S</v>
      </c>
    </row>
    <row r="145" spans="1:15" s="457" customFormat="1" ht="30" x14ac:dyDescent="0.25">
      <c r="A145" s="440"/>
      <c r="B145" s="440"/>
      <c r="C145" s="442" t="s">
        <v>637</v>
      </c>
      <c r="D145" s="447" t="s">
        <v>1024</v>
      </c>
      <c r="E145" s="456"/>
      <c r="F145" s="447" t="s">
        <v>587</v>
      </c>
      <c r="G145" s="440">
        <v>1</v>
      </c>
      <c r="H145" s="461"/>
      <c r="I145" s="445" t="str">
        <f>IF(H145=1,"Eksternal",IF(G145=1,"Internal",0))</f>
        <v>Internal</v>
      </c>
      <c r="J145" s="440"/>
      <c r="K145" s="440">
        <v>1</v>
      </c>
      <c r="L145" s="440"/>
      <c r="M145" s="440"/>
      <c r="N145" s="465" t="str">
        <f>IF(J145=1,"S",IF(K145=1,"W",IF(L145=1,"O",IF(M145=1,"T","-"))))</f>
        <v>W</v>
      </c>
    </row>
    <row r="146" spans="1:15" s="457" customFormat="1" x14ac:dyDescent="0.25">
      <c r="A146" s="440"/>
      <c r="B146" s="440"/>
      <c r="C146" s="442" t="s">
        <v>554</v>
      </c>
      <c r="D146" s="447" t="s">
        <v>960</v>
      </c>
      <c r="E146" s="456"/>
      <c r="F146" s="447" t="s">
        <v>961</v>
      </c>
      <c r="G146" s="440"/>
      <c r="H146" s="461">
        <v>1</v>
      </c>
      <c r="I146" s="445" t="str">
        <f>IF(H146=1,"Eksternal",IF(G146=1,"Internal",0))</f>
        <v>Eksternal</v>
      </c>
      <c r="J146" s="440"/>
      <c r="K146" s="440"/>
      <c r="L146" s="461">
        <v>1</v>
      </c>
      <c r="M146" s="440"/>
      <c r="N146" s="465" t="str">
        <f>IF(J146=1,"S",IF(K146=1,"W",IF(L146=1,"O",IF(M146=1,"T","-"))))</f>
        <v>O</v>
      </c>
    </row>
    <row r="147" spans="1:15" s="457" customFormat="1" ht="30" x14ac:dyDescent="0.25">
      <c r="A147" s="440"/>
      <c r="B147" s="440"/>
      <c r="C147" s="442" t="s">
        <v>554</v>
      </c>
      <c r="D147" s="447" t="s">
        <v>966</v>
      </c>
      <c r="E147" s="456"/>
      <c r="F147" s="447" t="s">
        <v>967</v>
      </c>
      <c r="G147" s="440"/>
      <c r="H147" s="461">
        <v>1</v>
      </c>
      <c r="I147" s="445" t="str">
        <f>IF(H147=1,"Eksternal",IF(G147=1,"Internal",0))</f>
        <v>Eksternal</v>
      </c>
      <c r="J147" s="440"/>
      <c r="K147" s="440"/>
      <c r="L147" s="440"/>
      <c r="M147" s="461">
        <v>1</v>
      </c>
      <c r="N147" s="465" t="str">
        <f>IF(J147=1,"S",IF(K147=1,"W",IF(L147=1,"O",IF(M147=1,"T","-"))))</f>
        <v>T</v>
      </c>
    </row>
    <row r="148" spans="1:15" s="457" customFormat="1" ht="30" x14ac:dyDescent="0.25">
      <c r="A148" s="440"/>
      <c r="B148" s="440"/>
      <c r="C148" s="442" t="s">
        <v>554</v>
      </c>
      <c r="D148" s="447" t="s">
        <v>968</v>
      </c>
      <c r="E148" s="456"/>
      <c r="F148" s="447" t="s">
        <v>969</v>
      </c>
      <c r="G148" s="440"/>
      <c r="H148" s="461">
        <v>1</v>
      </c>
      <c r="I148" s="445" t="str">
        <f>IF(H148=1,"Eksternal",IF(G148=1,"Internal",0))</f>
        <v>Eksternal</v>
      </c>
      <c r="J148" s="440"/>
      <c r="K148" s="440"/>
      <c r="L148" s="440"/>
      <c r="M148" s="461">
        <v>1</v>
      </c>
      <c r="N148" s="465" t="str">
        <f>IF(J148=1,"S",IF(K148=1,"W",IF(L148=1,"O",IF(M148=1,"T","-"))))</f>
        <v>T</v>
      </c>
    </row>
    <row r="149" spans="1:15" s="457" customFormat="1" ht="30" x14ac:dyDescent="0.25">
      <c r="A149" s="440"/>
      <c r="B149" s="440"/>
      <c r="C149" s="442" t="s">
        <v>554</v>
      </c>
      <c r="D149" s="447" t="s">
        <v>970</v>
      </c>
      <c r="E149" s="456"/>
      <c r="F149" s="447" t="s">
        <v>971</v>
      </c>
      <c r="G149" s="440"/>
      <c r="H149" s="461">
        <v>1</v>
      </c>
      <c r="I149" s="445" t="str">
        <f>IF(H149=1,"Eksternal",IF(G149=1,"Internal",0))</f>
        <v>Eksternal</v>
      </c>
      <c r="J149" s="440"/>
      <c r="K149" s="440"/>
      <c r="L149" s="440"/>
      <c r="M149" s="461">
        <v>1</v>
      </c>
      <c r="N149" s="465" t="str">
        <f>IF(J149=1,"S",IF(K149=1,"W",IF(L149=1,"O",IF(M149=1,"T","-"))))</f>
        <v>T</v>
      </c>
    </row>
    <row r="150" spans="1:15" s="457" customFormat="1" ht="60" x14ac:dyDescent="0.25">
      <c r="A150" s="440"/>
      <c r="B150" s="440"/>
      <c r="C150" s="442" t="s">
        <v>848</v>
      </c>
      <c r="D150" s="447" t="s">
        <v>849</v>
      </c>
      <c r="E150" s="456"/>
      <c r="F150" s="447" t="s">
        <v>850</v>
      </c>
      <c r="G150" s="440">
        <v>1</v>
      </c>
      <c r="H150" s="461"/>
      <c r="I150" s="445" t="str">
        <f>IF(H150=1,"Eksternal",IF(G150=1,"Internal",0))</f>
        <v>Internal</v>
      </c>
      <c r="K150" s="440">
        <v>1</v>
      </c>
      <c r="L150" s="440"/>
      <c r="M150" s="440"/>
      <c r="N150" s="465" t="str">
        <f>IF(J150=1,"S",IF(K150=1,"W",IF(L150=1,"O",IF(M150=1,"T","-"))))</f>
        <v>W</v>
      </c>
    </row>
    <row r="151" spans="1:15" s="457" customFormat="1" x14ac:dyDescent="0.25">
      <c r="A151" s="440"/>
      <c r="B151" s="441"/>
      <c r="C151" s="442" t="s">
        <v>691</v>
      </c>
      <c r="D151" s="447" t="s">
        <v>692</v>
      </c>
      <c r="E151" s="444"/>
      <c r="F151" s="447" t="s">
        <v>693</v>
      </c>
      <c r="G151" s="440"/>
      <c r="H151" s="461">
        <v>1</v>
      </c>
      <c r="I151" s="445" t="str">
        <f>IF(H151=1,"Eksternal",IF(G151=1,"Internal",0))</f>
        <v>Eksternal</v>
      </c>
      <c r="J151" s="440"/>
      <c r="K151" s="440"/>
      <c r="L151" s="440">
        <v>1</v>
      </c>
      <c r="M151" s="440"/>
      <c r="N151" s="465" t="str">
        <f>IF(J151=1,"S",IF(K151=1,"W",IF(L151=1,"O",IF(M151=1,"T","-"))))</f>
        <v>O</v>
      </c>
      <c r="O151" s="444"/>
    </row>
    <row r="152" spans="1:15" s="457" customFormat="1" x14ac:dyDescent="0.25">
      <c r="A152" s="440"/>
      <c r="B152" s="440"/>
      <c r="C152" s="442" t="s">
        <v>666</v>
      </c>
      <c r="D152" s="466" t="s">
        <v>1018</v>
      </c>
      <c r="E152" s="444"/>
      <c r="F152" s="466" t="s">
        <v>667</v>
      </c>
      <c r="G152" s="440">
        <v>1</v>
      </c>
      <c r="H152" s="461"/>
      <c r="I152" s="445" t="str">
        <f>IF(H152=1,"Eksternal",IF(G152=1,"Internal",0))</f>
        <v>Internal</v>
      </c>
      <c r="J152" s="440">
        <v>1</v>
      </c>
      <c r="K152" s="440"/>
      <c r="L152" s="440"/>
      <c r="M152" s="440"/>
      <c r="N152" s="465" t="str">
        <f>IF(J152=1,"S",IF(K152=1,"W",IF(L152=1,"O",IF(M152=1,"T","-"))))</f>
        <v>S</v>
      </c>
      <c r="O152" s="444"/>
    </row>
    <row r="153" spans="1:15" s="457" customFormat="1" x14ac:dyDescent="0.25">
      <c r="A153" s="440"/>
      <c r="B153" s="440"/>
      <c r="C153" s="442" t="s">
        <v>666</v>
      </c>
      <c r="D153" s="449" t="s">
        <v>668</v>
      </c>
      <c r="E153" s="444"/>
      <c r="F153" s="466" t="s">
        <v>1019</v>
      </c>
      <c r="G153" s="440">
        <v>1</v>
      </c>
      <c r="H153" s="461"/>
      <c r="I153" s="445" t="str">
        <f>IF(H153=1,"Eksternal",IF(G153=1,"Internal",0))</f>
        <v>Internal</v>
      </c>
      <c r="J153" s="440">
        <v>1</v>
      </c>
      <c r="K153" s="440"/>
      <c r="L153" s="440"/>
      <c r="M153" s="440"/>
      <c r="N153" s="465" t="str">
        <f>IF(J153=1,"S",IF(K153=1,"W",IF(L153=1,"O",IF(M153=1,"T","-"))))</f>
        <v>S</v>
      </c>
      <c r="O153" s="444"/>
    </row>
    <row r="154" spans="1:15" s="457" customFormat="1" x14ac:dyDescent="0.25">
      <c r="A154" s="440"/>
      <c r="B154" s="440"/>
      <c r="C154" s="442" t="s">
        <v>666</v>
      </c>
      <c r="D154" s="449" t="s">
        <v>672</v>
      </c>
      <c r="E154" s="444"/>
      <c r="F154" s="447" t="s">
        <v>673</v>
      </c>
      <c r="G154" s="440">
        <v>1</v>
      </c>
      <c r="H154" s="461"/>
      <c r="I154" s="445" t="str">
        <f>IF(H154=1,"Eksternal",IF(G154=1,"Internal",0))</f>
        <v>Internal</v>
      </c>
      <c r="J154" s="440"/>
      <c r="K154" s="440">
        <v>1</v>
      </c>
      <c r="L154" s="440"/>
      <c r="M154" s="440"/>
      <c r="N154" s="465" t="str">
        <f>IF(J154=1,"S",IF(K154=1,"W",IF(L154=1,"O",IF(M154=1,"T","-"))))</f>
        <v>W</v>
      </c>
      <c r="O154" s="444"/>
    </row>
    <row r="155" spans="1:15" s="457" customFormat="1" x14ac:dyDescent="0.25">
      <c r="A155" s="440"/>
      <c r="B155" s="440"/>
      <c r="C155" s="442" t="s">
        <v>666</v>
      </c>
      <c r="D155" s="455" t="s">
        <v>679</v>
      </c>
      <c r="E155" s="444"/>
      <c r="F155" s="455" t="s">
        <v>680</v>
      </c>
      <c r="G155" s="440">
        <v>1</v>
      </c>
      <c r="H155" s="462"/>
      <c r="I155" s="445" t="str">
        <f>IF(H155=1,"Eksternal",IF(G155=1,"Internal",0))</f>
        <v>Internal</v>
      </c>
      <c r="J155" s="454"/>
      <c r="K155" s="454">
        <v>1</v>
      </c>
      <c r="L155" s="454"/>
      <c r="M155" s="454"/>
      <c r="N155" s="465" t="str">
        <f>IF(J155=1,"S",IF(K155=1,"W",IF(L155=1,"O",IF(M155=1,"T","-"))))</f>
        <v>W</v>
      </c>
      <c r="O155" s="444"/>
    </row>
    <row r="156" spans="1:15" s="457" customFormat="1" x14ac:dyDescent="0.25">
      <c r="A156" s="440"/>
      <c r="B156" s="440"/>
      <c r="C156" s="442" t="s">
        <v>666</v>
      </c>
      <c r="D156" s="452" t="s">
        <v>681</v>
      </c>
      <c r="E156" s="444"/>
      <c r="F156" s="452" t="s">
        <v>682</v>
      </c>
      <c r="G156" s="440">
        <v>1</v>
      </c>
      <c r="H156" s="462"/>
      <c r="I156" s="445" t="str">
        <f>IF(H156=1,"Eksternal",IF(G156=1,"Internal",0))</f>
        <v>Internal</v>
      </c>
      <c r="J156" s="454"/>
      <c r="K156" s="454">
        <v>1</v>
      </c>
      <c r="L156" s="454"/>
      <c r="M156" s="454"/>
      <c r="N156" s="465" t="str">
        <f>IF(J156=1,"S",IF(K156=1,"W",IF(L156=1,"O",IF(M156=1,"T","-"))))</f>
        <v>W</v>
      </c>
      <c r="O156" s="444"/>
    </row>
    <row r="157" spans="1:15" s="457" customFormat="1" x14ac:dyDescent="0.25">
      <c r="A157" s="440"/>
      <c r="B157" s="440"/>
      <c r="C157" s="442" t="s">
        <v>732</v>
      </c>
      <c r="D157" s="447" t="s">
        <v>733</v>
      </c>
      <c r="F157" s="444" t="s">
        <v>734</v>
      </c>
      <c r="G157" s="440">
        <v>1</v>
      </c>
      <c r="H157" s="461"/>
      <c r="I157" s="445" t="str">
        <f>IF(H157=1,"Eksternal",IF(G157=1,"Internal",0))</f>
        <v>Internal</v>
      </c>
      <c r="J157" s="440">
        <v>1</v>
      </c>
      <c r="K157" s="440"/>
      <c r="L157" s="440"/>
      <c r="M157" s="440"/>
      <c r="N157" s="465" t="str">
        <f>IF(J157=1,"S",IF(K157=1,"W",IF(L157=1,"O",IF(M157=1,"T","-"))))</f>
        <v>S</v>
      </c>
    </row>
    <row r="158" spans="1:15" s="457" customFormat="1" ht="60" x14ac:dyDescent="0.25">
      <c r="A158" s="440"/>
      <c r="B158" s="440"/>
      <c r="C158" s="442" t="s">
        <v>806</v>
      </c>
      <c r="D158" s="447" t="s">
        <v>805</v>
      </c>
      <c r="E158" s="456"/>
      <c r="F158" s="447" t="s">
        <v>807</v>
      </c>
      <c r="G158" s="440">
        <v>1</v>
      </c>
      <c r="H158" s="461"/>
      <c r="I158" s="445" t="str">
        <f>IF(H158=1,"Eksternal",IF(G158=1,"Internal",0))</f>
        <v>Internal</v>
      </c>
      <c r="J158" s="440">
        <v>1</v>
      </c>
      <c r="K158" s="440"/>
      <c r="L158" s="440"/>
      <c r="M158" s="440"/>
      <c r="N158" s="465" t="str">
        <f>IF(J158=1,"S",IF(K158=1,"W",IF(L158=1,"O",IF(M158=1,"T","-"))))</f>
        <v>S</v>
      </c>
    </row>
    <row r="159" spans="1:15" s="457" customFormat="1" x14ac:dyDescent="0.25">
      <c r="A159" s="440"/>
      <c r="B159" s="440"/>
      <c r="C159" s="446" t="s">
        <v>669</v>
      </c>
      <c r="D159" s="447" t="s">
        <v>670</v>
      </c>
      <c r="E159" s="444"/>
      <c r="F159" s="447" t="s">
        <v>671</v>
      </c>
      <c r="G159" s="440">
        <v>1</v>
      </c>
      <c r="H159" s="461"/>
      <c r="I159" s="445" t="str">
        <f>IF(H159=1,"Eksternal",IF(G159=1,"Internal",0))</f>
        <v>Internal</v>
      </c>
      <c r="J159" s="440">
        <v>1</v>
      </c>
      <c r="K159" s="440"/>
      <c r="L159" s="440"/>
      <c r="M159" s="440"/>
      <c r="N159" s="465" t="str">
        <f>IF(J159=1,"S",IF(K159=1,"W",IF(L159=1,"O",IF(M159=1,"T","-"))))</f>
        <v>S</v>
      </c>
      <c r="O159" s="444"/>
    </row>
    <row r="160" spans="1:15" s="457" customFormat="1" x14ac:dyDescent="0.25">
      <c r="A160" s="440"/>
      <c r="B160" s="440"/>
      <c r="C160" s="446" t="s">
        <v>565</v>
      </c>
      <c r="D160" s="447" t="s">
        <v>694</v>
      </c>
      <c r="E160" s="444"/>
      <c r="F160" s="447" t="s">
        <v>695</v>
      </c>
      <c r="G160" s="440"/>
      <c r="H160" s="461">
        <v>1</v>
      </c>
      <c r="I160" s="445" t="str">
        <f>IF(H160=1,"Eksternal",IF(G160=1,"Internal",0))</f>
        <v>Eksternal</v>
      </c>
      <c r="J160" s="440"/>
      <c r="K160" s="440"/>
      <c r="L160" s="440">
        <v>1</v>
      </c>
      <c r="M160" s="440"/>
      <c r="N160" s="465" t="str">
        <f>IF(J160=1,"S",IF(K160=1,"W",IF(L160=1,"O",IF(M160=1,"T","-"))))</f>
        <v>O</v>
      </c>
      <c r="O160" s="444"/>
    </row>
    <row r="161" spans="1:15" s="457" customFormat="1" x14ac:dyDescent="0.25">
      <c r="A161" s="440"/>
      <c r="B161" s="440"/>
      <c r="C161" s="446" t="s">
        <v>565</v>
      </c>
      <c r="D161" s="449" t="s">
        <v>704</v>
      </c>
      <c r="E161" s="444"/>
      <c r="F161" s="447" t="s">
        <v>705</v>
      </c>
      <c r="G161" s="440"/>
      <c r="H161" s="461">
        <v>1</v>
      </c>
      <c r="I161" s="445" t="str">
        <f>IF(H161=1,"Eksternal",IF(G161=1,"Internal",0))</f>
        <v>Eksternal</v>
      </c>
      <c r="J161" s="440"/>
      <c r="K161" s="440"/>
      <c r="L161" s="440"/>
      <c r="M161" s="440">
        <v>1</v>
      </c>
      <c r="N161" s="465" t="str">
        <f>IF(J161=1,"S",IF(K161=1,"W",IF(L161=1,"O",IF(M161=1,"T","-"))))</f>
        <v>T</v>
      </c>
      <c r="O161" s="444"/>
    </row>
    <row r="162" spans="1:15" s="457" customFormat="1" x14ac:dyDescent="0.25">
      <c r="A162" s="440"/>
      <c r="B162" s="440"/>
      <c r="C162" s="442" t="s">
        <v>620</v>
      </c>
      <c r="D162" s="447" t="s">
        <v>789</v>
      </c>
      <c r="E162" s="456"/>
      <c r="F162" s="447" t="s">
        <v>790</v>
      </c>
      <c r="G162" s="440"/>
      <c r="H162" s="461">
        <v>1</v>
      </c>
      <c r="I162" s="445" t="str">
        <f>IF(H162=1,"Eksternal",IF(G162=1,"Internal",0))</f>
        <v>Eksternal</v>
      </c>
      <c r="J162" s="440"/>
      <c r="K162" s="440"/>
      <c r="L162" s="440"/>
      <c r="M162" s="440">
        <v>1</v>
      </c>
      <c r="N162" s="465" t="str">
        <f>IF(J162=1,"S",IF(K162=1,"W",IF(L162=1,"O",IF(M162=1,"T","-"))))</f>
        <v>T</v>
      </c>
    </row>
    <row r="163" spans="1:15" s="457" customFormat="1" ht="30" x14ac:dyDescent="0.25">
      <c r="A163" s="440"/>
      <c r="B163" s="440"/>
      <c r="C163" s="442" t="s">
        <v>871</v>
      </c>
      <c r="D163" s="447" t="s">
        <v>872</v>
      </c>
      <c r="E163" s="456"/>
      <c r="F163" s="447" t="s">
        <v>873</v>
      </c>
      <c r="G163" s="440"/>
      <c r="H163" s="461">
        <v>1</v>
      </c>
      <c r="I163" s="445" t="str">
        <f>IF(H163=1,"Eksternal",IF(G163=1,"Internal",0))</f>
        <v>Eksternal</v>
      </c>
      <c r="J163" s="440"/>
      <c r="K163" s="440"/>
      <c r="L163" s="440"/>
      <c r="M163" s="440">
        <v>1</v>
      </c>
      <c r="N163" s="465" t="str">
        <f>IF(J163=1,"S",IF(K163=1,"W",IF(L163=1,"O",IF(M163=1,"T","-"))))</f>
        <v>T</v>
      </c>
    </row>
    <row r="164" spans="1:15" s="457" customFormat="1" ht="30" x14ac:dyDescent="0.25">
      <c r="A164" s="440"/>
      <c r="B164" s="440"/>
      <c r="C164" s="442" t="s">
        <v>871</v>
      </c>
      <c r="D164" s="447" t="s">
        <v>874</v>
      </c>
      <c r="E164" s="456"/>
      <c r="F164" s="447" t="s">
        <v>875</v>
      </c>
      <c r="G164" s="440"/>
      <c r="H164" s="461">
        <v>1</v>
      </c>
      <c r="I164" s="445" t="str">
        <f>IF(H164=1,"Eksternal",IF(G164=1,"Internal",0))</f>
        <v>Eksternal</v>
      </c>
      <c r="J164" s="440"/>
      <c r="K164" s="440"/>
      <c r="L164" s="440"/>
      <c r="M164" s="440">
        <v>1</v>
      </c>
      <c r="N164" s="465" t="str">
        <f>IF(J164=1,"S",IF(K164=1,"W",IF(L164=1,"O",IF(M164=1,"T","-"))))</f>
        <v>T</v>
      </c>
    </row>
    <row r="165" spans="1:15" s="457" customFormat="1" x14ac:dyDescent="0.25">
      <c r="A165" s="440"/>
      <c r="B165" s="440"/>
      <c r="C165" s="442" t="s">
        <v>871</v>
      </c>
      <c r="D165" s="447" t="s">
        <v>879</v>
      </c>
      <c r="E165" s="456"/>
      <c r="F165" s="447" t="s">
        <v>880</v>
      </c>
      <c r="G165" s="440"/>
      <c r="H165" s="461">
        <v>1</v>
      </c>
      <c r="I165" s="445" t="str">
        <f>IF(H165=1,"Eksternal",IF(G165=1,"Internal",0))</f>
        <v>Eksternal</v>
      </c>
      <c r="J165" s="440"/>
      <c r="K165" s="440"/>
      <c r="L165" s="440"/>
      <c r="M165" s="440">
        <v>1</v>
      </c>
      <c r="N165" s="465" t="str">
        <f>IF(J165=1,"S",IF(K165=1,"W",IF(L165=1,"O",IF(M165=1,"T","-"))))</f>
        <v>T</v>
      </c>
    </row>
    <row r="166" spans="1:15" s="457" customFormat="1" x14ac:dyDescent="0.25">
      <c r="A166" s="440"/>
      <c r="B166" s="440"/>
      <c r="C166" s="442" t="s">
        <v>871</v>
      </c>
      <c r="D166" s="447" t="s">
        <v>883</v>
      </c>
      <c r="E166" s="456"/>
      <c r="F166" s="447" t="s">
        <v>884</v>
      </c>
      <c r="G166" s="440"/>
      <c r="H166" s="461">
        <v>1</v>
      </c>
      <c r="I166" s="445" t="str">
        <f>IF(H166=1,"Eksternal",IF(G166=1,"Internal",0))</f>
        <v>Eksternal</v>
      </c>
      <c r="J166" s="440"/>
      <c r="K166" s="440"/>
      <c r="L166" s="440"/>
      <c r="M166" s="440">
        <v>1</v>
      </c>
      <c r="N166" s="465" t="str">
        <f>IF(J166=1,"S",IF(K166=1,"W",IF(L166=1,"O",IF(M166=1,"T","-"))))</f>
        <v>T</v>
      </c>
    </row>
    <row r="167" spans="1:15" s="457" customFormat="1" x14ac:dyDescent="0.25">
      <c r="A167" s="440"/>
      <c r="B167" s="440"/>
      <c r="C167" s="442" t="s">
        <v>871</v>
      </c>
      <c r="D167" s="447" t="s">
        <v>885</v>
      </c>
      <c r="E167" s="456"/>
      <c r="F167" s="447" t="s">
        <v>886</v>
      </c>
      <c r="G167" s="440"/>
      <c r="H167" s="461">
        <v>1</v>
      </c>
      <c r="I167" s="445" t="str">
        <f>IF(H167=1,"Eksternal",IF(G167=1,"Internal",0))</f>
        <v>Eksternal</v>
      </c>
      <c r="J167" s="440"/>
      <c r="K167" s="440"/>
      <c r="L167" s="440"/>
      <c r="M167" s="440">
        <v>1</v>
      </c>
      <c r="N167" s="465" t="str">
        <f>IF(J167=1,"S",IF(K167=1,"W",IF(L167=1,"O",IF(M167=1,"T","-"))))</f>
        <v>T</v>
      </c>
    </row>
    <row r="168" spans="1:15" s="457" customFormat="1" ht="30" x14ac:dyDescent="0.25">
      <c r="A168" s="440"/>
      <c r="B168" s="440"/>
      <c r="C168" s="442" t="s">
        <v>620</v>
      </c>
      <c r="D168" s="447" t="s">
        <v>930</v>
      </c>
      <c r="E168" s="456"/>
      <c r="F168" s="447" t="s">
        <v>931</v>
      </c>
      <c r="G168" s="440"/>
      <c r="H168" s="461">
        <v>1</v>
      </c>
      <c r="I168" s="445" t="str">
        <f>IF(H168=1,"Eksternal",IF(G168=1,"Internal",0))</f>
        <v>Eksternal</v>
      </c>
      <c r="J168" s="440"/>
      <c r="K168" s="440"/>
      <c r="L168" s="440"/>
      <c r="M168" s="440">
        <v>1</v>
      </c>
      <c r="N168" s="465" t="str">
        <f>IF(J168=1,"S",IF(K168=1,"W",IF(L168=1,"O",IF(M168=1,"T","-"))))</f>
        <v>T</v>
      </c>
    </row>
    <row r="169" spans="1:15" s="457" customFormat="1" x14ac:dyDescent="0.25">
      <c r="A169" s="440"/>
      <c r="B169" s="440"/>
      <c r="C169" s="442" t="s">
        <v>620</v>
      </c>
      <c r="D169" s="447" t="s">
        <v>1012</v>
      </c>
      <c r="E169" s="456"/>
      <c r="F169" s="447" t="s">
        <v>1013</v>
      </c>
      <c r="G169" s="440"/>
      <c r="H169" s="461">
        <v>1</v>
      </c>
      <c r="I169" s="445" t="str">
        <f>IF(H169=1,"Eksternal",IF(G169=1,"Internal",0))</f>
        <v>Eksternal</v>
      </c>
      <c r="J169" s="440"/>
      <c r="K169" s="440"/>
      <c r="L169" s="440"/>
      <c r="M169" s="440">
        <v>1</v>
      </c>
      <c r="N169" s="465" t="str">
        <f>IF(J169=1,"S",IF(K169=1,"W",IF(L169=1,"O",IF(M169=1,"T","-"))))</f>
        <v>T</v>
      </c>
    </row>
    <row r="170" spans="1:15" s="457" customFormat="1" ht="30" x14ac:dyDescent="0.25">
      <c r="A170" s="440"/>
      <c r="B170" s="440"/>
      <c r="C170" s="442" t="s">
        <v>927</v>
      </c>
      <c r="D170" s="447" t="s">
        <v>928</v>
      </c>
      <c r="E170" s="456"/>
      <c r="F170" s="447" t="s">
        <v>929</v>
      </c>
      <c r="G170" s="440"/>
      <c r="H170" s="461">
        <v>1</v>
      </c>
      <c r="I170" s="445" t="str">
        <f>IF(H170=1,"Eksternal",IF(G170=1,"Internal",0))</f>
        <v>Eksternal</v>
      </c>
      <c r="J170" s="440"/>
      <c r="K170" s="440"/>
      <c r="L170" s="440"/>
      <c r="M170" s="440">
        <v>1</v>
      </c>
      <c r="N170" s="465" t="str">
        <f>IF(J170=1,"S",IF(K170=1,"W",IF(L170=1,"O",IF(M170=1,"T","-"))))</f>
        <v>T</v>
      </c>
    </row>
    <row r="171" spans="1:15" s="457" customFormat="1" ht="30" x14ac:dyDescent="0.25">
      <c r="A171" s="440"/>
      <c r="B171" s="440"/>
      <c r="C171" s="446" t="s">
        <v>708</v>
      </c>
      <c r="D171" s="449" t="s">
        <v>709</v>
      </c>
      <c r="E171" s="444"/>
      <c r="F171" s="447" t="s">
        <v>710</v>
      </c>
      <c r="G171" s="440">
        <v>1</v>
      </c>
      <c r="H171" s="461"/>
      <c r="I171" s="445" t="str">
        <f>IF(H171=1,"Eksternal",IF(G171=1,"Internal",0))</f>
        <v>Internal</v>
      </c>
      <c r="J171" s="440">
        <v>1</v>
      </c>
      <c r="K171" s="440"/>
      <c r="L171" s="440"/>
      <c r="M171" s="440"/>
      <c r="N171" s="465" t="str">
        <f>IF(J171=1,"S",IF(K171=1,"W",IF(L171=1,"O",IF(M171=1,"T","-"))))</f>
        <v>S</v>
      </c>
      <c r="O171" s="444"/>
    </row>
    <row r="172" spans="1:15" s="457" customFormat="1" ht="30" x14ac:dyDescent="0.25">
      <c r="A172" s="440"/>
      <c r="B172" s="440"/>
      <c r="C172" s="446" t="s">
        <v>708</v>
      </c>
      <c r="D172" s="449" t="s">
        <v>711</v>
      </c>
      <c r="E172" s="444"/>
      <c r="F172" s="449" t="s">
        <v>712</v>
      </c>
      <c r="G172" s="440">
        <v>1</v>
      </c>
      <c r="H172" s="461"/>
      <c r="I172" s="445" t="str">
        <f>IF(H172=1,"Eksternal",IF(G172=1,"Internal",0))</f>
        <v>Internal</v>
      </c>
      <c r="J172" s="440">
        <v>1</v>
      </c>
      <c r="K172" s="440"/>
      <c r="L172" s="440"/>
      <c r="M172" s="440"/>
      <c r="N172" s="465" t="str">
        <f>IF(J172=1,"S",IF(K172=1,"W",IF(L172=1,"O",IF(M172=1,"T","-"))))</f>
        <v>S</v>
      </c>
      <c r="O172" s="444"/>
    </row>
    <row r="173" spans="1:15" s="457" customFormat="1" x14ac:dyDescent="0.25">
      <c r="A173" s="440"/>
      <c r="B173" s="440"/>
      <c r="C173" s="446" t="s">
        <v>607</v>
      </c>
      <c r="D173" s="449" t="s">
        <v>696</v>
      </c>
      <c r="E173" s="444"/>
      <c r="F173" s="447" t="s">
        <v>697</v>
      </c>
      <c r="G173" s="440"/>
      <c r="H173" s="461">
        <v>1</v>
      </c>
      <c r="I173" s="445" t="str">
        <f>IF(H173=1,"Eksternal",IF(G173=1,"Internal",0))</f>
        <v>Eksternal</v>
      </c>
      <c r="J173" s="440"/>
      <c r="K173" s="440"/>
      <c r="L173" s="440">
        <v>1</v>
      </c>
      <c r="M173" s="440"/>
      <c r="N173" s="465" t="str">
        <f>IF(J173=1,"S",IF(K173=1,"W",IF(L173=1,"O",IF(M173=1,"T","-"))))</f>
        <v>O</v>
      </c>
      <c r="O173" s="444"/>
    </row>
    <row r="174" spans="1:15" s="457" customFormat="1" x14ac:dyDescent="0.25">
      <c r="A174" s="440"/>
      <c r="B174" s="440"/>
      <c r="C174" s="446" t="s">
        <v>607</v>
      </c>
      <c r="D174" s="449" t="s">
        <v>702</v>
      </c>
      <c r="E174" s="444"/>
      <c r="F174" s="447" t="s">
        <v>703</v>
      </c>
      <c r="G174" s="440"/>
      <c r="H174" s="461">
        <v>1</v>
      </c>
      <c r="I174" s="445" t="str">
        <f>IF(H174=1,"Eksternal",IF(G174=1,"Internal",0))</f>
        <v>Eksternal</v>
      </c>
      <c r="J174" s="440"/>
      <c r="K174" s="440"/>
      <c r="L174" s="440"/>
      <c r="M174" s="440">
        <v>1</v>
      </c>
      <c r="N174" s="465" t="str">
        <f>IF(J174=1,"S",IF(K174=1,"W",IF(L174=1,"O",IF(M174=1,"T","-"))))</f>
        <v>T</v>
      </c>
      <c r="O174" s="444"/>
    </row>
    <row r="175" spans="1:15" s="457" customFormat="1" x14ac:dyDescent="0.25">
      <c r="A175" s="440"/>
      <c r="B175" s="440"/>
      <c r="C175" s="446" t="s">
        <v>607</v>
      </c>
      <c r="D175" s="449" t="s">
        <v>706</v>
      </c>
      <c r="E175" s="444"/>
      <c r="F175" s="447" t="s">
        <v>707</v>
      </c>
      <c r="G175" s="440"/>
      <c r="H175" s="461">
        <v>1</v>
      </c>
      <c r="I175" s="445" t="str">
        <f>IF(H175=1,"Eksternal",IF(G175=1,"Internal",0))</f>
        <v>Eksternal</v>
      </c>
      <c r="J175" s="440"/>
      <c r="K175" s="440"/>
      <c r="L175" s="440"/>
      <c r="M175" s="440">
        <v>1</v>
      </c>
      <c r="N175" s="465" t="str">
        <f>IF(J175=1,"S",IF(K175=1,"W",IF(L175=1,"O",IF(M175=1,"T","-"))))</f>
        <v>T</v>
      </c>
      <c r="O175" s="444"/>
    </row>
    <row r="176" spans="1:15" s="457" customFormat="1" x14ac:dyDescent="0.25">
      <c r="A176" s="440"/>
      <c r="B176" s="440"/>
      <c r="C176" s="442" t="s">
        <v>607</v>
      </c>
      <c r="D176" s="447" t="s">
        <v>739</v>
      </c>
      <c r="E176" s="456"/>
      <c r="F176" s="447" t="s">
        <v>740</v>
      </c>
      <c r="G176" s="440">
        <v>1</v>
      </c>
      <c r="H176" s="461"/>
      <c r="I176" s="445" t="str">
        <f>IF(H176=1,"Eksternal",IF(G176=1,"Internal",0))</f>
        <v>Internal</v>
      </c>
      <c r="J176" s="440"/>
      <c r="K176" s="440">
        <v>1</v>
      </c>
      <c r="L176" s="440"/>
      <c r="M176" s="440"/>
      <c r="N176" s="465" t="str">
        <f>IF(J176=1,"S",IF(K176=1,"W",IF(L176=1,"O",IF(M176=1,"T","-"))))</f>
        <v>W</v>
      </c>
    </row>
    <row r="177" spans="1:14" s="457" customFormat="1" x14ac:dyDescent="0.25">
      <c r="A177" s="440"/>
      <c r="B177" s="440"/>
      <c r="C177" s="442" t="s">
        <v>607</v>
      </c>
      <c r="D177" s="447" t="s">
        <v>741</v>
      </c>
      <c r="E177" s="456"/>
      <c r="F177" s="447" t="s">
        <v>742</v>
      </c>
      <c r="G177" s="440">
        <v>1</v>
      </c>
      <c r="H177" s="461"/>
      <c r="I177" s="445" t="str">
        <f>IF(H177=1,"Eksternal",IF(G177=1,"Internal",0))</f>
        <v>Internal</v>
      </c>
      <c r="J177" s="440"/>
      <c r="K177" s="440">
        <v>1</v>
      </c>
      <c r="L177" s="440"/>
      <c r="M177" s="440"/>
      <c r="N177" s="465" t="str">
        <f>IF(J177=1,"S",IF(K177=1,"W",IF(L177=1,"O",IF(M177=1,"T","-"))))</f>
        <v>W</v>
      </c>
    </row>
    <row r="178" spans="1:14" s="457" customFormat="1" x14ac:dyDescent="0.25">
      <c r="A178" s="440"/>
      <c r="B178" s="440"/>
      <c r="C178" s="442" t="s">
        <v>607</v>
      </c>
      <c r="D178" s="447" t="s">
        <v>743</v>
      </c>
      <c r="E178" s="456"/>
      <c r="F178" s="447" t="s">
        <v>744</v>
      </c>
      <c r="G178" s="440">
        <v>1</v>
      </c>
      <c r="H178" s="461"/>
      <c r="I178" s="445" t="str">
        <f>IF(H178=1,"Eksternal",IF(G178=1,"Internal",0))</f>
        <v>Internal</v>
      </c>
      <c r="J178" s="440"/>
      <c r="K178" s="440">
        <v>1</v>
      </c>
      <c r="L178" s="440"/>
      <c r="M178" s="440"/>
      <c r="N178" s="465" t="str">
        <f>IF(J178=1,"S",IF(K178=1,"W",IF(L178=1,"O",IF(M178=1,"T","-"))))</f>
        <v>W</v>
      </c>
    </row>
    <row r="179" spans="1:14" s="457" customFormat="1" x14ac:dyDescent="0.25">
      <c r="A179" s="440"/>
      <c r="B179" s="440"/>
      <c r="C179" s="442" t="s">
        <v>607</v>
      </c>
      <c r="D179" s="447" t="s">
        <v>745</v>
      </c>
      <c r="E179" s="456"/>
      <c r="F179" s="447" t="s">
        <v>746</v>
      </c>
      <c r="G179" s="440">
        <v>1</v>
      </c>
      <c r="H179" s="461"/>
      <c r="I179" s="445" t="str">
        <f>IF(H179=1,"Eksternal",IF(G179=1,"Internal",0))</f>
        <v>Internal</v>
      </c>
      <c r="J179" s="440"/>
      <c r="K179" s="440">
        <v>1</v>
      </c>
      <c r="L179" s="440"/>
      <c r="M179" s="440"/>
      <c r="N179" s="465" t="str">
        <f>IF(J179=1,"S",IF(K179=1,"W",IF(L179=1,"O",IF(M179=1,"T","-"))))</f>
        <v>W</v>
      </c>
    </row>
    <row r="180" spans="1:14" s="457" customFormat="1" x14ac:dyDescent="0.25">
      <c r="A180" s="440"/>
      <c r="B180" s="440"/>
      <c r="C180" s="442" t="s">
        <v>607</v>
      </c>
      <c r="D180" s="447" t="s">
        <v>753</v>
      </c>
      <c r="E180" s="456"/>
      <c r="F180" s="447" t="s">
        <v>754</v>
      </c>
      <c r="G180" s="440"/>
      <c r="H180" s="461">
        <v>1</v>
      </c>
      <c r="I180" s="445" t="str">
        <f>IF(H180=1,"Eksternal",IF(G180=1,"Internal",0))</f>
        <v>Eksternal</v>
      </c>
      <c r="J180" s="440"/>
      <c r="K180" s="440"/>
      <c r="L180" s="440">
        <v>1</v>
      </c>
      <c r="M180" s="440"/>
      <c r="N180" s="465" t="str">
        <f>IF(J180=1,"S",IF(K180=1,"W",IF(L180=1,"O",IF(M180=1,"T","-"))))</f>
        <v>O</v>
      </c>
    </row>
    <row r="181" spans="1:14" s="457" customFormat="1" x14ac:dyDescent="0.25">
      <c r="A181" s="440"/>
      <c r="B181" s="440"/>
      <c r="C181" s="442" t="s">
        <v>607</v>
      </c>
      <c r="D181" s="447" t="s">
        <v>761</v>
      </c>
      <c r="E181" s="456"/>
      <c r="F181" s="447" t="s">
        <v>762</v>
      </c>
      <c r="G181" s="440"/>
      <c r="H181" s="461">
        <v>1</v>
      </c>
      <c r="I181" s="445" t="str">
        <f>IF(H181=1,"Eksternal",IF(G181=1,"Internal",0))</f>
        <v>Eksternal</v>
      </c>
      <c r="J181" s="440"/>
      <c r="K181" s="440"/>
      <c r="L181" s="440"/>
      <c r="M181" s="440">
        <v>1</v>
      </c>
      <c r="N181" s="465" t="str">
        <f>IF(J181=1,"S",IF(K181=1,"W",IF(L181=1,"O",IF(M181=1,"T","-"))))</f>
        <v>T</v>
      </c>
    </row>
    <row r="182" spans="1:14" s="457" customFormat="1" x14ac:dyDescent="0.25">
      <c r="A182" s="440"/>
      <c r="B182" s="440"/>
      <c r="C182" s="442" t="s">
        <v>607</v>
      </c>
      <c r="D182" s="447" t="s">
        <v>769</v>
      </c>
      <c r="E182" s="456"/>
      <c r="F182" s="447" t="s">
        <v>770</v>
      </c>
      <c r="G182" s="440">
        <v>1</v>
      </c>
      <c r="H182" s="461"/>
      <c r="I182" s="445" t="str">
        <f>IF(H182=1,"Eksternal",IF(G182=1,"Internal",0))</f>
        <v>Internal</v>
      </c>
      <c r="J182" s="440">
        <v>1</v>
      </c>
      <c r="K182" s="440"/>
      <c r="L182" s="440"/>
      <c r="M182" s="440"/>
      <c r="N182" s="465" t="str">
        <f>IF(J182=1,"S",IF(K182=1,"W",IF(L182=1,"O",IF(M182=1,"T","-"))))</f>
        <v>S</v>
      </c>
    </row>
    <row r="183" spans="1:14" s="457" customFormat="1" ht="30" x14ac:dyDescent="0.25">
      <c r="A183" s="440"/>
      <c r="B183" s="440"/>
      <c r="C183" s="442" t="s">
        <v>607</v>
      </c>
      <c r="D183" s="447" t="s">
        <v>778</v>
      </c>
      <c r="E183" s="456"/>
      <c r="F183" s="447" t="s">
        <v>779</v>
      </c>
      <c r="G183" s="440">
        <v>1</v>
      </c>
      <c r="H183" s="461"/>
      <c r="I183" s="445" t="str">
        <f>IF(H183=1,"Eksternal",IF(G183=1,"Internal",0))</f>
        <v>Internal</v>
      </c>
      <c r="J183" s="440"/>
      <c r="K183" s="440">
        <v>1</v>
      </c>
      <c r="L183" s="440"/>
      <c r="M183" s="440"/>
      <c r="N183" s="465" t="str">
        <f>IF(J183=1,"S",IF(K183=1,"W",IF(L183=1,"O",IF(M183=1,"T","-"))))</f>
        <v>W</v>
      </c>
    </row>
    <row r="184" spans="1:14" s="457" customFormat="1" ht="45" x14ac:dyDescent="0.25">
      <c r="A184" s="440"/>
      <c r="B184" s="440"/>
      <c r="C184" s="442" t="s">
        <v>607</v>
      </c>
      <c r="D184" s="447" t="s">
        <v>782</v>
      </c>
      <c r="E184" s="456"/>
      <c r="F184" s="447" t="s">
        <v>783</v>
      </c>
      <c r="G184" s="440">
        <v>1</v>
      </c>
      <c r="H184" s="461"/>
      <c r="I184" s="445" t="str">
        <f>IF(H184=1,"Eksternal",IF(G184=1,"Internal",0))</f>
        <v>Internal</v>
      </c>
      <c r="J184" s="440"/>
      <c r="K184" s="440">
        <v>1</v>
      </c>
      <c r="L184" s="440"/>
      <c r="M184" s="440"/>
      <c r="N184" s="465" t="str">
        <f>IF(J184=1,"S",IF(K184=1,"W",IF(L184=1,"O",IF(M184=1,"T","-"))))</f>
        <v>W</v>
      </c>
    </row>
    <row r="185" spans="1:14" s="457" customFormat="1" x14ac:dyDescent="0.25">
      <c r="A185" s="440"/>
      <c r="B185" s="440"/>
      <c r="C185" s="442" t="s">
        <v>607</v>
      </c>
      <c r="D185" s="447" t="s">
        <v>791</v>
      </c>
      <c r="E185" s="456"/>
      <c r="F185" s="447" t="s">
        <v>792</v>
      </c>
      <c r="G185" s="440"/>
      <c r="H185" s="461">
        <v>1</v>
      </c>
      <c r="I185" s="445" t="str">
        <f>IF(H185=1,"Eksternal",IF(G185=1,"Internal",0))</f>
        <v>Eksternal</v>
      </c>
      <c r="J185" s="440"/>
      <c r="K185" s="440"/>
      <c r="L185" s="440"/>
      <c r="M185" s="440">
        <v>1</v>
      </c>
      <c r="N185" s="465" t="str">
        <f>IF(J185=1,"S",IF(K185=1,"W",IF(L185=1,"O",IF(M185=1,"T","-"))))</f>
        <v>T</v>
      </c>
    </row>
    <row r="186" spans="1:14" s="457" customFormat="1" x14ac:dyDescent="0.25">
      <c r="A186" s="440"/>
      <c r="B186" s="440"/>
      <c r="C186" s="442" t="s">
        <v>876</v>
      </c>
      <c r="D186" s="447" t="s">
        <v>877</v>
      </c>
      <c r="E186" s="456"/>
      <c r="F186" s="447" t="s">
        <v>878</v>
      </c>
      <c r="G186" s="440"/>
      <c r="H186" s="461">
        <v>1</v>
      </c>
      <c r="I186" s="445" t="str">
        <f>IF(H186=1,"Eksternal",IF(G186=1,"Internal",0))</f>
        <v>Eksternal</v>
      </c>
      <c r="J186" s="440"/>
      <c r="K186" s="440"/>
      <c r="L186" s="440"/>
      <c r="M186" s="440">
        <v>1</v>
      </c>
      <c r="N186" s="465" t="str">
        <f>IF(J186=1,"S",IF(K186=1,"W",IF(L186=1,"O",IF(M186=1,"T","-"))))</f>
        <v>T</v>
      </c>
    </row>
    <row r="187" spans="1:14" s="457" customFormat="1" ht="30" x14ac:dyDescent="0.25">
      <c r="A187" s="440"/>
      <c r="B187" s="440"/>
      <c r="C187" s="442" t="s">
        <v>607</v>
      </c>
      <c r="D187" s="447" t="s">
        <v>932</v>
      </c>
      <c r="E187" s="456"/>
      <c r="F187" s="447" t="s">
        <v>933</v>
      </c>
      <c r="G187" s="440"/>
      <c r="H187" s="461">
        <v>1</v>
      </c>
      <c r="I187" s="445" t="str">
        <f>IF(H187=1,"Eksternal",IF(G187=1,"Internal",0))</f>
        <v>Eksternal</v>
      </c>
      <c r="J187" s="440"/>
      <c r="K187" s="440"/>
      <c r="L187" s="440"/>
      <c r="M187" s="440">
        <v>1</v>
      </c>
      <c r="N187" s="465" t="str">
        <f>IF(J187=1,"S",IF(K187=1,"W",IF(L187=1,"O",IF(M187=1,"T","-"))))</f>
        <v>T</v>
      </c>
    </row>
    <row r="188" spans="1:14" s="457" customFormat="1" x14ac:dyDescent="0.25">
      <c r="A188" s="440"/>
      <c r="B188" s="440"/>
      <c r="C188" s="442"/>
      <c r="D188" s="447"/>
      <c r="E188" s="456"/>
      <c r="F188" s="447"/>
      <c r="G188" s="440"/>
      <c r="H188" s="461"/>
      <c r="I188" s="445">
        <f>IF(H188=1,"Eksternal",IF(G188=1,"Internal",0))</f>
        <v>0</v>
      </c>
      <c r="J188" s="440"/>
      <c r="K188" s="440"/>
      <c r="M188" s="440"/>
      <c r="N188" s="465" t="str">
        <f>IF(J188=1,"S",IF(K188=1,"W",IF(L188=1,"O",IF(M188=1,"T","-"))))</f>
        <v>-</v>
      </c>
    </row>
    <row r="189" spans="1:14" s="457" customFormat="1" x14ac:dyDescent="0.25">
      <c r="A189" s="440"/>
      <c r="B189" s="440"/>
      <c r="C189" s="442"/>
      <c r="D189" s="447"/>
      <c r="E189" s="456"/>
      <c r="F189" s="447"/>
      <c r="G189" s="440"/>
      <c r="H189" s="461"/>
      <c r="I189" s="445">
        <f>IF(H189=1,"Eksternal",IF(G189=1,"Internal",0))</f>
        <v>0</v>
      </c>
      <c r="J189" s="440"/>
      <c r="K189" s="440"/>
      <c r="L189" s="440"/>
      <c r="M189" s="440"/>
      <c r="N189" s="465" t="str">
        <f>IF(J189=1,"S",IF(K189=1,"W",IF(L189=1,"O",IF(M189=1,"T","-"))))</f>
        <v>-</v>
      </c>
    </row>
    <row r="190" spans="1:14" s="457" customFormat="1" x14ac:dyDescent="0.25">
      <c r="A190" s="440"/>
      <c r="B190" s="440"/>
      <c r="C190" s="442"/>
      <c r="D190" s="447"/>
      <c r="E190" s="456"/>
      <c r="F190" s="447"/>
      <c r="G190" s="440"/>
      <c r="H190" s="461"/>
      <c r="I190" s="445">
        <f>IF(H190=1,"Eksternal",IF(G190=1,"Internal",0))</f>
        <v>0</v>
      </c>
      <c r="J190" s="440"/>
      <c r="K190" s="440"/>
      <c r="L190" s="440"/>
      <c r="M190" s="440"/>
      <c r="N190" s="465" t="str">
        <f>IF(J190=1,"S",IF(K190=1,"W",IF(L190=1,"O",IF(M190=1,"T","-"))))</f>
        <v>-</v>
      </c>
    </row>
    <row r="191" spans="1:14" s="457" customFormat="1" x14ac:dyDescent="0.25">
      <c r="A191" s="440"/>
      <c r="B191" s="440"/>
      <c r="C191" s="442"/>
      <c r="D191" s="447"/>
      <c r="E191" s="456"/>
      <c r="F191" s="447"/>
      <c r="G191" s="440"/>
      <c r="H191" s="461"/>
      <c r="I191" s="445">
        <f>IF(H191=1,"Eksternal",IF(G191=1,"Internal",0))</f>
        <v>0</v>
      </c>
      <c r="J191" s="440"/>
      <c r="K191" s="440"/>
      <c r="L191" s="440"/>
      <c r="M191" s="440"/>
      <c r="N191" s="465" t="str">
        <f>IF(J191=1,"S",IF(K191=1,"W",IF(L191=1,"O",IF(M191=1,"T","-"))))</f>
        <v>-</v>
      </c>
    </row>
    <row r="192" spans="1:14" s="457" customFormat="1" x14ac:dyDescent="0.25">
      <c r="A192" s="440"/>
      <c r="B192" s="440"/>
      <c r="C192" s="442"/>
      <c r="D192" s="447"/>
      <c r="E192" s="456"/>
      <c r="F192" s="447"/>
      <c r="G192" s="440"/>
      <c r="H192" s="461"/>
      <c r="I192" s="445">
        <f>IF(H192=1,"Eksternal",IF(G192=1,"Internal",0))</f>
        <v>0</v>
      </c>
      <c r="J192" s="440"/>
      <c r="K192" s="440"/>
      <c r="L192" s="440"/>
      <c r="M192" s="440"/>
      <c r="N192" s="465" t="str">
        <f>IF(J192=1,"S",IF(K192=1,"W",IF(L192=1,"O",IF(M192=1,"T","-"))))</f>
        <v>-</v>
      </c>
    </row>
    <row r="193" spans="1:14" s="457" customFormat="1" x14ac:dyDescent="0.25">
      <c r="A193" s="440"/>
      <c r="B193" s="440"/>
      <c r="C193" s="442"/>
      <c r="D193" s="447"/>
      <c r="E193" s="456"/>
      <c r="F193" s="447"/>
      <c r="G193" s="440"/>
      <c r="H193" s="461"/>
      <c r="I193" s="445">
        <f>IF(H193=1,"Eksternal",IF(G193=1,"Internal",0))</f>
        <v>0</v>
      </c>
      <c r="J193" s="440"/>
      <c r="K193" s="440"/>
      <c r="L193" s="440"/>
      <c r="M193" s="440"/>
      <c r="N193" s="465" t="str">
        <f>IF(J193=1,"S",IF(K193=1,"W",IF(L193=1,"O",IF(M193=1,"T","-"))))</f>
        <v>-</v>
      </c>
    </row>
    <row r="194" spans="1:14" s="457" customFormat="1" x14ac:dyDescent="0.25">
      <c r="A194" s="440"/>
      <c r="B194" s="440"/>
      <c r="C194" s="442"/>
      <c r="D194" s="447"/>
      <c r="E194" s="456"/>
      <c r="F194" s="447"/>
      <c r="G194" s="440"/>
      <c r="H194" s="461"/>
      <c r="I194" s="445">
        <f>IF(H194=1,"Eksternal",IF(G194=1,"Internal",0))</f>
        <v>0</v>
      </c>
      <c r="J194" s="440"/>
      <c r="K194" s="440"/>
      <c r="L194" s="440"/>
      <c r="M194" s="440"/>
      <c r="N194" s="465" t="str">
        <f>IF(J194=1,"S",IF(K194=1,"W",IF(L194=1,"O",IF(M194=1,"T","-"))))</f>
        <v>-</v>
      </c>
    </row>
    <row r="195" spans="1:14" s="457" customFormat="1" x14ac:dyDescent="0.25">
      <c r="A195" s="440"/>
      <c r="B195" s="440"/>
      <c r="C195" s="442"/>
      <c r="D195" s="447"/>
      <c r="E195" s="456"/>
      <c r="F195" s="447"/>
      <c r="G195" s="440"/>
      <c r="H195" s="461"/>
      <c r="I195" s="445">
        <f>IF(H195=1,"Eksternal",IF(G195=1,"Internal",0))</f>
        <v>0</v>
      </c>
      <c r="J195" s="440"/>
      <c r="K195" s="440"/>
      <c r="L195" s="440"/>
      <c r="M195" s="440"/>
      <c r="N195" s="465" t="str">
        <f>IF(J195=1,"S",IF(K195=1,"W",IF(L195=1,"O",IF(M195=1,"T","-"))))</f>
        <v>-</v>
      </c>
    </row>
    <row r="196" spans="1:14" s="457" customFormat="1" x14ac:dyDescent="0.25">
      <c r="A196" s="440"/>
      <c r="B196" s="440"/>
      <c r="C196" s="442"/>
      <c r="D196" s="447"/>
      <c r="E196" s="456"/>
      <c r="F196" s="447"/>
      <c r="G196" s="440"/>
      <c r="H196" s="461"/>
      <c r="I196" s="445">
        <f>IF(H196=1,"Eksternal",IF(G196=1,"Internal",0))</f>
        <v>0</v>
      </c>
      <c r="J196" s="440"/>
      <c r="K196" s="440"/>
      <c r="L196" s="440"/>
      <c r="M196" s="440"/>
      <c r="N196" s="465" t="str">
        <f>IF(J196=1,"S",IF(K196=1,"W",IF(L196=1,"O",IF(M196=1,"T","-"))))</f>
        <v>-</v>
      </c>
    </row>
    <row r="197" spans="1:14" s="457" customFormat="1" x14ac:dyDescent="0.25">
      <c r="A197" s="440"/>
      <c r="B197" s="440"/>
      <c r="C197" s="442"/>
      <c r="D197" s="447"/>
      <c r="E197" s="456"/>
      <c r="F197" s="447"/>
      <c r="G197" s="440"/>
      <c r="H197" s="461"/>
      <c r="I197" s="445">
        <f>IF(H197=1,"Eksternal",IF(G197=1,"Internal",0))</f>
        <v>0</v>
      </c>
      <c r="J197" s="440"/>
      <c r="K197" s="440"/>
      <c r="L197" s="440"/>
      <c r="M197" s="440"/>
      <c r="N197" s="465" t="str">
        <f>IF(J197=1,"S",IF(K197=1,"W",IF(L197=1,"O",IF(M197=1,"T","-"))))</f>
        <v>-</v>
      </c>
    </row>
    <row r="198" spans="1:14" s="457" customFormat="1" x14ac:dyDescent="0.25">
      <c r="A198" s="440"/>
      <c r="B198" s="440"/>
      <c r="C198" s="442"/>
      <c r="D198" s="447"/>
      <c r="E198" s="456"/>
      <c r="F198" s="447"/>
      <c r="G198" s="440"/>
      <c r="H198" s="461"/>
      <c r="I198" s="445">
        <f>IF(H198=1,"Eksternal",IF(G198=1,"Internal",0))</f>
        <v>0</v>
      </c>
      <c r="J198" s="440"/>
      <c r="K198" s="440"/>
      <c r="L198" s="440"/>
      <c r="M198" s="440"/>
      <c r="N198" s="465" t="str">
        <f>IF(J198=1,"S",IF(K198=1,"W",IF(L198=1,"O",IF(M198=1,"T","-"))))</f>
        <v>-</v>
      </c>
    </row>
    <row r="199" spans="1:14" s="457" customFormat="1" x14ac:dyDescent="0.25">
      <c r="A199" s="440"/>
      <c r="B199" s="440"/>
      <c r="C199" s="442"/>
      <c r="D199" s="447"/>
      <c r="E199" s="456"/>
      <c r="F199" s="447"/>
      <c r="G199" s="440"/>
      <c r="H199" s="461"/>
      <c r="I199" s="445">
        <f>IF(H199=1,"Eksternal",IF(G199=1,"Internal",0))</f>
        <v>0</v>
      </c>
      <c r="J199" s="440"/>
      <c r="K199" s="440"/>
      <c r="L199" s="440"/>
      <c r="M199" s="440"/>
      <c r="N199" s="465" t="str">
        <f>IF(J199=1,"S",IF(K199=1,"W",IF(L199=1,"O",IF(M199=1,"T","-"))))</f>
        <v>-</v>
      </c>
    </row>
    <row r="200" spans="1:14" s="457" customFormat="1" x14ac:dyDescent="0.25">
      <c r="A200" s="440"/>
      <c r="B200" s="440"/>
      <c r="C200" s="442"/>
      <c r="D200" s="447"/>
      <c r="E200" s="456"/>
      <c r="F200" s="447"/>
      <c r="G200" s="440"/>
      <c r="H200" s="461"/>
      <c r="I200" s="445">
        <f>IF(H200=1,"Eksternal",IF(G200=1,"Internal",0))</f>
        <v>0</v>
      </c>
      <c r="J200" s="440"/>
      <c r="K200" s="440"/>
      <c r="L200" s="440"/>
      <c r="M200" s="440"/>
      <c r="N200" s="465" t="str">
        <f>IF(J200=1,"S",IF(K200=1,"W",IF(L200=1,"O",IF(M200=1,"T","-"))))</f>
        <v>-</v>
      </c>
    </row>
    <row r="201" spans="1:14" s="457" customFormat="1" x14ac:dyDescent="0.25">
      <c r="A201" s="440"/>
      <c r="B201" s="440"/>
      <c r="C201" s="442"/>
      <c r="D201" s="447"/>
      <c r="E201" s="456"/>
      <c r="F201" s="447"/>
      <c r="G201" s="440"/>
      <c r="H201" s="461"/>
      <c r="I201" s="445">
        <f>IF(H201=1,"Eksternal",IF(G201=1,"Internal",0))</f>
        <v>0</v>
      </c>
      <c r="J201" s="440"/>
      <c r="K201" s="440"/>
      <c r="L201" s="440"/>
      <c r="M201" s="440"/>
      <c r="N201" s="465" t="str">
        <f>IF(J201=1,"S",IF(K201=1,"W",IF(L201=1,"O",IF(M201=1,"T","-"))))</f>
        <v>-</v>
      </c>
    </row>
    <row r="202" spans="1:14" s="457" customFormat="1" x14ac:dyDescent="0.25">
      <c r="A202" s="440"/>
      <c r="B202" s="440"/>
      <c r="C202" s="442"/>
      <c r="D202" s="447"/>
      <c r="E202" s="456"/>
      <c r="F202" s="447"/>
      <c r="G202" s="440"/>
      <c r="H202" s="461"/>
      <c r="I202" s="445">
        <f>IF(H202=1,"Eksternal",IF(G202=1,"Internal",0))</f>
        <v>0</v>
      </c>
      <c r="J202" s="440"/>
      <c r="K202" s="440"/>
      <c r="L202" s="440"/>
      <c r="M202" s="440"/>
      <c r="N202" s="465" t="str">
        <f>IF(J202=1,"S",IF(K202=1,"W",IF(L202=1,"O",IF(M202=1,"T","-"))))</f>
        <v>-</v>
      </c>
    </row>
    <row r="203" spans="1:14" s="457" customFormat="1" x14ac:dyDescent="0.25">
      <c r="A203" s="440"/>
      <c r="B203" s="440"/>
      <c r="C203" s="442"/>
      <c r="D203" s="447"/>
      <c r="E203" s="456"/>
      <c r="F203" s="447"/>
      <c r="G203" s="440"/>
      <c r="H203" s="461"/>
      <c r="I203" s="445">
        <f>IF(H203=1,"Eksternal",IF(G203=1,"Internal",0))</f>
        <v>0</v>
      </c>
      <c r="J203" s="440"/>
      <c r="K203" s="440"/>
      <c r="L203" s="440"/>
      <c r="M203" s="440"/>
      <c r="N203" s="465" t="str">
        <f>IF(J203=1,"S",IF(K203=1,"W",IF(L203=1,"O",IF(M203=1,"T","-"))))</f>
        <v>-</v>
      </c>
    </row>
    <row r="204" spans="1:14" s="457" customFormat="1" x14ac:dyDescent="0.25">
      <c r="A204" s="440"/>
      <c r="B204" s="440"/>
      <c r="C204" s="442"/>
      <c r="D204" s="447"/>
      <c r="E204" s="456"/>
      <c r="F204" s="447"/>
      <c r="G204" s="440"/>
      <c r="H204" s="461"/>
      <c r="I204" s="445">
        <f>IF(H204=1,"Eksternal",IF(G204=1,"Internal",0))</f>
        <v>0</v>
      </c>
      <c r="J204" s="440"/>
      <c r="K204" s="440"/>
      <c r="L204" s="440"/>
      <c r="M204" s="440"/>
      <c r="N204" s="465" t="str">
        <f>IF(J204=1,"S",IF(K204=1,"W",IF(L204=1,"O",IF(M204=1,"T","-"))))</f>
        <v>-</v>
      </c>
    </row>
    <row r="205" spans="1:14" s="457" customFormat="1" x14ac:dyDescent="0.25">
      <c r="A205" s="440"/>
      <c r="B205" s="440"/>
      <c r="C205" s="442"/>
      <c r="D205" s="447"/>
      <c r="E205" s="456"/>
      <c r="F205" s="447"/>
      <c r="G205" s="440"/>
      <c r="H205" s="461"/>
      <c r="I205" s="445">
        <f>IF(H205=1,"Eksternal",IF(G205=1,"Internal",0))</f>
        <v>0</v>
      </c>
      <c r="J205" s="440"/>
      <c r="K205" s="440"/>
      <c r="L205" s="440"/>
      <c r="M205" s="440"/>
      <c r="N205" s="465" t="str">
        <f>IF(J205=1,"S",IF(K205=1,"W",IF(L205=1,"O",IF(M205=1,"T","-"))))</f>
        <v>-</v>
      </c>
    </row>
    <row r="206" spans="1:14" s="457" customFormat="1" x14ac:dyDescent="0.25">
      <c r="A206" s="440"/>
      <c r="B206" s="440"/>
      <c r="C206" s="442"/>
      <c r="D206" s="447"/>
      <c r="E206" s="456"/>
      <c r="F206" s="447"/>
      <c r="G206" s="440"/>
      <c r="H206" s="461"/>
      <c r="I206" s="445">
        <f>IF(H206=1,"Eksternal",IF(G206=1,"Internal",0))</f>
        <v>0</v>
      </c>
      <c r="J206" s="440"/>
      <c r="K206" s="440"/>
      <c r="L206" s="440"/>
      <c r="M206" s="440"/>
      <c r="N206" s="465" t="str">
        <f>IF(J206=1,"S",IF(K206=1,"W",IF(L206=1,"O",IF(M206=1,"T","-"))))</f>
        <v>-</v>
      </c>
    </row>
    <row r="207" spans="1:14" s="457" customFormat="1" x14ac:dyDescent="0.25">
      <c r="A207" s="440"/>
      <c r="B207" s="440"/>
      <c r="C207" s="442"/>
      <c r="D207" s="447"/>
      <c r="E207" s="456"/>
      <c r="F207" s="447"/>
      <c r="G207" s="440"/>
      <c r="H207" s="461"/>
      <c r="I207" s="445">
        <f>IF(H207=1,"Eksternal",IF(G207=1,"Internal",0))</f>
        <v>0</v>
      </c>
      <c r="J207" s="440"/>
      <c r="K207" s="440"/>
      <c r="L207" s="440"/>
      <c r="M207" s="440"/>
      <c r="N207" s="465" t="str">
        <f>IF(J207=1,"S",IF(K207=1,"W",IF(L207=1,"O",IF(M207=1,"T","-"))))</f>
        <v>-</v>
      </c>
    </row>
    <row r="208" spans="1:14" s="457" customFormat="1" x14ac:dyDescent="0.25">
      <c r="A208" s="440"/>
      <c r="B208" s="440"/>
      <c r="C208" s="442"/>
      <c r="D208" s="447"/>
      <c r="E208" s="456"/>
      <c r="F208" s="447"/>
      <c r="G208" s="440"/>
      <c r="H208" s="461"/>
      <c r="I208" s="445">
        <f>IF(H208=1,"Eksternal",IF(G208=1,"Internal",0))</f>
        <v>0</v>
      </c>
      <c r="J208" s="440"/>
      <c r="K208" s="440"/>
      <c r="L208" s="440"/>
      <c r="M208" s="440"/>
      <c r="N208" s="465" t="str">
        <f>IF(J208=1,"S",IF(K208=1,"W",IF(L208=1,"O",IF(M208=1,"T","-"))))</f>
        <v>-</v>
      </c>
    </row>
    <row r="209" spans="1:14" s="457" customFormat="1" x14ac:dyDescent="0.25">
      <c r="A209" s="440"/>
      <c r="B209" s="440"/>
      <c r="C209" s="442"/>
      <c r="D209" s="447"/>
      <c r="E209" s="456"/>
      <c r="F209" s="447"/>
      <c r="G209" s="440"/>
      <c r="H209" s="461"/>
      <c r="I209" s="445">
        <f>IF(H209=1,"Eksternal",IF(G209=1,"Internal",0))</f>
        <v>0</v>
      </c>
      <c r="J209" s="440"/>
      <c r="K209" s="440"/>
      <c r="L209" s="440"/>
      <c r="M209" s="440"/>
      <c r="N209" s="465" t="str">
        <f>IF(J209=1,"S",IF(K209=1,"W",IF(L209=1,"O",IF(M209=1,"T","-"))))</f>
        <v>-</v>
      </c>
    </row>
    <row r="210" spans="1:14" s="457" customFormat="1" x14ac:dyDescent="0.25">
      <c r="A210" s="440"/>
      <c r="B210" s="440"/>
      <c r="C210" s="442"/>
      <c r="D210" s="447"/>
      <c r="E210" s="456"/>
      <c r="F210" s="447"/>
      <c r="G210" s="440"/>
      <c r="H210" s="461"/>
      <c r="I210" s="445">
        <f>IF(H210=1,"Eksternal",IF(G210=1,"Internal",0))</f>
        <v>0</v>
      </c>
      <c r="J210" s="440"/>
      <c r="K210" s="440"/>
      <c r="L210" s="440"/>
      <c r="M210" s="440"/>
      <c r="N210" s="465" t="str">
        <f>IF(J210=1,"S",IF(K210=1,"W",IF(L210=1,"O",IF(M210=1,"T","-"))))</f>
        <v>-</v>
      </c>
    </row>
    <row r="211" spans="1:14" s="302" customFormat="1" x14ac:dyDescent="0.25">
      <c r="A211" s="434"/>
      <c r="B211" s="435"/>
      <c r="C211" s="479"/>
      <c r="D211" s="436"/>
      <c r="E211" s="437"/>
      <c r="F211" s="438" t="s">
        <v>11</v>
      </c>
      <c r="G211" s="439">
        <f>SUBTOTAL(9,G7:G210)</f>
        <v>106</v>
      </c>
      <c r="H211" s="439">
        <f t="shared" ref="H211:M211" si="0">SUBTOTAL(9,H7:H210)</f>
        <v>75</v>
      </c>
      <c r="I211" s="439"/>
      <c r="J211" s="439">
        <f t="shared" si="0"/>
        <v>52</v>
      </c>
      <c r="K211" s="439">
        <f t="shared" si="0"/>
        <v>54</v>
      </c>
      <c r="L211" s="439">
        <f t="shared" si="0"/>
        <v>39</v>
      </c>
      <c r="M211" s="439">
        <f t="shared" si="0"/>
        <v>36</v>
      </c>
      <c r="N211" s="439"/>
    </row>
    <row r="212" spans="1:14" s="302" customFormat="1" x14ac:dyDescent="0.25">
      <c r="A212" s="307"/>
      <c r="B212" s="303"/>
      <c r="C212" s="480"/>
      <c r="D212" s="311"/>
      <c r="E212" s="308"/>
      <c r="F212" s="313"/>
      <c r="G212" s="303"/>
      <c r="H212" s="463"/>
      <c r="I212" s="303"/>
      <c r="J212" s="303"/>
      <c r="K212" s="303"/>
      <c r="L212" s="303"/>
      <c r="M212" s="303"/>
      <c r="N212" s="303"/>
    </row>
    <row r="213" spans="1:14" s="302" customFormat="1" x14ac:dyDescent="0.25">
      <c r="A213" s="307"/>
      <c r="B213" s="303"/>
      <c r="C213" s="480"/>
      <c r="D213" s="311"/>
      <c r="E213" s="308"/>
      <c r="F213" s="313"/>
      <c r="G213" s="303" t="s">
        <v>606</v>
      </c>
      <c r="H213" s="464">
        <f>H211+G211</f>
        <v>181</v>
      </c>
      <c r="I213" s="303"/>
      <c r="J213" s="303" t="s">
        <v>606</v>
      </c>
      <c r="K213" s="303">
        <f>SUM(J211:M211)</f>
        <v>181</v>
      </c>
      <c r="L213" s="303"/>
      <c r="M213" s="303"/>
      <c r="N213" s="303"/>
    </row>
    <row r="214" spans="1:14" s="302" customFormat="1" x14ac:dyDescent="0.25">
      <c r="A214" s="307"/>
      <c r="B214" s="303"/>
      <c r="C214" s="480"/>
      <c r="D214" s="311"/>
      <c r="E214" s="308"/>
      <c r="F214" s="313"/>
      <c r="G214" s="303"/>
      <c r="H214" s="463"/>
      <c r="I214" s="303"/>
      <c r="J214" s="303"/>
      <c r="K214" s="303"/>
      <c r="L214" s="303"/>
      <c r="M214" s="303"/>
      <c r="N214" s="303"/>
    </row>
    <row r="215" spans="1:14" s="302" customFormat="1" x14ac:dyDescent="0.25">
      <c r="A215" s="307"/>
      <c r="B215" s="303"/>
      <c r="C215" s="480"/>
      <c r="D215" s="311"/>
      <c r="E215" s="308"/>
      <c r="F215" s="313"/>
      <c r="G215" s="303"/>
      <c r="H215" s="463"/>
      <c r="I215" s="303"/>
      <c r="J215" s="303"/>
      <c r="K215" s="303"/>
      <c r="L215" s="303"/>
      <c r="M215" s="303"/>
      <c r="N215" s="303"/>
    </row>
    <row r="216" spans="1:14" s="302" customFormat="1" x14ac:dyDescent="0.25">
      <c r="A216" s="307"/>
      <c r="B216" s="303"/>
      <c r="C216" s="480"/>
      <c r="D216" s="311"/>
      <c r="E216" s="308"/>
      <c r="F216" s="313"/>
      <c r="G216" s="303"/>
      <c r="H216" s="463"/>
      <c r="I216" s="303"/>
      <c r="J216" s="303"/>
      <c r="K216" s="303"/>
      <c r="L216" s="303"/>
      <c r="M216" s="303"/>
      <c r="N216" s="303"/>
    </row>
    <row r="217" spans="1:14" s="302" customFormat="1" x14ac:dyDescent="0.25">
      <c r="A217" s="307"/>
      <c r="B217" s="303"/>
      <c r="C217" s="480"/>
      <c r="D217" s="311"/>
      <c r="E217" s="308"/>
      <c r="F217" s="313"/>
      <c r="G217" s="303"/>
      <c r="H217" s="463"/>
      <c r="I217" s="303"/>
      <c r="J217" s="303"/>
      <c r="K217" s="303"/>
      <c r="L217" s="303"/>
      <c r="M217" s="303"/>
      <c r="N217" s="303"/>
    </row>
    <row r="218" spans="1:14" x14ac:dyDescent="0.25">
      <c r="C218" s="480"/>
      <c r="D218" s="312"/>
    </row>
  </sheetData>
  <autoFilter ref="A6:O210" xr:uid="{00000000-0009-0000-0000-000004000000}">
    <sortState xmlns:xlrd2="http://schemas.microsoft.com/office/spreadsheetml/2017/richdata2" ref="A7:O210">
      <sortCondition ref="C6:C210"/>
    </sortState>
  </autoFilter>
  <sortState xmlns:xlrd2="http://schemas.microsoft.com/office/spreadsheetml/2017/richdata2" ref="C7:N42">
    <sortCondition ref="C7:C42"/>
  </sortState>
  <mergeCells count="2">
    <mergeCell ref="G5:I5"/>
    <mergeCell ref="J5:N5"/>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18"/>
  <sheetViews>
    <sheetView workbookViewId="0">
      <selection activeCell="C6" sqref="C6:C11"/>
    </sheetView>
  </sheetViews>
  <sheetFormatPr defaultRowHeight="15" x14ac:dyDescent="0.25"/>
  <cols>
    <col min="2" max="2" width="105.7109375" bestFit="1" customWidth="1"/>
    <col min="3" max="3" width="8.42578125" bestFit="1" customWidth="1"/>
    <col min="4" max="4" width="8.85546875" bestFit="1" customWidth="1"/>
    <col min="5" max="5" width="10.140625" bestFit="1" customWidth="1"/>
    <col min="6" max="6" width="8" bestFit="1" customWidth="1"/>
    <col min="7" max="7" width="8.85546875" bestFit="1" customWidth="1"/>
    <col min="8" max="8" width="8.42578125" bestFit="1" customWidth="1"/>
    <col min="9" max="9" width="8.140625" bestFit="1" customWidth="1"/>
  </cols>
  <sheetData>
    <row r="2" spans="2:9" x14ac:dyDescent="0.25">
      <c r="B2" s="212" t="s">
        <v>478</v>
      </c>
      <c r="C2" t="s">
        <v>9</v>
      </c>
    </row>
    <row r="4" spans="2:9" x14ac:dyDescent="0.25">
      <c r="D4" s="212" t="s">
        <v>594</v>
      </c>
    </row>
    <row r="5" spans="2:9" x14ac:dyDescent="0.25">
      <c r="B5" s="212" t="s">
        <v>98</v>
      </c>
      <c r="C5" s="212" t="s">
        <v>477</v>
      </c>
      <c r="D5" t="s">
        <v>593</v>
      </c>
      <c r="E5" t="s">
        <v>595</v>
      </c>
      <c r="F5" t="s">
        <v>602</v>
      </c>
      <c r="G5" t="s">
        <v>603</v>
      </c>
      <c r="H5" t="s">
        <v>604</v>
      </c>
      <c r="I5" t="s">
        <v>605</v>
      </c>
    </row>
    <row r="6" spans="2:9" x14ac:dyDescent="0.25">
      <c r="B6" t="s">
        <v>559</v>
      </c>
      <c r="C6" t="s">
        <v>180</v>
      </c>
      <c r="E6">
        <v>1</v>
      </c>
      <c r="H6">
        <v>1</v>
      </c>
    </row>
    <row r="7" spans="2:9" x14ac:dyDescent="0.25">
      <c r="B7" t="s">
        <v>596</v>
      </c>
      <c r="E7">
        <v>1</v>
      </c>
      <c r="H7">
        <v>1</v>
      </c>
    </row>
    <row r="8" spans="2:9" x14ac:dyDescent="0.25">
      <c r="B8" t="s">
        <v>568</v>
      </c>
      <c r="C8" t="s">
        <v>180</v>
      </c>
      <c r="E8">
        <v>1</v>
      </c>
      <c r="H8">
        <v>1</v>
      </c>
    </row>
    <row r="9" spans="2:9" x14ac:dyDescent="0.25">
      <c r="B9" t="s">
        <v>597</v>
      </c>
      <c r="E9">
        <v>1</v>
      </c>
      <c r="H9">
        <v>1</v>
      </c>
    </row>
    <row r="10" spans="2:9" x14ac:dyDescent="0.25">
      <c r="B10" t="s">
        <v>560</v>
      </c>
      <c r="C10" t="s">
        <v>180</v>
      </c>
      <c r="E10">
        <v>1</v>
      </c>
      <c r="H10">
        <v>1</v>
      </c>
    </row>
    <row r="11" spans="2:9" x14ac:dyDescent="0.25">
      <c r="B11" t="s">
        <v>598</v>
      </c>
      <c r="E11">
        <v>1</v>
      </c>
      <c r="H11">
        <v>1</v>
      </c>
    </row>
    <row r="12" spans="2:9" x14ac:dyDescent="0.25">
      <c r="B12" t="s">
        <v>558</v>
      </c>
      <c r="C12" t="s">
        <v>180</v>
      </c>
      <c r="E12">
        <v>1</v>
      </c>
      <c r="H12">
        <v>1</v>
      </c>
    </row>
    <row r="13" spans="2:9" x14ac:dyDescent="0.25">
      <c r="B13" t="s">
        <v>599</v>
      </c>
      <c r="E13">
        <v>1</v>
      </c>
      <c r="H13">
        <v>1</v>
      </c>
    </row>
    <row r="14" spans="2:9" x14ac:dyDescent="0.25">
      <c r="B14" t="s">
        <v>562</v>
      </c>
      <c r="C14" t="s">
        <v>180</v>
      </c>
      <c r="E14">
        <v>1</v>
      </c>
      <c r="H14">
        <v>1</v>
      </c>
    </row>
    <row r="15" spans="2:9" x14ac:dyDescent="0.25">
      <c r="B15" t="s">
        <v>600</v>
      </c>
      <c r="E15">
        <v>1</v>
      </c>
      <c r="H15">
        <v>1</v>
      </c>
    </row>
    <row r="16" spans="2:9" x14ac:dyDescent="0.25">
      <c r="B16" t="s">
        <v>68</v>
      </c>
      <c r="C16" t="s">
        <v>180</v>
      </c>
      <c r="E16">
        <v>1</v>
      </c>
      <c r="H16">
        <v>1</v>
      </c>
    </row>
    <row r="17" spans="2:8" x14ac:dyDescent="0.25">
      <c r="B17" t="s">
        <v>601</v>
      </c>
      <c r="E17">
        <v>1</v>
      </c>
      <c r="H17">
        <v>1</v>
      </c>
    </row>
    <row r="18" spans="2:8" x14ac:dyDescent="0.25">
      <c r="B18" t="s">
        <v>476</v>
      </c>
      <c r="E18">
        <v>6</v>
      </c>
      <c r="H18">
        <v>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9"/>
  <sheetViews>
    <sheetView showGridLines="0" zoomScale="90" zoomScaleNormal="90" workbookViewId="0">
      <pane ySplit="3" topLeftCell="A4" activePane="bottomLeft" state="frozen"/>
      <selection activeCell="F19" sqref="F19"/>
      <selection pane="bottomLeft" activeCell="C16" sqref="C16"/>
    </sheetView>
  </sheetViews>
  <sheetFormatPr defaultColWidth="9.140625" defaultRowHeight="15" x14ac:dyDescent="0.25"/>
  <cols>
    <col min="1" max="1" width="5.7109375" style="193" customWidth="1"/>
    <col min="2" max="2" width="19.28515625" style="192" bestFit="1" customWidth="1"/>
    <col min="3" max="3" width="121.140625" style="192" customWidth="1"/>
    <col min="4" max="7" width="10.7109375" style="195" customWidth="1"/>
    <col min="8" max="16384" width="9.140625" style="192"/>
  </cols>
  <sheetData>
    <row r="1" spans="1:7" ht="23.25" x14ac:dyDescent="0.35">
      <c r="A1" s="407" t="s">
        <v>438</v>
      </c>
      <c r="B1" s="407"/>
      <c r="C1" s="407"/>
      <c r="D1" s="407"/>
      <c r="E1" s="407"/>
      <c r="F1" s="407"/>
      <c r="G1" s="407"/>
    </row>
    <row r="2" spans="1:7" ht="15" customHeight="1" x14ac:dyDescent="0.35">
      <c r="C2" s="194"/>
    </row>
    <row r="3" spans="1:7" x14ac:dyDescent="0.25">
      <c r="A3" s="217" t="s">
        <v>14</v>
      </c>
      <c r="B3" s="217" t="s">
        <v>165</v>
      </c>
      <c r="C3" s="217" t="s">
        <v>439</v>
      </c>
      <c r="D3" s="218" t="s">
        <v>440</v>
      </c>
      <c r="E3" s="218" t="s">
        <v>441</v>
      </c>
      <c r="F3" s="218" t="s">
        <v>442</v>
      </c>
      <c r="G3" s="218" t="s">
        <v>443</v>
      </c>
    </row>
    <row r="4" spans="1:7" x14ac:dyDescent="0.25">
      <c r="A4" s="206">
        <v>1</v>
      </c>
      <c r="B4" s="348" t="s">
        <v>637</v>
      </c>
      <c r="C4" s="207" t="s">
        <v>558</v>
      </c>
      <c r="D4" s="206">
        <v>4</v>
      </c>
      <c r="E4" s="208">
        <f>D4/$D$9</f>
        <v>0.21052631578947367</v>
      </c>
      <c r="F4" s="206">
        <v>4</v>
      </c>
      <c r="G4" s="208">
        <f>F4*E4</f>
        <v>0.84210526315789469</v>
      </c>
    </row>
    <row r="5" spans="1:7" x14ac:dyDescent="0.25">
      <c r="A5" s="209">
        <v>2</v>
      </c>
      <c r="B5" s="210" t="str">
        <f>B4</f>
        <v>Manajemen</v>
      </c>
      <c r="C5" s="210" t="s">
        <v>633</v>
      </c>
      <c r="D5" s="209">
        <v>4</v>
      </c>
      <c r="E5" s="211">
        <f>D5/$D$9</f>
        <v>0.21052631578947367</v>
      </c>
      <c r="F5" s="209">
        <v>4</v>
      </c>
      <c r="G5" s="211">
        <f>F5*E5</f>
        <v>0.84210526315789469</v>
      </c>
    </row>
    <row r="6" spans="1:7" x14ac:dyDescent="0.25">
      <c r="A6" s="209">
        <v>3</v>
      </c>
      <c r="B6" s="210" t="str">
        <f>B5</f>
        <v>Manajemen</v>
      </c>
      <c r="C6" s="210" t="s">
        <v>634</v>
      </c>
      <c r="D6" s="209">
        <v>4</v>
      </c>
      <c r="E6" s="211">
        <f>D6/$D$9</f>
        <v>0.21052631578947367</v>
      </c>
      <c r="F6" s="209">
        <v>4</v>
      </c>
      <c r="G6" s="211">
        <f>F6*E6</f>
        <v>0.84210526315789469</v>
      </c>
    </row>
    <row r="7" spans="1:7" x14ac:dyDescent="0.25">
      <c r="A7" s="209">
        <v>4</v>
      </c>
      <c r="B7" s="210" t="str">
        <f>B6</f>
        <v>Manajemen</v>
      </c>
      <c r="C7" s="210" t="s">
        <v>636</v>
      </c>
      <c r="D7" s="209">
        <v>4</v>
      </c>
      <c r="E7" s="211">
        <f>D7/$D$9</f>
        <v>0.21052631578947367</v>
      </c>
      <c r="F7" s="209">
        <v>4</v>
      </c>
      <c r="G7" s="211">
        <f>F7*E7</f>
        <v>0.84210526315789469</v>
      </c>
    </row>
    <row r="8" spans="1:7" x14ac:dyDescent="0.25">
      <c r="A8" s="209">
        <v>5</v>
      </c>
      <c r="B8" s="210" t="str">
        <f>B7</f>
        <v>Manajemen</v>
      </c>
      <c r="C8" s="210" t="s">
        <v>632</v>
      </c>
      <c r="D8" s="209">
        <v>3</v>
      </c>
      <c r="E8" s="211">
        <f>D8/$D$9</f>
        <v>0.15789473684210525</v>
      </c>
      <c r="F8" s="209">
        <v>3</v>
      </c>
      <c r="G8" s="211">
        <f>F8*E8</f>
        <v>0.47368421052631576</v>
      </c>
    </row>
    <row r="9" spans="1:7" x14ac:dyDescent="0.25">
      <c r="A9" s="219"/>
      <c r="B9" s="220"/>
      <c r="C9" s="221" t="s">
        <v>11</v>
      </c>
      <c r="D9" s="218">
        <f>SUM(D4:D8)</f>
        <v>19</v>
      </c>
      <c r="E9" s="248">
        <f>SUM(E4:E8)</f>
        <v>1</v>
      </c>
      <c r="F9" s="218">
        <f>SUM(F4:F8)</f>
        <v>19</v>
      </c>
      <c r="G9" s="248">
        <f>SUM(G4:G8)</f>
        <v>3.8421052631578947</v>
      </c>
    </row>
  </sheetData>
  <sortState xmlns:xlrd2="http://schemas.microsoft.com/office/spreadsheetml/2017/richdata2" ref="B4:G8">
    <sortCondition descending="1" ref="D4:D8"/>
    <sortCondition descending="1" ref="F4:F8"/>
  </sortState>
  <mergeCells count="1">
    <mergeCell ref="A1:G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0"/>
  <sheetViews>
    <sheetView showGridLines="0" zoomScale="90" zoomScaleNormal="90" workbookViewId="0">
      <pane ySplit="3" topLeftCell="A4" activePane="bottomLeft" state="frozen"/>
      <selection activeCell="F19" sqref="F19"/>
      <selection pane="bottomLeft" activeCell="C4" sqref="C4:C19"/>
    </sheetView>
  </sheetViews>
  <sheetFormatPr defaultColWidth="9.140625" defaultRowHeight="15" x14ac:dyDescent="0.25"/>
  <cols>
    <col min="1" max="1" width="5.7109375" style="193" customWidth="1"/>
    <col min="2" max="2" width="19.28515625" style="192" bestFit="1" customWidth="1"/>
    <col min="3" max="3" width="121.140625" style="192" customWidth="1"/>
    <col min="4" max="7" width="10.7109375" style="195" customWidth="1"/>
    <col min="8" max="16384" width="9.140625" style="192"/>
  </cols>
  <sheetData>
    <row r="1" spans="1:7" ht="23.25" x14ac:dyDescent="0.35">
      <c r="A1" s="407" t="s">
        <v>479</v>
      </c>
      <c r="B1" s="407"/>
      <c r="C1" s="407"/>
      <c r="D1" s="407"/>
      <c r="E1" s="407"/>
      <c r="F1" s="407"/>
      <c r="G1" s="407"/>
    </row>
    <row r="2" spans="1:7" ht="15" customHeight="1" x14ac:dyDescent="0.35">
      <c r="C2" s="194"/>
    </row>
    <row r="3" spans="1:7" x14ac:dyDescent="0.25">
      <c r="A3" s="217" t="s">
        <v>14</v>
      </c>
      <c r="B3" s="217" t="s">
        <v>165</v>
      </c>
      <c r="C3" s="217" t="s">
        <v>439</v>
      </c>
      <c r="D3" s="218" t="s">
        <v>440</v>
      </c>
      <c r="E3" s="218" t="s">
        <v>441</v>
      </c>
      <c r="F3" s="218" t="s">
        <v>442</v>
      </c>
      <c r="G3" s="218" t="s">
        <v>443</v>
      </c>
    </row>
    <row r="4" spans="1:7" x14ac:dyDescent="0.25">
      <c r="A4" s="206">
        <v>1</v>
      </c>
      <c r="B4" s="207" t="s">
        <v>554</v>
      </c>
      <c r="C4" s="349" t="s">
        <v>610</v>
      </c>
      <c r="D4" s="206">
        <v>4</v>
      </c>
      <c r="E4" s="208">
        <f t="shared" ref="E4:E19" si="0">D4/$D$20</f>
        <v>6.7796610169491525E-2</v>
      </c>
      <c r="F4" s="206">
        <v>-4</v>
      </c>
      <c r="G4" s="208">
        <f t="shared" ref="G4:G19" si="1">F4*E4</f>
        <v>-0.2711864406779661</v>
      </c>
    </row>
    <row r="5" spans="1:7" x14ac:dyDescent="0.25">
      <c r="A5" s="209">
        <v>2</v>
      </c>
      <c r="B5" s="210" t="s">
        <v>554</v>
      </c>
      <c r="C5" s="314" t="s">
        <v>563</v>
      </c>
      <c r="D5" s="209">
        <v>4</v>
      </c>
      <c r="E5" s="211">
        <f t="shared" si="0"/>
        <v>6.7796610169491525E-2</v>
      </c>
      <c r="F5" s="209">
        <v>-4</v>
      </c>
      <c r="G5" s="211">
        <f t="shared" si="1"/>
        <v>-0.2711864406779661</v>
      </c>
    </row>
    <row r="6" spans="1:7" x14ac:dyDescent="0.25">
      <c r="A6" s="209">
        <v>3</v>
      </c>
      <c r="B6" s="210" t="s">
        <v>554</v>
      </c>
      <c r="C6" s="222" t="s">
        <v>615</v>
      </c>
      <c r="D6" s="209">
        <v>4</v>
      </c>
      <c r="E6" s="211">
        <f t="shared" si="0"/>
        <v>6.7796610169491525E-2</v>
      </c>
      <c r="F6" s="209">
        <v>-4</v>
      </c>
      <c r="G6" s="211">
        <f t="shared" si="1"/>
        <v>-0.2711864406779661</v>
      </c>
    </row>
    <row r="7" spans="1:7" x14ac:dyDescent="0.25">
      <c r="A7" s="209">
        <v>4</v>
      </c>
      <c r="B7" s="210" t="s">
        <v>554</v>
      </c>
      <c r="C7" s="222" t="s">
        <v>617</v>
      </c>
      <c r="D7" s="209">
        <v>4</v>
      </c>
      <c r="E7" s="211">
        <f t="shared" si="0"/>
        <v>6.7796610169491525E-2</v>
      </c>
      <c r="F7" s="209">
        <v>-4</v>
      </c>
      <c r="G7" s="211">
        <f t="shared" si="1"/>
        <v>-0.2711864406779661</v>
      </c>
    </row>
    <row r="8" spans="1:7" x14ac:dyDescent="0.25">
      <c r="A8" s="209">
        <v>5</v>
      </c>
      <c r="B8" s="210" t="s">
        <v>554</v>
      </c>
      <c r="C8" s="222" t="s">
        <v>616</v>
      </c>
      <c r="D8" s="209">
        <v>4</v>
      </c>
      <c r="E8" s="211">
        <f t="shared" si="0"/>
        <v>6.7796610169491525E-2</v>
      </c>
      <c r="F8" s="209">
        <v>-4</v>
      </c>
      <c r="G8" s="211">
        <f t="shared" si="1"/>
        <v>-0.2711864406779661</v>
      </c>
    </row>
    <row r="9" spans="1:7" x14ac:dyDescent="0.25">
      <c r="A9" s="209">
        <v>6</v>
      </c>
      <c r="B9" s="210" t="s">
        <v>554</v>
      </c>
      <c r="C9" s="222" t="s">
        <v>621</v>
      </c>
      <c r="D9" s="209">
        <v>4</v>
      </c>
      <c r="E9" s="211">
        <f t="shared" si="0"/>
        <v>6.7796610169491525E-2</v>
      </c>
      <c r="F9" s="209">
        <v>-4</v>
      </c>
      <c r="G9" s="211">
        <f t="shared" si="1"/>
        <v>-0.2711864406779661</v>
      </c>
    </row>
    <row r="10" spans="1:7" x14ac:dyDescent="0.25">
      <c r="A10" s="209">
        <v>7</v>
      </c>
      <c r="B10" s="210" t="s">
        <v>555</v>
      </c>
      <c r="C10" s="222" t="s">
        <v>625</v>
      </c>
      <c r="D10" s="209">
        <v>4</v>
      </c>
      <c r="E10" s="211">
        <f t="shared" si="0"/>
        <v>6.7796610169491525E-2</v>
      </c>
      <c r="F10" s="209">
        <v>-3</v>
      </c>
      <c r="G10" s="211">
        <f t="shared" si="1"/>
        <v>-0.20338983050847459</v>
      </c>
    </row>
    <row r="11" spans="1:7" x14ac:dyDescent="0.25">
      <c r="A11" s="209">
        <v>8</v>
      </c>
      <c r="B11" s="210" t="s">
        <v>554</v>
      </c>
      <c r="C11" s="222" t="s">
        <v>569</v>
      </c>
      <c r="D11" s="209">
        <v>4</v>
      </c>
      <c r="E11" s="211">
        <f t="shared" si="0"/>
        <v>6.7796610169491525E-2</v>
      </c>
      <c r="F11" s="209">
        <v>-3</v>
      </c>
      <c r="G11" s="211">
        <f t="shared" si="1"/>
        <v>-0.20338983050847459</v>
      </c>
    </row>
    <row r="12" spans="1:7" x14ac:dyDescent="0.25">
      <c r="A12" s="209">
        <v>9</v>
      </c>
      <c r="B12" s="210" t="s">
        <v>554</v>
      </c>
      <c r="C12" s="314" t="s">
        <v>611</v>
      </c>
      <c r="D12" s="209">
        <v>4</v>
      </c>
      <c r="E12" s="211">
        <f t="shared" si="0"/>
        <v>6.7796610169491525E-2</v>
      </c>
      <c r="F12" s="209">
        <v>-3</v>
      </c>
      <c r="G12" s="211">
        <f t="shared" si="1"/>
        <v>-0.20338983050847459</v>
      </c>
    </row>
    <row r="13" spans="1:7" x14ac:dyDescent="0.25">
      <c r="A13" s="209">
        <v>10</v>
      </c>
      <c r="B13" s="210" t="s">
        <v>554</v>
      </c>
      <c r="C13" s="222" t="s">
        <v>618</v>
      </c>
      <c r="D13" s="209">
        <v>4</v>
      </c>
      <c r="E13" s="211">
        <f t="shared" si="0"/>
        <v>6.7796610169491525E-2</v>
      </c>
      <c r="F13" s="209">
        <v>-3</v>
      </c>
      <c r="G13" s="211">
        <f t="shared" si="1"/>
        <v>-0.20338983050847459</v>
      </c>
    </row>
    <row r="14" spans="1:7" x14ac:dyDescent="0.25">
      <c r="A14" s="209">
        <v>11</v>
      </c>
      <c r="B14" s="210" t="s">
        <v>554</v>
      </c>
      <c r="C14" s="222" t="s">
        <v>623</v>
      </c>
      <c r="D14" s="209">
        <v>4</v>
      </c>
      <c r="E14" s="211">
        <f t="shared" si="0"/>
        <v>6.7796610169491525E-2</v>
      </c>
      <c r="F14" s="209">
        <v>-3</v>
      </c>
      <c r="G14" s="211">
        <f t="shared" si="1"/>
        <v>-0.20338983050847459</v>
      </c>
    </row>
    <row r="15" spans="1:7" x14ac:dyDescent="0.25">
      <c r="A15" s="209">
        <v>12</v>
      </c>
      <c r="B15" s="210" t="s">
        <v>555</v>
      </c>
      <c r="C15" s="335" t="s">
        <v>613</v>
      </c>
      <c r="D15" s="209">
        <v>3</v>
      </c>
      <c r="E15" s="211">
        <f t="shared" si="0"/>
        <v>5.0847457627118647E-2</v>
      </c>
      <c r="F15" s="209">
        <v>-3</v>
      </c>
      <c r="G15" s="211">
        <f t="shared" si="1"/>
        <v>-0.15254237288135594</v>
      </c>
    </row>
    <row r="16" spans="1:7" x14ac:dyDescent="0.25">
      <c r="A16" s="209">
        <v>13</v>
      </c>
      <c r="B16" s="210" t="s">
        <v>555</v>
      </c>
      <c r="C16" s="222" t="s">
        <v>614</v>
      </c>
      <c r="D16" s="209">
        <v>3</v>
      </c>
      <c r="E16" s="211">
        <f t="shared" si="0"/>
        <v>5.0847457627118647E-2</v>
      </c>
      <c r="F16" s="209">
        <v>-3</v>
      </c>
      <c r="G16" s="211">
        <f t="shared" si="1"/>
        <v>-0.15254237288135594</v>
      </c>
    </row>
    <row r="17" spans="1:7" x14ac:dyDescent="0.25">
      <c r="A17" s="209">
        <v>14</v>
      </c>
      <c r="B17" s="210" t="s">
        <v>554</v>
      </c>
      <c r="C17" s="222" t="s">
        <v>612</v>
      </c>
      <c r="D17" s="209">
        <v>3</v>
      </c>
      <c r="E17" s="211">
        <f t="shared" si="0"/>
        <v>5.0847457627118647E-2</v>
      </c>
      <c r="F17" s="209">
        <v>-3</v>
      </c>
      <c r="G17" s="211">
        <f t="shared" si="1"/>
        <v>-0.15254237288135594</v>
      </c>
    </row>
    <row r="18" spans="1:7" x14ac:dyDescent="0.25">
      <c r="A18" s="209">
        <v>15</v>
      </c>
      <c r="B18" s="210" t="s">
        <v>554</v>
      </c>
      <c r="C18" s="222" t="s">
        <v>626</v>
      </c>
      <c r="D18" s="209">
        <v>3</v>
      </c>
      <c r="E18" s="211">
        <f t="shared" si="0"/>
        <v>5.0847457627118647E-2</v>
      </c>
      <c r="F18" s="209">
        <v>-3</v>
      </c>
      <c r="G18" s="211">
        <f t="shared" si="1"/>
        <v>-0.15254237288135594</v>
      </c>
    </row>
    <row r="19" spans="1:7" x14ac:dyDescent="0.25">
      <c r="A19" s="209">
        <v>16</v>
      </c>
      <c r="B19" s="210" t="s">
        <v>554</v>
      </c>
      <c r="C19" s="222" t="s">
        <v>635</v>
      </c>
      <c r="D19" s="209">
        <v>3</v>
      </c>
      <c r="E19" s="211">
        <f t="shared" si="0"/>
        <v>5.0847457627118647E-2</v>
      </c>
      <c r="F19" s="209">
        <v>-3</v>
      </c>
      <c r="G19" s="211">
        <f t="shared" si="1"/>
        <v>-0.15254237288135594</v>
      </c>
    </row>
    <row r="20" spans="1:7" x14ac:dyDescent="0.25">
      <c r="A20" s="219"/>
      <c r="B20" s="220"/>
      <c r="C20" s="221" t="s">
        <v>11</v>
      </c>
      <c r="D20" s="218">
        <f>SUM(D4:D19)</f>
        <v>59</v>
      </c>
      <c r="E20" s="248">
        <f>SUM(E4:E19)</f>
        <v>1</v>
      </c>
      <c r="F20" s="218">
        <f>SUM(F4:F19)</f>
        <v>-54</v>
      </c>
      <c r="G20" s="248">
        <f>SUM(G4:G19)</f>
        <v>-3.406779661016949</v>
      </c>
    </row>
  </sheetData>
  <sortState xmlns:xlrd2="http://schemas.microsoft.com/office/spreadsheetml/2017/richdata2" ref="B4:G19">
    <sortCondition descending="1" ref="D4:D19"/>
    <sortCondition descending="1" ref="F4:F19"/>
  </sortState>
  <mergeCells count="1">
    <mergeCell ref="A1:G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3"/>
  <sheetViews>
    <sheetView showGridLines="0" zoomScale="90" zoomScaleNormal="90" workbookViewId="0">
      <pane ySplit="3" topLeftCell="A4" activePane="bottomLeft" state="frozen"/>
      <selection activeCell="F19" sqref="F19"/>
      <selection pane="bottomLeft" activeCell="C4" sqref="C4:C12"/>
    </sheetView>
  </sheetViews>
  <sheetFormatPr defaultColWidth="9.140625" defaultRowHeight="15" x14ac:dyDescent="0.25"/>
  <cols>
    <col min="1" max="1" width="5.7109375" style="193" customWidth="1"/>
    <col min="2" max="2" width="19.28515625" style="192" bestFit="1" customWidth="1"/>
    <col min="3" max="3" width="121.140625" style="192" customWidth="1"/>
    <col min="4" max="7" width="10.7109375" style="195" customWidth="1"/>
    <col min="8" max="16384" width="9.140625" style="192"/>
  </cols>
  <sheetData>
    <row r="1" spans="1:7" ht="23.25" x14ac:dyDescent="0.35">
      <c r="A1" s="407" t="s">
        <v>480</v>
      </c>
      <c r="B1" s="407"/>
      <c r="C1" s="407"/>
      <c r="D1" s="407"/>
      <c r="E1" s="407"/>
      <c r="F1" s="407"/>
      <c r="G1" s="407"/>
    </row>
    <row r="2" spans="1:7" ht="15" customHeight="1" x14ac:dyDescent="0.35">
      <c r="C2" s="194"/>
    </row>
    <row r="3" spans="1:7" x14ac:dyDescent="0.25">
      <c r="A3" s="217" t="s">
        <v>14</v>
      </c>
      <c r="B3" s="217" t="s">
        <v>165</v>
      </c>
      <c r="C3" s="217" t="s">
        <v>439</v>
      </c>
      <c r="D3" s="218" t="s">
        <v>440</v>
      </c>
      <c r="E3" s="218" t="s">
        <v>441</v>
      </c>
      <c r="F3" s="218" t="s">
        <v>442</v>
      </c>
      <c r="G3" s="218" t="s">
        <v>443</v>
      </c>
    </row>
    <row r="4" spans="1:7" x14ac:dyDescent="0.25">
      <c r="A4" s="206">
        <v>1</v>
      </c>
      <c r="B4" s="207" t="s">
        <v>556</v>
      </c>
      <c r="C4" s="315" t="s">
        <v>557</v>
      </c>
      <c r="D4" s="206">
        <v>4</v>
      </c>
      <c r="E4" s="208">
        <f t="shared" ref="E4:E12" si="0">D4/$D$13</f>
        <v>0.12121212121212122</v>
      </c>
      <c r="F4" s="206">
        <v>4</v>
      </c>
      <c r="G4" s="208">
        <f t="shared" ref="G4:G12" si="1">F4*E4</f>
        <v>0.48484848484848486</v>
      </c>
    </row>
    <row r="5" spans="1:7" x14ac:dyDescent="0.25">
      <c r="A5" s="209">
        <v>2</v>
      </c>
      <c r="B5" s="210" t="s">
        <v>556</v>
      </c>
      <c r="C5" s="222" t="s">
        <v>609</v>
      </c>
      <c r="D5" s="209">
        <v>4</v>
      </c>
      <c r="E5" s="211">
        <f t="shared" si="0"/>
        <v>0.12121212121212122</v>
      </c>
      <c r="F5" s="209">
        <v>4</v>
      </c>
      <c r="G5" s="211">
        <f t="shared" si="1"/>
        <v>0.48484848484848486</v>
      </c>
    </row>
    <row r="6" spans="1:7" x14ac:dyDescent="0.25">
      <c r="A6" s="209">
        <v>3</v>
      </c>
      <c r="B6" s="210" t="s">
        <v>556</v>
      </c>
      <c r="C6" s="222" t="s">
        <v>157</v>
      </c>
      <c r="D6" s="209">
        <v>4</v>
      </c>
      <c r="E6" s="211">
        <f t="shared" si="0"/>
        <v>0.12121212121212122</v>
      </c>
      <c r="F6" s="209">
        <v>4</v>
      </c>
      <c r="G6" s="211">
        <f t="shared" si="1"/>
        <v>0.48484848484848486</v>
      </c>
    </row>
    <row r="7" spans="1:7" x14ac:dyDescent="0.25">
      <c r="A7" s="209">
        <v>4</v>
      </c>
      <c r="B7" s="210" t="s">
        <v>556</v>
      </c>
      <c r="C7" s="222" t="s">
        <v>561</v>
      </c>
      <c r="D7" s="209">
        <v>4</v>
      </c>
      <c r="E7" s="211">
        <f t="shared" si="0"/>
        <v>0.12121212121212122</v>
      </c>
      <c r="F7" s="209">
        <v>4</v>
      </c>
      <c r="G7" s="211">
        <f t="shared" si="1"/>
        <v>0.48484848484848486</v>
      </c>
    </row>
    <row r="8" spans="1:7" x14ac:dyDescent="0.25">
      <c r="A8" s="209">
        <v>5</v>
      </c>
      <c r="B8" s="326" t="s">
        <v>620</v>
      </c>
      <c r="C8" s="335" t="s">
        <v>624</v>
      </c>
      <c r="D8" s="209">
        <v>4</v>
      </c>
      <c r="E8" s="211">
        <f t="shared" si="0"/>
        <v>0.12121212121212122</v>
      </c>
      <c r="F8" s="209">
        <v>4</v>
      </c>
      <c r="G8" s="211">
        <f t="shared" si="1"/>
        <v>0.48484848484848486</v>
      </c>
    </row>
    <row r="9" spans="1:7" x14ac:dyDescent="0.25">
      <c r="A9" s="209">
        <v>6</v>
      </c>
      <c r="B9" s="326" t="s">
        <v>556</v>
      </c>
      <c r="C9" s="335" t="s">
        <v>608</v>
      </c>
      <c r="D9" s="209">
        <v>4</v>
      </c>
      <c r="E9" s="211">
        <f t="shared" si="0"/>
        <v>0.12121212121212122</v>
      </c>
      <c r="F9" s="209">
        <v>3</v>
      </c>
      <c r="G9" s="211">
        <f t="shared" si="1"/>
        <v>0.36363636363636365</v>
      </c>
    </row>
    <row r="10" spans="1:7" x14ac:dyDescent="0.25">
      <c r="A10" s="209">
        <v>7</v>
      </c>
      <c r="B10" s="326" t="s">
        <v>566</v>
      </c>
      <c r="C10" s="335" t="s">
        <v>567</v>
      </c>
      <c r="D10" s="209">
        <v>3</v>
      </c>
      <c r="E10" s="211">
        <f t="shared" si="0"/>
        <v>9.0909090909090912E-2</v>
      </c>
      <c r="F10" s="209">
        <v>3</v>
      </c>
      <c r="G10" s="211">
        <f t="shared" si="1"/>
        <v>0.27272727272727271</v>
      </c>
    </row>
    <row r="11" spans="1:7" x14ac:dyDescent="0.25">
      <c r="A11" s="209">
        <v>8</v>
      </c>
      <c r="B11" s="326" t="s">
        <v>566</v>
      </c>
      <c r="C11" s="335" t="s">
        <v>622</v>
      </c>
      <c r="D11" s="209">
        <v>3</v>
      </c>
      <c r="E11" s="211">
        <f t="shared" si="0"/>
        <v>9.0909090909090912E-2</v>
      </c>
      <c r="F11" s="209">
        <v>3</v>
      </c>
      <c r="G11" s="211">
        <f t="shared" si="1"/>
        <v>0.27272727272727271</v>
      </c>
    </row>
    <row r="12" spans="1:7" x14ac:dyDescent="0.25">
      <c r="A12" s="209">
        <v>9</v>
      </c>
      <c r="B12" s="326" t="s">
        <v>620</v>
      </c>
      <c r="C12" s="335" t="s">
        <v>619</v>
      </c>
      <c r="D12" s="209">
        <v>3</v>
      </c>
      <c r="E12" s="211">
        <f t="shared" si="0"/>
        <v>9.0909090909090912E-2</v>
      </c>
      <c r="F12" s="209">
        <v>3</v>
      </c>
      <c r="G12" s="211">
        <f t="shared" si="1"/>
        <v>0.27272727272727271</v>
      </c>
    </row>
    <row r="13" spans="1:7" x14ac:dyDescent="0.25">
      <c r="A13" s="219"/>
      <c r="B13" s="220"/>
      <c r="C13" s="221" t="s">
        <v>11</v>
      </c>
      <c r="D13" s="218">
        <f>SUM(D4:D12)</f>
        <v>33</v>
      </c>
      <c r="E13" s="218">
        <f>SUM(E4:E12)</f>
        <v>1</v>
      </c>
      <c r="F13" s="218">
        <f>SUM(F4:F12)</f>
        <v>32</v>
      </c>
      <c r="G13" s="248">
        <f>SUM(G4:G12)</f>
        <v>3.6060606060606055</v>
      </c>
    </row>
  </sheetData>
  <sortState xmlns:xlrd2="http://schemas.microsoft.com/office/spreadsheetml/2017/richdata2" ref="B4:G12">
    <sortCondition descending="1" ref="D4:D12"/>
    <sortCondition descending="1" ref="F4:F12"/>
  </sortState>
  <mergeCells count="1">
    <mergeCell ref="A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Isu Th.2022</vt:lpstr>
      <vt:lpstr>PVT Isu Th.2022</vt:lpstr>
      <vt:lpstr>Isu th.2022 All</vt:lpstr>
      <vt:lpstr>Isu Int-Eks</vt:lpstr>
      <vt:lpstr>Isu Int-Ekst</vt:lpstr>
      <vt:lpstr>PVT Isu Int-Eks</vt:lpstr>
      <vt:lpstr>Strenght</vt:lpstr>
      <vt:lpstr>Weakness</vt:lpstr>
      <vt:lpstr>Oportunity</vt:lpstr>
      <vt:lpstr>Threat</vt:lpstr>
      <vt:lpstr>Positioning</vt:lpstr>
      <vt:lpstr>Matrix Strategi SWOT</vt:lpstr>
      <vt:lpstr>Kategori &amp; Definisi</vt:lpstr>
      <vt:lpstr>'Isu Int-Eks'!Print_Area</vt:lpstr>
      <vt:lpstr>'Isu Int-Ekst'!Print_Area</vt:lpstr>
      <vt:lpstr>'Isu th.2022 All'!Print_Area</vt:lpstr>
      <vt:lpstr>'Matrix Strategi SWOT'!Print_Area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dc:creator>
  <cp:lastModifiedBy>MT05</cp:lastModifiedBy>
  <cp:lastPrinted>2023-11-23T03:00:02Z</cp:lastPrinted>
  <dcterms:created xsi:type="dcterms:W3CDTF">2023-11-10T02:18:16Z</dcterms:created>
  <dcterms:modified xsi:type="dcterms:W3CDTF">2024-10-17T02:17:19Z</dcterms:modified>
</cp:coreProperties>
</file>