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SISTEM MANAJEMEN\2. SISTEM MANAJEMEN TERINTEGRASI PT. CINT\KLAUSUL 4. KONTEKS ORGANISASI\4.1 MEMAHAMI ORGANISASI DAN KONTEKS ORGANISASI\2. ANALISA SWOT\03. 2026\"/>
    </mc:Choice>
  </mc:AlternateContent>
  <xr:revisionPtr revIDLastSave="0" documentId="13_ncr:1_{C4277440-C81D-43CF-A913-267E414F2950}" xr6:coauthVersionLast="47" xr6:coauthVersionMax="47" xr10:uidLastSave="{00000000-0000-0000-0000-000000000000}"/>
  <bookViews>
    <workbookView xWindow="-108" yWindow="-108" windowWidth="23256" windowHeight="12456" tabRatio="824" xr2:uid="{00000000-000D-0000-FFFF-FFFF00000000}"/>
  </bookViews>
  <sheets>
    <sheet name="Isu Int-Ekst" sheetId="14" r:id="rId1"/>
    <sheet name="Strenght" sheetId="5" r:id="rId2"/>
    <sheet name="Weakness" sheetId="9" r:id="rId3"/>
    <sheet name="Opportunity" sheetId="21" r:id="rId4"/>
    <sheet name="Threat" sheetId="22" r:id="rId5"/>
    <sheet name="Positioning" sheetId="12" r:id="rId6"/>
    <sheet name="Matrix Strategi SWOT" sheetId="13" r:id="rId7"/>
    <sheet name="Kategori &amp; Definisi" sheetId="6" r:id="rId8"/>
    <sheet name="BSC Corporate" sheetId="23" r:id="rId9"/>
    <sheet name="Dir. Sales MKT" sheetId="28" r:id="rId10"/>
    <sheet name="Dir. BusDev" sheetId="25" r:id="rId11"/>
    <sheet name="Dir. Produksi" sheetId="26" r:id="rId12"/>
    <sheet name="Dir. Adm &amp; Keuangan" sheetId="27" r:id="rId13"/>
  </sheets>
  <definedNames>
    <definedName name="_xlnm._FilterDatabase" localSheetId="8" hidden="1">'BSC Corporate'!$A$2:$K$42</definedName>
    <definedName name="_xlnm._FilterDatabase" localSheetId="12" hidden="1">'Dir. Adm &amp; Keuangan'!$A$2:$K$23</definedName>
    <definedName name="_xlnm._FilterDatabase" localSheetId="10" hidden="1">'Dir. BusDev'!$A$2:$K$32</definedName>
    <definedName name="_xlnm._FilterDatabase" localSheetId="11" hidden="1">'Dir. Produksi'!$A$2:$K$32</definedName>
    <definedName name="_xlnm._FilterDatabase" localSheetId="9" hidden="1">'Dir. Sales MKT'!$A$2:$K$32</definedName>
    <definedName name="_xlnm._FilterDatabase" localSheetId="0" hidden="1">'Isu Int-Ekst'!$A$6:$P$522</definedName>
    <definedName name="_xlnm.Print_Area" localSheetId="0">'Isu Int-Ekst'!$A$1:$O$482</definedName>
    <definedName name="_xlnm.Print_Area" localSheetId="6">'Matrix Strategi SWOT'!$A$3:$J$47</definedName>
  </definedNames>
  <calcPr calcId="191029"/>
  <pivotCaches>
    <pivotCache cacheId="0"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14" l="1"/>
  <c r="I48" i="14"/>
  <c r="N47" i="14"/>
  <c r="I47" i="14"/>
  <c r="N46" i="14"/>
  <c r="I46" i="14"/>
  <c r="N45" i="14"/>
  <c r="I45" i="14"/>
  <c r="N44" i="14"/>
  <c r="I44" i="14"/>
  <c r="N43" i="14"/>
  <c r="I43" i="14"/>
  <c r="N42" i="14"/>
  <c r="I42" i="14"/>
  <c r="N41" i="14"/>
  <c r="I41" i="14"/>
  <c r="N40" i="14"/>
  <c r="I40" i="14"/>
  <c r="N39" i="14"/>
  <c r="I39" i="14"/>
  <c r="N38" i="14"/>
  <c r="I38" i="14"/>
  <c r="N37" i="14"/>
  <c r="I37" i="14"/>
  <c r="N36" i="14"/>
  <c r="I36" i="14"/>
  <c r="N35" i="14"/>
  <c r="I35" i="14"/>
  <c r="N34" i="14"/>
  <c r="I34" i="14"/>
  <c r="N33" i="14"/>
  <c r="I33" i="14"/>
  <c r="N32" i="14"/>
  <c r="I32" i="14"/>
  <c r="N31" i="14"/>
  <c r="I31" i="14"/>
  <c r="N30" i="14"/>
  <c r="I30" i="14"/>
  <c r="N29" i="14"/>
  <c r="I29" i="14"/>
  <c r="N28" i="14"/>
  <c r="I28" i="14"/>
  <c r="N27" i="14"/>
  <c r="I27" i="14"/>
  <c r="N26" i="14"/>
  <c r="I26" i="14"/>
  <c r="N25" i="14"/>
  <c r="I25" i="14"/>
  <c r="N24" i="14"/>
  <c r="I24" i="14"/>
  <c r="N23" i="14"/>
  <c r="I23" i="14"/>
  <c r="N22" i="14"/>
  <c r="I22" i="14"/>
  <c r="N21" i="14"/>
  <c r="I21" i="14"/>
  <c r="N20" i="14"/>
  <c r="I20" i="14"/>
  <c r="N19" i="14"/>
  <c r="I19" i="14"/>
  <c r="N18" i="14"/>
  <c r="I18" i="14"/>
  <c r="N17" i="14"/>
  <c r="I17" i="14"/>
  <c r="N16" i="14"/>
  <c r="I16" i="14"/>
  <c r="N15" i="14"/>
  <c r="I15" i="14"/>
  <c r="N14" i="14"/>
  <c r="I14" i="14"/>
  <c r="N13" i="14"/>
  <c r="I13" i="14"/>
  <c r="N12" i="14"/>
  <c r="I12" i="14"/>
  <c r="N11" i="14"/>
  <c r="I11" i="14"/>
  <c r="N10" i="14"/>
  <c r="I10" i="14"/>
  <c r="N9" i="14"/>
  <c r="I9" i="14"/>
  <c r="N8" i="14"/>
  <c r="I8" i="14"/>
  <c r="N7" i="14"/>
  <c r="I7" i="14"/>
  <c r="N90" i="14"/>
  <c r="I90" i="14"/>
  <c r="N89" i="14"/>
  <c r="I89" i="14"/>
  <c r="N88" i="14"/>
  <c r="I88" i="14"/>
  <c r="N87" i="14"/>
  <c r="I87" i="14"/>
  <c r="N86" i="14"/>
  <c r="I86" i="14"/>
  <c r="N85" i="14"/>
  <c r="I85" i="14"/>
  <c r="N84" i="14"/>
  <c r="I84" i="14"/>
  <c r="N83" i="14"/>
  <c r="I83" i="14"/>
  <c r="N82" i="14"/>
  <c r="I82" i="14"/>
  <c r="N81" i="14"/>
  <c r="I81" i="14"/>
  <c r="N80" i="14"/>
  <c r="I80" i="14"/>
  <c r="N79" i="14"/>
  <c r="I79" i="14"/>
  <c r="N78" i="14"/>
  <c r="I78" i="14"/>
  <c r="N77" i="14"/>
  <c r="I77" i="14"/>
  <c r="N76" i="14"/>
  <c r="I76" i="14"/>
  <c r="N75" i="14"/>
  <c r="I75" i="14"/>
  <c r="N74" i="14"/>
  <c r="I74" i="14"/>
  <c r="N73" i="14"/>
  <c r="I73" i="14"/>
  <c r="N72" i="14"/>
  <c r="I72" i="14"/>
  <c r="N71" i="14"/>
  <c r="I71" i="14"/>
  <c r="N70" i="14"/>
  <c r="I70" i="14"/>
  <c r="N69" i="14"/>
  <c r="I69" i="14"/>
  <c r="N68" i="14"/>
  <c r="I68" i="14"/>
  <c r="N67" i="14"/>
  <c r="I67" i="14"/>
  <c r="N66" i="14"/>
  <c r="I66" i="14"/>
  <c r="N65" i="14"/>
  <c r="I65" i="14"/>
  <c r="N64" i="14"/>
  <c r="I64" i="14"/>
  <c r="N63" i="14"/>
  <c r="I63" i="14"/>
  <c r="N62" i="14"/>
  <c r="I62" i="14"/>
  <c r="N61" i="14"/>
  <c r="I61" i="14"/>
  <c r="N60" i="14"/>
  <c r="I60" i="14"/>
  <c r="N59" i="14"/>
  <c r="I59" i="14"/>
  <c r="N58" i="14"/>
  <c r="I58" i="14"/>
  <c r="N57" i="14"/>
  <c r="I57" i="14"/>
  <c r="N56" i="14"/>
  <c r="I56" i="14"/>
  <c r="N55" i="14"/>
  <c r="I55" i="14"/>
  <c r="N54" i="14"/>
  <c r="I54" i="14"/>
  <c r="N53" i="14"/>
  <c r="I53" i="14"/>
  <c r="N52" i="14"/>
  <c r="I52" i="14"/>
  <c r="N51" i="14"/>
  <c r="I51" i="14"/>
  <c r="N50" i="14"/>
  <c r="I50" i="14"/>
  <c r="N49" i="14"/>
  <c r="I49" i="14"/>
  <c r="N132" i="14"/>
  <c r="I132" i="14"/>
  <c r="N131" i="14"/>
  <c r="I131" i="14"/>
  <c r="N130" i="14"/>
  <c r="I130" i="14"/>
  <c r="N129" i="14"/>
  <c r="I129" i="14"/>
  <c r="N128" i="14"/>
  <c r="I128" i="14"/>
  <c r="N127" i="14"/>
  <c r="I127" i="14"/>
  <c r="N126" i="14"/>
  <c r="I126" i="14"/>
  <c r="N125" i="14"/>
  <c r="I125" i="14"/>
  <c r="N124" i="14"/>
  <c r="I124" i="14"/>
  <c r="N123" i="14"/>
  <c r="I123" i="14"/>
  <c r="N122" i="14"/>
  <c r="I122" i="14"/>
  <c r="N121" i="14"/>
  <c r="I121" i="14"/>
  <c r="N120" i="14"/>
  <c r="I120" i="14"/>
  <c r="N119" i="14"/>
  <c r="I119" i="14"/>
  <c r="N118" i="14"/>
  <c r="I118" i="14"/>
  <c r="N117" i="14"/>
  <c r="I117" i="14"/>
  <c r="N116" i="14"/>
  <c r="I116" i="14"/>
  <c r="N115" i="14"/>
  <c r="I115" i="14"/>
  <c r="N114" i="14"/>
  <c r="I114" i="14"/>
  <c r="N113" i="14"/>
  <c r="I113" i="14"/>
  <c r="N112" i="14"/>
  <c r="I112" i="14"/>
  <c r="N111" i="14"/>
  <c r="I111" i="14"/>
  <c r="N110" i="14"/>
  <c r="I110" i="14"/>
  <c r="N109" i="14"/>
  <c r="I109" i="14"/>
  <c r="N108" i="14"/>
  <c r="I108" i="14"/>
  <c r="N107" i="14"/>
  <c r="I107" i="14"/>
  <c r="N106" i="14"/>
  <c r="I106" i="14"/>
  <c r="N105" i="14"/>
  <c r="I105" i="14"/>
  <c r="N104" i="14"/>
  <c r="I104" i="14"/>
  <c r="N103" i="14"/>
  <c r="I103" i="14"/>
  <c r="N102" i="14"/>
  <c r="I102" i="14"/>
  <c r="N101" i="14"/>
  <c r="I101" i="14"/>
  <c r="N100" i="14"/>
  <c r="I100" i="14"/>
  <c r="N99" i="14"/>
  <c r="I99" i="14"/>
  <c r="N98" i="14"/>
  <c r="I98" i="14"/>
  <c r="N97" i="14"/>
  <c r="I97" i="14"/>
  <c r="N96" i="14"/>
  <c r="I96" i="14"/>
  <c r="N95" i="14"/>
  <c r="I95" i="14"/>
  <c r="N94" i="14"/>
  <c r="I94" i="14"/>
  <c r="N93" i="14"/>
  <c r="I93" i="14"/>
  <c r="N92" i="14"/>
  <c r="I92" i="14"/>
  <c r="N91" i="14"/>
  <c r="I91" i="14"/>
  <c r="N174" i="14"/>
  <c r="I174" i="14"/>
  <c r="N173" i="14"/>
  <c r="I173" i="14"/>
  <c r="N172" i="14"/>
  <c r="I172" i="14"/>
  <c r="N171" i="14"/>
  <c r="I171" i="14"/>
  <c r="N170" i="14"/>
  <c r="I170" i="14"/>
  <c r="N169" i="14"/>
  <c r="I169" i="14"/>
  <c r="N168" i="14"/>
  <c r="I168" i="14"/>
  <c r="N167" i="14"/>
  <c r="I167" i="14"/>
  <c r="N166" i="14"/>
  <c r="I166" i="14"/>
  <c r="N165" i="14"/>
  <c r="I165" i="14"/>
  <c r="N164" i="14"/>
  <c r="I164" i="14"/>
  <c r="N163" i="14"/>
  <c r="I163" i="14"/>
  <c r="N162" i="14"/>
  <c r="I162" i="14"/>
  <c r="N161" i="14"/>
  <c r="I161" i="14"/>
  <c r="N160" i="14"/>
  <c r="I160" i="14"/>
  <c r="N159" i="14"/>
  <c r="I159" i="14"/>
  <c r="N158" i="14"/>
  <c r="I158" i="14"/>
  <c r="N157" i="14"/>
  <c r="I157" i="14"/>
  <c r="N156" i="14"/>
  <c r="I156" i="14"/>
  <c r="N155" i="14"/>
  <c r="I155" i="14"/>
  <c r="N154" i="14"/>
  <c r="I154" i="14"/>
  <c r="N153" i="14"/>
  <c r="I153" i="14"/>
  <c r="N152" i="14"/>
  <c r="I152" i="14"/>
  <c r="N151" i="14"/>
  <c r="I151" i="14"/>
  <c r="N150" i="14"/>
  <c r="I150" i="14"/>
  <c r="N149" i="14"/>
  <c r="I149" i="14"/>
  <c r="N148" i="14"/>
  <c r="I148" i="14"/>
  <c r="N147" i="14"/>
  <c r="I147" i="14"/>
  <c r="N146" i="14"/>
  <c r="I146" i="14"/>
  <c r="N145" i="14"/>
  <c r="I145" i="14"/>
  <c r="N144" i="14"/>
  <c r="I144" i="14"/>
  <c r="N143" i="14"/>
  <c r="I143" i="14"/>
  <c r="N142" i="14"/>
  <c r="I142" i="14"/>
  <c r="N141" i="14"/>
  <c r="I141" i="14"/>
  <c r="N140" i="14"/>
  <c r="I140" i="14"/>
  <c r="N139" i="14"/>
  <c r="I139" i="14"/>
  <c r="N138" i="14"/>
  <c r="I138" i="14"/>
  <c r="N137" i="14"/>
  <c r="I137" i="14"/>
  <c r="N136" i="14"/>
  <c r="I136" i="14"/>
  <c r="N135" i="14"/>
  <c r="I135" i="14"/>
  <c r="N134" i="14"/>
  <c r="I134" i="14"/>
  <c r="N133" i="14"/>
  <c r="I133" i="14"/>
  <c r="N205" i="14"/>
  <c r="I205" i="14"/>
  <c r="N204" i="14"/>
  <c r="I204" i="14"/>
  <c r="N203" i="14"/>
  <c r="I203" i="14"/>
  <c r="N202" i="14"/>
  <c r="I202" i="14"/>
  <c r="N201" i="14"/>
  <c r="I201" i="14"/>
  <c r="N200" i="14"/>
  <c r="I200" i="14"/>
  <c r="N199" i="14"/>
  <c r="I199" i="14"/>
  <c r="N198" i="14"/>
  <c r="I198" i="14"/>
  <c r="N197" i="14"/>
  <c r="I197" i="14"/>
  <c r="N196" i="14"/>
  <c r="I196" i="14"/>
  <c r="N195" i="14"/>
  <c r="I195" i="14"/>
  <c r="N194" i="14"/>
  <c r="I194" i="14"/>
  <c r="N193" i="14"/>
  <c r="I193" i="14"/>
  <c r="N192" i="14"/>
  <c r="I192" i="14"/>
  <c r="N191" i="14"/>
  <c r="I191" i="14"/>
  <c r="N190" i="14"/>
  <c r="I190" i="14"/>
  <c r="N189" i="14"/>
  <c r="I189" i="14"/>
  <c r="N188" i="14"/>
  <c r="I188" i="14"/>
  <c r="N187" i="14"/>
  <c r="I187" i="14"/>
  <c r="N186" i="14"/>
  <c r="I186" i="14"/>
  <c r="N185" i="14"/>
  <c r="I185" i="14"/>
  <c r="N184" i="14"/>
  <c r="I184" i="14"/>
  <c r="N183" i="14"/>
  <c r="I183" i="14"/>
  <c r="N182" i="14"/>
  <c r="I182" i="14"/>
  <c r="N181" i="14"/>
  <c r="I181" i="14"/>
  <c r="N180" i="14"/>
  <c r="I180" i="14"/>
  <c r="N179" i="14"/>
  <c r="I179" i="14"/>
  <c r="N178" i="14"/>
  <c r="I178" i="14"/>
  <c r="N177" i="14"/>
  <c r="I177" i="14"/>
  <c r="N176" i="14"/>
  <c r="I176" i="14"/>
  <c r="N175" i="14"/>
  <c r="I175" i="14"/>
  <c r="N242" i="14"/>
  <c r="I242" i="14"/>
  <c r="N241" i="14"/>
  <c r="I241" i="14"/>
  <c r="N240" i="14"/>
  <c r="I240" i="14"/>
  <c r="N239" i="14"/>
  <c r="I239" i="14"/>
  <c r="N238" i="14"/>
  <c r="I238" i="14"/>
  <c r="N237" i="14"/>
  <c r="I237" i="14"/>
  <c r="N236" i="14"/>
  <c r="I236" i="14"/>
  <c r="N235" i="14"/>
  <c r="I235" i="14"/>
  <c r="N234" i="14"/>
  <c r="I234" i="14"/>
  <c r="N233" i="14"/>
  <c r="I233" i="14"/>
  <c r="N232" i="14"/>
  <c r="I232" i="14"/>
  <c r="N231" i="14"/>
  <c r="I231" i="14"/>
  <c r="N230" i="14"/>
  <c r="I230" i="14"/>
  <c r="N229" i="14"/>
  <c r="I229" i="14"/>
  <c r="N228" i="14"/>
  <c r="I228" i="14"/>
  <c r="N227" i="14"/>
  <c r="I227" i="14"/>
  <c r="N226" i="14"/>
  <c r="I226" i="14"/>
  <c r="N225" i="14"/>
  <c r="I225" i="14"/>
  <c r="N224" i="14"/>
  <c r="I224" i="14"/>
  <c r="N223" i="14"/>
  <c r="I223" i="14"/>
  <c r="N222" i="14"/>
  <c r="I222" i="14"/>
  <c r="N221" i="14"/>
  <c r="I221" i="14"/>
  <c r="N220" i="14"/>
  <c r="I220" i="14"/>
  <c r="N219" i="14"/>
  <c r="I219" i="14"/>
  <c r="N218" i="14"/>
  <c r="I218" i="14"/>
  <c r="N217" i="14"/>
  <c r="I217" i="14"/>
  <c r="N216" i="14"/>
  <c r="I216" i="14"/>
  <c r="N215" i="14"/>
  <c r="I215" i="14"/>
  <c r="N214" i="14"/>
  <c r="I214" i="14"/>
  <c r="N213" i="14"/>
  <c r="I213" i="14"/>
  <c r="N212" i="14"/>
  <c r="I212" i="14"/>
  <c r="N211" i="14"/>
  <c r="I211" i="14"/>
  <c r="N210" i="14"/>
  <c r="I210" i="14"/>
  <c r="N209" i="14"/>
  <c r="I209" i="14"/>
  <c r="N208" i="14"/>
  <c r="I208" i="14"/>
  <c r="N207" i="14"/>
  <c r="I207" i="14"/>
  <c r="N206" i="14"/>
  <c r="I206" i="14"/>
  <c r="N270" i="14"/>
  <c r="I270" i="14"/>
  <c r="N269" i="14"/>
  <c r="I269" i="14"/>
  <c r="N268" i="14"/>
  <c r="I268" i="14"/>
  <c r="N267" i="14"/>
  <c r="I267" i="14"/>
  <c r="N266" i="14"/>
  <c r="I266" i="14"/>
  <c r="N265" i="14"/>
  <c r="I265" i="14"/>
  <c r="N264" i="14"/>
  <c r="I264" i="14"/>
  <c r="N263" i="14"/>
  <c r="I263" i="14"/>
  <c r="N262" i="14"/>
  <c r="I262" i="14"/>
  <c r="N261" i="14"/>
  <c r="I261" i="14"/>
  <c r="N260" i="14"/>
  <c r="I260" i="14"/>
  <c r="N259" i="14"/>
  <c r="I259" i="14"/>
  <c r="N258" i="14"/>
  <c r="I258" i="14"/>
  <c r="N257" i="14"/>
  <c r="I257" i="14"/>
  <c r="N256" i="14"/>
  <c r="I256" i="14"/>
  <c r="N255" i="14"/>
  <c r="I255" i="14"/>
  <c r="N254" i="14"/>
  <c r="I254" i="14"/>
  <c r="N253" i="14"/>
  <c r="I253" i="14"/>
  <c r="N252" i="14"/>
  <c r="I252" i="14"/>
  <c r="N251" i="14"/>
  <c r="I251" i="14"/>
  <c r="N250" i="14"/>
  <c r="I250" i="14"/>
  <c r="N249" i="14"/>
  <c r="I249" i="14"/>
  <c r="N248" i="14"/>
  <c r="I248" i="14"/>
  <c r="N247" i="14"/>
  <c r="I247" i="14"/>
  <c r="N246" i="14"/>
  <c r="I246" i="14"/>
  <c r="N245" i="14"/>
  <c r="I245" i="14"/>
  <c r="N244" i="14"/>
  <c r="I244" i="14"/>
  <c r="N243" i="14"/>
  <c r="I243" i="14"/>
  <c r="N312" i="14"/>
  <c r="I312" i="14"/>
  <c r="N311" i="14"/>
  <c r="I311" i="14"/>
  <c r="N310" i="14"/>
  <c r="I310" i="14"/>
  <c r="N309" i="14"/>
  <c r="I309" i="14"/>
  <c r="N308" i="14"/>
  <c r="I308" i="14"/>
  <c r="N307" i="14"/>
  <c r="I307" i="14"/>
  <c r="N306" i="14"/>
  <c r="I306" i="14"/>
  <c r="N305" i="14"/>
  <c r="I305" i="14"/>
  <c r="N304" i="14"/>
  <c r="I304" i="14"/>
  <c r="N303" i="14"/>
  <c r="I303" i="14"/>
  <c r="N302" i="14"/>
  <c r="I302" i="14"/>
  <c r="N301" i="14"/>
  <c r="I301" i="14"/>
  <c r="N300" i="14"/>
  <c r="I300" i="14"/>
  <c r="N299" i="14"/>
  <c r="I299" i="14"/>
  <c r="N298" i="14"/>
  <c r="I298" i="14"/>
  <c r="N297" i="14"/>
  <c r="I297" i="14"/>
  <c r="N296" i="14"/>
  <c r="I296" i="14"/>
  <c r="N295" i="14"/>
  <c r="I295" i="14"/>
  <c r="N294" i="14"/>
  <c r="I294" i="14"/>
  <c r="N293" i="14"/>
  <c r="I293" i="14"/>
  <c r="N292" i="14"/>
  <c r="I292" i="14"/>
  <c r="N291" i="14"/>
  <c r="I291" i="14"/>
  <c r="N290" i="14"/>
  <c r="I290" i="14"/>
  <c r="N289" i="14"/>
  <c r="I289" i="14"/>
  <c r="N288" i="14"/>
  <c r="I288" i="14"/>
  <c r="N287" i="14"/>
  <c r="I287" i="14"/>
  <c r="N286" i="14"/>
  <c r="I286" i="14"/>
  <c r="N285" i="14"/>
  <c r="I285" i="14"/>
  <c r="N284" i="14"/>
  <c r="I284" i="14"/>
  <c r="N283" i="14"/>
  <c r="I283" i="14"/>
  <c r="N282" i="14"/>
  <c r="I282" i="14"/>
  <c r="N281" i="14"/>
  <c r="I281" i="14"/>
  <c r="N280" i="14"/>
  <c r="I280" i="14"/>
  <c r="N279" i="14"/>
  <c r="I279" i="14"/>
  <c r="N278" i="14"/>
  <c r="I278" i="14"/>
  <c r="N277" i="14"/>
  <c r="I277" i="14"/>
  <c r="N276" i="14"/>
  <c r="I276" i="14"/>
  <c r="N275" i="14"/>
  <c r="I275" i="14"/>
  <c r="N274" i="14"/>
  <c r="I274" i="14"/>
  <c r="N273" i="14"/>
  <c r="I273" i="14"/>
  <c r="N272" i="14"/>
  <c r="I272" i="14"/>
  <c r="N271" i="14"/>
  <c r="I271" i="14"/>
  <c r="N354" i="14"/>
  <c r="I354" i="14"/>
  <c r="N353" i="14"/>
  <c r="I353" i="14"/>
  <c r="N352" i="14"/>
  <c r="I352" i="14"/>
  <c r="N351" i="14"/>
  <c r="I351" i="14"/>
  <c r="N350" i="14"/>
  <c r="I350" i="14"/>
  <c r="N349" i="14"/>
  <c r="I349" i="14"/>
  <c r="N348" i="14"/>
  <c r="I348" i="14"/>
  <c r="N347" i="14"/>
  <c r="I347" i="14"/>
  <c r="N346" i="14"/>
  <c r="I346" i="14"/>
  <c r="N345" i="14"/>
  <c r="I345" i="14"/>
  <c r="N344" i="14"/>
  <c r="I344" i="14"/>
  <c r="N343" i="14"/>
  <c r="I343" i="14"/>
  <c r="N342" i="14"/>
  <c r="I342" i="14"/>
  <c r="N341" i="14"/>
  <c r="I341" i="14"/>
  <c r="N340" i="14"/>
  <c r="I340" i="14"/>
  <c r="N339" i="14"/>
  <c r="I339" i="14"/>
  <c r="N338" i="14"/>
  <c r="I338" i="14"/>
  <c r="N337" i="14"/>
  <c r="I337" i="14"/>
  <c r="N336" i="14"/>
  <c r="I336" i="14"/>
  <c r="N335" i="14"/>
  <c r="I335" i="14"/>
  <c r="N334" i="14"/>
  <c r="I334" i="14"/>
  <c r="N333" i="14"/>
  <c r="I333" i="14"/>
  <c r="N332" i="14"/>
  <c r="I332" i="14"/>
  <c r="N331" i="14"/>
  <c r="I331" i="14"/>
  <c r="N330" i="14"/>
  <c r="I330" i="14"/>
  <c r="N329" i="14"/>
  <c r="I329" i="14"/>
  <c r="N328" i="14"/>
  <c r="I328" i="14"/>
  <c r="N327" i="14"/>
  <c r="I327" i="14"/>
  <c r="N326" i="14"/>
  <c r="I326" i="14"/>
  <c r="N325" i="14"/>
  <c r="I325" i="14"/>
  <c r="N324" i="14"/>
  <c r="I324" i="14"/>
  <c r="N323" i="14"/>
  <c r="I323" i="14"/>
  <c r="N322" i="14"/>
  <c r="I322" i="14"/>
  <c r="N321" i="14"/>
  <c r="I321" i="14"/>
  <c r="N320" i="14"/>
  <c r="I320" i="14"/>
  <c r="N319" i="14"/>
  <c r="I319" i="14"/>
  <c r="N318" i="14"/>
  <c r="I318" i="14"/>
  <c r="N317" i="14"/>
  <c r="I317" i="14"/>
  <c r="N316" i="14"/>
  <c r="I316" i="14"/>
  <c r="N315" i="14"/>
  <c r="I315" i="14"/>
  <c r="N314" i="14"/>
  <c r="I314" i="14"/>
  <c r="N313" i="14"/>
  <c r="I313" i="14"/>
  <c r="N396" i="14"/>
  <c r="I396" i="14"/>
  <c r="N395" i="14"/>
  <c r="I395" i="14"/>
  <c r="N394" i="14"/>
  <c r="I394" i="14"/>
  <c r="N393" i="14"/>
  <c r="I393" i="14"/>
  <c r="N392" i="14"/>
  <c r="I392" i="14"/>
  <c r="N391" i="14"/>
  <c r="I391" i="14"/>
  <c r="N390" i="14"/>
  <c r="I390" i="14"/>
  <c r="N389" i="14"/>
  <c r="I389" i="14"/>
  <c r="N388" i="14"/>
  <c r="I388" i="14"/>
  <c r="N387" i="14"/>
  <c r="I387" i="14"/>
  <c r="N386" i="14"/>
  <c r="I386" i="14"/>
  <c r="N385" i="14"/>
  <c r="I385" i="14"/>
  <c r="N384" i="14"/>
  <c r="I384" i="14"/>
  <c r="N383" i="14"/>
  <c r="I383" i="14"/>
  <c r="N382" i="14"/>
  <c r="I382" i="14"/>
  <c r="N381" i="14"/>
  <c r="I381" i="14"/>
  <c r="N380" i="14"/>
  <c r="I380" i="14"/>
  <c r="N379" i="14"/>
  <c r="I379" i="14"/>
  <c r="N378" i="14"/>
  <c r="I378" i="14"/>
  <c r="N377" i="14"/>
  <c r="I377" i="14"/>
  <c r="N376" i="14"/>
  <c r="I376" i="14"/>
  <c r="N375" i="14"/>
  <c r="I375" i="14"/>
  <c r="N374" i="14"/>
  <c r="I374" i="14"/>
  <c r="N373" i="14"/>
  <c r="I373" i="14"/>
  <c r="N372" i="14"/>
  <c r="I372" i="14"/>
  <c r="N371" i="14"/>
  <c r="I371" i="14"/>
  <c r="N370" i="14"/>
  <c r="I370" i="14"/>
  <c r="N369" i="14"/>
  <c r="I369" i="14"/>
  <c r="N368" i="14"/>
  <c r="I368" i="14"/>
  <c r="N367" i="14"/>
  <c r="I367" i="14"/>
  <c r="N366" i="14"/>
  <c r="I366" i="14"/>
  <c r="N365" i="14"/>
  <c r="I365" i="14"/>
  <c r="N364" i="14"/>
  <c r="I364" i="14"/>
  <c r="N363" i="14"/>
  <c r="I363" i="14"/>
  <c r="N362" i="14"/>
  <c r="I362" i="14"/>
  <c r="N361" i="14"/>
  <c r="I361" i="14"/>
  <c r="N360" i="14"/>
  <c r="I360" i="14"/>
  <c r="N359" i="14"/>
  <c r="I359" i="14"/>
  <c r="N358" i="14"/>
  <c r="I358" i="14"/>
  <c r="N357" i="14"/>
  <c r="I357" i="14"/>
  <c r="N356" i="14"/>
  <c r="I356" i="14"/>
  <c r="N355" i="14"/>
  <c r="I355" i="14"/>
  <c r="N438" i="14"/>
  <c r="I438" i="14"/>
  <c r="N437" i="14"/>
  <c r="I437" i="14"/>
  <c r="N436" i="14"/>
  <c r="I436" i="14"/>
  <c r="N435" i="14"/>
  <c r="I435" i="14"/>
  <c r="N434" i="14"/>
  <c r="I434" i="14"/>
  <c r="N433" i="14"/>
  <c r="I433" i="14"/>
  <c r="N432" i="14"/>
  <c r="I432" i="14"/>
  <c r="N431" i="14"/>
  <c r="I431" i="14"/>
  <c r="N430" i="14"/>
  <c r="I430" i="14"/>
  <c r="N429" i="14"/>
  <c r="I429" i="14"/>
  <c r="N428" i="14"/>
  <c r="I428" i="14"/>
  <c r="N427" i="14"/>
  <c r="I427" i="14"/>
  <c r="N426" i="14"/>
  <c r="I426" i="14"/>
  <c r="N425" i="14"/>
  <c r="I425" i="14"/>
  <c r="N424" i="14"/>
  <c r="I424" i="14"/>
  <c r="N423" i="14"/>
  <c r="I423" i="14"/>
  <c r="N422" i="14"/>
  <c r="I422" i="14"/>
  <c r="N421" i="14"/>
  <c r="I421" i="14"/>
  <c r="N420" i="14"/>
  <c r="I420" i="14"/>
  <c r="N419" i="14"/>
  <c r="I419" i="14"/>
  <c r="N418" i="14"/>
  <c r="I418" i="14"/>
  <c r="N417" i="14"/>
  <c r="I417" i="14"/>
  <c r="N416" i="14"/>
  <c r="I416" i="14"/>
  <c r="N415" i="14"/>
  <c r="I415" i="14"/>
  <c r="N414" i="14"/>
  <c r="I414" i="14"/>
  <c r="N413" i="14"/>
  <c r="I413" i="14"/>
  <c r="N412" i="14"/>
  <c r="I412" i="14"/>
  <c r="N411" i="14"/>
  <c r="I411" i="14"/>
  <c r="N410" i="14"/>
  <c r="I410" i="14"/>
  <c r="N409" i="14"/>
  <c r="I409" i="14"/>
  <c r="N408" i="14"/>
  <c r="I408" i="14"/>
  <c r="N407" i="14"/>
  <c r="I407" i="14"/>
  <c r="N406" i="14"/>
  <c r="I406" i="14"/>
  <c r="N405" i="14"/>
  <c r="I405" i="14"/>
  <c r="N404" i="14"/>
  <c r="I404" i="14"/>
  <c r="N403" i="14"/>
  <c r="I403" i="14"/>
  <c r="N402" i="14"/>
  <c r="I402" i="14"/>
  <c r="N401" i="14"/>
  <c r="I401" i="14"/>
  <c r="N400" i="14"/>
  <c r="I400" i="14"/>
  <c r="N399" i="14"/>
  <c r="I399" i="14"/>
  <c r="N398" i="14"/>
  <c r="I398" i="14"/>
  <c r="N397" i="14"/>
  <c r="I397" i="14"/>
  <c r="N480" i="14"/>
  <c r="I480" i="14"/>
  <c r="N479" i="14"/>
  <c r="I479" i="14"/>
  <c r="N478" i="14"/>
  <c r="I478" i="14"/>
  <c r="N477" i="14"/>
  <c r="I477" i="14"/>
  <c r="N476" i="14"/>
  <c r="I476" i="14"/>
  <c r="N475" i="14"/>
  <c r="I475" i="14"/>
  <c r="N474" i="14"/>
  <c r="I474" i="14"/>
  <c r="N473" i="14"/>
  <c r="I473" i="14"/>
  <c r="N472" i="14"/>
  <c r="I472" i="14"/>
  <c r="N471" i="14"/>
  <c r="I471" i="14"/>
  <c r="N470" i="14"/>
  <c r="I470" i="14"/>
  <c r="N469" i="14"/>
  <c r="I469" i="14"/>
  <c r="N468" i="14"/>
  <c r="I468" i="14"/>
  <c r="N467" i="14"/>
  <c r="I467" i="14"/>
  <c r="N466" i="14"/>
  <c r="I466" i="14"/>
  <c r="N465" i="14"/>
  <c r="I465" i="14"/>
  <c r="N464" i="14"/>
  <c r="I464" i="14"/>
  <c r="N463" i="14"/>
  <c r="I463" i="14"/>
  <c r="N462" i="14"/>
  <c r="I462" i="14"/>
  <c r="N461" i="14"/>
  <c r="I461" i="14"/>
  <c r="N460" i="14"/>
  <c r="I460" i="14"/>
  <c r="N459" i="14"/>
  <c r="I459" i="14"/>
  <c r="N458" i="14"/>
  <c r="I458" i="14"/>
  <c r="N457" i="14"/>
  <c r="I457" i="14"/>
  <c r="N456" i="14"/>
  <c r="I456" i="14"/>
  <c r="N455" i="14"/>
  <c r="I455" i="14"/>
  <c r="N454" i="14"/>
  <c r="I454" i="14"/>
  <c r="N453" i="14"/>
  <c r="I453" i="14"/>
  <c r="N452" i="14"/>
  <c r="I452" i="14"/>
  <c r="N451" i="14"/>
  <c r="I451" i="14"/>
  <c r="N450" i="14"/>
  <c r="I450" i="14"/>
  <c r="N449" i="14"/>
  <c r="I449" i="14"/>
  <c r="N448" i="14"/>
  <c r="I448" i="14"/>
  <c r="N447" i="14"/>
  <c r="I447" i="14"/>
  <c r="N446" i="14"/>
  <c r="I446" i="14"/>
  <c r="N445" i="14"/>
  <c r="I445" i="14"/>
  <c r="N444" i="14"/>
  <c r="I444" i="14"/>
  <c r="N443" i="14"/>
  <c r="I443" i="14"/>
  <c r="N442" i="14"/>
  <c r="I442" i="14"/>
  <c r="N441" i="14"/>
  <c r="I441" i="14"/>
  <c r="N440" i="14"/>
  <c r="I440" i="14"/>
  <c r="N439" i="14"/>
  <c r="I439" i="14"/>
  <c r="D1" i="27" l="1"/>
  <c r="D1" i="26"/>
  <c r="D1" i="25"/>
  <c r="D1" i="28"/>
  <c r="D1" i="23"/>
  <c r="G1" i="28"/>
  <c r="G1" i="27"/>
  <c r="G1" i="26"/>
  <c r="G1" i="25"/>
  <c r="G1" i="23"/>
  <c r="D46" i="9"/>
  <c r="E46" i="9"/>
  <c r="A46" i="9"/>
  <c r="A44" i="9"/>
  <c r="B44" i="9"/>
  <c r="C44" i="9"/>
  <c r="D44" i="9"/>
  <c r="E44" i="9"/>
  <c r="A45" i="9"/>
  <c r="B45" i="9"/>
  <c r="C45" i="9"/>
  <c r="D45" i="9"/>
  <c r="F45" i="9" s="1"/>
  <c r="E45" i="9"/>
  <c r="E31" i="22"/>
  <c r="D31" i="22"/>
  <c r="B31" i="22"/>
  <c r="E30" i="22"/>
  <c r="D30" i="22"/>
  <c r="C30" i="22"/>
  <c r="B30" i="22"/>
  <c r="E29" i="22"/>
  <c r="D29" i="22"/>
  <c r="C29" i="22"/>
  <c r="B29" i="22"/>
  <c r="E28" i="22"/>
  <c r="D28" i="22"/>
  <c r="C28" i="22"/>
  <c r="B28" i="22"/>
  <c r="B32" i="5"/>
  <c r="C32" i="5"/>
  <c r="D32" i="5"/>
  <c r="E32" i="5"/>
  <c r="N510" i="14"/>
  <c r="E38" i="21"/>
  <c r="D38" i="21"/>
  <c r="B38" i="21"/>
  <c r="E37" i="21"/>
  <c r="D37" i="21"/>
  <c r="C37" i="21"/>
  <c r="B37" i="21"/>
  <c r="E36" i="21"/>
  <c r="D36" i="21"/>
  <c r="C36" i="21"/>
  <c r="B36" i="21"/>
  <c r="E35" i="21"/>
  <c r="D35" i="21"/>
  <c r="C35" i="21"/>
  <c r="B35" i="21"/>
  <c r="E34" i="21"/>
  <c r="D34" i="21"/>
  <c r="C34" i="21"/>
  <c r="B34" i="21"/>
  <c r="E33" i="21"/>
  <c r="D33" i="21"/>
  <c r="C33" i="21"/>
  <c r="B33" i="21"/>
  <c r="E32" i="21"/>
  <c r="D32" i="21"/>
  <c r="F32" i="21" s="1"/>
  <c r="C32" i="21"/>
  <c r="B32" i="21"/>
  <c r="E31" i="21"/>
  <c r="D31" i="21"/>
  <c r="F31" i="21" s="1"/>
  <c r="C31" i="21"/>
  <c r="B31" i="21"/>
  <c r="E30" i="21"/>
  <c r="D30" i="21"/>
  <c r="F30" i="21" s="1"/>
  <c r="C30" i="21"/>
  <c r="B30" i="21"/>
  <c r="E29" i="21"/>
  <c r="D29" i="21"/>
  <c r="F29" i="21" s="1"/>
  <c r="C29" i="21"/>
  <c r="B29" i="21"/>
  <c r="E28" i="21"/>
  <c r="D28" i="21"/>
  <c r="F28" i="21" s="1"/>
  <c r="C28" i="21"/>
  <c r="B28" i="21"/>
  <c r="B28" i="9"/>
  <c r="C28" i="9"/>
  <c r="D28" i="9"/>
  <c r="F28" i="9" s="1"/>
  <c r="E28" i="9"/>
  <c r="B29" i="9"/>
  <c r="C29" i="9"/>
  <c r="D29" i="9"/>
  <c r="E29" i="9"/>
  <c r="B30" i="9"/>
  <c r="C30" i="9"/>
  <c r="D30" i="9"/>
  <c r="E30" i="9"/>
  <c r="B31" i="9"/>
  <c r="C31" i="9"/>
  <c r="D31" i="9"/>
  <c r="F31" i="9" s="1"/>
  <c r="E31" i="9"/>
  <c r="B32" i="9"/>
  <c r="C32" i="9"/>
  <c r="D32" i="9"/>
  <c r="F32" i="9" s="1"/>
  <c r="E32" i="9"/>
  <c r="B33" i="9"/>
  <c r="C33" i="9"/>
  <c r="D33" i="9"/>
  <c r="F33" i="9" s="1"/>
  <c r="E33" i="9"/>
  <c r="B34" i="9"/>
  <c r="C34" i="9"/>
  <c r="D34" i="9"/>
  <c r="E34" i="9"/>
  <c r="B35" i="9"/>
  <c r="C35" i="9"/>
  <c r="D35" i="9"/>
  <c r="F35" i="9" s="1"/>
  <c r="E35" i="9"/>
  <c r="B36" i="9"/>
  <c r="C36" i="9"/>
  <c r="D36" i="9"/>
  <c r="F36" i="9" s="1"/>
  <c r="E36" i="9"/>
  <c r="B37" i="9"/>
  <c r="C37" i="9"/>
  <c r="D37" i="9"/>
  <c r="F37" i="9" s="1"/>
  <c r="E37" i="9"/>
  <c r="B38" i="9"/>
  <c r="C38" i="9"/>
  <c r="D38" i="9"/>
  <c r="E38" i="9"/>
  <c r="B39" i="9"/>
  <c r="C39" i="9"/>
  <c r="D39" i="9"/>
  <c r="F39" i="9" s="1"/>
  <c r="E39" i="9"/>
  <c r="B40" i="9"/>
  <c r="C40" i="9"/>
  <c r="D40" i="9"/>
  <c r="F40" i="9" s="1"/>
  <c r="E40" i="9"/>
  <c r="B41" i="9"/>
  <c r="C41" i="9"/>
  <c r="D41" i="9"/>
  <c r="F41" i="9" s="1"/>
  <c r="E41" i="9"/>
  <c r="B42" i="9"/>
  <c r="C42" i="9"/>
  <c r="D42" i="9"/>
  <c r="E42" i="9"/>
  <c r="B43" i="9"/>
  <c r="C43" i="9"/>
  <c r="D43" i="9"/>
  <c r="F43" i="9" s="1"/>
  <c r="E43" i="9"/>
  <c r="A20" i="5"/>
  <c r="B20" i="5"/>
  <c r="C20" i="5"/>
  <c r="A21" i="5"/>
  <c r="B21" i="5"/>
  <c r="C21" i="5"/>
  <c r="D21" i="5"/>
  <c r="F21" i="5" s="1"/>
  <c r="E21" i="5"/>
  <c r="A22" i="5"/>
  <c r="B22" i="5"/>
  <c r="C22" i="5"/>
  <c r="D22" i="5"/>
  <c r="F22" i="5" s="1"/>
  <c r="E22" i="5"/>
  <c r="A23" i="5"/>
  <c r="B23" i="5"/>
  <c r="C23" i="5"/>
  <c r="D23" i="5"/>
  <c r="F23" i="5" s="1"/>
  <c r="E23" i="5"/>
  <c r="A24" i="5"/>
  <c r="B24" i="5"/>
  <c r="C24" i="5"/>
  <c r="D24" i="5"/>
  <c r="F24" i="5" s="1"/>
  <c r="E24" i="5"/>
  <c r="A25" i="5"/>
  <c r="B25" i="5"/>
  <c r="C25" i="5"/>
  <c r="D25" i="5"/>
  <c r="F25" i="5" s="1"/>
  <c r="E25" i="5"/>
  <c r="A26" i="5"/>
  <c r="B26" i="5"/>
  <c r="C26" i="5"/>
  <c r="D26" i="5"/>
  <c r="F26" i="5" s="1"/>
  <c r="E26" i="5"/>
  <c r="A27" i="5"/>
  <c r="B27" i="5"/>
  <c r="C27" i="5"/>
  <c r="D27" i="5"/>
  <c r="F27" i="5" s="1"/>
  <c r="E27" i="5"/>
  <c r="A28" i="5"/>
  <c r="B28" i="5"/>
  <c r="C28" i="5"/>
  <c r="D28" i="5"/>
  <c r="F28" i="5" s="1"/>
  <c r="E28" i="5"/>
  <c r="A29" i="5"/>
  <c r="B29" i="5"/>
  <c r="C29" i="5"/>
  <c r="D29" i="5"/>
  <c r="F29" i="5" s="1"/>
  <c r="E29" i="5"/>
  <c r="A30" i="5"/>
  <c r="B30" i="5"/>
  <c r="C30" i="5"/>
  <c r="D30" i="5"/>
  <c r="F30" i="5" s="1"/>
  <c r="E30" i="5"/>
  <c r="A31" i="5"/>
  <c r="B31" i="5"/>
  <c r="C31" i="5"/>
  <c r="D31" i="5"/>
  <c r="F31" i="5" s="1"/>
  <c r="E31" i="5"/>
  <c r="G45" i="9" l="1"/>
  <c r="F29" i="9"/>
  <c r="F32" i="5"/>
  <c r="F30" i="22"/>
  <c r="F29" i="22"/>
  <c r="G25" i="5"/>
  <c r="F28" i="22"/>
  <c r="G28" i="22" s="1"/>
  <c r="F44" i="9"/>
  <c r="G44" i="9" s="1"/>
  <c r="G29" i="5"/>
  <c r="G28" i="5"/>
  <c r="G24" i="5"/>
  <c r="G29" i="21"/>
  <c r="G30" i="21"/>
  <c r="G31" i="21"/>
  <c r="G32" i="21"/>
  <c r="F33" i="21"/>
  <c r="G33" i="21" s="1"/>
  <c r="F34" i="21"/>
  <c r="G34" i="21" s="1"/>
  <c r="F35" i="21"/>
  <c r="G35" i="21" s="1"/>
  <c r="F36" i="21"/>
  <c r="G36" i="21" s="1"/>
  <c r="F37" i="21"/>
  <c r="G37" i="21" s="1"/>
  <c r="F30" i="9"/>
  <c r="F46" i="9" s="1"/>
  <c r="G30" i="5"/>
  <c r="G22" i="5"/>
  <c r="F42" i="9"/>
  <c r="G42" i="9" s="1"/>
  <c r="F38" i="9"/>
  <c r="G38" i="9" s="1"/>
  <c r="F34" i="9"/>
  <c r="G28" i="21"/>
  <c r="F31" i="22"/>
  <c r="G30" i="22"/>
  <c r="G29" i="22"/>
  <c r="G43" i="9"/>
  <c r="G41" i="9"/>
  <c r="G40" i="9"/>
  <c r="G39" i="9"/>
  <c r="G37" i="9"/>
  <c r="G36" i="9"/>
  <c r="G35" i="9"/>
  <c r="G34" i="9"/>
  <c r="G33" i="9"/>
  <c r="G32" i="9"/>
  <c r="G31" i="9"/>
  <c r="G29" i="9"/>
  <c r="G21" i="5"/>
  <c r="G31" i="5"/>
  <c r="G27" i="5"/>
  <c r="G23" i="5"/>
  <c r="G26" i="5"/>
  <c r="G30" i="9" l="1"/>
  <c r="G32" i="5"/>
  <c r="C4" i="12" s="1"/>
  <c r="G38" i="21"/>
  <c r="C6" i="12" s="1"/>
  <c r="F38" i="21"/>
  <c r="G31" i="22"/>
  <c r="D6" i="12" s="1"/>
  <c r="G28" i="9"/>
  <c r="G46" i="9" l="1"/>
  <c r="D4" i="12" s="1"/>
  <c r="N514" i="14"/>
  <c r="I514" i="14"/>
  <c r="N496" i="14"/>
  <c r="I496" i="14"/>
  <c r="N487" i="14"/>
  <c r="N486" i="14"/>
  <c r="I486" i="14"/>
  <c r="I487" i="14"/>
  <c r="N519" i="14"/>
  <c r="I519" i="14"/>
  <c r="N517" i="14"/>
  <c r="I517" i="14"/>
  <c r="N490" i="14"/>
  <c r="I490" i="14"/>
  <c r="I509" i="14"/>
  <c r="N509" i="14"/>
  <c r="I510" i="14" l="1"/>
  <c r="N511" i="14"/>
  <c r="I511" i="14"/>
  <c r="N498" i="14" l="1"/>
  <c r="I498" i="14"/>
  <c r="I491" i="14"/>
  <c r="I501" i="14"/>
  <c r="I505" i="14"/>
  <c r="I507" i="14"/>
  <c r="I494" i="14"/>
  <c r="I484" i="14"/>
  <c r="I513" i="14"/>
  <c r="I485" i="14"/>
  <c r="I482" i="14"/>
  <c r="I506" i="14"/>
  <c r="I522" i="14"/>
  <c r="I493" i="14"/>
  <c r="I481" i="14"/>
  <c r="I497" i="14"/>
  <c r="I521" i="14"/>
  <c r="I502" i="14"/>
  <c r="I504" i="14"/>
  <c r="I515" i="14"/>
  <c r="I483" i="14"/>
  <c r="I503" i="14"/>
  <c r="I516" i="14"/>
  <c r="I518" i="14"/>
  <c r="I520" i="14"/>
  <c r="I492" i="14"/>
  <c r="I489" i="14"/>
  <c r="I500" i="14"/>
  <c r="I488" i="14"/>
  <c r="I499" i="14"/>
  <c r="I495" i="14"/>
  <c r="I512" i="14"/>
  <c r="I508" i="14"/>
  <c r="N492" i="14"/>
  <c r="N488" i="14"/>
  <c r="N500" i="14"/>
  <c r="N489" i="14"/>
  <c r="N508" i="14"/>
  <c r="N494" i="14"/>
  <c r="N505" i="14"/>
  <c r="N495" i="14" l="1"/>
  <c r="N520" i="14"/>
  <c r="N516" i="14"/>
  <c r="N502" i="14"/>
  <c r="N482" i="14"/>
  <c r="N507" i="14"/>
  <c r="N491" i="14"/>
  <c r="N512" i="14"/>
  <c r="N484" i="14"/>
  <c r="N504" i="14"/>
  <c r="N518" i="14"/>
  <c r="N481" i="14"/>
  <c r="N506" i="14"/>
  <c r="N485" i="14"/>
  <c r="N503" i="14"/>
  <c r="N522" i="14"/>
  <c r="N513" i="14"/>
  <c r="N515" i="14"/>
  <c r="N493" i="14"/>
  <c r="N483" i="14"/>
  <c r="N499" i="14"/>
  <c r="H523" i="14"/>
  <c r="J523" i="14"/>
  <c r="K523" i="14"/>
  <c r="L523" i="14"/>
  <c r="M523" i="14"/>
  <c r="G523" i="14"/>
  <c r="N521" i="14"/>
  <c r="N501" i="14"/>
  <c r="N497" i="14"/>
  <c r="K525" i="14" l="1"/>
  <c r="H525" i="14" l="1"/>
  <c r="E5" i="12" l="1"/>
  <c r="C11" i="12"/>
  <c r="C10" i="12" l="1"/>
  <c r="C9" i="12" l="1"/>
  <c r="C12" i="12" l="1"/>
  <c r="E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E14" authorId="0" shapeId="0" xr:uid="{A34C1EDD-6827-47DA-9741-08448C511D1E}">
      <text>
        <r>
          <rPr>
            <b/>
            <sz val="9"/>
            <color indexed="81"/>
            <rFont val="Tahoma"/>
            <family val="2"/>
          </rPr>
          <t>MT05:</t>
        </r>
        <r>
          <rPr>
            <sz val="9"/>
            <color indexed="81"/>
            <rFont val="Tahoma"/>
            <family val="2"/>
          </rPr>
          <t xml:space="preserve">
Hitung rata-rata dari data survey 2022  </t>
        </r>
      </text>
    </comment>
  </commentList>
</comments>
</file>

<file path=xl/sharedStrings.xml><?xml version="1.0" encoding="utf-8"?>
<sst xmlns="http://schemas.openxmlformats.org/spreadsheetml/2006/main" count="2391" uniqueCount="852">
  <si>
    <t>SUMBER</t>
  </si>
  <si>
    <t>KATAGORI</t>
  </si>
  <si>
    <t>STAKEHOLDERS</t>
  </si>
  <si>
    <t>KEBUTUHAN DAN HARAPAN</t>
  </si>
  <si>
    <t>TINJAUAN (FAKTOR)</t>
  </si>
  <si>
    <t>IN</t>
  </si>
  <si>
    <t>EKS</t>
  </si>
  <si>
    <t>S</t>
  </si>
  <si>
    <t>W</t>
  </si>
  <si>
    <t>O</t>
  </si>
  <si>
    <t>T</t>
  </si>
  <si>
    <t>NO</t>
  </si>
  <si>
    <t>PRD</t>
  </si>
  <si>
    <t>ISU</t>
  </si>
  <si>
    <t>Teknologi</t>
  </si>
  <si>
    <t>Regulasi</t>
  </si>
  <si>
    <t>Kualitas</t>
  </si>
  <si>
    <t>Proses</t>
  </si>
  <si>
    <t>Penjualan</t>
  </si>
  <si>
    <t>Lingkungan</t>
  </si>
  <si>
    <t>Harga Produk</t>
  </si>
  <si>
    <t>K3</t>
  </si>
  <si>
    <t>SCM</t>
  </si>
  <si>
    <t>QC</t>
  </si>
  <si>
    <t>FIACO</t>
  </si>
  <si>
    <t>HCGA</t>
  </si>
  <si>
    <t>FAKTOR</t>
  </si>
  <si>
    <t>Kinerja Keuangan</t>
  </si>
  <si>
    <t>KONTEKS ORGANISASI</t>
  </si>
  <si>
    <t>STRENGTH</t>
  </si>
  <si>
    <t>BOBOT</t>
  </si>
  <si>
    <t>% BOBOT</t>
  </si>
  <si>
    <t>RATING</t>
  </si>
  <si>
    <t>SCORE</t>
  </si>
  <si>
    <t>Bobot</t>
  </si>
  <si>
    <t>Persepsi nilai pengaruh atribut secara umum terhadap pencapaian target perusahaan</t>
  </si>
  <si>
    <t>Nilai</t>
  </si>
  <si>
    <t>Statement</t>
  </si>
  <si>
    <t>Deskripsi</t>
  </si>
  <si>
    <t>Tidak berpengaruh</t>
  </si>
  <si>
    <t>Tidak memberikan dampak pada percepatan atau perlambatan pencapaian target</t>
  </si>
  <si>
    <t>Kurang berpengaruh</t>
  </si>
  <si>
    <t>Tidak memberikan dampak secara langsung kepada pencapaian target</t>
  </si>
  <si>
    <t>Cukup berpengaruh</t>
  </si>
  <si>
    <t>Memberikan dampak secara langsung tetapi cukup signifikan</t>
  </si>
  <si>
    <t>Sangat berpengaruh</t>
  </si>
  <si>
    <t>Memberikan dampak langsung sangat besar pada pencapaian target</t>
  </si>
  <si>
    <t>Persen Bobot</t>
  </si>
  <si>
    <t>Bobot per atribut  dibagi dengan total bobot dalam satu kategori</t>
  </si>
  <si>
    <t>Rating</t>
  </si>
  <si>
    <t>Persepsi nilai performance setiap atribut, nilai rating positive untuk Strength dan Opportunity serta negative untuk Weakness dan Threat</t>
  </si>
  <si>
    <t xml:space="preserve">  1 atau -1</t>
  </si>
  <si>
    <t>Kecil</t>
  </si>
  <si>
    <t>Performance saat ini tidak memberikan pengaruh terhadap pencapaian target</t>
  </si>
  <si>
    <t xml:space="preserve">  2 atau -2</t>
  </si>
  <si>
    <t>Sedang / cukup</t>
  </si>
  <si>
    <t>Performance saat ini cukup memberikan pengaruh terhadap pencapaian target</t>
  </si>
  <si>
    <t xml:space="preserve">  3 atau -3</t>
  </si>
  <si>
    <t>Besar</t>
  </si>
  <si>
    <t>Performance saat ini  memberikan pengaruh besar terhadap pencapaian target</t>
  </si>
  <si>
    <t xml:space="preserve">  4 atau -4</t>
  </si>
  <si>
    <t>Sangat besar</t>
  </si>
  <si>
    <t>Performance saat ini memberikan pengaruh sangat besar terhadap pencapaian target</t>
  </si>
  <si>
    <t xml:space="preserve"> </t>
  </si>
  <si>
    <t>Score</t>
  </si>
  <si>
    <t>Perkalian antara persen bobot dengan Rating masing-masing atribut</t>
  </si>
  <si>
    <t>Grand Total</t>
  </si>
  <si>
    <t>SUM</t>
  </si>
  <si>
    <t>SWOT</t>
  </si>
  <si>
    <t>WEAKNESS</t>
  </si>
  <si>
    <t>THREAT</t>
  </si>
  <si>
    <t>POSITIF</t>
  </si>
  <si>
    <t>NEGATIF</t>
  </si>
  <si>
    <t>KOORDINAT</t>
  </si>
  <si>
    <t>INTERNAL</t>
  </si>
  <si>
    <t>EXTERNAL</t>
  </si>
  <si>
    <t>OPPORTUNITY</t>
  </si>
  <si>
    <t>PERTUMBUHAN PASAR TINGGI</t>
  </si>
  <si>
    <t>KUADRAN</t>
  </si>
  <si>
    <t>LUAS</t>
  </si>
  <si>
    <t>PRIORITAS STRATEGI</t>
  </si>
  <si>
    <t>II</t>
  </si>
  <si>
    <t>STABILITY</t>
  </si>
  <si>
    <t>EXPANSION</t>
  </si>
  <si>
    <t>I</t>
  </si>
  <si>
    <t>Kuadran I</t>
  </si>
  <si>
    <t>Kuadran II</t>
  </si>
  <si>
    <t>Kuadran III</t>
  </si>
  <si>
    <t>Kuadran IV</t>
  </si>
  <si>
    <t>PERSAINGAN LEMAH</t>
  </si>
  <si>
    <t>PERSAINGAN KUAT</t>
  </si>
  <si>
    <t>III</t>
  </si>
  <si>
    <t>RETRENCHMENT</t>
  </si>
  <si>
    <t>COMBINATION</t>
  </si>
  <si>
    <t>IV</t>
  </si>
  <si>
    <t>PERTUMBUHAN PASAR RENDAH</t>
  </si>
  <si>
    <t>F-MSD/12</t>
  </si>
  <si>
    <t>SO</t>
  </si>
  <si>
    <t>ST</t>
  </si>
  <si>
    <t>WO</t>
  </si>
  <si>
    <t>WT</t>
  </si>
  <si>
    <t>SO1</t>
  </si>
  <si>
    <t>WO1</t>
  </si>
  <si>
    <t>SO2</t>
  </si>
  <si>
    <t>WO2</t>
  </si>
  <si>
    <t>SO3</t>
  </si>
  <si>
    <t>WO3</t>
  </si>
  <si>
    <t>SO4</t>
  </si>
  <si>
    <t>WO4</t>
  </si>
  <si>
    <t>SO5</t>
  </si>
  <si>
    <t>WO5</t>
  </si>
  <si>
    <t>SO6</t>
  </si>
  <si>
    <t>W06</t>
  </si>
  <si>
    <t>SO7</t>
  </si>
  <si>
    <t>ST1</t>
  </si>
  <si>
    <t>WT1</t>
  </si>
  <si>
    <t>ST2</t>
  </si>
  <si>
    <t>WT2</t>
  </si>
  <si>
    <t>ST3</t>
  </si>
  <si>
    <t>WT3</t>
  </si>
  <si>
    <t>ST4</t>
  </si>
  <si>
    <t>WT4</t>
  </si>
  <si>
    <t>ST5</t>
  </si>
  <si>
    <t>WT5</t>
  </si>
  <si>
    <t>ST6</t>
  </si>
  <si>
    <t>WT6</t>
  </si>
  <si>
    <t>WO7</t>
  </si>
  <si>
    <t>SO8</t>
  </si>
  <si>
    <t>WO8</t>
  </si>
  <si>
    <t>ST7</t>
  </si>
  <si>
    <t>ST8</t>
  </si>
  <si>
    <t>WT7</t>
  </si>
  <si>
    <t>Customer</t>
  </si>
  <si>
    <t>SO9</t>
  </si>
  <si>
    <t>WT8</t>
  </si>
  <si>
    <t>Total</t>
  </si>
  <si>
    <t>Kepatuhan terhadap regulasi yang berlaku</t>
  </si>
  <si>
    <t>WT9</t>
  </si>
  <si>
    <t>PT. CHITOSE INTERNASIONAL TBK.</t>
  </si>
  <si>
    <t>Produk CINT sudah tersertifikasi TKDN dan SNI</t>
  </si>
  <si>
    <t>Sumber Daya Manusia</t>
  </si>
  <si>
    <t>SO10</t>
  </si>
  <si>
    <t>Budaya Kaizen konsisten diimplementasikan di lingkungan Chitose</t>
  </si>
  <si>
    <t>Terjadi kecelakaan kerja 6 kali di tahun 2024</t>
  </si>
  <si>
    <t>Dasar Perhitungan Actual Cost di SAP untuk masing masing produk masih menggunakan metode distribusi biaya</t>
  </si>
  <si>
    <t>Penjualan Produk Chitose melalui e-commerce Tokopedia &amp; Platform jual beli pemerintah</t>
  </si>
  <si>
    <t>Keterbukaan supplier dalam meningkatkan kemampuan dan kualitas sesuai standar CINT</t>
  </si>
  <si>
    <t>Masih adanya single supplier</t>
  </si>
  <si>
    <t>Harga Produk Chitose lebih mahal dibandingkan dengan brand lain</t>
  </si>
  <si>
    <t>WT10</t>
  </si>
  <si>
    <t>Kaizen</t>
  </si>
  <si>
    <t>Masih ada komplain pelanggan terkait produk CINT</t>
  </si>
  <si>
    <t>Belum disiplin dalam penggunaan APD</t>
  </si>
  <si>
    <t>Investasi sarana &amp; prasarana digunakan secara maksimal</t>
  </si>
  <si>
    <t>Strategi pemasaran digital menggunakan Search Engine Optimization (SEO)</t>
  </si>
  <si>
    <t>Terbukanya pasar baru untuk alat kesehatan manusia di pasar swasta, alkes hewan, penjualan furnitur dengan interior design, serta perluasan pasar ke Middle East yang menerapkan Eco-Friendly.</t>
  </si>
  <si>
    <t>WO9</t>
  </si>
  <si>
    <t>WO10</t>
  </si>
  <si>
    <t>Konsisten pelaksanaan program CSR untuk masyarakat sekitar</t>
  </si>
  <si>
    <t>Ketepatan realisasi produksi terhadap APS 100%</t>
  </si>
  <si>
    <t>SO11</t>
  </si>
  <si>
    <t>SO12</t>
  </si>
  <si>
    <t>Gross Profit</t>
  </si>
  <si>
    <t>All Dept</t>
  </si>
  <si>
    <t>Internal Process</t>
  </si>
  <si>
    <t>Learning &amp; Growth</t>
  </si>
  <si>
    <t>Kaizen Strategis</t>
  </si>
  <si>
    <t>Milyard Rupiah</t>
  </si>
  <si>
    <t>Produk</t>
  </si>
  <si>
    <t>Program Corporate Social Responsibility</t>
  </si>
  <si>
    <t>Pemenuhan GCG dan Kode Etik</t>
  </si>
  <si>
    <t>Sanksi</t>
  </si>
  <si>
    <t>Pemenuhan/Kepatuhan pada Peraturan Perundangan yang berlaku</t>
  </si>
  <si>
    <t>Optimalisasi Program Digitalisasi</t>
  </si>
  <si>
    <t>Financial</t>
  </si>
  <si>
    <t>Net Profit Before Tax</t>
  </si>
  <si>
    <t>Selling Expense</t>
  </si>
  <si>
    <t>GA Expense</t>
  </si>
  <si>
    <t>Interest Expense</t>
  </si>
  <si>
    <t>Juta Rupiah</t>
  </si>
  <si>
    <t xml:space="preserve">Produk Alkes CINT masih terbatas </t>
  </si>
  <si>
    <t>Karir mapping belum terkonsep dengan baik</t>
  </si>
  <si>
    <t>Alat Uji Kualitas Alkes masih manual</t>
  </si>
  <si>
    <t>Turn over inventory finish good slow dan unmoving rendah</t>
  </si>
  <si>
    <t>Pemenuhan order tidak sesuai dengan permintaan customer</t>
  </si>
  <si>
    <t>Multiskill karyawan belum dapat diukur</t>
  </si>
  <si>
    <t>Sistem manajemen terintegrasi dan program digitalisasi telah dijalankan</t>
  </si>
  <si>
    <t>Autonomus maintenance belum diimplementasikan</t>
  </si>
  <si>
    <t>Mesin produksi sudah berumur sehingga tidak efisien dan efektif</t>
  </si>
  <si>
    <t>Implementasi Direct Holding Integrated System (DHIS)</t>
  </si>
  <si>
    <t xml:space="preserve">DOH AR dan AP belum sesuai </t>
  </si>
  <si>
    <t>Perhitungan kapasitas belum tepat</t>
  </si>
  <si>
    <t>Manajemen gudang Finish Goods belum dikelola dengan baik</t>
  </si>
  <si>
    <t>Kenaikan dividen</t>
  </si>
  <si>
    <t>Harga jual naik karena kenaikan PPN 12%</t>
  </si>
  <si>
    <t>Peraturan perundangan perubahan dan baru</t>
  </si>
  <si>
    <t>Tersedianya material import yang lebih kompetitif</t>
  </si>
  <si>
    <t>Persentase repeat order? Ke PCH</t>
  </si>
  <si>
    <t>CINT belum menggunakan energi terbarukan</t>
  </si>
  <si>
    <t>Raw material unmoving tinggi</t>
  </si>
  <si>
    <t xml:space="preserve">Pengembangan produk jadi dari fix menjadi knockdown </t>
  </si>
  <si>
    <t>Tingkat kegagalan G2 0,32% diatas target</t>
  </si>
  <si>
    <t>Tidak ada komplain dan sanksi</t>
  </si>
  <si>
    <t>Kenaikan nilai saham tidak signifikan</t>
  </si>
  <si>
    <t>Sarana olahraga kurang memadai</t>
  </si>
  <si>
    <t>Peningkatan penjualan</t>
  </si>
  <si>
    <t>36% level asisten manager keatas sudah berusia diatas 50 tahun</t>
  </si>
  <si>
    <t>CINT belum mempunyai program CSR pemberdayaan masyarakat</t>
  </si>
  <si>
    <t>Sum of Bobot</t>
  </si>
  <si>
    <t>Sum of Rating</t>
  </si>
  <si>
    <t>Sum of BOBOT</t>
  </si>
  <si>
    <t>Sum of RATING</t>
  </si>
  <si>
    <t>Implementasi Kaizen dan Inovasi secara konsisten dan berkelanjutan</t>
  </si>
  <si>
    <t>Mempertahankan kualitas produk</t>
  </si>
  <si>
    <t>Company branding melalui media relation</t>
  </si>
  <si>
    <t>Optimalisasi Sistem Manajemen ISO terintegrasi</t>
  </si>
  <si>
    <t>Optimalisasi program autonomus maintenance</t>
  </si>
  <si>
    <t>Perencanaan produksi internal dan subcon yang baik</t>
  </si>
  <si>
    <t>Meningkatkan profitabilitas melalui efisiensi dan efektivitas permesinan</t>
  </si>
  <si>
    <t>Penyusunan program pengembangan karyawan dan percepatan transfer of skill</t>
  </si>
  <si>
    <t>Meningkatkan kepatuhan dan awareness terhadap peraturan K3 &amp; Lingkungan</t>
  </si>
  <si>
    <t>Peningkatan Gross Profit</t>
  </si>
  <si>
    <t>Membangun program digitalisasi</t>
  </si>
  <si>
    <t>Meningkatkan program ESG</t>
  </si>
  <si>
    <t>Zero Accident</t>
  </si>
  <si>
    <t>Meningkatkan inventory management</t>
  </si>
  <si>
    <t>WO11</t>
  </si>
  <si>
    <t>ST9</t>
  </si>
  <si>
    <t>Pengembangan produk yang kompetitif dan dapat diterima pasar</t>
  </si>
  <si>
    <t>ST10</t>
  </si>
  <si>
    <t>Mengendalikan interest expense</t>
  </si>
  <si>
    <t>WT11</t>
  </si>
  <si>
    <t>WT12</t>
  </si>
  <si>
    <t>WT13</t>
  </si>
  <si>
    <t>WO12</t>
  </si>
  <si>
    <t>WO13</t>
  </si>
  <si>
    <t>Compile strategi --&gt; Strategi inisiatif BSC --&gt; diklompokan sesuai perspektif--&gt; tetapkan KPI &amp; target relate ke budget--&gt; Management contribution</t>
  </si>
  <si>
    <t>KPI</t>
  </si>
  <si>
    <t>Organization Capital</t>
  </si>
  <si>
    <t>System Capital</t>
  </si>
  <si>
    <t>Digitalization System</t>
  </si>
  <si>
    <t>Sales Growth</t>
  </si>
  <si>
    <t>Productivity</t>
  </si>
  <si>
    <t>ESG</t>
  </si>
  <si>
    <t>Innovative Product</t>
  </si>
  <si>
    <t>Total Sales</t>
  </si>
  <si>
    <t>1. Mengendalikan AR dan AP
2. Positive cash from operation</t>
  </si>
  <si>
    <t>1. Konsisten dalam pelaksanaan program audit mutu dan Operasional
2. Memastikan penyelesaian temuan audit dilakukan sesuai jadwal</t>
  </si>
  <si>
    <t>1. Inovasi dan efisiensi penggunaan sumber energi
2. Konsistensi pengelolaan lingkungan</t>
  </si>
  <si>
    <t>1. Meningkatkan sinergi dan kolaborasi R&amp;D dgn Sales Marketing
2. Melakukan riset pasar
3. Menetapkan program pengembangan produk</t>
  </si>
  <si>
    <t>1. Memastikan Autonomus Maintenance dilaksanakan</t>
  </si>
  <si>
    <t>1. Update HIRADC
2. Meningkatkan kepatuhan terhadap penggunaan APD</t>
  </si>
  <si>
    <t>1. Memastikan improvement dan inovasi tetap berjalan</t>
  </si>
  <si>
    <t>1. Update peraturan perundangan yang berlaku
2. Membuat program pengawasan pemenuhan peraturan perundangan</t>
  </si>
  <si>
    <t>Pengembangan produk lokal dan Alkes yang kompetitif dan dapat diterima pasar</t>
  </si>
  <si>
    <t>Sales Single</t>
  </si>
  <si>
    <t>1. Meningkatkan kinerja penjualan DH
2. Meningkatkan kinerja penjualan Alkes
3. Meningkatkan kinerja penjualan Eksport &amp; OEM
4. Peningkatan penjualan melalui E-commerse &amp; pemasaran digital</t>
  </si>
  <si>
    <t>Customer melakukan Pembelian Ulang</t>
  </si>
  <si>
    <t>1. Meningkatkan layanan penjualan
2. Menetapkan program customer care</t>
  </si>
  <si>
    <t>Customer Loyalty</t>
  </si>
  <si>
    <t>Gross Profit Growth</t>
  </si>
  <si>
    <t>Ketepatan Waktu Closed Temuan Internal Audit</t>
  </si>
  <si>
    <t>Jumlah Temuan Minor Audit Eksternal</t>
  </si>
  <si>
    <t>Program ESG (Environment, Social, Governance)</t>
  </si>
  <si>
    <t>Total Inventory Single Moving &amp; Slow Moving</t>
  </si>
  <si>
    <t>Total Inventory Single Unmoving</t>
  </si>
  <si>
    <t>Implementasi Autonomus Maintenance di line Produksi</t>
  </si>
  <si>
    <t>Kecelakaan Kerja</t>
  </si>
  <si>
    <t>Kecelakaan</t>
  </si>
  <si>
    <t>Pencapaian Target Intensitas Energi (GJ/Pcs)</t>
  </si>
  <si>
    <t>Pencapaian Target Intensitas Emisi CO2 (Ton CO2/Pcs)</t>
  </si>
  <si>
    <t>Pencapaian Target Intensitas Waste Water (M3/Pcs)</t>
  </si>
  <si>
    <t>Pencapaian Target Intensitas Solid Waste (Ton/Pcs)</t>
  </si>
  <si>
    <t>Penggunaan Material Ramah Lingkungan Tersertifikasi</t>
  </si>
  <si>
    <t>Produk Hasil Pengembangan dapat diterima pasar</t>
  </si>
  <si>
    <t>Inventory Management</t>
  </si>
  <si>
    <t>Keterlibatan Kaizen Perbulan</t>
  </si>
  <si>
    <t>Teguran/SP</t>
  </si>
  <si>
    <t xml:space="preserve">1. Meningkatkan otomasi &amp; digitalisasi dalam kegiatan operasional
2. Peningkatan efektivitas SAP </t>
  </si>
  <si>
    <t>Per departemen</t>
  </si>
  <si>
    <t>Temuan 5S</t>
  </si>
  <si>
    <t>Efektivitas Pelatihan</t>
  </si>
  <si>
    <t>Survey Kepuasan Pelanggan</t>
  </si>
  <si>
    <t>Indeks Kepuasan Pelanggan</t>
  </si>
  <si>
    <t>Customer Satisfaction</t>
  </si>
  <si>
    <t>1. Meningkatkan branding melalui website internal maupun kerjasama dengan media
2. Menetapkan Program Survey Kepuasan Pelanggan</t>
  </si>
  <si>
    <t>Simplifikasi material &amp; proses</t>
  </si>
  <si>
    <t>Kegagalan G2/Bulan</t>
  </si>
  <si>
    <t>Hasil Produksi Equivalen</t>
  </si>
  <si>
    <t>Overall Equipment Efectiveness (OEE)</t>
  </si>
  <si>
    <t>Production Quality</t>
  </si>
  <si>
    <t>Hasil Produksi Robotik</t>
  </si>
  <si>
    <t>Komplain produk</t>
  </si>
  <si>
    <t>1. Meningkatkan otomasi &amp; digitalisasi dalam kegiatan operasional
2. Perencanaan produksi internal dan subcon yang baik</t>
  </si>
  <si>
    <t>1. Meningkatkan akurasi perencanaan produksi
2. Pengelolaan seluruh kegiatan operasional yang lebih efisien &amp; efektif
3. Meningkatkan akurasi penentuan harga jual</t>
  </si>
  <si>
    <t>Juni</t>
  </si>
  <si>
    <t>Budget</t>
  </si>
  <si>
    <t>Komplain</t>
  </si>
  <si>
    <t>Hari Kerja</t>
  </si>
  <si>
    <t>Temuan Minor</t>
  </si>
  <si>
    <t>Keterlibatan Karyawan di Portal</t>
  </si>
  <si>
    <t>All Direktorat</t>
  </si>
  <si>
    <t>Program tahunan/departemen</t>
  </si>
  <si>
    <t>1. Konsisten dalam pelaksanaan Program CSR 
2. Pengembangan program CSR Pemberdayaan Masyarakat</t>
  </si>
  <si>
    <t xml:space="preserve">1. Meningkatkan akurasi perencanaan produksi
2. Meningkatkan produktivitas </t>
  </si>
  <si>
    <t>1. Meningkatkan otomasi &amp; digitalisasi dalam kegiatan operasional
2. Modernisasi dan revitalisasi sarana dan prasarana
3. Program pengembangan karyawan</t>
  </si>
  <si>
    <t>1.Modernisasi dan revitalisasi sarana dan prasarana</t>
  </si>
  <si>
    <t>Dir. Produksi</t>
  </si>
  <si>
    <t>Dir. Adm &amp; Keu</t>
  </si>
  <si>
    <t>SLS Distribution
GS &amp; NSB
BusDev
Marketing</t>
  </si>
  <si>
    <t>Marketing
SLS Distribution
GS &amp; NSB
BusDev</t>
  </si>
  <si>
    <t>Marketing
Sales Dist
Busdev
GS &amp; NSB
SCM
PRD
HCGA
PCH</t>
  </si>
  <si>
    <t>Marketing
Sales Distribution
Busdev
GS &amp; NSB</t>
  </si>
  <si>
    <t>FIACO
PCH
Marketing
Sales Distribution
Busdev
GS &amp; NSB</t>
  </si>
  <si>
    <t>PRD
QC
ENG
SCM</t>
  </si>
  <si>
    <t>Dir. Produksi
Dir. Adm &amp; Keu</t>
  </si>
  <si>
    <t>SCM
PRD
ENG
MSD</t>
  </si>
  <si>
    <t>PRD
ENG
MSD
SCM
HCGA</t>
  </si>
  <si>
    <t>R&amp;D, SCM, MSD</t>
  </si>
  <si>
    <t>QC
PRD
ENG
MSD</t>
  </si>
  <si>
    <t>PRD
QC
SCM
RND
SLS Distribution</t>
  </si>
  <si>
    <t>3,5?</t>
  </si>
  <si>
    <t>Simplifikasi</t>
  </si>
  <si>
    <t>Hasil Produksi</t>
  </si>
  <si>
    <t>Produk/hari</t>
  </si>
  <si>
    <t>1. Meningkatkan efektivitas pemenuhan terhadap GCG dan Kode Etik</t>
  </si>
  <si>
    <t>1. Kepatuhan terhadap penggunaan APD
2. Program pengembangan SDM
3. Konsistensi pengelolaan lingkungan</t>
  </si>
  <si>
    <t>Temuan 5S &amp; K3</t>
  </si>
  <si>
    <t>1. Meningkatkan otomasi &amp; digitalisasi dalam kegiatan operasional
2. Meningkatkan produktivitas
3. Meningkatkan utilisasi permesinan</t>
  </si>
  <si>
    <t>Klaim Produk</t>
  </si>
  <si>
    <t>Rupiah</t>
  </si>
  <si>
    <t>dari 4</t>
  </si>
  <si>
    <t>SLS Distribution
GS &amp; NSB
BusDev
SCM
PRD</t>
  </si>
  <si>
    <t>MSD
ENG
PRD</t>
  </si>
  <si>
    <t>SLS Distribution
GS &amp; NSB
BusDev
Marketing
R&amp;D</t>
  </si>
  <si>
    <t>Marketing</t>
  </si>
  <si>
    <t>QC
PRD
ENG
diolah MSD</t>
  </si>
  <si>
    <t>Sales Distribution</t>
  </si>
  <si>
    <t>Internal Audit</t>
  </si>
  <si>
    <t>ESG Tim</t>
  </si>
  <si>
    <t>R&amp;D</t>
  </si>
  <si>
    <t>IT</t>
  </si>
  <si>
    <t>Dir. Sales MKT
Dir. BusDev</t>
  </si>
  <si>
    <t>Dir. Sales MKT
Dir. BusDev
Dir. Produksi</t>
  </si>
  <si>
    <t>M Rupiah</t>
  </si>
  <si>
    <t>Total Inventory Single RM dan WIP</t>
  </si>
  <si>
    <t>Total Inventory Single RM dan WIP Unmoving</t>
  </si>
  <si>
    <t>1. Mempertahankan keunggulan kualitas produk CINT
2. Mempertahankan kualitas packaging
3. Meningkatkan kualitas proses QC
4. Mempercepat leadtime pengiriman</t>
  </si>
  <si>
    <t>Dir. Sales MKT
Dir. BusDev
Dir. Produksi
Dir. Adm &amp; Keu</t>
  </si>
  <si>
    <t>Cost Effectiveness</t>
  </si>
  <si>
    <t>PERSPECTIVE</t>
  </si>
  <si>
    <t>OBJECTIVE</t>
  </si>
  <si>
    <t>TARGET</t>
  </si>
  <si>
    <t>INDIKATOR</t>
  </si>
  <si>
    <t>STRATEGI INISIATIVE</t>
  </si>
  <si>
    <t>DIR. CONTIBUTE</t>
  </si>
  <si>
    <t>DEPT. CONTRIBUTE</t>
  </si>
  <si>
    <t>PENYEDIA DATA</t>
  </si>
  <si>
    <t>STRATEGI OBJECTIVE DARI SWOT</t>
  </si>
  <si>
    <t>1. Modernisasi dan revitalisasi sarana dan prasarana
2. Meningkatkan produktivitas mesin robot</t>
  </si>
  <si>
    <t>1. Meningkatkan otomasi &amp; digitalisasi dalam kegiatan operasional
2. Meningkatkan produktivitas
3. Meningkatkan utilisasi permesinan
4. Meningkatkan kualitas hasil produksi</t>
  </si>
  <si>
    <t xml:space="preserve">1. Memastikan Autonomus Maintenance dilaksanakan
</t>
  </si>
  <si>
    <t>1. Memanfaatkan penggunaan inventory slow dan unmoving
2. Meningkatkan akurasi perencanaan produksi
3. Proses pengadaan sesuai dengan perencanaan
4. Konsistensi dalam pelaksanaan sampling opname</t>
  </si>
  <si>
    <t>1. Membuat program pengembangan karyawan setiap jenjang karir
2. Membuat program learning management system</t>
  </si>
  <si>
    <t>Sales Konsol</t>
  </si>
  <si>
    <t>Gross Profit Konsol</t>
  </si>
  <si>
    <t>Gross Profit Single</t>
  </si>
  <si>
    <t>Net Profit Before Tax Konsol</t>
  </si>
  <si>
    <t>Net Profit Before Tax Single</t>
  </si>
  <si>
    <t>Peningkatan Profit</t>
  </si>
  <si>
    <t>New Customer</t>
  </si>
  <si>
    <t>Jumlah Customer Baru</t>
  </si>
  <si>
    <t>Data customer 2023 compare 2024</t>
  </si>
  <si>
    <t>Hasil Survey Kepuasan Pelanggan</t>
  </si>
  <si>
    <t>Juli</t>
  </si>
  <si>
    <t>STRATEGI 2026</t>
  </si>
  <si>
    <t>TH. 2026</t>
  </si>
  <si>
    <t>DEPT</t>
  </si>
  <si>
    <t>Manajemen</t>
  </si>
  <si>
    <t>Menambah pelanggan baru lokal atau internasional</t>
  </si>
  <si>
    <t>Pertumbuhan pembangunan infrastruktur, tentunya dibarengi dengan kebutuhan furnitur yang tepat dan memadai</t>
  </si>
  <si>
    <t>Pelanggan</t>
  </si>
  <si>
    <t>Meningkatkan kualitas pelayanan dan produk</t>
  </si>
  <si>
    <t>Brand image sebagai furnitur yang berkualitas dan pelayanan yang baik sudah melekat di masyarakat/pelanggan</t>
  </si>
  <si>
    <t>Meningkatkan kecepatan respon atas Forecast atau PO Customer OEM dan Internasional</t>
  </si>
  <si>
    <t>Pembayaran customer OEM dan internasional yang cepat dan sesuai jadwal</t>
  </si>
  <si>
    <t>Memenuhi kebutuhan material dengan lebih cepat dan berkualitas</t>
  </si>
  <si>
    <t>Jumlah vendor/supplier setiap tahun bertambah</t>
  </si>
  <si>
    <t>Vendor/Supplier</t>
  </si>
  <si>
    <t>Karyawan</t>
  </si>
  <si>
    <t xml:space="preserve">Menambah jumlah SDM </t>
  </si>
  <si>
    <t>Terbatasnya jumlah SDM, sehingga beban kerja administrasi terpusat pada satu orang</t>
  </si>
  <si>
    <t>Kecepatan respon dalam pembuatan produk custom, supaya dapat menjawab pertanyaan calon customer</t>
  </si>
  <si>
    <t>Calon buyer internasional khususnya tertarik dengan profil dan produk Chitose. Namun dikarenakan model produk global/defaultnya berbeda, calon customer menanyakan kesanggupan produksi atau target harga dalam waktu cepat</t>
  </si>
  <si>
    <t>Dapat meningkatkan jumlah penjualan produk export</t>
  </si>
  <si>
    <t>Kualitas produk yang sudah dinilai baik oleh pelanggan</t>
  </si>
  <si>
    <t>Dapat meningkatkan produktivitas, efisiensi proses, dan negosiasi harga bahan baku</t>
  </si>
  <si>
    <t xml:space="preserve">Informasi forecast order 3-5 bulan ke depan dari pelanggan OEM dan internasional dengan akurasi yang tinggi </t>
  </si>
  <si>
    <t>Harga jual produk OEM dapat sesuai dengan harapan customer</t>
  </si>
  <si>
    <t>Pindahnya order pelanggan OEM ke kompetitor dengan harga yang lebih murah dengan produk yang sama</t>
  </si>
  <si>
    <t>Kompetitor</t>
  </si>
  <si>
    <t>BUSDEV</t>
  </si>
  <si>
    <t>HardSkil Karyawan</t>
  </si>
  <si>
    <t>Program TNA yang Konsisten dilaksanakan</t>
  </si>
  <si>
    <t>sumber daya manusia</t>
  </si>
  <si>
    <t>Peningkatan Kompetensi Karyawan</t>
  </si>
  <si>
    <t>KMS yang dikelola d konsisten yang kaya materi pembelajaran</t>
  </si>
  <si>
    <t>Target Departemen Terarah</t>
  </si>
  <si>
    <t>Penyusunan KPI BSC dan laporan yang dipantau secara Konsisten</t>
  </si>
  <si>
    <t>Tatakelola Perusahaan yang Baik</t>
  </si>
  <si>
    <t>Konsisten melakukan Audit Internal</t>
  </si>
  <si>
    <t>melaksanakan Manjemen iso terintegrasi ISO.9001, 14.001, 45.001</t>
  </si>
  <si>
    <t>Jaminan Mutu Produk</t>
  </si>
  <si>
    <t>Pemegang Sertifikat SNI, ECOlabel, TKDN</t>
  </si>
  <si>
    <t>Saluran pemasaran yang luas Mencakup seluruh indonesia</t>
  </si>
  <si>
    <t>Memiliki Jaringan Pemasaran yang luas seluruh Indonesia</t>
  </si>
  <si>
    <t>Bisnis Dengan Pemerintah</t>
  </si>
  <si>
    <t>Jangkaunan pemasaran kepada pemerintah melalui E katalog</t>
  </si>
  <si>
    <t>Pengelolaan MDG'S</t>
  </si>
  <si>
    <t>Manajemen ESG berkelanjutan</t>
  </si>
  <si>
    <t>RND</t>
  </si>
  <si>
    <t>tidak ada keluhan pelanggan terhadap Produk</t>
  </si>
  <si>
    <t>Masih ada beberapa keluhan pelanggan terhadap produk terutama kelengkapan &amp; Packing</t>
  </si>
  <si>
    <t>Pasar</t>
  </si>
  <si>
    <t>Harga Jual Product dapat bersaing</t>
  </si>
  <si>
    <t>Productivitas belum dapat menekan Biaya FOH</t>
  </si>
  <si>
    <t>Supplier</t>
  </si>
  <si>
    <t>MOQ Material wajar dan dapat diserap</t>
  </si>
  <si>
    <t xml:space="preserve">MOQ material cukup tinggi, menjadi Slow dan Dead Stock jika terdapat sisa material </t>
  </si>
  <si>
    <t>harga Subkontraktor dan suplier ramah terhadap Production Cost</t>
  </si>
  <si>
    <t>Beberapa Harga material, Ongkos Jasa subkon masih tinggi</t>
  </si>
  <si>
    <t>Dapat memanfaatkan Pasar online secara maksimal</t>
  </si>
  <si>
    <t>belum secara maksimal memanfaatkan pasar online</t>
  </si>
  <si>
    <t>Kapasitas terpasang pabrik bisa terpakai maksimal</t>
  </si>
  <si>
    <t>kapasitas produksi belum terpakai maksimal</t>
  </si>
  <si>
    <t>tidak terjadi komplain produk dari produk eksport</t>
  </si>
  <si>
    <t xml:space="preserve">Hampir selalu ada komplain mengenai produk eksport kursi piano </t>
  </si>
  <si>
    <t>Skill Operator, terutama seksi assembling harus merata</t>
  </si>
  <si>
    <t>Komplain produk kebanyakan dari proses assembling</t>
  </si>
  <si>
    <t>mudah mendapatkan komponen untuk pengembangan produk</t>
  </si>
  <si>
    <t>injection mould baru cukup hahal, tidak ada pasar khususu komponen furniture</t>
  </si>
  <si>
    <t>mudah mencari Bench mark untuk melakukan pengembangan product</t>
  </si>
  <si>
    <t>informasi di website melimpah, sering diadakan pameran furniture dan interior</t>
  </si>
  <si>
    <t>Pemerintah</t>
  </si>
  <si>
    <t>program pemerintah</t>
  </si>
  <si>
    <t>Sekolah rakyat</t>
  </si>
  <si>
    <t>stimulasi ekonomi oleh pemerintah</t>
  </si>
  <si>
    <t>pengucuran finansial 200 triliun ke Bank Pemerintah</t>
  </si>
  <si>
    <t>anggaran pemerintah untuk pendidikan tinggi</t>
  </si>
  <si>
    <t>pembangunan sekolah baru</t>
  </si>
  <si>
    <t>Anggaran pemerintah untuk kesehatan tinggi</t>
  </si>
  <si>
    <t>pembangunan rumah sakit baru</t>
  </si>
  <si>
    <t>Anggaran pemerintah untuk ketahanan pangan tinggi</t>
  </si>
  <si>
    <t>Peluang akan berdiri bisnis-bisnis baru</t>
  </si>
  <si>
    <t>Pasar online terbuka lebar</t>
  </si>
  <si>
    <t>Kebiasaan saat ini melakukan pembelian melalui online (Lebih praktis, banyak pilihan)</t>
  </si>
  <si>
    <t>Sosial</t>
  </si>
  <si>
    <t>Pasar alternatif eksport wilayah timur tengah</t>
  </si>
  <si>
    <t>Perkebnagan ekonomi dan bisnis di negara2 petrodolar</t>
  </si>
  <si>
    <t>Pertumbuhan eksport kagukuro</t>
  </si>
  <si>
    <t>Keinginan untuk menambah item baru untuk tahun 2026</t>
  </si>
  <si>
    <t>Harga besi, harga Plastik sama secara global</t>
  </si>
  <si>
    <t>Harga besi dan plastik china lebih murah, harga produk cint sulit bersaing dengan china</t>
  </si>
  <si>
    <t>Produk import</t>
  </si>
  <si>
    <t>kemudahan import product furniture yang lebih murah</t>
  </si>
  <si>
    <t>Investor/Kreditor</t>
  </si>
  <si>
    <t>Perkembangan pabrik-pabrik baru furniture</t>
  </si>
  <si>
    <t>Persaingan medapatkan pasar semakain ketat</t>
  </si>
  <si>
    <t>Ekonomi</t>
  </si>
  <si>
    <t>sektor swasta yang stagnan</t>
  </si>
  <si>
    <t>Bnak swasta tidak begitu konsen mengalirkan kredit di sektor swasta</t>
  </si>
  <si>
    <t>kecendrungan harga komponen import yang naik</t>
  </si>
  <si>
    <t>pelemahan nilai tukar rupiah</t>
  </si>
  <si>
    <t>Reformasi birokrasi pemerintah</t>
  </si>
  <si>
    <t>Pemerintah daerah lebih hati-hati dalam menjalankan proyek pembangunan</t>
  </si>
  <si>
    <t>pengadaan furniture oleh pabrik-pabrik china</t>
  </si>
  <si>
    <t>Pengadaan produk furniture langsung ke china</t>
  </si>
  <si>
    <t>Permintaan Produk Costom</t>
  </si>
  <si>
    <t>Pembuatan produk costom memerlukan tambahan effort dan modifikasi sarana</t>
  </si>
  <si>
    <t xml:space="preserve">pertumbuhan ekonomi nasional </t>
  </si>
  <si>
    <t>Pertumbuhan bisnis baru belum nampak dan cenderung stagnan dan turun</t>
  </si>
  <si>
    <t>Mesin modern dan terbarukan</t>
  </si>
  <si>
    <t xml:space="preserve">Dukungan manajemen dalam investasi mesin dan sarana penunjang proses sangat besar selama dapat mencapai target </t>
  </si>
  <si>
    <t>Sumber Daya Mesin</t>
  </si>
  <si>
    <t>Program ESG perusahaan berdampak baik dan berkelanjutan</t>
  </si>
  <si>
    <t>Sistem monitoring ESG perusahaan sudah dikembangkan</t>
  </si>
  <si>
    <t>Terpenuhinya Standar sertifikasi (TKDN, Halal, ISO, SNI, CPAKB, CDAKB)</t>
  </si>
  <si>
    <t>Pemenuhan persyaratan regulasi/sertifikasi teknis produk</t>
  </si>
  <si>
    <t>5S menjadi budaya kerja</t>
  </si>
  <si>
    <t>Sistem 5S yang kontinyu selalu dilaksanakan</t>
  </si>
  <si>
    <t>Budaya</t>
  </si>
  <si>
    <t>Pengawasan terhadap sistem K3 berjalan dengan baik</t>
  </si>
  <si>
    <t>Sistem inspeksi K3 yang sudah dijalankan dan dikembangkan</t>
  </si>
  <si>
    <t xml:space="preserve">Dukungan manajemen yang besar dalam penerapan teknologi yang sesuai dengan Proses produksi yang efisien dan efektif </t>
  </si>
  <si>
    <t>Perkembangan teknologi manufaktur yang berkembang cepat</t>
  </si>
  <si>
    <t>Masyarakat</t>
  </si>
  <si>
    <t>Masyarakat sekitar pabrik yang mendukung kegiatan usaha</t>
  </si>
  <si>
    <t>Lingkungan usaha yang kondusif</t>
  </si>
  <si>
    <t>Lay out manufaktur yang efisien dan efektif sesuai kebutuhan</t>
  </si>
  <si>
    <t>Masih terbuka untuk pengembangan/penataan manufaktur</t>
  </si>
  <si>
    <t xml:space="preserve">Supplier/Vendor yang mendukung semua kebutuhan </t>
  </si>
  <si>
    <t>Konsistensi dan loyalitas subkon/supplier</t>
  </si>
  <si>
    <t>Jumlah karyawan yang merata di setiap bagian</t>
  </si>
  <si>
    <t>Kebutuhan karyawan terhadap kapasitas produksi yang meningkat</t>
  </si>
  <si>
    <t>Skill karyawan yang merata dan multi tasking</t>
  </si>
  <si>
    <t>Skill kerja karyawan</t>
  </si>
  <si>
    <t>Training pengembangan karyawan selalu dilaksanakan</t>
  </si>
  <si>
    <t>Pengalaman kerja karyawan tinggi</t>
  </si>
  <si>
    <t>Etos kerja yang tinggi</t>
  </si>
  <si>
    <t>Penurunan etos kerja karyawan</t>
  </si>
  <si>
    <t>Soft skill dan hardskill yang dimiliki karyawan berimbang</t>
  </si>
  <si>
    <t>Minim regenerasi terkait skill karyawan</t>
  </si>
  <si>
    <t>Kepemimpinan yang kuat dari leader di setiap bagian</t>
  </si>
  <si>
    <t>Kepemimpinan kuat belum tertanam di pemimpin generasi muda (gen Z maupun milenial)</t>
  </si>
  <si>
    <t>Mesin yang tersedia adalah mesin generasi terbaru</t>
  </si>
  <si>
    <t>Mesin yang dimiliki adalah mesin generasi lama</t>
  </si>
  <si>
    <t>Fisik bangunan yang baik dan aman</t>
  </si>
  <si>
    <t xml:space="preserve">Sebagian besar bangunan yang ada adalah bangunan lama </t>
  </si>
  <si>
    <t>Layout yang flexible mendukung streamline proses</t>
  </si>
  <si>
    <t>Luas areal produksi yang terbatas</t>
  </si>
  <si>
    <t xml:space="preserve">Ketepatan waktu perancangan lay out dan gambar sarana  </t>
  </si>
  <si>
    <t>Keterlambatan gambar lay out dan sarana</t>
  </si>
  <si>
    <t xml:space="preserve">Bahan baku/material sesuai kebutuhan </t>
  </si>
  <si>
    <t>Minimum Order Quantity untuk komponen/bahan baku utama</t>
  </si>
  <si>
    <t>MSD</t>
  </si>
  <si>
    <t>Kepuasan pelanggan dari hasil produk dengan kualitas yang baik</t>
  </si>
  <si>
    <t xml:space="preserve">Hasil pekerjaan dapat dipakai dan diterapkan dalam proses produksi </t>
  </si>
  <si>
    <t>Produk kerja yang sesuai permintaan bagian lain</t>
  </si>
  <si>
    <t xml:space="preserve">Ide dan pemikiran yang tidak dibatasi dan terbuka </t>
  </si>
  <si>
    <t>Loyal terhadap perusahaan dengan hubungan kondusif tidak saling merugikan</t>
  </si>
  <si>
    <t>Dukungan yang intens dalam supply kebutuhan proses produksi sehingga dapat berjalan dengan lancar</t>
  </si>
  <si>
    <t>Koordinasi antar bagian yang semakin kondusif</t>
  </si>
  <si>
    <t>Kekompakan antar bagian dalam menunjang keberhasilan target</t>
  </si>
  <si>
    <t>Adanya dukungan dan reward yang sesuai</t>
  </si>
  <si>
    <t>Terbuka peluang untuk memunculkan ide kreatif yang membangun</t>
  </si>
  <si>
    <t>Skill yang sesuai dengan kompetensi</t>
  </si>
  <si>
    <t>terbuka untuk meningkatkan level skill karyawan</t>
  </si>
  <si>
    <t>Lingkungan kerja yang nyaman, aman, sehat</t>
  </si>
  <si>
    <t>Perusahaan mendukung perubahan yang positif dan berkelanjutan</t>
  </si>
  <si>
    <t xml:space="preserve">Sarana penunjang produksi yang memadai untuk memenuhi permintaan </t>
  </si>
  <si>
    <t>Pertumbuhan permintaan produk furnitur dan Rumah sakit</t>
  </si>
  <si>
    <t>Harga bahan baku, material, Biaya subkon, alat/mesin &amp; sarana produksi yang stabil</t>
  </si>
  <si>
    <t>Harga bahan baku/material/alat produksi &amp;sarana yang naik mempengaruhi CAPEX</t>
  </si>
  <si>
    <t>Terpenuhi kebutuhan bagian lain tepat waktu dan kualitas</t>
  </si>
  <si>
    <t xml:space="preserve">keterlambatan karena keterbatasan informasi, sarana dan dukungan dalam pelaksanaan proses kerja </t>
  </si>
  <si>
    <t>Ketepatan pengiriman bahan baku/Komponen/alat bantu</t>
  </si>
  <si>
    <t>Keterlambatan pengiriman bahan baku/Komponen/alat bantu yang mengganggu proses produksi</t>
  </si>
  <si>
    <t>Suasana kerja yang  kondusif</t>
  </si>
  <si>
    <t>Permasalahan diluar faktor teknis yang menghambat proses</t>
  </si>
  <si>
    <t>Investasi dapat terlaksana tepat waktu dan tepat guna</t>
  </si>
  <si>
    <t>Keterbatasan budget sehingga investasi (CAPEX) tidak tercapai</t>
  </si>
  <si>
    <t xml:space="preserve">Hasil kerja yang dapat diaplikasikan dalam proses produksi </t>
  </si>
  <si>
    <t>Hasil kerja tidak sesuai ekspektasi pengguna sehingga tidak dapat diaplikasikan</t>
  </si>
  <si>
    <t>Mesin yang ada masih mampu menjawab kebutuhan produksi</t>
  </si>
  <si>
    <t xml:space="preserve">Mesin yang ada sekarang tidak mampu memproses desain baru atau tidak efisien lagi </t>
  </si>
  <si>
    <t>Pekerjaan melampaui target dan semangat</t>
  </si>
  <si>
    <t>Menurunnya produktivitas dan kreatifitas</t>
  </si>
  <si>
    <t>Tidak ada kebijakan yang merugikan perusahaan</t>
  </si>
  <si>
    <t>Penggantian kepemimpinan dengan regulasi baru terhadapap industri manufaktur dan turunannya</t>
  </si>
  <si>
    <t>Peningkatan kompetensi dan jenjang karir karyawan</t>
  </si>
  <si>
    <t>Dukungan kebijakan dari manajemen</t>
  </si>
  <si>
    <t>Pelatihan teknis berkelanjutan</t>
  </si>
  <si>
    <t>Kesiapan terhadap perubahan teknologi</t>
  </si>
  <si>
    <t>Terwujudnya lingkungan kerja yang kolaboratif</t>
  </si>
  <si>
    <t>Keterbukaan komunikasi dua arah</t>
  </si>
  <si>
    <t>Terwujudnya kaizen gabungan antar dapartemen</t>
  </si>
  <si>
    <t>Menerapkan budaya kolaborasi</t>
  </si>
  <si>
    <t>ENG</t>
  </si>
  <si>
    <t>Pengadaan kompresor backup untuk kelancaran produksi</t>
  </si>
  <si>
    <t xml:space="preserve">Tidak ada kompresor backup 75KW  </t>
  </si>
  <si>
    <t>Pengadaan tangga elektrik untuk keamanan bekerja di ketinggian (scissor)</t>
  </si>
  <si>
    <t>Tidak ada sarana penunjang untuk pekerjaan di ketinggian</t>
  </si>
  <si>
    <t>relayout dies &amp; jig house</t>
  </si>
  <si>
    <t>Penyimpanan sarana dies dan jiga tidak tertata</t>
  </si>
  <si>
    <t>Ruang khusus untuk perangkat rectifier</t>
  </si>
  <si>
    <t>Rectifier berkarat akibat uap chemical</t>
  </si>
  <si>
    <t>Relayout ruangan kompresor</t>
  </si>
  <si>
    <t>Udara panas di ruang kompressor tidak tersirkulasi optimal</t>
  </si>
  <si>
    <t>Training keahlian yang dibutuhkan tim engineering</t>
  </si>
  <si>
    <t>Kekurangan tim yang ahli dibidang teknik</t>
  </si>
  <si>
    <t xml:space="preserve">Peningkatan keahlian dan legalitas </t>
  </si>
  <si>
    <t>Pelatihan keahlian tidak tersertifikasi</t>
  </si>
  <si>
    <t>Mesin tahan lama dan perbaikannya cepat</t>
  </si>
  <si>
    <t>kesulitan spare part mesin yang sudah diskontinyu (mesin lama)</t>
  </si>
  <si>
    <t>Pelanggan melaksanakan outonomus maintenance</t>
  </si>
  <si>
    <t>Ketergantungan yang tinggi kepada tim engineering perihal kebersihan mesin</t>
  </si>
  <si>
    <t>Modernisasi mesin-mesin produksi</t>
  </si>
  <si>
    <t>Penambahan mesin-mesin dengan teknologi baru</t>
  </si>
  <si>
    <t>Mitra strategis untuk improvement mesin produksi</t>
  </si>
  <si>
    <t>Informasi teknologi untuk proses produksi</t>
  </si>
  <si>
    <t>Meningkatkan kompetensi teknis Mekatronika</t>
  </si>
  <si>
    <t>Mesin-mesin dengan teknologi baru</t>
  </si>
  <si>
    <t>Mesin lebih bersih dan terjaga</t>
  </si>
  <si>
    <t xml:space="preserve">Pelaksanaan Autonomous Maintenance </t>
  </si>
  <si>
    <t>Mengurangi mesin yang tidak efektif dan optimalisasi ruang kerja</t>
  </si>
  <si>
    <t>Pemusnahan sarana</t>
  </si>
  <si>
    <t xml:space="preserve">Informasi stok dan harga yang transparan </t>
  </si>
  <si>
    <t>Kelangkaan sparepart dan informasi harga</t>
  </si>
  <si>
    <t>Dukungan teknik dan garansi yang jelas</t>
  </si>
  <si>
    <t xml:space="preserve">ASS yang lemah </t>
  </si>
  <si>
    <t>Kualitas barang konsisten sesuai standar</t>
  </si>
  <si>
    <t>Kualitas barang tidak sesuai</t>
  </si>
  <si>
    <t>Pengadaan mould milik chitose</t>
  </si>
  <si>
    <t xml:space="preserve">komponen plastik yang dibuat menggunakan sarana mould milik sankei </t>
  </si>
  <si>
    <t>Pelatihan dan dukungan implementasi teknologi baru</t>
  </si>
  <si>
    <t>Kemajuan teknologi bidang manufaktur</t>
  </si>
  <si>
    <t>Dukungan dan sosialisasi energi terbarukan</t>
  </si>
  <si>
    <t>Regulasi energi terbarukan</t>
  </si>
  <si>
    <t>Kebutuhan : Regeneralisasi Ataupun Pembaharuan Technologi Mesin Karena Banyak Personil Produksi Akan Masuk Masa Pensiun
Harapan : Kualitas Dapat Tetap Terjaga</t>
  </si>
  <si>
    <t>Departement Produksi Mempunyai Sdm Yang Berpengalaman Dibidang Furnitur Sehingga Berperan Dalam Memastikan Kualitas Produk Tetap Tinggi</t>
  </si>
  <si>
    <t>Kebutuhan : 
1. Pelatihan Softskill Dan Hardskill Untuk Kebuthan Produksi Agar Skill Personil Produksi Merata
2. Simplikasi Proses Produk Dengan Kesulitan Tinggi Atau Memerlukan Waktu Pembuatan Lama
Harapan : Order Chitose Dapat Terus Meningkat Untuk Mengoptimalkan Kapasitas Internal</t>
  </si>
  <si>
    <t>Kapasitas Produksi Cukup Besar Memungkinkan Chitose Dapat Memenuhi Pesanan Dalam Jumlah Besar</t>
  </si>
  <si>
    <t>Kebutuhan : Maintenance Rutin Robotic Yang Sudah Ada
Harapan : Pemakaian Robotic Dapat Optimal Untuk Peningkatan Kapasitas</t>
  </si>
  <si>
    <t>Departement Produksi Mengadopsi Teknologi Dan Sistem Manufaktur Modern Seperti Robotic, Otomatisasi Proses Chrome Dan Yang Paling Terbaru Mesin Laser Cutting Modern</t>
  </si>
  <si>
    <t>Kebutuhan : Standarisasi Kualitas Produk
Harapan : Tidak Ada Komplen Akibat Kualitas Produk Yang Dihasilkan</t>
  </si>
  <si>
    <t>Departemen Produksi Selalu Mengedepankan Kualitas, Terbukti Dari Pencapaian Persentase Kualitas Bulanan Yang Dapat Dicapai Sesuai Target</t>
  </si>
  <si>
    <t>Kebutuhan : Ide Untuk Dapat Terus Berkaizen
Harapan : Selalu Dapat Berperan Aktif Dalam Menerapkan Kaizen</t>
  </si>
  <si>
    <t xml:space="preserve">Departemen Produksi Selalu Berperan Aktif Dan Selalu Mengikuti Perlombaan Kaizen </t>
  </si>
  <si>
    <t>Kebutuhan : Bahan Baku Selalu Tersedia Disaat Akan Menargetkan Target Produksi
Harapan :Bahan Baku Dari Supplyer Sesuai Dengan Jadwal Rencana Kedatangan Untuk Menghindari Adanya Perubahan Rencana Produksi Yang Dapat Mengganggu Produktivitas Hasil Produksi</t>
  </si>
  <si>
    <t>Produk Yang Diproses Produksi Mempunyai Ketergantungan Bahan Baku Dari Supplyer Sehingga Jika Penjadwalan Kedatangan Bahan Baku Kurang Baik Akan Mengganggu Proses Produksi</t>
  </si>
  <si>
    <t>Kebutuhan : Preventif Maintenance Mesin Rutin Dilakukan
Harapan : Mesin Yang Ada Saat Ini Selalu Dalam Keadaan Optimal Dan Siap Digunakan</t>
  </si>
  <si>
    <t xml:space="preserve">Mesin Yang Dipakai Saat Ini Tergolong Mempunyai Masa Umur Sudah Tua Sehingga Perlu Perawatan Rutin </t>
  </si>
  <si>
    <t>Kebutuhan : Simplikasi Proses Untuk Produk Yang Menggunakan Mesin Khusus
Harapan : Mesin Yang Ada Betul-Betul Merupakan Mesin Yang Aktif Dan Efektif</t>
  </si>
  <si>
    <t xml:space="preserve">Beberapa Mesin Efektivitas Penggunaannya Kurang Maksimal Karena Order Produk Yang Menggunakan Mesin Tersebut Sedikit. </t>
  </si>
  <si>
    <t>Kebutuhan : Pengembangan Karyawan Yang Ada (Upskilling)
Harapan : Adanya Pembaharuan Teknologi Terbaru Yang Dapat Mengurangi Proses Produksi Dengan Harapan Jika Ada Sdm Pensiun Kapasitas Tetap Dapat Terjaga</t>
  </si>
  <si>
    <t>Umur Karyawan Saat Ini Banyak Sudah Memasuki Masa Pensiun Sehingga Dapat Mempengaruhi Produktivitas</t>
  </si>
  <si>
    <t>Kebutuhan : Mesin-Mesin Yang Ada Dan Aktif Di Identifikasi Dan Diberi Sensor Untuk Menghindari Adanya Kecelakaan Kerja Akibat Proses Yang Tidak Sesuai
Harapan : Tidak Ada Kecelakaan Kerja</t>
  </si>
  <si>
    <t>Masih Terjadinya Kecelakaan Kerja Di Departemen Produksi Yang Menunjukan Perlunya Peningkatan Penerapan Standar K3 Yang Baik</t>
  </si>
  <si>
    <t>Kebutuhan : Maintenance Rutin Robot Yang Ada
Harapan : Kapasitas Mesin Robot Dan Laser Dapat Terjaga, Peremajaan Robot Yang Sering Trouble</t>
  </si>
  <si>
    <t>Penggunaan Robotic Dan Mesin Laseer Cutting Modern Dalam Proses Produksi Berpeluang Dapat Meningkatkan Kapasitas Produksi, Saving Cost</t>
  </si>
  <si>
    <t>Kebutuhan : Pengembangan Produkc-Pro
Harapan : Order Cpro Dapat Meningkat</t>
  </si>
  <si>
    <t>Salah Satu Produk Chitose Yaitu C-Pro. Dimana Cpro Ini Merupakan Satu-Satu Nya Produsen Airmate Di Indonesia Saat Ini Sehingga Dapat Menjadi Peluang Bisnis Karena Tidak Adanya Kompetitor Yang Mempunyai Produk Serupa</t>
  </si>
  <si>
    <t>Kebutuhan : Program Esg Yang Berdampak Nyata Untuk Keberlangsungan Chitose
Harapan : Program Esg Chitose Dapat Terus Memberi Dampak Positif Untuk Lingkungan Dan Sekitar. Selain Itu, Kesan Baik Dari Esg Ini Dapat Meningkatkan Kepercayaan Konsumen Terhadap Chitose Untuk Membeli Produk Chitose Atau Repeat Order</t>
  </si>
  <si>
    <t xml:space="preserve">Chitose Khususnya Departemen Produksi Ikut Berperan Aktif Dalam Program Esg Dalam Mempertimbangakan Aspek Lingkungan, Sosial Dan Tata Kelola Sehingga Dapat Memberikan Kesan Positif Kepada Konsumen Dan Memberikan Dampak Baik Untuk Bisnis Chitose </t>
  </si>
  <si>
    <t>Kebutuhan: Kaizen Dilakukan Oleh Semua Lapisan Karyawan Chitose. Harapan : Chitose Dapat Melakukan Kaizen Strategis Terhadap Produk Sehingga Produk Chitose Dapat Bersaing</t>
  </si>
  <si>
    <t>Persaingan Produsen Lokal Dan Internasional Banyak Menawarkan Produk Serupa Dengan Harga Yang Lebih Rendah</t>
  </si>
  <si>
    <t>Kebutuhan: Regulasi Dapat Berdampak Baik Untuk Bisnis Chitose. Harapan : Tidak Ada Regulasi Yang Berpengaruh Signifikan Terhadap Bisnis Chitose Untuk Menjaga Biaya Produksi</t>
  </si>
  <si>
    <t>Jika Terdapat Perubahan Regulasi Lingkungan Yang Lebih Ketat Terkait Emisi Dapat Meningkatkan Biaya Produksi</t>
  </si>
  <si>
    <t>Kebutuhan: Bahan Baku Datang Tepat Waktu. Harapan : Kenaikan Harga Bahan Baku Dapat Terjaga</t>
  </si>
  <si>
    <t>Kenaikan Harga Bahan Baku Dapat Mempengaruhi Biaya Produksi Dan Mempengaruhi Keuntungan</t>
  </si>
  <si>
    <t>Improvement dan inovasi berkelanjutan</t>
  </si>
  <si>
    <t>Budaya Kaizen rutin dan strategis konsisten diimplementasikan di lingkungan Chitose</t>
  </si>
  <si>
    <t>Fleksibilitas karyawan untuk kebutuhan instalasi produk ke Customer</t>
  </si>
  <si>
    <t>Penerapan mekanisme Tim Proyek</t>
  </si>
  <si>
    <t>Efisiensi pelaksanaan operasional</t>
  </si>
  <si>
    <t>Penerimaan peserta magang di seluruh Departemen</t>
  </si>
  <si>
    <t>Terdapat rapor tingkat kompetensi karyawan</t>
  </si>
  <si>
    <t>Optimalisasi Talent Management melalui HRIS</t>
  </si>
  <si>
    <t>Pengetahuan yang merata kepada seluruh karyawan</t>
  </si>
  <si>
    <t>Peningkatan jam belajar Karyawan melalui Aplikasi KMS (Magenta) 500%</t>
  </si>
  <si>
    <t>Fleksibilitas kompetensi Karyawan sesuai kebutuhan perusahaan</t>
  </si>
  <si>
    <t>Penerapan mekanisme multiskill di seluruh Departemen</t>
  </si>
  <si>
    <t>Zero Regulation Complain</t>
  </si>
  <si>
    <t>Kepatuhan regulasi Ketenagakerjaan (Undang-Undang (UU) Nomor 6 Tahun 2023)</t>
  </si>
  <si>
    <t>Kepatuhan regulasi Tenaga Kerja Asing (TKA)</t>
  </si>
  <si>
    <t>Kepatuhan Regulasi K3 dan Lingkungan Hidup</t>
  </si>
  <si>
    <t>Pengelolaan Sumber Daya Manusia yang efektif dan efisien sesuai kebutuhan perusahaan</t>
  </si>
  <si>
    <t>Aturan pengelolaan PKWTT, PKWT, Outsourcing, dan Tenaga Harian Lepas yang jelas dan terstruktur</t>
  </si>
  <si>
    <t>Pemenuhan kebutuhan dinas dalam dan luar kota bagi Karyawan</t>
  </si>
  <si>
    <t>Infrastruktur Kendaraan operasional yang memadai untuk memfasilitasi perjalanan dinas Karyawan</t>
  </si>
  <si>
    <t>Pemegang Saham</t>
  </si>
  <si>
    <t>Penerapan K3 dan Lingkungan Hidup yang berkelanjutan</t>
  </si>
  <si>
    <t>Tenaga Ahli di bidang K3 dan Lingkungan Hidup yang tersertifikasi</t>
  </si>
  <si>
    <t>Karyawan produktif sesuai Tata Tertib dan Aturan yang berlaku</t>
  </si>
  <si>
    <t>Tingkat keterikatan Karyawan terhadap perusahaan yang tinggi</t>
  </si>
  <si>
    <t>Pemenuhan kebutuhan fasilitas Karyawan yang sesuai</t>
  </si>
  <si>
    <t>Indeks kepuasan karyawan yang cukup tinggi terhadap pelayanan HCGA</t>
  </si>
  <si>
    <t>Gedung dan aset lainnya terpelihara dengan baik dalam jangka panjang</t>
  </si>
  <si>
    <t>Monitoring perawatan dan kebersihan gedung berkala untuk menjaga aset perusahan</t>
  </si>
  <si>
    <t>Kegiatan perusahaan dapat berjalan dengan baik dan harmonis</t>
  </si>
  <si>
    <t>Hubungan Industrial dan Komunikasi dengan LKS Bipartit yang terjalin harmonis mendukung pengaturan jam kerja dan aturan lain lebih fleksibel</t>
  </si>
  <si>
    <t>Dokumentasi legal dan compliance tersedia dengan cepat dan mudah</t>
  </si>
  <si>
    <t>Kelengkapan dokumen legal dan compliance yang terdokumentasi dalam hard dan soft copy</t>
  </si>
  <si>
    <t>Pembungan limbah cair dan padat secara legal</t>
  </si>
  <si>
    <t>Kerjasama pengelolaan limbah cair dan padat dengan beberapa mitra (PLIB, Samici, dll)</t>
  </si>
  <si>
    <t>Karyawan disiplin dalam penggunaan APD</t>
  </si>
  <si>
    <t>Tingkat kecelakaan kerja masih tinggi</t>
  </si>
  <si>
    <t>Minimalisir kerugian akibat kesalahan dalam bekerja</t>
  </si>
  <si>
    <t>Tingkat sanksi administratif masih tinggi</t>
  </si>
  <si>
    <t>Tersedia tacit knowledge untuk seluruh Keahlian</t>
  </si>
  <si>
    <t>Pelaksanaan Knolwedge Sharing pada keahlian funsional belum berjalan efektif</t>
  </si>
  <si>
    <t>Karyawan mahir dalam menggunakan teknologi dan aplikasi di internal</t>
  </si>
  <si>
    <t>Kompetensi Karyawan terhadap digitalisasi dan bahasa asing yang masih rendah</t>
  </si>
  <si>
    <t>Peningkatan jam produktivitas dan absensi</t>
  </si>
  <si>
    <t>Jumlah Surat Izin Dokter yang masih tinggi</t>
  </si>
  <si>
    <t>Pembungan limbah kadaluarsa di minimalisir</t>
  </si>
  <si>
    <t>Timbulan kimia kadaluarsa setiap tahunnya (powder cat, dsb)</t>
  </si>
  <si>
    <t>Pemanfaat solid waste menjadi produk</t>
  </si>
  <si>
    <t>Penumpukan solid waste sisa hasil produksi (kayu, palet, dll)</t>
  </si>
  <si>
    <t>Program LKS Bipartit berjalan rutin</t>
  </si>
  <si>
    <t>Pelaksanaan program LKS Bipartit yang belum konsisten</t>
  </si>
  <si>
    <t>Regulasi terpenuhi dengan efektif dan efisien</t>
  </si>
  <si>
    <t>Kordinasi dan kerjasama dengan dinas Ketenagakerjaan, Lingkungan Hidup, Kesehatan, Perindustrian, dan lainnya meningkatkan impresi Chitose di kalangan pemerintah</t>
  </si>
  <si>
    <t>Kecepatan mendapat informasi regulasi dan isu politik lainnya</t>
  </si>
  <si>
    <t>Terjalinnya komunikasi erat dengan Pemerintahan, APINDO, dan pihak-pihak terkait membantu mempercepat informasi dan perijinan legalitas</t>
  </si>
  <si>
    <t>Pemberdayaan terhadap masyarakat disabilitas</t>
  </si>
  <si>
    <t>Kerjasama dengan ULD Tenaga Kerja dan Dinas Sosial untuk pelaksanaan Magang Disabilitas</t>
  </si>
  <si>
    <t>Update informasi terbaru untuk Karyawan</t>
  </si>
  <si>
    <t>Terjalin kerjasama dengan pihak kampus, kesehatan, BPJS, dll untuk pelaksanaan pelatihan in house</t>
  </si>
  <si>
    <t>Pemenuhan rekrutmen sesuai Lead Time</t>
  </si>
  <si>
    <t>Kerjasama dengan Career Center beberapa Universitas untuk mendapat kandidat rekrutmen</t>
  </si>
  <si>
    <t>Pemberdayaan masyarakat sekitar Cimahi sesuai sasaran</t>
  </si>
  <si>
    <t>Pelaksanaan CSR kepada pekerja rentan di area Cimahi</t>
  </si>
  <si>
    <t>Pengelolaan limbah B3 dan sampah tidak merugikan lingkungan</t>
  </si>
  <si>
    <t>Perubahan regulasi Lingkungan Hidup mengenai pengelolaan B3 &amp; Sampah yang tercatat dan legal</t>
  </si>
  <si>
    <t>Dampak aktivasi gempa terminimalisir</t>
  </si>
  <si>
    <t>Aktivasi Sesar Lembang</t>
  </si>
  <si>
    <t>Penerapan regulasi TK efektif dan efisien sesuai budget</t>
  </si>
  <si>
    <t>Perubahan regulasi Ketenagakerjaan</t>
  </si>
  <si>
    <t>Politik</t>
  </si>
  <si>
    <t>Implementasi perubahan UMK sesuai budget perusahaan</t>
  </si>
  <si>
    <t>Penetapan UMK tahunan</t>
  </si>
  <si>
    <t>Regulasi pemerintah yang belum jelas keputusannya (pajak air tanah, TKA, dll)</t>
  </si>
  <si>
    <t>Karyawan tidak terdampak pinjol dan judol</t>
  </si>
  <si>
    <t>Pinjaman dan judi online yang semakin banyak beredar dan menjerat Karyawan</t>
  </si>
  <si>
    <t>Kualitas produk yang dihasilkan tinggi</t>
  </si>
  <si>
    <t>Image perusahaan meningkat</t>
  </si>
  <si>
    <t>Personil QC yang ahli dan berpengalaman di bidangnya</t>
  </si>
  <si>
    <t>Kualitas produk yang dihasilkan Chitose baik</t>
  </si>
  <si>
    <t>Cepat tanggap terhadap ketidaksesuaian termasuk keluhan pelanggan</t>
  </si>
  <si>
    <t>Customer Satisfaction terpenuhi</t>
  </si>
  <si>
    <t>Alat ukur yang selalu dikalibrasi dan verifikasi secara periodik</t>
  </si>
  <si>
    <t>Kualitas produk yang dihasilkan sesuai dengan standar</t>
  </si>
  <si>
    <t>Kontrol yang ketat terhadap kualitas material/komponen</t>
  </si>
  <si>
    <t>Produk Chitose dengan kualitas tinggi</t>
  </si>
  <si>
    <t>Realisasi jangka waktu pengujian material/komponen sesuai dengan target (max 7 hari kerja)</t>
  </si>
  <si>
    <t>Percepatan proses produksi serta kualitas material/komponen yang baik</t>
  </si>
  <si>
    <t>Awareness personil QC terhadap kualitas tinggi</t>
  </si>
  <si>
    <t>Kualitas produk Chitose baik</t>
  </si>
  <si>
    <t>Standar Inspeksi dan Test yang tidak efisien dan efektif</t>
  </si>
  <si>
    <t>Proses inspeksi dilakukan dengan cepat dan akurat</t>
  </si>
  <si>
    <t>Kurangnya training QC</t>
  </si>
  <si>
    <t>Training QC dilakukan secara berkala</t>
  </si>
  <si>
    <t>Kurangnya Alat Uji Impact Welding</t>
  </si>
  <si>
    <t>Membuat/Membeli Alat Uji Impact Welding sesuai referensi ASTM E23/ASTM A370</t>
  </si>
  <si>
    <t>Standar kualitas visual masih ada yang belum ditetapkan oleh QC</t>
  </si>
  <si>
    <t>Standar kualitas visual harus ditetapkan</t>
  </si>
  <si>
    <t>Standar Inspeksi dan Test tidak dilakukan secara konsisten</t>
  </si>
  <si>
    <t>Training SOP QC secara berkala</t>
  </si>
  <si>
    <t>Material/komponen dengan kualitas yang jelek, lolos inspeksi QC</t>
  </si>
  <si>
    <t>Material/komponen NG tidak  lolos ke produksi</t>
  </si>
  <si>
    <t>Informasi ketidaksesuaian kualitas material dari supplier terlambat disampaikan ke bagian terkait</t>
  </si>
  <si>
    <t>Informasi ketidaksesuaian kualitas material tersampaikan secara realtime</t>
  </si>
  <si>
    <t>Kepercayaan terhadap kualitas produk Chitose masih cukup tinggi di pasaran</t>
  </si>
  <si>
    <t>Inovasi alat uji dan metode uji</t>
  </si>
  <si>
    <t>Proses pengujian lebih cepat dan akurat</t>
  </si>
  <si>
    <t>Kebutuhan konsumen terhadap produk : Kursi, Meja, Lemari, Rak dan Bed selalu ada</t>
  </si>
  <si>
    <t>Inovasi produk yang unik, menarik dan murah</t>
  </si>
  <si>
    <t>Persepsi pelanggan terhadap kualitas produk Chitose yang positif</t>
  </si>
  <si>
    <t>Customer merasa puas dengan kualitas produk Chitose</t>
  </si>
  <si>
    <t>Dapat memenuhi permintaan CINT sesuai standar yang ditetapkan</t>
  </si>
  <si>
    <t>Persaingan yang tinggi dari Industri yang sama</t>
  </si>
  <si>
    <t>Peningkatan kualitas produk dengan cara inovasi/kaizen, tanpa menurunkan kualitas dan meningkatkan biaya produksi</t>
  </si>
  <si>
    <t>Masih adanya Single Supplier (produk tertentu), sehingga bila ada masalah kualitas dapat mengganggu jalannya produksi</t>
  </si>
  <si>
    <t>Menambah Supplier untuk yang masih Single Supplier</t>
  </si>
  <si>
    <t>Kualitas material/komponen dari Supplier/Subkon masih banyak yang tidak sesuai Standar Kualitas yang ditetapkan Chitose</t>
  </si>
  <si>
    <t>Kualitas material /komponen dari Supplier/Subkon harus sesuai dengan Standar Kualitas yang ditetapkan Chitose</t>
  </si>
  <si>
    <t>Aging ratio piutang sesuai dengan term of payment</t>
  </si>
  <si>
    <t>Aging ratio Piutang (AR) belum sesuai dengan target</t>
  </si>
  <si>
    <t>Kualitas produk Chitose yang sesuai SNI</t>
  </si>
  <si>
    <t>Masih terdapat komplain terkait kualitas</t>
  </si>
  <si>
    <t>Pengiriman produk Import sesuai dengan Target Costumer</t>
  </si>
  <si>
    <t>Monitoring aktif untuk schedule kedatangan barang import</t>
  </si>
  <si>
    <t>SUKET Import bahan baku masih berlaku sesuai kebutuhan</t>
  </si>
  <si>
    <t>Monitoring aktif Suket import Raw Material Alat Kesehatan</t>
  </si>
  <si>
    <t>Deklarasi Perijinan Import aktif setiap tahun</t>
  </si>
  <si>
    <t>Ijin Import Produk Kehutanan harus di perpanjang setiap tahun</t>
  </si>
  <si>
    <t xml:space="preserve">Turn Over Inventory tinggi (Tidak Overstock, penjualan optimal)  </t>
  </si>
  <si>
    <t>Pemanfaatan Inventory slow dan unmoving masih rendah</t>
  </si>
  <si>
    <t>Hospital bed merk chitose dapat menjangkau seluruh segmen</t>
  </si>
  <si>
    <t>Jangkauan pasar hospital bed Chitose masih terbatas</t>
  </si>
  <si>
    <t>Seluruh karyawan dapat menguasai informasi terkait hospital bed Chitose</t>
  </si>
  <si>
    <t>Pengetahuan karyawan terkait hospital bed Chitose masih terbatas</t>
  </si>
  <si>
    <t>Penggabungan kontainer menjadi solusi untuk efisiensi biaya ongkos kirim</t>
  </si>
  <si>
    <t>Supplier yang dapat dipilih masih terbatas di wilayah tertentu</t>
  </si>
  <si>
    <t>Hospital bed Chitose dapat menjangkau pasar Pemerintahan</t>
  </si>
  <si>
    <t>Legalitas Produk hospital bed Chitose lengkap (NIE, TKDN, SNI)</t>
  </si>
  <si>
    <t>Mengembangkan produk sesuai dengan trend pasar</t>
  </si>
  <si>
    <t>Hospital Bed Chitose lebih variatif</t>
  </si>
  <si>
    <t>Jalur penjualan alat kesehatan lebih luas melalui Direct sales atau Distributor</t>
  </si>
  <si>
    <t>Legalitas sarana distribusi alat kesehatan lengkap (IDAK, CDAKB)</t>
  </si>
  <si>
    <t>Raw material import kompetitif dan variatif</t>
  </si>
  <si>
    <t>Kelengkapan legalitas ijin import part harus terus diperhatikan</t>
  </si>
  <si>
    <t>Harga jual hospital bed chitose kompetitif</t>
  </si>
  <si>
    <t>Harga jual hospital bed Chitose masih tinggi</t>
  </si>
  <si>
    <t>Harga Jual Produk</t>
  </si>
  <si>
    <t xml:space="preserve">Selalu update terkait regulasi e-katalog LKPP terbaru </t>
  </si>
  <si>
    <t>Proses perizinan e-katalog LKPP yang panjang atau berubah</t>
  </si>
  <si>
    <t>Varian hospital bed chitose lebih banyak</t>
  </si>
  <si>
    <t>Varian hospital bed chitose lebih sedikit dibandingkan kompetitor</t>
  </si>
  <si>
    <t>Pencarian Pelabuhan dengan intensitas penetapan container jalur merah yang rendah</t>
  </si>
  <si>
    <t>Pembuatan Dokumen harus sesuai dengan isi container, sehingga tidak menyalahi regulasi</t>
  </si>
  <si>
    <t>Bergabung dengan serikat Eksportir Importir sharing mengenai update peraturan</t>
  </si>
  <si>
    <t>Regulasi Import yang berubah dan update terus menerus</t>
  </si>
  <si>
    <t>Pengalihan Nilai Tukar pembelian (Dollar menjadi RMB)</t>
  </si>
  <si>
    <t>Tingkat fluktuatif Kurs Dollar tinggi</t>
  </si>
  <si>
    <t>Variant Model Raw Material di update sesuai keinginan konsumen</t>
  </si>
  <si>
    <t>Kesamaan barang dengan kompetitor</t>
  </si>
  <si>
    <t>Pengajuan Pengadaan di sesuaikan dengan waktu yang dibutuhkan/adanya buffer stock</t>
  </si>
  <si>
    <t>Proses import yang tidak sebentar biasanya memerlukan waktu 2 bulan</t>
  </si>
  <si>
    <t>Dokumen Import dikirim maksimal 3 hari setelah kapal berangkat</t>
  </si>
  <si>
    <t>Keterlambatan pengiriman dokumen yang menyebabkan biaya storage</t>
  </si>
  <si>
    <t>Memastikan semua persyaratan tersubmit pada berbagai system instansi pemerintah</t>
  </si>
  <si>
    <t>SUKET raw material Alat kesehatan belum terintegrasi dengan system Bea Cukai</t>
  </si>
  <si>
    <t>GSNSB</t>
  </si>
  <si>
    <t>Kemudahan pengadaan Material</t>
  </si>
  <si>
    <t xml:space="preserve">Simplifikasi Produk atau Material </t>
  </si>
  <si>
    <t>Minimal Order Qty yang kecil /sesuai qty kebutuhan</t>
  </si>
  <si>
    <t>Simplifikasi Produk atau Material</t>
  </si>
  <si>
    <t>Kesesuaian kualitas Material &amp; Sub Material</t>
  </si>
  <si>
    <t>Evaluasi vendor, tambah source vendor</t>
  </si>
  <si>
    <t>Ketepatan Jumlah dan waktu pengiriman</t>
  </si>
  <si>
    <t>1. Forecast untuk Material &amp; Sub Material Rutin
2. Pemantauan secara rutin jadwal kedatangan material.
3. Pembayaran ke vendor tepat waktu</t>
  </si>
  <si>
    <t>Cost Saving &amp; Menurunkan Nilai Inventory</t>
  </si>
  <si>
    <t>Simplifikasi material, tambah source vendor</t>
  </si>
  <si>
    <t>1. Spesifikasi khusus untuk Chitose
2. single supplier
3. Quantity dibawah minimal Order</t>
  </si>
  <si>
    <t>1. Minimal pengiriman
2. Tidak ada forecast
3. Permintaan mendadak, Stok tidak tersedia
4. Keterlambatan pembayaran</t>
  </si>
  <si>
    <t>Ketergantungan terhadap Vendor</t>
  </si>
  <si>
    <t>1. Single supplier
2. Spesifikasi Khusus dan tidak umum di pasaran</t>
  </si>
  <si>
    <t>Nilai Inventory</t>
  </si>
  <si>
    <t>Minimal order Quantity</t>
  </si>
  <si>
    <t>Dapat memenuhi permintaan CINT sesuai standar Kualitas yang ditetapkan</t>
  </si>
  <si>
    <t>Terdapat beberapa Vendor dengan MOQ kecil</t>
  </si>
  <si>
    <t>Harga beli turun dan Cost Saving</t>
  </si>
  <si>
    <t xml:space="preserve">Dengan kompetisi yang ketat, dapat menemukan penawaran, diskon, dan harga yang lebih baik. </t>
  </si>
  <si>
    <t>Akses informasi material</t>
  </si>
  <si>
    <t>Kemudahan membandingkan harga dan mencari tahu spesifikasi produk sebelum membeli</t>
  </si>
  <si>
    <t>Pengembangan hubungan dengan pemasok</t>
  </si>
  <si>
    <t>pembelian barang yang dilakukan secara strategis dapat membangun hubungan kuat dengan pemasok, yang dapat berujung pada kesepakatan jangka panjang yang menguntungkan.</t>
  </si>
  <si>
    <t>Harga beli dan Cost Saving</t>
  </si>
  <si>
    <t>Kenaikan harga untuk beberapa Material yang Spesifik untuk CINT</t>
  </si>
  <si>
    <t>Ketersediaan Part untuk Mesin-mesin Lama</t>
  </si>
  <si>
    <t>Part diskontinue</t>
  </si>
  <si>
    <t>Waktu pengiriman Material</t>
  </si>
  <si>
    <t>Proses Produksi  yang lama di supplier</t>
  </si>
  <si>
    <t>Material ramah Lingkungan</t>
  </si>
  <si>
    <t>belum banyak tersedianya Material ramah Lingkungan di pasaran</t>
  </si>
  <si>
    <t>PCH</t>
  </si>
  <si>
    <t>Standar of Procedur (SOP) dan IK WHSA</t>
  </si>
  <si>
    <t>Operasional berjalan tidak sesuai dan/atau tanpa SOP dan IK yang jelas</t>
  </si>
  <si>
    <t>Belum disiplin dalam penggunaan APD (sepatu keselamatan)</t>
  </si>
  <si>
    <t>WHSA</t>
  </si>
  <si>
    <t>Stock Opname akurat</t>
  </si>
  <si>
    <t>Selisih Stock Opname</t>
  </si>
  <si>
    <t>Penggantian komponen sesuai SOP</t>
  </si>
  <si>
    <t>Penggunaan komponen FG sebagai barang penggantian</t>
  </si>
  <si>
    <t>Menumbuhkan budaya kerja yang bertanggungjawab sesuai dengan Job Desc</t>
  </si>
  <si>
    <t>Lembur tinggi (kerja tidak efektif &amp; efisien)</t>
  </si>
  <si>
    <t>Improvement stadar packing case (lebih kuat dan kokoh)</t>
  </si>
  <si>
    <t>Packing case jebol</t>
  </si>
  <si>
    <t>Vendor mendatangkan angkutan on time dan sesuai kapasitas yang dibutuhkan</t>
  </si>
  <si>
    <t>Vendor angkutan tidak datang sesuai jadwal dan/atau mendatangkan angkutan tidak sesuai kebutuhan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</si>
</sst>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0.0%"/>
  </numFmts>
  <fonts count="5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u/>
      <sz val="11"/>
      <color theme="1"/>
      <name val="Calibri"/>
      <family val="2"/>
      <scheme val="minor"/>
    </font>
    <font>
      <u/>
      <sz val="11"/>
      <color theme="1"/>
      <name val="Calibri"/>
      <family val="2"/>
      <charset val="1"/>
      <scheme val="minor"/>
    </font>
    <font>
      <b/>
      <sz val="11"/>
      <color theme="1"/>
      <name val="Arial Narrow"/>
      <family val="2"/>
    </font>
    <font>
      <sz val="24"/>
      <color rgb="FF00B050"/>
      <name val="Calibri"/>
      <family val="2"/>
      <charset val="1"/>
      <scheme val="minor"/>
    </font>
    <font>
      <sz val="11"/>
      <color rgb="FF00B050"/>
      <name val="Calibri"/>
      <family val="2"/>
      <charset val="1"/>
      <scheme val="minor"/>
    </font>
    <font>
      <sz val="48"/>
      <color theme="1"/>
      <name val="Calibri"/>
      <family val="2"/>
      <charset val="1"/>
      <scheme val="minor"/>
    </font>
    <font>
      <sz val="11"/>
      <color rgb="FF0070C0"/>
      <name val="Calibri"/>
      <family val="2"/>
      <charset val="1"/>
      <scheme val="minor"/>
    </font>
    <font>
      <sz val="24"/>
      <color rgb="FF0070C0"/>
      <name val="Calibri"/>
      <family val="2"/>
      <charset val="1"/>
      <scheme val="minor"/>
    </font>
    <font>
      <sz val="24"/>
      <color theme="7"/>
      <name val="Calibri"/>
      <family val="2"/>
      <charset val="1"/>
      <scheme val="minor"/>
    </font>
    <font>
      <sz val="11"/>
      <color theme="7"/>
      <name val="Calibri"/>
      <family val="2"/>
      <charset val="1"/>
      <scheme val="minor"/>
    </font>
    <font>
      <sz val="11"/>
      <color theme="1"/>
      <name val="Calibri"/>
      <family val="2"/>
      <charset val="1"/>
      <scheme val="minor"/>
    </font>
    <font>
      <sz val="8"/>
      <name val="Calibri"/>
      <family val="2"/>
      <charset val="1"/>
      <scheme val="minor"/>
    </font>
    <font>
      <b/>
      <sz val="11"/>
      <color theme="1"/>
      <name val="Calibri"/>
      <family val="2"/>
      <charset val="1"/>
      <scheme val="minor"/>
    </font>
    <font>
      <b/>
      <sz val="12"/>
      <color theme="1"/>
      <name val="Calibri"/>
      <family val="2"/>
      <scheme val="minor"/>
    </font>
    <font>
      <sz val="12"/>
      <color theme="1"/>
      <name val="Calibri"/>
      <family val="2"/>
      <scheme val="minor"/>
    </font>
    <font>
      <sz val="8"/>
      <color theme="1"/>
      <name val="Calibri"/>
      <family val="2"/>
    </font>
    <font>
      <sz val="11"/>
      <name val="Calibri"/>
      <family val="2"/>
      <scheme val="minor"/>
    </font>
    <font>
      <sz val="10"/>
      <name val="Arial"/>
      <family val="2"/>
    </font>
    <font>
      <sz val="9"/>
      <color indexed="81"/>
      <name val="Tahoma"/>
      <family val="2"/>
    </font>
    <font>
      <b/>
      <sz val="9"/>
      <color indexed="81"/>
      <name val="Tahoma"/>
      <family val="2"/>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7" tint="0.39997558519241921"/>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double">
        <color auto="1"/>
      </left>
      <right/>
      <top style="thin">
        <color indexed="64"/>
      </top>
      <bottom style="double">
        <color indexed="64"/>
      </bottom>
      <diagonal/>
    </border>
    <border>
      <left/>
      <right style="double">
        <color auto="1"/>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double">
        <color indexed="64"/>
      </top>
      <bottom/>
      <diagonal/>
    </border>
    <border>
      <left style="double">
        <color auto="1"/>
      </left>
      <right style="thin">
        <color indexed="64"/>
      </right>
      <top style="thin">
        <color indexed="64"/>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thin">
        <color indexed="64"/>
      </left>
      <right style="double">
        <color indexed="64"/>
      </right>
      <top/>
      <bottom style="double">
        <color auto="1"/>
      </bottom>
      <diagonal/>
    </border>
    <border>
      <left style="double">
        <color indexed="64"/>
      </left>
      <right style="thin">
        <color indexed="64"/>
      </right>
      <top style="thin">
        <color indexed="64"/>
      </top>
      <bottom/>
      <diagonal/>
    </border>
    <border>
      <left style="double">
        <color auto="1"/>
      </left>
      <right/>
      <top style="thin">
        <color indexed="64"/>
      </top>
      <bottom/>
      <diagonal/>
    </border>
    <border>
      <left style="thin">
        <color indexed="64"/>
      </left>
      <right/>
      <top style="double">
        <color indexed="64"/>
      </top>
      <bottom style="thin">
        <color indexed="64"/>
      </bottom>
      <diagonal/>
    </border>
    <border>
      <left style="double">
        <color auto="1"/>
      </left>
      <right/>
      <top style="double">
        <color indexed="64"/>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rgb="FF999999"/>
      </right>
      <top style="thin">
        <color indexed="64"/>
      </top>
      <bottom style="thin">
        <color indexed="64"/>
      </bottom>
      <diagonal/>
    </border>
    <border>
      <left style="thin">
        <color rgb="FF999999"/>
      </left>
      <right style="thin">
        <color indexed="64"/>
      </right>
      <top style="thin">
        <color indexed="64"/>
      </top>
      <bottom style="thin">
        <color indexed="64"/>
      </bottom>
      <diagonal/>
    </border>
    <border>
      <left style="thin">
        <color indexed="65"/>
      </left>
      <right style="thin">
        <color indexed="64"/>
      </right>
      <top style="thin">
        <color indexed="64"/>
      </top>
      <bottom style="thin">
        <color indexed="64"/>
      </bottom>
      <diagonal/>
    </border>
    <border>
      <left/>
      <right style="thin">
        <color indexed="64"/>
      </right>
      <top style="thin">
        <color indexed="64"/>
      </top>
      <bottom/>
      <diagonal/>
    </border>
    <border>
      <left style="thin">
        <color rgb="FF999999"/>
      </left>
      <right/>
      <top style="thin">
        <color indexed="64"/>
      </top>
      <bottom style="thin">
        <color indexed="64"/>
      </bottom>
      <diagonal/>
    </border>
    <border>
      <left style="thin">
        <color rgb="FF999999"/>
      </left>
      <right/>
      <top/>
      <bottom/>
      <diagonal/>
    </border>
    <border>
      <left style="thin">
        <color rgb="FF999999"/>
      </left>
      <right/>
      <top/>
      <bottom style="thin">
        <color indexed="64"/>
      </bottom>
      <diagonal/>
    </border>
    <border>
      <left style="thin">
        <color rgb="FF999999"/>
      </left>
      <right/>
      <top style="thin">
        <color indexed="64"/>
      </top>
      <bottom/>
      <diagonal/>
    </border>
    <border>
      <left/>
      <right style="double">
        <color auto="1"/>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30" fillId="0" borderId="0"/>
    <xf numFmtId="164" fontId="44" fillId="0" borderId="0" applyFont="0" applyFill="0" applyBorder="0" applyAlignment="0" applyProtection="0"/>
    <xf numFmtId="0" fontId="16" fillId="0" borderId="0"/>
    <xf numFmtId="0" fontId="15" fillId="0" borderId="0"/>
    <xf numFmtId="43" fontId="44" fillId="0" borderId="0" applyFont="0" applyFill="0" applyBorder="0" applyAlignment="0" applyProtection="0"/>
    <xf numFmtId="9" fontId="44" fillId="0" borderId="0" applyFont="0" applyFill="0" applyBorder="0" applyAlignment="0" applyProtection="0"/>
    <xf numFmtId="0" fontId="49" fillId="0" borderId="0"/>
    <xf numFmtId="9" fontId="49" fillId="0" borderId="0" applyFont="0" applyFill="0" applyBorder="0" applyAlignment="0" applyProtection="0"/>
    <xf numFmtId="43" fontId="49" fillId="0" borderId="0" applyFont="0" applyFill="0" applyBorder="0" applyAlignment="0" applyProtection="0"/>
    <xf numFmtId="0" fontId="49"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41" fontId="51"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165" fontId="3" fillId="0" borderId="0" applyFont="0" applyFill="0" applyBorder="0" applyAlignment="0" applyProtection="0"/>
    <xf numFmtId="164" fontId="51"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58">
    <xf numFmtId="0" fontId="0" fillId="0" borderId="0" xfId="0"/>
    <xf numFmtId="0" fontId="31" fillId="3" borderId="8" xfId="0" applyFont="1" applyFill="1" applyBorder="1" applyAlignment="1">
      <alignment horizontal="center" vertical="center"/>
    </xf>
    <xf numFmtId="0" fontId="31" fillId="0" borderId="0" xfId="0" applyFont="1" applyAlignment="1">
      <alignment horizontal="center"/>
    </xf>
    <xf numFmtId="0" fontId="31" fillId="2" borderId="0" xfId="0" applyFont="1" applyFill="1" applyAlignment="1">
      <alignment horizontal="center" vertical="center"/>
    </xf>
    <xf numFmtId="0" fontId="31" fillId="3" borderId="1" xfId="0" applyFont="1" applyFill="1" applyBorder="1" applyAlignment="1">
      <alignment vertical="center" wrapText="1"/>
    </xf>
    <xf numFmtId="0" fontId="31" fillId="3" borderId="8" xfId="0" applyFont="1" applyFill="1" applyBorder="1" applyAlignment="1">
      <alignment horizontal="center"/>
    </xf>
    <xf numFmtId="0" fontId="0" fillId="0" borderId="0" xfId="0" applyAlignment="1">
      <alignment horizontal="center"/>
    </xf>
    <xf numFmtId="0" fontId="0" fillId="0" borderId="6" xfId="0" applyBorder="1"/>
    <xf numFmtId="0" fontId="0" fillId="0" borderId="0" xfId="0" applyAlignment="1">
      <alignment vertical="center"/>
    </xf>
    <xf numFmtId="0" fontId="30" fillId="0" borderId="0" xfId="1"/>
    <xf numFmtId="0" fontId="30" fillId="0" borderId="0" xfId="1" applyAlignment="1">
      <alignment horizontal="center"/>
    </xf>
    <xf numFmtId="0" fontId="30" fillId="0" borderId="0" xfId="1" applyAlignment="1">
      <alignment vertical="top"/>
    </xf>
    <xf numFmtId="0" fontId="34" fillId="0" borderId="0" xfId="0" applyFont="1"/>
    <xf numFmtId="0" fontId="30" fillId="0" borderId="0" xfId="0" applyFont="1"/>
    <xf numFmtId="0" fontId="35" fillId="0" borderId="0" xfId="0" applyFont="1"/>
    <xf numFmtId="0" fontId="31" fillId="0" borderId="8" xfId="0" applyFont="1" applyBorder="1"/>
    <xf numFmtId="0" fontId="0" fillId="0" borderId="8" xfId="0" applyBorder="1" applyAlignment="1">
      <alignment horizontal="center"/>
    </xf>
    <xf numFmtId="0" fontId="0" fillId="0" borderId="8" xfId="0" applyBorder="1"/>
    <xf numFmtId="0" fontId="34" fillId="0" borderId="0" xfId="0" applyFont="1" applyAlignment="1">
      <alignment horizontal="left"/>
    </xf>
    <xf numFmtId="0" fontId="0" fillId="0" borderId="0" xfId="0" applyAlignment="1">
      <alignment horizontal="left"/>
    </xf>
    <xf numFmtId="0" fontId="0" fillId="0" borderId="11" xfId="0" applyBorder="1" applyAlignment="1">
      <alignment horizontal="center"/>
    </xf>
    <xf numFmtId="0" fontId="0" fillId="0" borderId="11" xfId="0" applyBorder="1"/>
    <xf numFmtId="0" fontId="31" fillId="3" borderId="8" xfId="1" applyFont="1" applyFill="1" applyBorder="1" applyAlignment="1">
      <alignment horizontal="center" vertical="center"/>
    </xf>
    <xf numFmtId="2" fontId="0" fillId="0" borderId="8" xfId="0" applyNumberFormat="1" applyBorder="1" applyAlignment="1">
      <alignment horizontal="center"/>
    </xf>
    <xf numFmtId="0" fontId="31" fillId="2" borderId="5" xfId="0" applyFont="1" applyFill="1" applyBorder="1" applyAlignment="1">
      <alignment horizontal="center" vertical="center"/>
    </xf>
    <xf numFmtId="2" fontId="0" fillId="2" borderId="5" xfId="0" applyNumberFormat="1" applyFill="1" applyBorder="1" applyAlignment="1">
      <alignment horizontal="center"/>
    </xf>
    <xf numFmtId="2" fontId="0" fillId="0" borderId="0" xfId="0" applyNumberFormat="1" applyAlignment="1">
      <alignment horizontal="center"/>
    </xf>
    <xf numFmtId="0" fontId="37" fillId="0" borderId="13" xfId="0" applyFont="1" applyBorder="1" applyAlignment="1">
      <alignment horizontal="center" vertical="center"/>
    </xf>
    <xf numFmtId="0" fontId="37" fillId="0" borderId="14" xfId="0" applyFont="1" applyBorder="1" applyAlignment="1">
      <alignment horizontal="left" vertical="center"/>
    </xf>
    <xf numFmtId="0" fontId="38" fillId="0" borderId="14" xfId="0" applyFont="1" applyBorder="1"/>
    <xf numFmtId="0" fontId="0" fillId="0" borderId="14" xfId="0" applyBorder="1"/>
    <xf numFmtId="0" fontId="40" fillId="0" borderId="14" xfId="0" applyFont="1" applyBorder="1"/>
    <xf numFmtId="0" fontId="41" fillId="0" borderId="14" xfId="0" applyFont="1" applyBorder="1" applyAlignment="1">
      <alignment horizontal="right" vertical="center"/>
    </xf>
    <xf numFmtId="0" fontId="41" fillId="0" borderId="15" xfId="0" applyFont="1" applyBorder="1" applyAlignment="1">
      <alignment horizontal="center" vertical="center"/>
    </xf>
    <xf numFmtId="0" fontId="0" fillId="0" borderId="8" xfId="0" applyBorder="1" applyAlignment="1">
      <alignment horizontal="center" vertical="center"/>
    </xf>
    <xf numFmtId="2" fontId="0" fillId="0" borderId="3" xfId="0" applyNumberFormat="1" applyBorder="1" applyAlignment="1">
      <alignment horizontal="center" vertical="center"/>
    </xf>
    <xf numFmtId="0" fontId="0" fillId="0" borderId="16" xfId="0" applyBorder="1"/>
    <xf numFmtId="0" fontId="0" fillId="0" borderId="7" xfId="0" applyBorder="1"/>
    <xf numFmtId="0" fontId="0" fillId="0" borderId="17" xfId="0" applyBorder="1"/>
    <xf numFmtId="0" fontId="0" fillId="0" borderId="18" xfId="0" applyBorder="1"/>
    <xf numFmtId="0" fontId="0" fillId="0" borderId="10" xfId="0" applyBorder="1"/>
    <xf numFmtId="0" fontId="42" fillId="2" borderId="19" xfId="0" applyFont="1" applyFill="1" applyBorder="1" applyAlignment="1">
      <alignment horizontal="center" vertical="center"/>
    </xf>
    <xf numFmtId="0" fontId="42" fillId="2" borderId="12" xfId="0" applyFont="1" applyFill="1" applyBorder="1" applyAlignment="1">
      <alignment horizontal="left" vertical="center"/>
    </xf>
    <xf numFmtId="0" fontId="43" fillId="2" borderId="12" xfId="0" applyFont="1" applyFill="1" applyBorder="1" applyAlignment="1">
      <alignment horizontal="center" vertical="center"/>
    </xf>
    <xf numFmtId="0" fontId="38" fillId="0" borderId="12" xfId="0" applyFont="1" applyBorder="1" applyAlignment="1">
      <alignment horizontal="center" vertical="center"/>
    </xf>
    <xf numFmtId="0" fontId="37" fillId="0" borderId="12" xfId="0" applyFont="1" applyBorder="1" applyAlignment="1">
      <alignment horizontal="right" vertical="center"/>
    </xf>
    <xf numFmtId="0" fontId="37" fillId="0" borderId="20" xfId="0" applyFont="1" applyBorder="1" applyAlignment="1">
      <alignment horizontal="center" vertical="center"/>
    </xf>
    <xf numFmtId="0" fontId="31" fillId="3" borderId="8" xfId="0" applyFont="1" applyFill="1" applyBorder="1" applyAlignment="1">
      <alignment horizontal="center" vertical="center" wrapText="1"/>
    </xf>
    <xf numFmtId="0" fontId="29" fillId="0" borderId="0" xfId="0" applyFont="1" applyAlignment="1">
      <alignment vertical="top" wrapText="1"/>
    </xf>
    <xf numFmtId="0" fontId="29" fillId="0" borderId="0" xfId="0" applyFont="1" applyAlignment="1">
      <alignment vertical="top"/>
    </xf>
    <xf numFmtId="0" fontId="29" fillId="0" borderId="0" xfId="0" applyFont="1" applyAlignment="1">
      <alignment horizontal="right" vertical="top"/>
    </xf>
    <xf numFmtId="0" fontId="31" fillId="2" borderId="0" xfId="0" applyFont="1" applyFill="1" applyAlignment="1">
      <alignment vertical="top" wrapText="1"/>
    </xf>
    <xf numFmtId="0" fontId="31" fillId="0" borderId="0" xfId="0" applyFont="1" applyAlignment="1">
      <alignment vertical="top"/>
    </xf>
    <xf numFmtId="0" fontId="31" fillId="0" borderId="12" xfId="0" applyFont="1" applyBorder="1" applyAlignment="1">
      <alignment vertical="top" wrapText="1"/>
    </xf>
    <xf numFmtId="0" fontId="31" fillId="6" borderId="21" xfId="0" applyFont="1" applyFill="1" applyBorder="1" applyAlignment="1">
      <alignment horizontal="center" vertical="top"/>
    </xf>
    <xf numFmtId="0" fontId="31" fillId="7" borderId="21" xfId="0" applyFont="1" applyFill="1" applyBorder="1" applyAlignment="1">
      <alignment horizontal="center" vertical="top"/>
    </xf>
    <xf numFmtId="0" fontId="31" fillId="4" borderId="21" xfId="0" applyFont="1" applyFill="1" applyBorder="1" applyAlignment="1">
      <alignment horizontal="center" vertical="top"/>
    </xf>
    <xf numFmtId="0" fontId="29" fillId="5" borderId="9" xfId="0" applyFont="1" applyFill="1" applyBorder="1" applyAlignment="1">
      <alignment horizontal="center" vertical="top" wrapText="1"/>
    </xf>
    <xf numFmtId="0" fontId="29" fillId="7" borderId="8" xfId="0" applyFont="1" applyFill="1" applyBorder="1" applyAlignment="1">
      <alignment horizontal="center" vertical="top" wrapText="1"/>
    </xf>
    <xf numFmtId="0" fontId="29" fillId="4" borderId="23" xfId="0" applyFont="1" applyFill="1" applyBorder="1" applyAlignment="1">
      <alignment horizontal="center" vertical="top"/>
    </xf>
    <xf numFmtId="0" fontId="29" fillId="5" borderId="8" xfId="0" applyFont="1" applyFill="1" applyBorder="1" applyAlignment="1">
      <alignment horizontal="center" vertical="top" wrapText="1"/>
    </xf>
    <xf numFmtId="0" fontId="29" fillId="6" borderId="10" xfId="0" applyFont="1" applyFill="1" applyBorder="1" applyAlignment="1">
      <alignment horizontal="center" vertical="top" wrapText="1"/>
    </xf>
    <xf numFmtId="0" fontId="29" fillId="6" borderId="8" xfId="0" applyFont="1" applyFill="1" applyBorder="1" applyAlignment="1">
      <alignment horizontal="center" vertical="top" wrapText="1"/>
    </xf>
    <xf numFmtId="0" fontId="29" fillId="2" borderId="0" xfId="0" applyFont="1" applyFill="1" applyAlignment="1">
      <alignment horizontal="right" vertical="top"/>
    </xf>
    <xf numFmtId="0" fontId="29" fillId="2" borderId="0" xfId="0" applyFont="1" applyFill="1" applyAlignment="1">
      <alignment vertical="top"/>
    </xf>
    <xf numFmtId="0" fontId="31" fillId="0" borderId="12" xfId="0" applyFont="1" applyBorder="1" applyAlignment="1">
      <alignment horizontal="center" vertical="top" wrapText="1"/>
    </xf>
    <xf numFmtId="0" fontId="28" fillId="7" borderId="8" xfId="0" applyFont="1" applyFill="1" applyBorder="1" applyAlignment="1">
      <alignment horizontal="center" vertical="top" wrapText="1"/>
    </xf>
    <xf numFmtId="0" fontId="27" fillId="4" borderId="23" xfId="0" applyFont="1" applyFill="1" applyBorder="1" applyAlignment="1">
      <alignment horizontal="center" vertical="top"/>
    </xf>
    <xf numFmtId="0" fontId="26" fillId="2" borderId="0" xfId="0" applyFont="1" applyFill="1" applyAlignment="1">
      <alignment horizontal="center"/>
    </xf>
    <xf numFmtId="0" fontId="26" fillId="2" borderId="0" xfId="0" applyFont="1" applyFill="1" applyAlignment="1">
      <alignment horizontal="center" vertical="center"/>
    </xf>
    <xf numFmtId="0" fontId="26" fillId="0" borderId="0" xfId="0" applyFont="1"/>
    <xf numFmtId="0" fontId="31" fillId="0" borderId="0" xfId="0" applyFont="1" applyAlignment="1">
      <alignment horizontal="center" vertical="center"/>
    </xf>
    <xf numFmtId="0" fontId="31" fillId="2" borderId="0" xfId="0" applyFont="1" applyFill="1" applyAlignment="1">
      <alignment horizontal="center" vertical="top"/>
    </xf>
    <xf numFmtId="0" fontId="26" fillId="2" borderId="0" xfId="0" applyFont="1" applyFill="1" applyAlignment="1">
      <alignment horizontal="center" vertical="top"/>
    </xf>
    <xf numFmtId="0" fontId="31" fillId="3" borderId="1" xfId="0" applyFont="1" applyFill="1" applyBorder="1" applyAlignment="1">
      <alignment vertical="top"/>
    </xf>
    <xf numFmtId="0" fontId="31" fillId="0" borderId="0" xfId="0" applyFont="1" applyAlignment="1">
      <alignment horizontal="center" vertical="top"/>
    </xf>
    <xf numFmtId="0" fontId="26" fillId="2" borderId="0" xfId="0" applyFont="1" applyFill="1" applyAlignment="1">
      <alignment wrapText="1"/>
    </xf>
    <xf numFmtId="0" fontId="31" fillId="0" borderId="0" xfId="0" applyFont="1" applyAlignment="1">
      <alignment wrapText="1"/>
    </xf>
    <xf numFmtId="0" fontId="26" fillId="0" borderId="0" xfId="0" applyFont="1" applyAlignment="1">
      <alignment wrapText="1"/>
    </xf>
    <xf numFmtId="0" fontId="24" fillId="5" borderId="8" xfId="0" applyFont="1" applyFill="1" applyBorder="1" applyAlignment="1">
      <alignment horizontal="center" vertical="top" wrapText="1"/>
    </xf>
    <xf numFmtId="0" fontId="28" fillId="5" borderId="18" xfId="0" applyFont="1" applyFill="1" applyBorder="1" applyAlignment="1">
      <alignment horizontal="center" vertical="top" wrapText="1"/>
    </xf>
    <xf numFmtId="0" fontId="29" fillId="7" borderId="9" xfId="0" applyFont="1" applyFill="1" applyBorder="1" applyAlignment="1">
      <alignment horizontal="center" vertical="top" wrapText="1"/>
    </xf>
    <xf numFmtId="0" fontId="22" fillId="5" borderId="9" xfId="0" applyFont="1" applyFill="1" applyBorder="1" applyAlignment="1">
      <alignment horizontal="center" vertical="top" wrapText="1"/>
    </xf>
    <xf numFmtId="0" fontId="22" fillId="6" borderId="10" xfId="0" applyFont="1" applyFill="1" applyBorder="1" applyAlignment="1">
      <alignment horizontal="center" vertical="top" wrapText="1"/>
    </xf>
    <xf numFmtId="0" fontId="21" fillId="7" borderId="8" xfId="0" applyFont="1" applyFill="1" applyBorder="1" applyAlignment="1">
      <alignment horizontal="center" vertical="top" wrapText="1"/>
    </xf>
    <xf numFmtId="0" fontId="20" fillId="5" borderId="26" xfId="0" applyFont="1" applyFill="1" applyBorder="1" applyAlignment="1">
      <alignment horizontal="center" vertical="top" wrapText="1"/>
    </xf>
    <xf numFmtId="0" fontId="20" fillId="5" borderId="8" xfId="0" applyFont="1" applyFill="1" applyBorder="1" applyAlignment="1">
      <alignment horizontal="center" vertical="top" wrapText="1"/>
    </xf>
    <xf numFmtId="0" fontId="20" fillId="7" borderId="8" xfId="0" applyFont="1" applyFill="1" applyBorder="1" applyAlignment="1">
      <alignment horizontal="center" vertical="top" wrapText="1"/>
    </xf>
    <xf numFmtId="0" fontId="20" fillId="6" borderId="10" xfId="0" applyFont="1" applyFill="1" applyBorder="1" applyAlignment="1">
      <alignment horizontal="center" vertical="top" wrapText="1"/>
    </xf>
    <xf numFmtId="0" fontId="20" fillId="4" borderId="9" xfId="0" applyFont="1" applyFill="1" applyBorder="1" applyAlignment="1">
      <alignment horizontal="center" vertical="top"/>
    </xf>
    <xf numFmtId="0" fontId="20" fillId="4" borderId="23" xfId="0" applyFont="1" applyFill="1" applyBorder="1" applyAlignment="1">
      <alignment horizontal="center" vertical="top"/>
    </xf>
    <xf numFmtId="0" fontId="20" fillId="4" borderId="23" xfId="0" applyFont="1" applyFill="1" applyBorder="1" applyAlignment="1">
      <alignment horizontal="center" vertical="top" wrapText="1"/>
    </xf>
    <xf numFmtId="0" fontId="33" fillId="2" borderId="0" xfId="0" applyFont="1" applyFill="1" applyAlignment="1">
      <alignment horizontal="center" vertical="center" wrapText="1"/>
    </xf>
    <xf numFmtId="0" fontId="18" fillId="5" borderId="26" xfId="0" applyFont="1" applyFill="1" applyBorder="1" applyAlignment="1">
      <alignment horizontal="center" vertical="top" wrapText="1"/>
    </xf>
    <xf numFmtId="0" fontId="18" fillId="4" borderId="9" xfId="0" applyFont="1" applyFill="1" applyBorder="1" applyAlignment="1">
      <alignment horizontal="center" vertical="top"/>
    </xf>
    <xf numFmtId="0" fontId="18" fillId="7" borderId="8" xfId="0" applyFont="1" applyFill="1" applyBorder="1" applyAlignment="1">
      <alignment horizontal="center" vertical="top" wrapText="1"/>
    </xf>
    <xf numFmtId="0" fontId="18" fillId="7" borderId="31" xfId="0" applyFont="1" applyFill="1" applyBorder="1" applyAlignment="1">
      <alignment vertical="top" wrapText="1"/>
    </xf>
    <xf numFmtId="0" fontId="31" fillId="6" borderId="9" xfId="0" applyFont="1" applyFill="1" applyBorder="1" applyAlignment="1">
      <alignment horizontal="center" vertical="top"/>
    </xf>
    <xf numFmtId="0" fontId="31" fillId="4" borderId="9" xfId="0" applyFont="1" applyFill="1" applyBorder="1" applyAlignment="1">
      <alignment horizontal="center" vertical="top"/>
    </xf>
    <xf numFmtId="0" fontId="20" fillId="7" borderId="34" xfId="0" applyFont="1" applyFill="1" applyBorder="1" applyAlignment="1">
      <alignment horizontal="center" vertical="top" wrapText="1"/>
    </xf>
    <xf numFmtId="0" fontId="20" fillId="4" borderId="30" xfId="0" applyFont="1" applyFill="1" applyBorder="1" applyAlignment="1">
      <alignment horizontal="center" vertical="top"/>
    </xf>
    <xf numFmtId="0" fontId="20" fillId="4" borderId="37" xfId="0" applyFont="1" applyFill="1" applyBorder="1" applyAlignment="1">
      <alignment horizontal="center" vertical="top"/>
    </xf>
    <xf numFmtId="1" fontId="31" fillId="2" borderId="0" xfId="0" applyNumberFormat="1" applyFont="1" applyFill="1" applyAlignment="1">
      <alignment horizontal="center" vertical="center"/>
    </xf>
    <xf numFmtId="1" fontId="26" fillId="2" borderId="0" xfId="0" applyNumberFormat="1" applyFont="1" applyFill="1" applyAlignment="1">
      <alignment horizontal="center" vertical="center"/>
    </xf>
    <xf numFmtId="1" fontId="31" fillId="0" borderId="0" xfId="0" applyNumberFormat="1" applyFont="1" applyAlignment="1">
      <alignment horizontal="center" vertical="center"/>
    </xf>
    <xf numFmtId="1" fontId="31" fillId="0" borderId="0" xfId="2" applyNumberFormat="1" applyFont="1" applyAlignment="1">
      <alignment horizontal="center" vertical="center"/>
    </xf>
    <xf numFmtId="0" fontId="31" fillId="2" borderId="0" xfId="0" applyFont="1" applyFill="1" applyAlignment="1">
      <alignment horizontal="center" vertical="center" wrapText="1"/>
    </xf>
    <xf numFmtId="0" fontId="26" fillId="2" borderId="0" xfId="0" applyFont="1" applyFill="1" applyAlignment="1">
      <alignment horizontal="center" wrapText="1"/>
    </xf>
    <xf numFmtId="0" fontId="31" fillId="0" borderId="0" xfId="0" applyFont="1" applyAlignment="1">
      <alignment horizontal="center" wrapText="1"/>
    </xf>
    <xf numFmtId="0" fontId="29" fillId="0" borderId="28" xfId="0" applyFont="1" applyBorder="1" applyAlignment="1">
      <alignment vertical="top" wrapText="1"/>
    </xf>
    <xf numFmtId="0" fontId="14" fillId="0" borderId="28" xfId="0" applyFont="1" applyBorder="1" applyAlignment="1">
      <alignment vertical="top" wrapText="1"/>
    </xf>
    <xf numFmtId="0" fontId="29" fillId="0" borderId="39" xfId="0" applyFont="1" applyBorder="1" applyAlignment="1">
      <alignment vertical="top" wrapText="1"/>
    </xf>
    <xf numFmtId="0" fontId="24" fillId="7" borderId="40" xfId="0" applyFont="1" applyFill="1" applyBorder="1" applyAlignment="1">
      <alignment vertical="top" wrapText="1"/>
    </xf>
    <xf numFmtId="0" fontId="20" fillId="4" borderId="33" xfId="0" applyFont="1" applyFill="1" applyBorder="1" applyAlignment="1">
      <alignment horizontal="center" vertical="top"/>
    </xf>
    <xf numFmtId="0" fontId="14" fillId="0" borderId="0" xfId="0" applyFont="1" applyAlignment="1">
      <alignment vertical="top" wrapText="1"/>
    </xf>
    <xf numFmtId="0" fontId="29" fillId="6" borderId="36" xfId="0" applyFont="1" applyFill="1" applyBorder="1" applyAlignment="1">
      <alignment horizontal="center" vertical="top" wrapText="1"/>
    </xf>
    <xf numFmtId="0" fontId="18" fillId="6" borderId="24" xfId="0" applyFont="1" applyFill="1" applyBorder="1" applyAlignment="1">
      <alignment horizontal="left" vertical="top" wrapText="1"/>
    </xf>
    <xf numFmtId="0" fontId="14" fillId="4" borderId="24" xfId="0" applyFont="1" applyFill="1" applyBorder="1" applyAlignment="1">
      <alignment vertical="top" wrapText="1"/>
    </xf>
    <xf numFmtId="0" fontId="14" fillId="5" borderId="8" xfId="0" applyFont="1" applyFill="1" applyBorder="1" applyAlignment="1">
      <alignment horizontal="center" vertical="top" wrapText="1"/>
    </xf>
    <xf numFmtId="0" fontId="14" fillId="5" borderId="26" xfId="0" applyFont="1" applyFill="1" applyBorder="1" applyAlignment="1">
      <alignment horizontal="center" vertical="top" wrapText="1"/>
    </xf>
    <xf numFmtId="0" fontId="18" fillId="6" borderId="40" xfId="0" applyFont="1" applyFill="1" applyBorder="1" applyAlignment="1">
      <alignment horizontal="left" vertical="top" wrapText="1"/>
    </xf>
    <xf numFmtId="0" fontId="14" fillId="4" borderId="40" xfId="0" applyFont="1" applyFill="1" applyBorder="1" applyAlignment="1">
      <alignment vertical="top" wrapText="1"/>
    </xf>
    <xf numFmtId="0" fontId="14" fillId="0" borderId="35" xfId="0" applyFont="1" applyBorder="1" applyAlignment="1">
      <alignment vertical="top" wrapText="1"/>
    </xf>
    <xf numFmtId="0" fontId="14" fillId="6" borderId="10" xfId="0" applyFont="1" applyFill="1" applyBorder="1" applyAlignment="1">
      <alignment horizontal="center" vertical="top" wrapText="1"/>
    </xf>
    <xf numFmtId="0" fontId="20" fillId="4" borderId="8" xfId="0" applyFont="1" applyFill="1" applyBorder="1" applyAlignment="1">
      <alignment horizontal="center" vertical="top"/>
    </xf>
    <xf numFmtId="0" fontId="29" fillId="0" borderId="29" xfId="0" applyFont="1" applyBorder="1" applyAlignment="1">
      <alignment horizontal="left" vertical="top" wrapText="1"/>
    </xf>
    <xf numFmtId="0" fontId="18" fillId="6" borderId="27" xfId="0" applyFont="1" applyFill="1" applyBorder="1" applyAlignment="1">
      <alignment horizontal="center" vertical="top" wrapText="1"/>
    </xf>
    <xf numFmtId="0" fontId="28" fillId="0" borderId="28" xfId="0" applyFont="1" applyBorder="1" applyAlignment="1">
      <alignment horizontal="left" vertical="top" wrapText="1"/>
    </xf>
    <xf numFmtId="0" fontId="20" fillId="6" borderId="23" xfId="0" applyFont="1" applyFill="1" applyBorder="1" applyAlignment="1">
      <alignment horizontal="center" vertical="top" wrapText="1"/>
    </xf>
    <xf numFmtId="0" fontId="29" fillId="0" borderId="28" xfId="0" applyFont="1" applyBorder="1" applyAlignment="1">
      <alignment horizontal="left" vertical="top" wrapText="1"/>
    </xf>
    <xf numFmtId="0" fontId="29" fillId="6" borderId="23" xfId="0" applyFont="1" applyFill="1" applyBorder="1" applyAlignment="1">
      <alignment horizontal="center" vertical="top" wrapText="1"/>
    </xf>
    <xf numFmtId="0" fontId="24" fillId="0" borderId="28" xfId="0" applyFont="1" applyBorder="1" applyAlignment="1">
      <alignment horizontal="left" vertical="top" wrapText="1"/>
    </xf>
    <xf numFmtId="0" fontId="14" fillId="0" borderId="28" xfId="0" applyFont="1" applyBorder="1" applyAlignment="1">
      <alignment horizontal="left" vertical="top" wrapText="1"/>
    </xf>
    <xf numFmtId="0" fontId="20" fillId="0" borderId="28" xfId="0" applyFont="1" applyBorder="1" applyAlignment="1">
      <alignment horizontal="left" vertical="top" wrapText="1"/>
    </xf>
    <xf numFmtId="0" fontId="29" fillId="0" borderId="29" xfId="0" applyFont="1" applyBorder="1" applyAlignment="1">
      <alignment vertical="top" wrapText="1"/>
    </xf>
    <xf numFmtId="0" fontId="24" fillId="0" borderId="28" xfId="0" applyFont="1" applyBorder="1" applyAlignment="1">
      <alignment vertical="top" wrapText="1"/>
    </xf>
    <xf numFmtId="0" fontId="29" fillId="0" borderId="35" xfId="0" applyFont="1" applyBorder="1" applyAlignment="1">
      <alignment vertical="top" wrapText="1"/>
    </xf>
    <xf numFmtId="0" fontId="31" fillId="0" borderId="0" xfId="0" applyFont="1" applyAlignment="1">
      <alignment vertical="top" wrapText="1"/>
    </xf>
    <xf numFmtId="0" fontId="31" fillId="5" borderId="1" xfId="0" applyFont="1" applyFill="1" applyBorder="1" applyAlignment="1">
      <alignment horizontal="center" vertical="top"/>
    </xf>
    <xf numFmtId="0" fontId="31" fillId="7" borderId="1" xfId="0" applyFont="1" applyFill="1" applyBorder="1" applyAlignment="1">
      <alignment horizontal="center" vertical="top"/>
    </xf>
    <xf numFmtId="0" fontId="18" fillId="0" borderId="42" xfId="0" applyFont="1" applyBorder="1" applyAlignment="1">
      <alignment vertical="top" wrapText="1"/>
    </xf>
    <xf numFmtId="0" fontId="20" fillId="7" borderId="33" xfId="0" applyFont="1" applyFill="1" applyBorder="1" applyAlignment="1">
      <alignment horizontal="center" vertical="top" wrapText="1"/>
    </xf>
    <xf numFmtId="0" fontId="28" fillId="5" borderId="12" xfId="0" applyFont="1" applyFill="1" applyBorder="1" applyAlignment="1">
      <alignment horizontal="center" vertical="top" wrapText="1"/>
    </xf>
    <xf numFmtId="0" fontId="29" fillId="7" borderId="37" xfId="0" applyFont="1" applyFill="1" applyBorder="1" applyAlignment="1">
      <alignment horizontal="center" vertical="top" wrapText="1"/>
    </xf>
    <xf numFmtId="0" fontId="10" fillId="0" borderId="28" xfId="0" applyFont="1" applyBorder="1" applyAlignment="1">
      <alignment vertical="top" wrapText="1"/>
    </xf>
    <xf numFmtId="0" fontId="10" fillId="6" borderId="31" xfId="0" applyFont="1" applyFill="1" applyBorder="1" applyAlignment="1">
      <alignment horizontal="left" vertical="top" wrapText="1"/>
    </xf>
    <xf numFmtId="0" fontId="10" fillId="5" borderId="40" xfId="0" applyFont="1" applyFill="1" applyBorder="1" applyAlignment="1">
      <alignment vertical="top" wrapText="1"/>
    </xf>
    <xf numFmtId="0" fontId="31" fillId="2" borderId="0" xfId="0" applyFont="1" applyFill="1" applyAlignment="1">
      <alignment horizontal="left" vertical="center" wrapText="1"/>
    </xf>
    <xf numFmtId="0" fontId="26" fillId="0" borderId="0" xfId="0" applyFont="1" applyAlignment="1">
      <alignment horizontal="left" vertical="top"/>
    </xf>
    <xf numFmtId="0" fontId="26" fillId="0" borderId="0" xfId="0" applyFont="1" applyAlignment="1">
      <alignment horizontal="center" vertical="center"/>
    </xf>
    <xf numFmtId="0" fontId="7" fillId="6" borderId="31" xfId="0" applyFont="1" applyFill="1" applyBorder="1" applyAlignment="1">
      <alignment horizontal="left" vertical="top" wrapText="1"/>
    </xf>
    <xf numFmtId="0" fontId="7" fillId="5" borderId="26" xfId="0" applyFont="1" applyFill="1" applyBorder="1" applyAlignment="1">
      <alignment horizontal="center" vertical="top" wrapText="1"/>
    </xf>
    <xf numFmtId="0" fontId="31" fillId="0" borderId="0" xfId="1" applyFont="1" applyAlignment="1">
      <alignment horizontal="center"/>
    </xf>
    <xf numFmtId="0" fontId="31" fillId="0" borderId="0" xfId="1" applyFont="1"/>
    <xf numFmtId="0" fontId="31" fillId="0" borderId="0" xfId="1" applyFont="1" applyAlignment="1">
      <alignment horizontal="right"/>
    </xf>
    <xf numFmtId="2" fontId="31" fillId="0" borderId="0" xfId="5" applyNumberFormat="1" applyFont="1" applyFill="1" applyBorder="1" applyAlignment="1">
      <alignment horizontal="center" vertical="top"/>
    </xf>
    <xf numFmtId="0" fontId="46" fillId="3" borderId="8" xfId="0" applyFont="1" applyFill="1" applyBorder="1"/>
    <xf numFmtId="0" fontId="47" fillId="0" borderId="0" xfId="1" applyFont="1"/>
    <xf numFmtId="0" fontId="48" fillId="0" borderId="0" xfId="1" applyFont="1"/>
    <xf numFmtId="0" fontId="30" fillId="0" borderId="6" xfId="1" applyBorder="1" applyAlignment="1">
      <alignment horizontal="center"/>
    </xf>
    <xf numFmtId="0" fontId="6" fillId="0" borderId="0" xfId="0" applyFont="1" applyAlignment="1">
      <alignment vertical="top" wrapText="1"/>
    </xf>
    <xf numFmtId="0" fontId="6" fillId="4" borderId="31" xfId="0" applyFont="1" applyFill="1" applyBorder="1" applyAlignment="1">
      <alignment vertical="top" wrapText="1"/>
    </xf>
    <xf numFmtId="0" fontId="46" fillId="3" borderId="51" xfId="0" applyFont="1" applyFill="1" applyBorder="1"/>
    <xf numFmtId="0" fontId="46" fillId="3" borderId="8" xfId="0" applyFont="1" applyFill="1" applyBorder="1" applyAlignment="1">
      <alignment horizontal="center"/>
    </xf>
    <xf numFmtId="0" fontId="0" fillId="0" borderId="43" xfId="0" applyBorder="1"/>
    <xf numFmtId="0" fontId="5" fillId="5" borderId="28" xfId="0" applyFont="1" applyFill="1" applyBorder="1" applyAlignment="1">
      <alignment vertical="top" wrapText="1"/>
    </xf>
    <xf numFmtId="0" fontId="5" fillId="5" borderId="31" xfId="0" applyFont="1" applyFill="1" applyBorder="1" applyAlignment="1">
      <alignment vertical="top" wrapText="1"/>
    </xf>
    <xf numFmtId="0" fontId="5" fillId="5" borderId="40" xfId="0" applyFont="1" applyFill="1" applyBorder="1" applyAlignment="1">
      <alignment vertical="top" wrapText="1"/>
    </xf>
    <xf numFmtId="0" fontId="5" fillId="7" borderId="31" xfId="0" applyFont="1" applyFill="1" applyBorder="1" applyAlignment="1">
      <alignment vertical="top" wrapText="1"/>
    </xf>
    <xf numFmtId="0" fontId="31" fillId="3" borderId="52" xfId="0" applyFont="1" applyFill="1" applyBorder="1" applyAlignment="1">
      <alignment vertical="center" wrapText="1"/>
    </xf>
    <xf numFmtId="0" fontId="31" fillId="3" borderId="52" xfId="0" applyFont="1" applyFill="1" applyBorder="1" applyAlignment="1">
      <alignment horizontal="center" vertical="center"/>
    </xf>
    <xf numFmtId="0" fontId="26" fillId="0" borderId="8" xfId="0" applyFont="1" applyBorder="1" applyAlignment="1">
      <alignment horizontal="center" vertical="top"/>
    </xf>
    <xf numFmtId="0" fontId="26" fillId="4" borderId="0" xfId="0" applyFont="1" applyFill="1"/>
    <xf numFmtId="0" fontId="5" fillId="0" borderId="8" xfId="0" applyFont="1" applyBorder="1" applyAlignment="1">
      <alignment horizontal="left" vertical="top" wrapText="1"/>
    </xf>
    <xf numFmtId="0" fontId="0" fillId="0" borderId="49" xfId="0" applyBorder="1"/>
    <xf numFmtId="0" fontId="0" fillId="0" borderId="50" xfId="0" applyBorder="1"/>
    <xf numFmtId="0" fontId="0" fillId="0" borderId="3" xfId="0" applyBorder="1"/>
    <xf numFmtId="0" fontId="0" fillId="0" borderId="2" xfId="0" applyBorder="1"/>
    <xf numFmtId="0" fontId="31" fillId="3" borderId="52" xfId="0" applyFont="1" applyFill="1" applyBorder="1" applyAlignment="1">
      <alignment horizontal="center" vertical="center" wrapText="1"/>
    </xf>
    <xf numFmtId="0" fontId="0" fillId="0" borderId="53" xfId="0" applyBorder="1"/>
    <xf numFmtId="0" fontId="0" fillId="0" borderId="53" xfId="0" applyBorder="1" applyAlignment="1">
      <alignment wrapText="1"/>
    </xf>
    <xf numFmtId="0" fontId="0" fillId="0" borderId="54" xfId="0" applyBorder="1"/>
    <xf numFmtId="0" fontId="0" fillId="0" borderId="4" xfId="0" applyBorder="1"/>
    <xf numFmtId="0" fontId="46" fillId="3" borderId="53" xfId="0" applyFont="1" applyFill="1" applyBorder="1"/>
    <xf numFmtId="0" fontId="46" fillId="3" borderId="4" xfId="0" applyFont="1" applyFill="1" applyBorder="1"/>
    <xf numFmtId="0" fontId="31" fillId="0" borderId="0" xfId="1" applyFont="1" applyAlignment="1">
      <alignment horizontal="center" vertical="top"/>
    </xf>
    <xf numFmtId="2" fontId="30" fillId="0" borderId="0" xfId="1" applyNumberFormat="1" applyAlignment="1">
      <alignment horizontal="center" vertical="top"/>
    </xf>
    <xf numFmtId="0" fontId="30" fillId="8" borderId="0" xfId="1" applyFill="1" applyAlignment="1">
      <alignment horizontal="center"/>
    </xf>
    <xf numFmtId="0" fontId="31" fillId="8" borderId="0" xfId="1" applyFont="1" applyFill="1" applyAlignment="1">
      <alignment horizontal="center"/>
    </xf>
    <xf numFmtId="2" fontId="30" fillId="0" borderId="43" xfId="6" applyNumberFormat="1" applyFont="1" applyBorder="1" applyAlignment="1">
      <alignment vertical="top"/>
    </xf>
    <xf numFmtId="2" fontId="30" fillId="0" borderId="43" xfId="1" applyNumberFormat="1" applyBorder="1" applyAlignment="1">
      <alignment vertical="top"/>
    </xf>
    <xf numFmtId="0" fontId="31" fillId="8" borderId="8" xfId="1" applyFont="1" applyFill="1" applyBorder="1" applyAlignment="1">
      <alignment horizontal="center"/>
    </xf>
    <xf numFmtId="0" fontId="30" fillId="8" borderId="8" xfId="1" applyFill="1" applyBorder="1" applyAlignment="1">
      <alignment horizontal="center"/>
    </xf>
    <xf numFmtId="0" fontId="0" fillId="8" borderId="8" xfId="0" applyFill="1" applyBorder="1"/>
    <xf numFmtId="0" fontId="0" fillId="0" borderId="55" xfId="0" applyBorder="1"/>
    <xf numFmtId="0" fontId="0" fillId="0" borderId="56" xfId="0" applyBorder="1"/>
    <xf numFmtId="0" fontId="30" fillId="8" borderId="0" xfId="1" applyFill="1"/>
    <xf numFmtId="0" fontId="31" fillId="8" borderId="0" xfId="1" applyFont="1" applyFill="1"/>
    <xf numFmtId="0" fontId="31" fillId="3" borderId="0" xfId="1" applyFont="1" applyFill="1" applyAlignment="1">
      <alignment horizontal="center" vertical="center"/>
    </xf>
    <xf numFmtId="2" fontId="30" fillId="0" borderId="0" xfId="1" applyNumberFormat="1"/>
    <xf numFmtId="2" fontId="31" fillId="8" borderId="0" xfId="1" applyNumberFormat="1" applyFont="1" applyFill="1"/>
    <xf numFmtId="0" fontId="31" fillId="8" borderId="4" xfId="0" applyFont="1" applyFill="1" applyBorder="1" applyAlignment="1">
      <alignment horizontal="center"/>
    </xf>
    <xf numFmtId="0" fontId="31" fillId="8" borderId="8" xfId="0" applyFont="1" applyFill="1" applyBorder="1" applyAlignment="1">
      <alignment horizontal="center"/>
    </xf>
    <xf numFmtId="0" fontId="31" fillId="8" borderId="4" xfId="1" applyFont="1" applyFill="1" applyBorder="1" applyAlignment="1">
      <alignment horizontal="center" vertical="top"/>
    </xf>
    <xf numFmtId="2" fontId="30" fillId="8" borderId="0" xfId="1" applyNumberFormat="1" applyFill="1"/>
    <xf numFmtId="2" fontId="30" fillId="8" borderId="8" xfId="6" applyNumberFormat="1" applyFont="1" applyFill="1" applyBorder="1" applyAlignment="1">
      <alignment vertical="top"/>
    </xf>
    <xf numFmtId="0" fontId="5" fillId="6" borderId="41" xfId="0" applyFont="1" applyFill="1" applyBorder="1" applyAlignment="1">
      <alignment horizontal="center" vertical="top" wrapText="1"/>
    </xf>
    <xf numFmtId="0" fontId="5" fillId="6" borderId="42" xfId="0" applyFont="1" applyFill="1" applyBorder="1" applyAlignment="1">
      <alignment horizontal="left" vertical="top" wrapText="1"/>
    </xf>
    <xf numFmtId="0" fontId="5" fillId="0" borderId="29" xfId="0" applyFont="1" applyBorder="1" applyAlignment="1">
      <alignment vertical="top" wrapText="1"/>
    </xf>
    <xf numFmtId="0" fontId="31" fillId="5" borderId="21" xfId="0" applyFont="1" applyFill="1" applyBorder="1" applyAlignment="1">
      <alignment horizontal="center" vertical="top"/>
    </xf>
    <xf numFmtId="0" fontId="5" fillId="7" borderId="8" xfId="0" applyFont="1" applyFill="1" applyBorder="1" applyAlignment="1">
      <alignment horizontal="center" vertical="top" wrapText="1"/>
    </xf>
    <xf numFmtId="0" fontId="5" fillId="4" borderId="23" xfId="0" applyFont="1" applyFill="1" applyBorder="1" applyAlignment="1">
      <alignment horizontal="center" vertical="top"/>
    </xf>
    <xf numFmtId="0" fontId="5" fillId="5" borderId="8" xfId="0" applyFont="1" applyFill="1" applyBorder="1" applyAlignment="1">
      <alignment horizontal="center" vertical="top" wrapText="1"/>
    </xf>
    <xf numFmtId="0" fontId="5" fillId="6" borderId="10" xfId="0" applyFont="1" applyFill="1" applyBorder="1" applyAlignment="1">
      <alignment horizontal="center" vertical="top" wrapText="1"/>
    </xf>
    <xf numFmtId="0" fontId="5" fillId="4" borderId="31" xfId="0" applyFont="1" applyFill="1" applyBorder="1" applyAlignment="1">
      <alignment vertical="top" wrapText="1"/>
    </xf>
    <xf numFmtId="0" fontId="5" fillId="4" borderId="9" xfId="0" applyFont="1" applyFill="1" applyBorder="1" applyAlignment="1">
      <alignment horizontal="center" vertical="top"/>
    </xf>
    <xf numFmtId="0" fontId="5" fillId="5" borderId="18" xfId="0" applyFont="1" applyFill="1" applyBorder="1" applyAlignment="1">
      <alignment horizontal="center" vertical="top" wrapText="1"/>
    </xf>
    <xf numFmtId="0" fontId="5" fillId="6" borderId="31" xfId="0" applyFont="1" applyFill="1" applyBorder="1" applyAlignment="1">
      <alignment horizontal="left" vertical="top" wrapText="1"/>
    </xf>
    <xf numFmtId="0" fontId="5" fillId="6" borderId="31" xfId="0" applyFont="1" applyFill="1" applyBorder="1" applyAlignment="1">
      <alignment vertical="top" wrapText="1"/>
    </xf>
    <xf numFmtId="0" fontId="5" fillId="7" borderId="29" xfId="0" applyFont="1" applyFill="1" applyBorder="1" applyAlignment="1">
      <alignment vertical="top" wrapText="1"/>
    </xf>
    <xf numFmtId="0" fontId="5" fillId="5" borderId="33" xfId="0" applyFont="1" applyFill="1" applyBorder="1" applyAlignment="1">
      <alignment horizontal="center" vertical="top" wrapText="1"/>
    </xf>
    <xf numFmtId="0" fontId="5" fillId="0" borderId="28" xfId="0" applyFont="1" applyBorder="1" applyAlignment="1">
      <alignment vertical="top" wrapText="1"/>
    </xf>
    <xf numFmtId="0" fontId="29" fillId="0" borderId="0" xfId="0" applyFont="1" applyAlignment="1">
      <alignment horizontal="center" vertical="top"/>
    </xf>
    <xf numFmtId="0" fontId="29" fillId="5" borderId="33" xfId="0" applyFont="1" applyFill="1" applyBorder="1" applyAlignment="1">
      <alignment horizontal="center" vertical="top" wrapText="1"/>
    </xf>
    <xf numFmtId="0" fontId="5" fillId="6" borderId="23" xfId="0" applyFont="1" applyFill="1" applyBorder="1" applyAlignment="1">
      <alignment horizontal="center" vertical="top" wrapText="1"/>
    </xf>
    <xf numFmtId="0" fontId="0" fillId="0" borderId="0" xfId="0" applyAlignment="1">
      <alignment horizontal="center" vertical="center"/>
    </xf>
    <xf numFmtId="0" fontId="4"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0" fillId="0" borderId="8" xfId="0" applyBorder="1" applyAlignment="1">
      <alignment vertical="top" wrapText="1"/>
    </xf>
    <xf numFmtId="0" fontId="0" fillId="0" borderId="8" xfId="0" applyBorder="1" applyAlignment="1">
      <alignment vertical="center" wrapText="1"/>
    </xf>
    <xf numFmtId="0" fontId="0" fillId="0" borderId="8" xfId="0" applyBorder="1" applyAlignment="1">
      <alignment vertical="center"/>
    </xf>
    <xf numFmtId="0" fontId="0" fillId="0" borderId="0" xfId="0"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vertical="center"/>
    </xf>
    <xf numFmtId="0" fontId="0" fillId="4" borderId="8" xfId="0" applyFill="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top" wrapText="1"/>
    </xf>
    <xf numFmtId="9" fontId="0" fillId="0" borderId="8" xfId="6" applyFont="1" applyBorder="1" applyAlignment="1">
      <alignment horizontal="center" vertical="center"/>
    </xf>
    <xf numFmtId="9" fontId="0" fillId="0" borderId="8" xfId="6" applyFont="1" applyFill="1" applyBorder="1" applyAlignment="1">
      <alignment horizontal="center" vertical="center"/>
    </xf>
    <xf numFmtId="9" fontId="0" fillId="0" borderId="0" xfId="6" applyFont="1" applyAlignment="1">
      <alignment horizontal="center" vertical="center"/>
    </xf>
    <xf numFmtId="3" fontId="0" fillId="0" borderId="8" xfId="0" applyNumberFormat="1" applyBorder="1" applyAlignment="1">
      <alignment horizontal="center" vertical="center"/>
    </xf>
    <xf numFmtId="9" fontId="0" fillId="0" borderId="8" xfId="0" applyNumberFormat="1" applyBorder="1" applyAlignment="1">
      <alignment horizontal="center" vertical="center"/>
    </xf>
    <xf numFmtId="10" fontId="0" fillId="0" borderId="8" xfId="0" applyNumberFormat="1" applyBorder="1" applyAlignment="1">
      <alignment horizontal="center" vertical="center"/>
    </xf>
    <xf numFmtId="0" fontId="47" fillId="0" borderId="0" xfId="0" applyFont="1" applyAlignment="1">
      <alignment horizontal="center" vertical="center"/>
    </xf>
    <xf numFmtId="0" fontId="47" fillId="9" borderId="8" xfId="0" applyFont="1" applyFill="1" applyBorder="1" applyAlignment="1">
      <alignment horizontal="center" vertical="center" wrapText="1"/>
    </xf>
    <xf numFmtId="0" fontId="47" fillId="9" borderId="8" xfId="0" applyFont="1" applyFill="1" applyBorder="1" applyAlignment="1">
      <alignment horizontal="center" vertical="center"/>
    </xf>
    <xf numFmtId="9" fontId="47" fillId="9" borderId="8" xfId="6" applyFont="1" applyFill="1" applyBorder="1" applyAlignment="1">
      <alignment horizontal="center" vertical="center"/>
    </xf>
    <xf numFmtId="3" fontId="0" fillId="4" borderId="8" xfId="0" applyNumberFormat="1" applyFill="1" applyBorder="1" applyAlignment="1">
      <alignment horizontal="center" vertical="center"/>
    </xf>
    <xf numFmtId="9" fontId="0" fillId="4" borderId="8" xfId="0" applyNumberFormat="1" applyFill="1" applyBorder="1" applyAlignment="1">
      <alignment horizontal="center" vertical="center"/>
    </xf>
    <xf numFmtId="0" fontId="2" fillId="4" borderId="13" xfId="0" applyFont="1" applyFill="1" applyBorder="1" applyAlignment="1">
      <alignment horizontal="left" vertical="top" wrapText="1"/>
    </xf>
    <xf numFmtId="0" fontId="0" fillId="0" borderId="1"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166" fontId="0" fillId="0" borderId="8" xfId="5" applyNumberFormat="1" applyFont="1" applyFill="1" applyBorder="1" applyAlignment="1">
      <alignment horizontal="center" vertical="center"/>
    </xf>
    <xf numFmtId="167" fontId="0" fillId="0" borderId="8" xfId="0" applyNumberFormat="1" applyBorder="1" applyAlignment="1">
      <alignment horizontal="center" vertical="center"/>
    </xf>
    <xf numFmtId="9" fontId="0" fillId="4" borderId="8" xfId="6" applyFont="1" applyFill="1" applyBorder="1" applyAlignment="1">
      <alignment horizontal="center" vertical="center"/>
    </xf>
    <xf numFmtId="0" fontId="0" fillId="4" borderId="0" xfId="0" applyFill="1" applyAlignment="1">
      <alignment vertical="center"/>
    </xf>
    <xf numFmtId="0" fontId="16" fillId="0" borderId="8" xfId="0" applyFont="1" applyBorder="1" applyAlignment="1">
      <alignment horizontal="center" vertical="top" wrapText="1"/>
    </xf>
    <xf numFmtId="0" fontId="16" fillId="0" borderId="8" xfId="0" applyFont="1" applyBorder="1" applyAlignment="1">
      <alignment horizontal="center" vertical="top"/>
    </xf>
    <xf numFmtId="0" fontId="0" fillId="0" borderId="8" xfId="0" applyBorder="1" applyAlignment="1">
      <alignment horizontal="left" vertical="center"/>
    </xf>
    <xf numFmtId="1" fontId="31" fillId="3" borderId="8" xfId="0" applyNumberFormat="1" applyFont="1" applyFill="1" applyBorder="1" applyAlignment="1">
      <alignment horizontal="center" vertical="center"/>
    </xf>
    <xf numFmtId="0" fontId="15" fillId="0" borderId="8" xfId="0" applyFont="1" applyBorder="1" applyAlignment="1">
      <alignment horizontal="center" vertical="top" wrapText="1"/>
    </xf>
    <xf numFmtId="0" fontId="50" fillId="0" borderId="8" xfId="0" applyFont="1" applyBorder="1" applyAlignment="1">
      <alignment horizontal="left" vertical="top" wrapText="1"/>
    </xf>
    <xf numFmtId="0" fontId="15" fillId="0" borderId="8" xfId="0" applyFont="1" applyBorder="1" applyAlignment="1">
      <alignment horizontal="center" vertical="top"/>
    </xf>
    <xf numFmtId="1" fontId="26" fillId="0" borderId="8" xfId="0" applyNumberFormat="1" applyFont="1" applyBorder="1" applyAlignment="1">
      <alignment horizontal="center" vertical="top"/>
    </xf>
    <xf numFmtId="0" fontId="23" fillId="0" borderId="8" xfId="0" applyFont="1" applyBorder="1" applyAlignment="1">
      <alignment horizontal="center" vertical="top"/>
    </xf>
    <xf numFmtId="0" fontId="17" fillId="0" borderId="8" xfId="0" applyFont="1" applyBorder="1" applyAlignment="1">
      <alignment horizontal="center" vertical="top"/>
    </xf>
    <xf numFmtId="0" fontId="26" fillId="0" borderId="8" xfId="0" applyFont="1" applyBorder="1" applyAlignment="1">
      <alignment horizontal="center" vertical="center"/>
    </xf>
    <xf numFmtId="0" fontId="13" fillId="0" borderId="8" xfId="0" applyFont="1" applyBorder="1" applyAlignment="1">
      <alignment horizontal="center" vertical="top" wrapText="1"/>
    </xf>
    <xf numFmtId="0" fontId="13" fillId="0" borderId="8" xfId="0" applyFont="1" applyBorder="1" applyAlignment="1">
      <alignment horizontal="center" vertical="top"/>
    </xf>
    <xf numFmtId="0" fontId="2" fillId="0" borderId="8" xfId="0" applyFont="1" applyBorder="1" applyAlignment="1">
      <alignment horizontal="center" vertical="top"/>
    </xf>
    <xf numFmtId="0" fontId="5" fillId="0" borderId="8" xfId="0" applyFont="1" applyBorder="1" applyAlignment="1">
      <alignment horizontal="left" vertical="top"/>
    </xf>
    <xf numFmtId="0" fontId="9" fillId="0" borderId="8" xfId="0" applyFont="1" applyBorder="1" applyAlignment="1">
      <alignment horizontal="center" vertical="top" wrapText="1"/>
    </xf>
    <xf numFmtId="0" fontId="9" fillId="0" borderId="8" xfId="0" applyFont="1" applyBorder="1" applyAlignment="1">
      <alignment horizontal="left" vertical="top" wrapText="1"/>
    </xf>
    <xf numFmtId="0" fontId="12" fillId="0" borderId="8" xfId="0" applyFont="1" applyBorder="1" applyAlignment="1">
      <alignment horizontal="center" vertical="top"/>
    </xf>
    <xf numFmtId="1" fontId="16" fillId="0" borderId="8" xfId="0" applyNumberFormat="1" applyFont="1" applyBorder="1" applyAlignment="1">
      <alignment horizontal="center" vertical="top"/>
    </xf>
    <xf numFmtId="0" fontId="17" fillId="0" borderId="8" xfId="0" applyFont="1" applyBorder="1" applyAlignment="1">
      <alignment horizontal="center" vertical="top" wrapText="1"/>
    </xf>
    <xf numFmtId="0" fontId="10" fillId="0" borderId="8" xfId="0" applyFont="1" applyBorder="1" applyAlignment="1">
      <alignment horizontal="center" vertical="top"/>
    </xf>
    <xf numFmtId="0" fontId="5" fillId="0" borderId="8" xfId="0" applyFont="1" applyBorder="1" applyAlignment="1">
      <alignment horizontal="center" vertical="top" wrapText="1"/>
    </xf>
    <xf numFmtId="0" fontId="3" fillId="0" borderId="8" xfId="0" applyFont="1" applyBorder="1" applyAlignment="1">
      <alignment horizontal="left" vertical="top" wrapText="1"/>
    </xf>
    <xf numFmtId="0" fontId="5" fillId="0" borderId="8" xfId="0" applyFont="1" applyBorder="1" applyAlignment="1">
      <alignment horizontal="center" vertical="top"/>
    </xf>
    <xf numFmtId="0" fontId="11" fillId="0" borderId="8" xfId="0" applyFont="1" applyBorder="1" applyAlignment="1">
      <alignment horizontal="center" vertical="top" wrapText="1"/>
    </xf>
    <xf numFmtId="0" fontId="11" fillId="0" borderId="8" xfId="0" applyFont="1" applyBorder="1" applyAlignment="1">
      <alignment horizontal="left" vertical="top" wrapText="1"/>
    </xf>
    <xf numFmtId="0" fontId="8" fillId="0" borderId="8" xfId="0" applyFont="1" applyBorder="1" applyAlignment="1">
      <alignment horizontal="left" vertical="top" wrapText="1"/>
    </xf>
    <xf numFmtId="0" fontId="17" fillId="0" borderId="8" xfId="0" applyFont="1" applyBorder="1" applyAlignment="1">
      <alignment vertical="top"/>
    </xf>
    <xf numFmtId="0" fontId="6" fillId="0" borderId="8" xfId="0" applyFont="1" applyBorder="1" applyAlignment="1">
      <alignment vertical="top" wrapText="1"/>
    </xf>
    <xf numFmtId="0" fontId="15" fillId="0" borderId="8" xfId="0" applyFont="1" applyBorder="1" applyAlignment="1">
      <alignment horizontal="center"/>
    </xf>
    <xf numFmtId="0" fontId="25" fillId="0" borderId="8" xfId="0" applyFont="1" applyBorder="1" applyAlignment="1">
      <alignment horizontal="center" vertical="top"/>
    </xf>
    <xf numFmtId="1" fontId="25" fillId="0" borderId="8" xfId="0" applyNumberFormat="1" applyFont="1" applyBorder="1" applyAlignment="1">
      <alignment horizontal="center" vertical="top"/>
    </xf>
    <xf numFmtId="0" fontId="11" fillId="0" borderId="8" xfId="0" applyFont="1" applyBorder="1" applyAlignment="1">
      <alignment horizontal="center" vertical="top"/>
    </xf>
    <xf numFmtId="0" fontId="26" fillId="0" borderId="8" xfId="0" applyFont="1" applyBorder="1" applyAlignment="1">
      <alignment horizontal="center" vertical="top" wrapText="1"/>
    </xf>
    <xf numFmtId="0" fontId="19" fillId="0" borderId="8" xfId="0" applyFont="1" applyBorder="1" applyAlignment="1">
      <alignment horizontal="center" vertical="top" wrapText="1"/>
    </xf>
    <xf numFmtId="0" fontId="12" fillId="0" borderId="8" xfId="0" applyFont="1" applyBorder="1" applyAlignment="1">
      <alignment horizontal="center" vertical="top" wrapText="1"/>
    </xf>
    <xf numFmtId="0" fontId="16" fillId="0" borderId="8" xfId="0" applyFont="1" applyBorder="1" applyAlignment="1">
      <alignment horizontal="left" vertical="top" wrapText="1"/>
    </xf>
    <xf numFmtId="0" fontId="13" fillId="0" borderId="8" xfId="0" applyFont="1" applyBorder="1" applyAlignment="1">
      <alignment horizontal="left" vertical="top" wrapText="1"/>
    </xf>
    <xf numFmtId="0" fontId="31" fillId="3" borderId="8" xfId="0" applyFont="1" applyFill="1" applyBorder="1" applyAlignment="1">
      <alignment horizontal="center" vertical="top"/>
    </xf>
    <xf numFmtId="0" fontId="31" fillId="3" borderId="8" xfId="0" applyFont="1" applyFill="1" applyBorder="1" applyAlignment="1">
      <alignment horizontal="center" wrapText="1"/>
    </xf>
    <xf numFmtId="0" fontId="31" fillId="3" borderId="8" xfId="0" applyFont="1" applyFill="1" applyBorder="1" applyAlignment="1">
      <alignment wrapText="1"/>
    </xf>
    <xf numFmtId="0" fontId="26" fillId="3" borderId="8" xfId="0" applyFont="1" applyFill="1" applyBorder="1" applyAlignment="1">
      <alignment horizontal="center" vertical="center"/>
    </xf>
    <xf numFmtId="0" fontId="0" fillId="0" borderId="8" xfId="0" applyBorder="1" applyAlignment="1">
      <alignment vertical="top"/>
    </xf>
    <xf numFmtId="0" fontId="3" fillId="0" borderId="8" xfId="0" applyFont="1" applyBorder="1" applyAlignment="1">
      <alignment vertical="center"/>
    </xf>
    <xf numFmtId="0" fontId="0" fillId="0" borderId="8" xfId="0" applyBorder="1" applyAlignment="1">
      <alignment horizontal="left" vertical="top"/>
    </xf>
    <xf numFmtId="0" fontId="2" fillId="0" borderId="8" xfId="0" applyFont="1" applyBorder="1" applyAlignment="1">
      <alignment horizontal="center" vertical="center"/>
    </xf>
    <xf numFmtId="0" fontId="31" fillId="9" borderId="8" xfId="0" applyFont="1" applyFill="1" applyBorder="1" applyAlignment="1">
      <alignment horizontal="center" vertical="center" wrapText="1"/>
    </xf>
    <xf numFmtId="0" fontId="31" fillId="9" borderId="8" xfId="0" applyFont="1" applyFill="1" applyBorder="1" applyAlignment="1">
      <alignment horizontal="center" vertical="center"/>
    </xf>
    <xf numFmtId="9" fontId="31" fillId="9" borderId="8" xfId="6" applyFont="1" applyFill="1" applyBorder="1" applyAlignment="1">
      <alignment horizontal="center"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1" fillId="0" borderId="8" xfId="28" applyBorder="1" applyAlignment="1">
      <alignment vertical="center" wrapText="1"/>
    </xf>
    <xf numFmtId="0" fontId="1" fillId="0" borderId="8" xfId="28" applyBorder="1" applyAlignment="1">
      <alignment horizontal="center" vertical="center" wrapText="1"/>
    </xf>
    <xf numFmtId="166" fontId="1" fillId="0" borderId="8" xfId="29" applyNumberFormat="1" applyFont="1" applyFill="1" applyBorder="1" applyAlignment="1">
      <alignment horizontal="center" vertical="center" wrapText="1"/>
    </xf>
    <xf numFmtId="0" fontId="1" fillId="0" borderId="8" xfId="0" applyFont="1" applyBorder="1" applyAlignment="1">
      <alignment horizontal="center" vertical="top"/>
    </xf>
    <xf numFmtId="166" fontId="1" fillId="0" borderId="8" xfId="30" applyNumberFormat="1" applyFont="1" applyFill="1" applyBorder="1" applyAlignment="1">
      <alignment horizontal="center" vertical="center" wrapText="1"/>
    </xf>
    <xf numFmtId="166" fontId="1" fillId="0" borderId="8" xfId="31" applyNumberFormat="1" applyFont="1" applyFill="1" applyBorder="1" applyAlignment="1">
      <alignment horizontal="center" vertical="center"/>
    </xf>
    <xf numFmtId="0" fontId="1" fillId="0" borderId="8" xfId="28" applyBorder="1" applyAlignment="1">
      <alignment horizontal="center" vertical="center"/>
    </xf>
    <xf numFmtId="0" fontId="1" fillId="0" borderId="8" xfId="28" applyBorder="1" applyAlignment="1">
      <alignment vertical="center"/>
    </xf>
    <xf numFmtId="166" fontId="1" fillId="0" borderId="8" xfId="31" applyNumberFormat="1" applyFont="1" applyFill="1" applyBorder="1" applyAlignment="1">
      <alignment horizontal="center" vertical="center" wrapText="1"/>
    </xf>
    <xf numFmtId="166" fontId="1" fillId="0" borderId="8" xfId="32" applyNumberFormat="1" applyFont="1" applyFill="1" applyBorder="1" applyAlignment="1">
      <alignment horizontal="center" vertical="center" wrapText="1"/>
    </xf>
    <xf numFmtId="166" fontId="1" fillId="0" borderId="8" xfId="34" applyNumberFormat="1" applyFont="1" applyFill="1" applyBorder="1" applyAlignment="1">
      <alignment horizontal="center" vertical="center"/>
    </xf>
    <xf numFmtId="166" fontId="1" fillId="0" borderId="8" xfId="35" applyNumberFormat="1" applyFont="1" applyFill="1" applyBorder="1" applyAlignment="1">
      <alignment horizontal="center" vertical="center"/>
    </xf>
    <xf numFmtId="166" fontId="1" fillId="0" borderId="8" xfId="36" applyNumberFormat="1" applyFont="1" applyFill="1" applyBorder="1" applyAlignment="1">
      <alignment horizontal="center" vertical="center"/>
    </xf>
    <xf numFmtId="166" fontId="1" fillId="0" borderId="8" xfId="37" applyNumberFormat="1" applyFont="1" applyFill="1" applyBorder="1" applyAlignment="1">
      <alignment horizontal="center" vertical="center"/>
    </xf>
    <xf numFmtId="0" fontId="1" fillId="0" borderId="0" xfId="28" applyAlignment="1">
      <alignment vertical="top"/>
    </xf>
    <xf numFmtId="166" fontId="1" fillId="0" borderId="8" xfId="38" applyNumberFormat="1" applyFont="1" applyFill="1" applyBorder="1" applyAlignment="1">
      <alignment horizontal="center" vertical="center"/>
    </xf>
    <xf numFmtId="0" fontId="1" fillId="0" borderId="1" xfId="28" applyBorder="1" applyAlignment="1">
      <alignment horizontal="left" vertical="center" wrapText="1"/>
    </xf>
    <xf numFmtId="0" fontId="1" fillId="0" borderId="6" xfId="28" applyBorder="1" applyAlignment="1">
      <alignment horizontal="left" vertical="center" wrapText="1"/>
    </xf>
    <xf numFmtId="0" fontId="1" fillId="0" borderId="8" xfId="28" applyBorder="1" applyAlignment="1">
      <alignment vertical="top"/>
    </xf>
    <xf numFmtId="0" fontId="1" fillId="0" borderId="3" xfId="28" applyBorder="1" applyAlignment="1">
      <alignment vertical="top"/>
    </xf>
    <xf numFmtId="0" fontId="1" fillId="0" borderId="3" xfId="28" applyBorder="1" applyAlignment="1">
      <alignment vertical="center" wrapText="1"/>
    </xf>
    <xf numFmtId="0" fontId="1" fillId="0" borderId="9" xfId="28" applyBorder="1" applyAlignment="1">
      <alignment vertical="top"/>
    </xf>
    <xf numFmtId="0" fontId="1" fillId="0" borderId="9" xfId="28" applyBorder="1" applyAlignment="1">
      <alignment vertical="center" wrapText="1"/>
    </xf>
    <xf numFmtId="166" fontId="1" fillId="0" borderId="9" xfId="38" applyNumberFormat="1" applyFont="1" applyFill="1" applyBorder="1" applyAlignment="1">
      <alignment horizontal="center" vertical="center"/>
    </xf>
    <xf numFmtId="166" fontId="1" fillId="0" borderId="58" xfId="38" applyNumberFormat="1" applyFont="1" applyFill="1" applyBorder="1" applyAlignment="1">
      <alignment horizontal="center" vertical="center"/>
    </xf>
    <xf numFmtId="0" fontId="1" fillId="0" borderId="58" xfId="28" applyBorder="1" applyAlignment="1">
      <alignment vertical="top"/>
    </xf>
    <xf numFmtId="0" fontId="1" fillId="0" borderId="58" xfId="28" applyBorder="1" applyAlignment="1">
      <alignment vertical="center" wrapText="1"/>
    </xf>
    <xf numFmtId="0" fontId="1" fillId="0" borderId="62" xfId="28" applyBorder="1" applyAlignment="1">
      <alignment horizontal="center" vertical="center"/>
    </xf>
    <xf numFmtId="0" fontId="1" fillId="0" borderId="61" xfId="28" applyBorder="1" applyAlignment="1">
      <alignment horizontal="center" vertical="center"/>
    </xf>
    <xf numFmtId="0" fontId="1" fillId="0" borderId="63" xfId="28" applyBorder="1" applyAlignment="1">
      <alignment horizontal="center" vertical="center"/>
    </xf>
    <xf numFmtId="166" fontId="0" fillId="0" borderId="8" xfId="34" applyNumberFormat="1" applyFont="1" applyFill="1" applyBorder="1" applyAlignment="1">
      <alignment horizontal="center" vertical="center"/>
    </xf>
    <xf numFmtId="166" fontId="1" fillId="0" borderId="8" xfId="40" applyNumberFormat="1" applyFont="1" applyFill="1" applyBorder="1" applyAlignment="1">
      <alignment horizontal="center" vertical="center"/>
    </xf>
    <xf numFmtId="0" fontId="1" fillId="0" borderId="0" xfId="28" applyAlignment="1">
      <alignment vertical="center" wrapText="1"/>
    </xf>
    <xf numFmtId="166" fontId="1" fillId="0" borderId="9" xfId="40" applyNumberFormat="1" applyFont="1" applyFill="1" applyBorder="1" applyAlignment="1">
      <alignment horizontal="center" vertical="center"/>
    </xf>
    <xf numFmtId="166" fontId="1" fillId="0" borderId="58" xfId="40" applyNumberFormat="1" applyFont="1" applyFill="1" applyBorder="1" applyAlignment="1">
      <alignment horizontal="center" vertical="center"/>
    </xf>
    <xf numFmtId="166" fontId="1" fillId="0" borderId="33" xfId="40" applyNumberFormat="1" applyFont="1" applyFill="1" applyBorder="1" applyAlignment="1">
      <alignment horizontal="center" vertical="center"/>
    </xf>
    <xf numFmtId="0" fontId="1" fillId="0" borderId="34" xfId="28" applyBorder="1" applyAlignment="1">
      <alignment horizontal="left" vertical="center" wrapText="1"/>
    </xf>
    <xf numFmtId="0" fontId="1" fillId="0" borderId="59" xfId="28" applyBorder="1" applyAlignment="1">
      <alignment horizontal="left" vertical="center" wrapText="1"/>
    </xf>
    <xf numFmtId="0" fontId="1" fillId="0" borderId="1" xfId="28" applyBorder="1" applyAlignment="1">
      <alignment vertical="center" wrapText="1"/>
    </xf>
    <xf numFmtId="0" fontId="1" fillId="0" borderId="64" xfId="28" applyBorder="1" applyAlignment="1">
      <alignment horizontal="center" vertical="center"/>
    </xf>
    <xf numFmtId="0" fontId="1" fillId="0" borderId="60" xfId="28" applyBorder="1" applyAlignment="1">
      <alignment horizontal="center" vertical="center"/>
    </xf>
    <xf numFmtId="166" fontId="1" fillId="0" borderId="1" xfId="40" applyNumberFormat="1" applyFont="1" applyFill="1" applyBorder="1" applyAlignment="1">
      <alignment horizontal="center" vertical="center"/>
    </xf>
    <xf numFmtId="166" fontId="1" fillId="0" borderId="8" xfId="33" applyNumberFormat="1" applyFont="1" applyFill="1" applyBorder="1" applyAlignment="1">
      <alignment horizontal="center" vertical="center"/>
    </xf>
    <xf numFmtId="166" fontId="1" fillId="0" borderId="8" xfId="41" applyNumberFormat="1" applyFont="1" applyFill="1" applyBorder="1" applyAlignment="1">
      <alignment horizontal="center" vertical="center"/>
    </xf>
    <xf numFmtId="166" fontId="1" fillId="0" borderId="8" xfId="42" applyNumberFormat="1" applyFont="1" applyFill="1" applyBorder="1" applyAlignment="1">
      <alignment horizontal="center" vertical="center"/>
    </xf>
    <xf numFmtId="166" fontId="1" fillId="0" borderId="8" xfId="43"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52" xfId="0" applyFont="1" applyBorder="1" applyAlignment="1">
      <alignment horizontal="left" vertical="center" wrapText="1"/>
    </xf>
    <xf numFmtId="166" fontId="0" fillId="0" borderId="1" xfId="34" applyNumberFormat="1" applyFont="1" applyFill="1" applyBorder="1" applyAlignment="1">
      <alignment horizontal="center" vertical="center"/>
    </xf>
    <xf numFmtId="0" fontId="0" fillId="0" borderId="6" xfId="0" applyBorder="1" applyAlignment="1">
      <alignment vertical="center"/>
    </xf>
    <xf numFmtId="0" fontId="0" fillId="0" borderId="0" xfId="0" applyAlignment="1">
      <alignment vertical="top"/>
    </xf>
    <xf numFmtId="0" fontId="0" fillId="0" borderId="1" xfId="0" applyBorder="1" applyAlignment="1">
      <alignment horizontal="center" vertical="center"/>
    </xf>
    <xf numFmtId="0" fontId="54" fillId="0" borderId="65" xfId="0" applyFont="1" applyBorder="1" applyAlignment="1">
      <alignment horizontal="left" vertical="center" wrapText="1"/>
    </xf>
    <xf numFmtId="166" fontId="54" fillId="0" borderId="65" xfId="0" applyNumberFormat="1" applyFont="1" applyBorder="1" applyAlignment="1">
      <alignment horizontal="center" vertical="center"/>
    </xf>
    <xf numFmtId="166" fontId="1" fillId="0" borderId="8" xfId="44" applyNumberFormat="1" applyFont="1" applyFill="1" applyBorder="1" applyAlignment="1">
      <alignment horizontal="center" vertical="center"/>
    </xf>
    <xf numFmtId="0" fontId="1" fillId="0" borderId="52" xfId="28" applyBorder="1" applyAlignment="1">
      <alignment horizontal="left" vertical="center" wrapText="1"/>
    </xf>
    <xf numFmtId="0" fontId="1" fillId="0" borderId="43" xfId="28" applyBorder="1" applyAlignment="1">
      <alignment horizontal="left" vertical="center" wrapText="1"/>
    </xf>
    <xf numFmtId="0" fontId="1" fillId="0" borderId="43" xfId="28" applyBorder="1" applyAlignment="1">
      <alignment horizontal="left" vertical="top" wrapText="1"/>
    </xf>
    <xf numFmtId="0" fontId="1" fillId="0" borderId="6" xfId="28" applyBorder="1" applyAlignment="1">
      <alignment horizontal="left" vertical="top" wrapText="1"/>
    </xf>
    <xf numFmtId="0" fontId="1" fillId="0" borderId="8" xfId="39" applyFont="1" applyBorder="1" applyAlignment="1">
      <alignment horizontal="left" vertical="top" wrapText="1"/>
    </xf>
    <xf numFmtId="0" fontId="1" fillId="0" borderId="9" xfId="28" applyBorder="1" applyAlignment="1">
      <alignment horizontal="left" vertical="top" wrapText="1"/>
    </xf>
    <xf numFmtId="0" fontId="1" fillId="0" borderId="8" xfId="28" applyBorder="1" applyAlignment="1">
      <alignment horizontal="left" vertical="top" wrapText="1"/>
    </xf>
    <xf numFmtId="0" fontId="1" fillId="0" borderId="8" xfId="28" applyBorder="1" applyAlignment="1">
      <alignment vertical="top" wrapText="1"/>
    </xf>
    <xf numFmtId="0" fontId="1" fillId="0" borderId="9" xfId="28" applyBorder="1" applyAlignment="1">
      <alignment vertical="top" wrapText="1"/>
    </xf>
    <xf numFmtId="0" fontId="54" fillId="0" borderId="65" xfId="0" applyFont="1" applyBorder="1" applyAlignment="1">
      <alignment horizontal="center" vertical="center"/>
    </xf>
    <xf numFmtId="0" fontId="54" fillId="0" borderId="65" xfId="0" applyFont="1" applyBorder="1" applyAlignment="1">
      <alignment horizontal="left" vertical="top" wrapText="1"/>
    </xf>
    <xf numFmtId="0" fontId="54" fillId="0" borderId="65" xfId="0" applyFont="1" applyBorder="1" applyAlignment="1">
      <alignment vertical="top" wrapText="1"/>
    </xf>
    <xf numFmtId="166" fontId="0" fillId="0" borderId="8" xfId="34" applyNumberFormat="1" applyFont="1" applyFill="1" applyBorder="1" applyAlignment="1">
      <alignment horizontal="center" vertical="center" wrapText="1"/>
    </xf>
    <xf numFmtId="0" fontId="0" fillId="0" borderId="8" xfId="0" quotePrefix="1" applyBorder="1" applyAlignment="1">
      <alignment vertical="center" wrapText="1"/>
    </xf>
    <xf numFmtId="0" fontId="1" fillId="0" borderId="6" xfId="0" applyFont="1" applyBorder="1" applyAlignment="1">
      <alignment horizontal="left" vertical="center" wrapText="1"/>
    </xf>
    <xf numFmtId="0" fontId="1" fillId="0" borderId="43" xfId="0" applyFont="1" applyBorder="1" applyAlignment="1">
      <alignment horizontal="left" vertical="center" wrapText="1"/>
    </xf>
    <xf numFmtId="0" fontId="0" fillId="0" borderId="8" xfId="39" applyFont="1" applyBorder="1" applyAlignment="1">
      <alignment horizontal="left" vertical="top" wrapText="1"/>
    </xf>
    <xf numFmtId="0" fontId="1" fillId="0" borderId="43" xfId="0" applyFont="1" applyBorder="1" applyAlignment="1">
      <alignment horizontal="left" vertical="top" wrapText="1"/>
    </xf>
    <xf numFmtId="0" fontId="1" fillId="0" borderId="8" xfId="0" applyFont="1" applyBorder="1" applyAlignment="1">
      <alignment horizontal="left" vertical="center" wrapText="1"/>
    </xf>
    <xf numFmtId="0" fontId="1" fillId="0" borderId="8" xfId="0" applyFont="1" applyBorder="1" applyAlignment="1">
      <alignment horizontal="left" vertical="top" wrapText="1"/>
    </xf>
    <xf numFmtId="0" fontId="0" fillId="0" borderId="6" xfId="0" applyBorder="1" applyAlignment="1">
      <alignment horizontal="left" vertical="center" wrapText="1"/>
    </xf>
    <xf numFmtId="0" fontId="31" fillId="3" borderId="11" xfId="0" applyFont="1" applyFill="1" applyBorder="1" applyAlignment="1">
      <alignment horizontal="center" vertical="center"/>
    </xf>
    <xf numFmtId="0" fontId="31" fillId="3" borderId="52" xfId="0" applyFont="1" applyFill="1" applyBorder="1" applyAlignment="1">
      <alignment horizontal="center" vertical="center"/>
    </xf>
    <xf numFmtId="0" fontId="31" fillId="3" borderId="52" xfId="0" applyFont="1" applyFill="1" applyBorder="1" applyAlignment="1">
      <alignment horizontal="center"/>
    </xf>
    <xf numFmtId="0" fontId="31" fillId="3" borderId="1" xfId="0" applyFont="1" applyFill="1" applyBorder="1" applyAlignment="1">
      <alignment horizontal="center"/>
    </xf>
    <xf numFmtId="0" fontId="32" fillId="0" borderId="0" xfId="1" applyFont="1" applyAlignment="1">
      <alignment horizontal="center"/>
    </xf>
    <xf numFmtId="0" fontId="31" fillId="8" borderId="0" xfId="1" applyFont="1" applyFill="1" applyAlignment="1">
      <alignment horizontal="center"/>
    </xf>
    <xf numFmtId="0" fontId="36" fillId="0" borderId="16" xfId="0" applyFont="1" applyBorder="1" applyAlignment="1">
      <alignment horizontal="center" vertical="center" textRotation="255" wrapText="1"/>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12" xfId="0" applyFont="1" applyBorder="1" applyAlignment="1">
      <alignment horizontal="center" vertical="center"/>
    </xf>
    <xf numFmtId="0" fontId="31" fillId="0" borderId="14" xfId="0" applyFont="1" applyBorder="1" applyAlignment="1">
      <alignment horizontal="center" vertical="center" wrapText="1"/>
    </xf>
    <xf numFmtId="0" fontId="39" fillId="0" borderId="14" xfId="0" applyFont="1" applyBorder="1" applyAlignment="1">
      <alignment horizontal="center" vertical="center"/>
    </xf>
    <xf numFmtId="0" fontId="36" fillId="0" borderId="17" xfId="0" applyFont="1" applyBorder="1" applyAlignment="1">
      <alignment horizontal="center" vertical="center" textRotation="255" wrapText="1"/>
    </xf>
    <xf numFmtId="0" fontId="31" fillId="3" borderId="8" xfId="0" applyFont="1" applyFill="1" applyBorder="1" applyAlignment="1">
      <alignment horizontal="center" vertical="center"/>
    </xf>
    <xf numFmtId="2" fontId="0" fillId="0" borderId="8" xfId="0" applyNumberFormat="1" applyBorder="1" applyAlignment="1">
      <alignment horizontal="center" vertical="center"/>
    </xf>
    <xf numFmtId="0" fontId="0" fillId="0" borderId="8" xfId="0" applyBorder="1" applyAlignment="1">
      <alignment horizontal="center" vertical="center"/>
    </xf>
    <xf numFmtId="0" fontId="36" fillId="0" borderId="12" xfId="0" applyFont="1" applyBorder="1" applyAlignment="1">
      <alignment horizontal="center" vertical="center" wrapText="1"/>
    </xf>
    <xf numFmtId="2" fontId="0" fillId="0" borderId="0" xfId="0" applyNumberFormat="1" applyAlignment="1">
      <alignment horizontal="center" vertical="center"/>
    </xf>
    <xf numFmtId="0" fontId="0" fillId="0" borderId="0" xfId="0" applyAlignment="1">
      <alignment horizontal="center" vertical="center"/>
    </xf>
    <xf numFmtId="0" fontId="31" fillId="2" borderId="44" xfId="0" applyFont="1" applyFill="1" applyBorder="1" applyAlignment="1">
      <alignment horizontal="center" vertical="top"/>
    </xf>
    <xf numFmtId="0" fontId="31" fillId="2" borderId="45" xfId="0" applyFont="1" applyFill="1" applyBorder="1" applyAlignment="1">
      <alignment horizontal="center" vertical="top"/>
    </xf>
    <xf numFmtId="0" fontId="31" fillId="2" borderId="46" xfId="0" applyFont="1" applyFill="1" applyBorder="1" applyAlignment="1">
      <alignment horizontal="center" vertical="top"/>
    </xf>
    <xf numFmtId="0" fontId="31" fillId="2" borderId="27" xfId="0" applyFont="1" applyFill="1" applyBorder="1" applyAlignment="1">
      <alignment horizontal="center" vertical="top" textRotation="255"/>
    </xf>
    <xf numFmtId="0" fontId="31" fillId="2" borderId="22" xfId="0" applyFont="1" applyFill="1" applyBorder="1" applyAlignment="1">
      <alignment horizontal="center" vertical="top" textRotation="255"/>
    </xf>
    <xf numFmtId="0" fontId="31" fillId="2" borderId="38" xfId="0" applyFont="1" applyFill="1" applyBorder="1" applyAlignment="1">
      <alignment horizontal="center" vertical="top" textRotation="255"/>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0" xfId="0" applyFont="1" applyAlignment="1">
      <alignment horizontal="center" vertical="center"/>
    </xf>
    <xf numFmtId="0" fontId="31" fillId="0" borderId="17" xfId="0" applyFont="1" applyBorder="1" applyAlignment="1">
      <alignment horizontal="center" vertical="center"/>
    </xf>
    <xf numFmtId="0" fontId="31" fillId="2" borderId="15" xfId="0" applyFont="1" applyFill="1" applyBorder="1" applyAlignment="1">
      <alignment horizontal="center" vertical="top" textRotation="255"/>
    </xf>
    <xf numFmtId="0" fontId="29" fillId="5" borderId="41" xfId="0" applyFont="1" applyFill="1" applyBorder="1" applyAlignment="1">
      <alignment horizontal="center" vertical="top"/>
    </xf>
    <xf numFmtId="0" fontId="29" fillId="5" borderId="47" xfId="0" applyFont="1" applyFill="1" applyBorder="1" applyAlignment="1">
      <alignment horizontal="center" vertical="top"/>
    </xf>
    <xf numFmtId="0" fontId="29" fillId="5" borderId="3" xfId="0" applyFont="1" applyFill="1" applyBorder="1" applyAlignment="1">
      <alignment horizontal="center" vertical="top"/>
    </xf>
    <xf numFmtId="0" fontId="29" fillId="5" borderId="32" xfId="0" applyFont="1" applyFill="1" applyBorder="1" applyAlignment="1">
      <alignment horizontal="center" vertical="top"/>
    </xf>
    <xf numFmtId="0" fontId="5" fillId="5" borderId="3" xfId="0" applyFont="1" applyFill="1" applyBorder="1" applyAlignment="1">
      <alignment horizontal="center" vertical="top"/>
    </xf>
    <xf numFmtId="0" fontId="10" fillId="5" borderId="48" xfId="0" applyFont="1" applyFill="1" applyBorder="1" applyAlignment="1">
      <alignment horizontal="center" vertical="top" wrapText="1"/>
    </xf>
    <xf numFmtId="0" fontId="10" fillId="5" borderId="25" xfId="0" applyFont="1" applyFill="1" applyBorder="1" applyAlignment="1">
      <alignment horizontal="center" vertical="top" wrapText="1"/>
    </xf>
    <xf numFmtId="0" fontId="29" fillId="7" borderId="41" xfId="0" applyFont="1" applyFill="1" applyBorder="1" applyAlignment="1">
      <alignment horizontal="center" vertical="top"/>
    </xf>
    <xf numFmtId="0" fontId="29" fillId="7" borderId="47" xfId="0" applyFont="1" applyFill="1" applyBorder="1" applyAlignment="1">
      <alignment horizontal="center" vertical="top"/>
    </xf>
    <xf numFmtId="0" fontId="29" fillId="7" borderId="2" xfId="0" applyFont="1" applyFill="1" applyBorder="1" applyAlignment="1">
      <alignment horizontal="center" vertical="top"/>
    </xf>
    <xf numFmtId="0" fontId="29" fillId="7" borderId="57" xfId="0" applyFont="1" applyFill="1" applyBorder="1" applyAlignment="1">
      <alignment horizontal="center" vertical="top"/>
    </xf>
    <xf numFmtId="0" fontId="29" fillId="7" borderId="3" xfId="0" applyFont="1" applyFill="1" applyBorder="1" applyAlignment="1">
      <alignment horizontal="center" vertical="top"/>
    </xf>
    <xf numFmtId="0" fontId="29" fillId="7" borderId="32" xfId="0" applyFont="1" applyFill="1" applyBorder="1" applyAlignment="1">
      <alignment horizontal="center" vertical="top"/>
    </xf>
    <xf numFmtId="0" fontId="29" fillId="6" borderId="41" xfId="0" applyFont="1" applyFill="1" applyBorder="1" applyAlignment="1">
      <alignment horizontal="center" vertical="top" wrapText="1"/>
    </xf>
    <xf numFmtId="0" fontId="29" fillId="6" borderId="47" xfId="0" applyFont="1" applyFill="1" applyBorder="1" applyAlignment="1">
      <alignment horizontal="center" vertical="top" wrapText="1"/>
    </xf>
    <xf numFmtId="0" fontId="28" fillId="6" borderId="48" xfId="0" applyFont="1" applyFill="1" applyBorder="1" applyAlignment="1">
      <alignment horizontal="center" vertical="top" wrapText="1"/>
    </xf>
    <xf numFmtId="0" fontId="28" fillId="6" borderId="25" xfId="0" applyFont="1" applyFill="1" applyBorder="1" applyAlignment="1">
      <alignment horizontal="center" vertical="top" wrapText="1"/>
    </xf>
    <xf numFmtId="0" fontId="29" fillId="6" borderId="3" xfId="0" applyFont="1" applyFill="1" applyBorder="1" applyAlignment="1">
      <alignment horizontal="center" vertical="top" wrapText="1"/>
    </xf>
    <xf numFmtId="0" fontId="29" fillId="6" borderId="32" xfId="0" applyFont="1" applyFill="1" applyBorder="1" applyAlignment="1">
      <alignment horizontal="center" vertical="top" wrapText="1"/>
    </xf>
    <xf numFmtId="0" fontId="5" fillId="6" borderId="3" xfId="0" applyFont="1" applyFill="1" applyBorder="1" applyAlignment="1">
      <alignment horizontal="center" vertical="top" wrapText="1"/>
    </xf>
    <xf numFmtId="0" fontId="29" fillId="4" borderId="41" xfId="0" applyFont="1" applyFill="1" applyBorder="1" applyAlignment="1">
      <alignment horizontal="center" vertical="top"/>
    </xf>
    <xf numFmtId="0" fontId="29" fillId="4" borderId="47" xfId="0" applyFont="1" applyFill="1" applyBorder="1" applyAlignment="1">
      <alignment horizontal="center" vertical="top"/>
    </xf>
    <xf numFmtId="0" fontId="29" fillId="4" borderId="48" xfId="0" applyFont="1" applyFill="1" applyBorder="1" applyAlignment="1">
      <alignment horizontal="center" vertical="top"/>
    </xf>
    <xf numFmtId="0" fontId="29" fillId="4" borderId="25" xfId="0" applyFont="1" applyFill="1" applyBorder="1" applyAlignment="1">
      <alignment horizontal="center" vertical="top"/>
    </xf>
    <xf numFmtId="0" fontId="29" fillId="4" borderId="3" xfId="0" applyFont="1" applyFill="1" applyBorder="1" applyAlignment="1">
      <alignment horizontal="center" vertical="top"/>
    </xf>
    <xf numFmtId="0" fontId="29" fillId="4" borderId="32" xfId="0" applyFont="1" applyFill="1" applyBorder="1" applyAlignment="1">
      <alignment horizontal="center" vertical="top"/>
    </xf>
    <xf numFmtId="0" fontId="0" fillId="0" borderId="0" xfId="0" applyAlignment="1">
      <alignment horizontal="left"/>
    </xf>
    <xf numFmtId="0" fontId="0" fillId="0" borderId="8" xfId="0" applyBorder="1" applyAlignment="1">
      <alignment horizontal="left"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top" wrapText="1"/>
    </xf>
    <xf numFmtId="0" fontId="0" fillId="0" borderId="9" xfId="0" applyBorder="1" applyAlignment="1">
      <alignment horizontal="center" vertical="top"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8" xfId="0" applyBorder="1" applyAlignment="1">
      <alignment horizontal="left" vertical="center"/>
    </xf>
    <xf numFmtId="0" fontId="0" fillId="0" borderId="1" xfId="0" applyBorder="1" applyAlignment="1">
      <alignment horizontal="left" vertical="top" wrapText="1"/>
    </xf>
    <xf numFmtId="0" fontId="0" fillId="0" borderId="9" xfId="0" applyBorder="1" applyAlignment="1">
      <alignment horizontal="left" vertical="top" wrapText="1"/>
    </xf>
  </cellXfs>
  <cellStyles count="46">
    <cellStyle name="Comma" xfId="5" builtinId="3"/>
    <cellStyle name="Comma [0]" xfId="2" builtinId="6"/>
    <cellStyle name="Comma [0] 10" xfId="19" xr:uid="{55081A38-2DA3-48A3-8A30-ABE700184ABC}"/>
    <cellStyle name="Comma [0] 10 2" xfId="24" xr:uid="{C99B1E1B-79A8-4402-84E5-1AF6E45E1CB2}"/>
    <cellStyle name="Comma [0] 2" xfId="22" xr:uid="{DF0C1192-46E1-4307-BD39-5BEDA4CD3917}"/>
    <cellStyle name="Comma [0] 4" xfId="20" xr:uid="{6032751C-6C0F-45BA-9DC3-0170DC5265F8}"/>
    <cellStyle name="Comma [0] 4 2" xfId="26" xr:uid="{7922336E-A5D9-41D5-8AA3-0D4B6F5EAB79}"/>
    <cellStyle name="Comma 10" xfId="34" xr:uid="{EAE30F63-16CB-4F1C-84E6-3AAB42B84D18}"/>
    <cellStyle name="Comma 11" xfId="35" xr:uid="{3842F424-A1C0-4255-93AA-99C911DFFBB7}"/>
    <cellStyle name="Comma 12" xfId="36" xr:uid="{24027D03-B0FC-47EC-A4B6-E43096866ABB}"/>
    <cellStyle name="Comma 13" xfId="37" xr:uid="{26702536-D5E9-4C3C-AE77-9548A8AEFEFE}"/>
    <cellStyle name="Comma 14" xfId="38" xr:uid="{E7FC2190-9FF1-43EB-B232-8DA7CE21D7B2}"/>
    <cellStyle name="Comma 15" xfId="40" xr:uid="{ABA7A5D7-2414-4DA3-839E-B6A42BB71F8E}"/>
    <cellStyle name="Comma 16" xfId="33" xr:uid="{934A3F7B-A065-4D3A-B98A-E27460A70DA2}"/>
    <cellStyle name="Comma 17" xfId="41" xr:uid="{A8D888FB-DB44-4B81-AF13-64DA2B96340C}"/>
    <cellStyle name="Comma 18" xfId="42" xr:uid="{0F58EF8B-8169-4BEB-9BD1-E5A0F32ED20A}"/>
    <cellStyle name="Comma 19" xfId="43" xr:uid="{4B0B8A90-83D1-47C2-B8A4-05BA23AD5EE5}"/>
    <cellStyle name="Comma 2" xfId="9" xr:uid="{334C22B4-CEF3-469D-9AA8-90528C1B8527}"/>
    <cellStyle name="Comma 2 2" xfId="23" xr:uid="{E575E972-DC29-4907-B007-1D23ECD01671}"/>
    <cellStyle name="Comma 20" xfId="44" xr:uid="{A7239F56-A0FA-41B4-B88C-E01741F1AEA9}"/>
    <cellStyle name="Comma 21" xfId="45" xr:uid="{2D08F449-4791-472B-897B-E5C208EA9698}"/>
    <cellStyle name="Comma 3" xfId="12" xr:uid="{BC2C94C5-6B6A-45BF-8B77-B0BC0C1C8B05}"/>
    <cellStyle name="Comma 3 2" xfId="25" xr:uid="{0833B262-177D-4755-A833-ADEAD30538FA}"/>
    <cellStyle name="Comma 4" xfId="27" xr:uid="{177E35F8-3EE3-4C49-946F-176C4B2762EA}"/>
    <cellStyle name="Comma 5" xfId="16" xr:uid="{1CEB9684-89A4-4E18-A840-02EA8051A7EA}"/>
    <cellStyle name="Comma 6" xfId="29" xr:uid="{CD5F3FCB-FDA1-4E62-8C7D-C9FE4D452983}"/>
    <cellStyle name="Comma 7" xfId="30" xr:uid="{46E17654-4F31-4870-8DF6-F9DB17ADD740}"/>
    <cellStyle name="Comma 8" xfId="31" xr:uid="{4EB2646F-0E0E-4854-9258-82DF046FE679}"/>
    <cellStyle name="Comma 9" xfId="32" xr:uid="{C6A0F990-D9E3-4E5B-9FFA-67019D836DAC}"/>
    <cellStyle name="Normal" xfId="0" builtinId="0"/>
    <cellStyle name="Normal 176" xfId="18" xr:uid="{FA3F91A1-22B6-4E72-A592-F966D6D7F472}"/>
    <cellStyle name="Normal 2" xfId="1" xr:uid="{00000000-0005-0000-0000-000002000000}"/>
    <cellStyle name="Normal 2 2" xfId="3" xr:uid="{D726FBFB-B8E8-4927-B44A-56CA8997E27C}"/>
    <cellStyle name="Normal 2 3" xfId="4" xr:uid="{8026BE90-BB21-41F1-87EB-B6F3F67F4786}"/>
    <cellStyle name="Normal 2 4" xfId="10" xr:uid="{6825D5C0-0394-4DF7-AA98-1B78A429F56D}"/>
    <cellStyle name="Normal 2 5" xfId="14" xr:uid="{D08E4E34-2109-43A4-AFA1-4244A55D4E7F}"/>
    <cellStyle name="Normal 3" xfId="7" xr:uid="{8AC8EBB7-2FB4-484A-9637-1E22FEC9C9EE}"/>
    <cellStyle name="Normal 3 2" xfId="21" xr:uid="{B03E4010-37BF-462A-9FBF-88BF8C00CDA1}"/>
    <cellStyle name="Normal 3 3" xfId="39" xr:uid="{B1A073EA-56EF-4772-A9D7-6FB297AFAE78}"/>
    <cellStyle name="Normal 4" xfId="13" xr:uid="{402A3641-7BDB-4F4D-BC60-A85B67BAC5E1}"/>
    <cellStyle name="Normal 5" xfId="15" xr:uid="{3E4373D4-CF12-4641-ADDA-719ECC434538}"/>
    <cellStyle name="Normal 6" xfId="28" xr:uid="{F618A987-66C4-4C7A-9391-24F4F6D5C402}"/>
    <cellStyle name="Percent" xfId="6" builtinId="5"/>
    <cellStyle name="Percent 2" xfId="8" xr:uid="{F0466D44-EEAF-4B8D-A47F-1D7538F4008E}"/>
    <cellStyle name="Percent 3" xfId="11" xr:uid="{607B76FB-ABD2-4171-AA60-5C9D167AA08B}"/>
    <cellStyle name="Percent 4" xfId="17" xr:uid="{F33A8C72-22B7-46E6-B190-7D8D5B014E99}"/>
  </cellStyles>
  <dxfs count="1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ont>
    </dxf>
    <dxf>
      <font>
        <b/>
      </font>
    </dxf>
    <dxf>
      <border>
        <left style="thin">
          <color indexed="64"/>
        </left>
        <top style="thin">
          <color indexed="64"/>
        </top>
        <bottom style="thin">
          <color indexed="64"/>
        </bottom>
        <vertical style="thin">
          <color indexed="64"/>
        </vertical>
        <horizontal style="thin">
          <color indexed="64"/>
        </horizontal>
      </border>
    </dxf>
    <dxf>
      <border>
        <bottom style="thin">
          <color indexed="64"/>
        </bottom>
        <horizontal style="thin">
          <color indexed="64"/>
        </horizontal>
      </border>
    </dxf>
    <dxf>
      <border>
        <bottom style="thin">
          <color indexed="64"/>
        </bottom>
        <horizontal style="thin">
          <color indexed="64"/>
        </horizontal>
      </border>
    </dxf>
    <dxf>
      <border>
        <top/>
        <bottom/>
      </border>
    </dxf>
    <dxf>
      <border>
        <top/>
        <bottom/>
      </border>
    </dxf>
    <dxf>
      <border>
        <top/>
        <bottom/>
      </border>
    </dxf>
    <dxf>
      <border>
        <top/>
        <bottom/>
      </border>
    </dxf>
    <dxf>
      <font>
        <b/>
      </font>
    </dxf>
    <dxf>
      <fill>
        <patternFill patternType="solid">
          <bgColor theme="0" tint="-0.14999847407452621"/>
        </patternFill>
      </fill>
    </dxf>
    <dxf>
      <fill>
        <patternFill>
          <bgColor theme="0" tint="-0.14999847407452621"/>
        </patternFill>
      </fill>
    </dxf>
    <dxf>
      <fill>
        <patternFill>
          <bgColor theme="0" tint="-0.14999847407452621"/>
        </patternFill>
      </fill>
    </dxf>
    <dxf>
      <border>
        <bottom style="thin">
          <color indexed="64"/>
        </bottom>
        <horizontal style="thin">
          <color indexed="64"/>
        </horizontal>
      </border>
    </dxf>
    <dxf>
      <border>
        <bottom style="thin">
          <color indexed="64"/>
        </bottom>
        <horizontal style="thin">
          <color indexed="64"/>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
      <font>
        <b/>
      </font>
    </dxf>
    <dxf>
      <font>
        <b/>
      </font>
    </dxf>
    <dxf>
      <border>
        <left style="thin">
          <color indexed="64"/>
        </left>
        <top style="thin">
          <color indexed="64"/>
        </top>
        <bottom style="thin">
          <color indexed="64"/>
        </bottom>
        <vertical style="thin">
          <color indexed="64"/>
        </vertical>
        <horizontal style="thin">
          <color indexed="64"/>
        </horizontal>
      </border>
    </dxf>
    <dxf>
      <border>
        <bottom style="thin">
          <color indexed="64"/>
        </bottom>
        <horizontal style="thin">
          <color indexed="64"/>
        </horizontal>
      </border>
    </dxf>
    <dxf>
      <border>
        <bottom style="thin">
          <color indexed="64"/>
        </bottom>
        <horizontal style="thin">
          <color indexed="64"/>
        </horizontal>
      </border>
    </dxf>
    <dxf>
      <border>
        <top/>
        <bottom/>
      </border>
    </dxf>
    <dxf>
      <border>
        <top/>
        <bottom/>
      </border>
    </dxf>
    <dxf>
      <border>
        <top/>
        <bottom/>
      </border>
    </dxf>
    <dxf>
      <border>
        <top/>
        <bottom/>
      </border>
    </dxf>
    <dxf>
      <font>
        <b/>
      </font>
    </dxf>
    <dxf>
      <fill>
        <patternFill patternType="solid">
          <bgColor theme="0" tint="-0.14999847407452621"/>
        </patternFill>
      </fill>
    </dxf>
    <dxf>
      <fill>
        <patternFill>
          <bgColor theme="0" tint="-0.14999847407452621"/>
        </patternFill>
      </fill>
    </dxf>
    <dxf>
      <fill>
        <patternFill>
          <bgColor theme="0" tint="-0.14999847407452621"/>
        </patternFill>
      </fill>
    </dxf>
    <dxf>
      <border>
        <bottom style="thin">
          <color indexed="64"/>
        </bottom>
        <horizontal style="thin">
          <color indexed="64"/>
        </horizontal>
      </border>
    </dxf>
    <dxf>
      <border>
        <bottom style="thin">
          <color indexed="64"/>
        </bottom>
        <horizontal style="thin">
          <color indexed="64"/>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
      <font>
        <b/>
      </font>
    </dxf>
    <dxf>
      <font>
        <b/>
      </font>
    </dxf>
    <dxf>
      <border>
        <left style="thin">
          <color indexed="64"/>
        </left>
        <top style="thin">
          <color indexed="64"/>
        </top>
        <bottom style="thin">
          <color indexed="64"/>
        </bottom>
        <vertical style="thin">
          <color indexed="64"/>
        </vertical>
        <horizontal style="thin">
          <color indexed="64"/>
        </horizontal>
      </border>
    </dxf>
    <dxf>
      <border>
        <bottom style="thin">
          <color indexed="64"/>
        </bottom>
        <horizontal style="thin">
          <color indexed="64"/>
        </horizontal>
      </border>
    </dxf>
    <dxf>
      <border>
        <bottom style="thin">
          <color indexed="64"/>
        </bottom>
        <horizontal style="thin">
          <color indexed="64"/>
        </horizontal>
      </border>
    </dxf>
    <dxf>
      <border>
        <top/>
        <bottom/>
      </border>
    </dxf>
    <dxf>
      <border>
        <top/>
        <bottom/>
      </border>
    </dxf>
    <dxf>
      <border>
        <top/>
        <bottom/>
      </border>
    </dxf>
    <dxf>
      <border>
        <top/>
        <bottom/>
      </border>
    </dxf>
    <dxf>
      <font>
        <b/>
      </font>
    </dxf>
    <dxf>
      <fill>
        <patternFill patternType="solid">
          <bgColor theme="0" tint="-0.14999847407452621"/>
        </patternFill>
      </fill>
    </dxf>
    <dxf>
      <fill>
        <patternFill>
          <bgColor theme="0" tint="-0.14999847407452621"/>
        </patternFill>
      </fill>
    </dxf>
    <dxf>
      <fill>
        <patternFill>
          <bgColor theme="0" tint="-0.14999847407452621"/>
        </patternFill>
      </fill>
    </dxf>
    <dxf>
      <border>
        <bottom style="thin">
          <color indexed="64"/>
        </bottom>
        <horizontal style="thin">
          <color indexed="64"/>
        </horizontal>
      </border>
    </dxf>
    <dxf>
      <border>
        <bottom style="thin">
          <color indexed="64"/>
        </bottom>
        <horizontal style="thin">
          <color indexed="64"/>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
      <alignment wrapText="1"/>
    </dxf>
    <dxf>
      <alignment wrapText="1"/>
    </dxf>
    <dxf>
      <border>
        <right style="thin">
          <color indexed="64"/>
        </right>
      </border>
    </dxf>
    <dxf>
      <border>
        <right style="thin">
          <color indexed="64"/>
        </right>
      </border>
    </dxf>
    <dxf>
      <border>
        <right style="thin">
          <color indexed="64"/>
        </right>
      </border>
    </dxf>
    <dxf>
      <border>
        <top style="thin">
          <color indexed="64"/>
        </top>
        <horizontal style="thin">
          <color indexed="64"/>
        </horizontal>
      </border>
    </dxf>
    <dxf>
      <font>
        <b/>
      </font>
    </dxf>
    <dxf>
      <font>
        <b/>
      </font>
    </dxf>
    <dxf>
      <font>
        <b/>
      </font>
    </dxf>
    <dxf>
      <fill>
        <patternFill patternType="solid">
          <bgColor theme="0" tint="-0.14999847407452621"/>
        </patternFill>
      </fill>
    </dxf>
    <dxf>
      <fill>
        <patternFill>
          <bgColor theme="0" tint="-0.14999847407452621"/>
        </patternFill>
      </fill>
    </dxf>
    <dxf>
      <fill>
        <patternFill>
          <bgColor theme="0" tint="-0.14999847407452621"/>
        </patternFill>
      </fill>
    </dxf>
    <dxf>
      <border>
        <bottom style="thin">
          <color indexed="64"/>
        </bottom>
        <horizontal style="thin">
          <color indexed="64"/>
        </horizontal>
      </border>
    </dxf>
    <dxf>
      <border>
        <bottom style="thin">
          <color indexed="64"/>
        </bottom>
        <horizontal style="thin">
          <color indexed="64"/>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border>
        <left style="thin">
          <color indexed="64"/>
        </left>
        <right style="thin">
          <color indexed="64"/>
        </right>
        <top style="thin">
          <color indexed="64"/>
        </top>
        <bottom style="thin">
          <color indexed="64"/>
        </bottom>
        <horizontal style="thin">
          <color indexed="64"/>
        </horizontal>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s>
  <tableStyles count="0" defaultTableStyle="TableStyleMedium2" defaultPivotStyle="PivotStyleLight16"/>
  <colors>
    <mruColors>
      <color rgb="FF0A7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twoCellAnchor>
    <xdr:from>
      <xdr:col>12</xdr:col>
      <xdr:colOff>83736</xdr:colOff>
      <xdr:row>16</xdr:row>
      <xdr:rowOff>196548</xdr:rowOff>
    </xdr:from>
    <xdr:to>
      <xdr:col>12</xdr:col>
      <xdr:colOff>387279</xdr:colOff>
      <xdr:row>16</xdr:row>
      <xdr:rowOff>422402</xdr:rowOff>
    </xdr:to>
    <xdr:sp macro="" textlink="">
      <xdr:nvSpPr>
        <xdr:cNvPr id="4" name="TextBox 3">
          <a:extLst>
            <a:ext uri="{FF2B5EF4-FFF2-40B4-BE49-F238E27FC236}">
              <a16:creationId xmlns:a16="http://schemas.microsoft.com/office/drawing/2014/main" id="{D3FCD551-0107-4F22-AEBB-B29F1A070465}"/>
            </a:ext>
          </a:extLst>
        </xdr:cNvPr>
        <xdr:cNvSpPr txBox="1"/>
      </xdr:nvSpPr>
      <xdr:spPr>
        <a:xfrm>
          <a:off x="8804403" y="6737048"/>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12</xdr:col>
      <xdr:colOff>555624</xdr:colOff>
      <xdr:row>7</xdr:row>
      <xdr:rowOff>492123</xdr:rowOff>
    </xdr:from>
    <xdr:to>
      <xdr:col>16</xdr:col>
      <xdr:colOff>587375</xdr:colOff>
      <xdr:row>12</xdr:row>
      <xdr:rowOff>317499</xdr:rowOff>
    </xdr:to>
    <xdr:sp macro="" textlink="">
      <xdr:nvSpPr>
        <xdr:cNvPr id="5" name="TextBox 4">
          <a:extLst>
            <a:ext uri="{FF2B5EF4-FFF2-40B4-BE49-F238E27FC236}">
              <a16:creationId xmlns:a16="http://schemas.microsoft.com/office/drawing/2014/main" id="{0F6277D5-CCB8-450E-8CDC-E2256B9D3953}"/>
            </a:ext>
          </a:extLst>
        </xdr:cNvPr>
        <xdr:cNvSpPr txBox="1"/>
      </xdr:nvSpPr>
      <xdr:spPr>
        <a:xfrm>
          <a:off x="9242424" y="2082798"/>
          <a:ext cx="2470151" cy="258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Peningkatan penjualan</a:t>
          </a:r>
        </a:p>
        <a:p>
          <a:r>
            <a:rPr lang="en-US" sz="1400"/>
            <a:t>2. Expansi usaha</a:t>
          </a:r>
        </a:p>
        <a:p>
          <a:r>
            <a:rPr lang="en-US" sz="1400"/>
            <a:t>3. Penetrasi pasar</a:t>
          </a:r>
        </a:p>
        <a:p>
          <a:r>
            <a:rPr lang="en-US" sz="1400"/>
            <a:t>4. Pengembangan pasar</a:t>
          </a:r>
        </a:p>
        <a:p>
          <a:r>
            <a:rPr lang="en-US" sz="1400"/>
            <a:t>5. Pengembangan produk</a:t>
          </a:r>
        </a:p>
        <a:p>
          <a:r>
            <a:rPr lang="en-US" sz="1400"/>
            <a:t>6. Kendali jalur distribusi</a:t>
          </a:r>
        </a:p>
        <a:p>
          <a:r>
            <a:rPr lang="en-US" sz="1400"/>
            <a:t>7.</a:t>
          </a:r>
          <a:r>
            <a:rPr lang="en-US" sz="1400" baseline="0"/>
            <a:t> Kendali supplier</a:t>
          </a:r>
        </a:p>
        <a:p>
          <a:r>
            <a:rPr lang="en-US" sz="1400" baseline="0"/>
            <a:t>8. Kendali pesaing</a:t>
          </a:r>
        </a:p>
        <a:p>
          <a:r>
            <a:rPr lang="en-US" sz="1400" baseline="0"/>
            <a:t>9. Produk baru sejenis</a:t>
          </a:r>
        </a:p>
        <a:p>
          <a:r>
            <a:rPr lang="en-US" sz="1400" baseline="0"/>
            <a:t>10. Produk baru tidak sejenis</a:t>
          </a:r>
        </a:p>
        <a:p>
          <a:r>
            <a:rPr lang="en-US" sz="1400" baseline="0"/>
            <a:t>11. Akuisisi</a:t>
          </a:r>
        </a:p>
        <a:p>
          <a:endParaRPr lang="en-US" sz="1400" baseline="0"/>
        </a:p>
        <a:p>
          <a:endParaRPr lang="en-US" sz="1400" baseline="0"/>
        </a:p>
        <a:p>
          <a:endParaRPr lang="en-US" sz="1400"/>
        </a:p>
      </xdr:txBody>
    </xdr:sp>
    <xdr:clientData/>
  </xdr:twoCellAnchor>
  <xdr:twoCellAnchor>
    <xdr:from>
      <xdr:col>7</xdr:col>
      <xdr:colOff>587375</xdr:colOff>
      <xdr:row>14</xdr:row>
      <xdr:rowOff>444500</xdr:rowOff>
    </xdr:from>
    <xdr:to>
      <xdr:col>10</xdr:col>
      <xdr:colOff>222250</xdr:colOff>
      <xdr:row>16</xdr:row>
      <xdr:rowOff>396875</xdr:rowOff>
    </xdr:to>
    <xdr:sp macro="" textlink="">
      <xdr:nvSpPr>
        <xdr:cNvPr id="6" name="TextBox 5">
          <a:extLst>
            <a:ext uri="{FF2B5EF4-FFF2-40B4-BE49-F238E27FC236}">
              <a16:creationId xmlns:a16="http://schemas.microsoft.com/office/drawing/2014/main" id="{50CE886B-8CE6-40F4-A672-2580ABE3ECC5}"/>
            </a:ext>
          </a:extLst>
        </xdr:cNvPr>
        <xdr:cNvSpPr txBox="1"/>
      </xdr:nvSpPr>
      <xdr:spPr>
        <a:xfrm>
          <a:off x="6226175" y="5902325"/>
          <a:ext cx="1463675" cy="1057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Efisiensi</a:t>
          </a:r>
        </a:p>
        <a:p>
          <a:r>
            <a:rPr lang="en-US" sz="1400"/>
            <a:t>2. Divestasi</a:t>
          </a:r>
        </a:p>
        <a:p>
          <a:r>
            <a:rPr lang="en-US" sz="1400"/>
            <a:t>3. Likuidasi</a:t>
          </a:r>
          <a:endParaRPr lang="en-US" sz="1400" baseline="0"/>
        </a:p>
        <a:p>
          <a:endParaRPr lang="en-US" sz="1400"/>
        </a:p>
      </xdr:txBody>
    </xdr:sp>
    <xdr:clientData/>
  </xdr:twoCellAnchor>
  <xdr:twoCellAnchor>
    <xdr:from>
      <xdr:col>6</xdr:col>
      <xdr:colOff>206375</xdr:colOff>
      <xdr:row>8</xdr:row>
      <xdr:rowOff>381000</xdr:rowOff>
    </xdr:from>
    <xdr:to>
      <xdr:col>11</xdr:col>
      <xdr:colOff>254000</xdr:colOff>
      <xdr:row>10</xdr:row>
      <xdr:rowOff>349250</xdr:rowOff>
    </xdr:to>
    <xdr:sp macro="" textlink="">
      <xdr:nvSpPr>
        <xdr:cNvPr id="7" name="TextBox 6">
          <a:extLst>
            <a:ext uri="{FF2B5EF4-FFF2-40B4-BE49-F238E27FC236}">
              <a16:creationId xmlns:a16="http://schemas.microsoft.com/office/drawing/2014/main" id="{53EF2606-605F-44DE-A0F4-2410FA7F9C93}"/>
            </a:ext>
          </a:extLst>
        </xdr:cNvPr>
        <xdr:cNvSpPr txBox="1"/>
      </xdr:nvSpPr>
      <xdr:spPr>
        <a:xfrm>
          <a:off x="5235575" y="2524125"/>
          <a:ext cx="3095625" cy="107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Mempertahankan</a:t>
          </a:r>
          <a:r>
            <a:rPr lang="en-US" sz="1400" baseline="0"/>
            <a:t> produk yang sama</a:t>
          </a:r>
          <a:endParaRPr lang="en-US" sz="1400"/>
        </a:p>
        <a:p>
          <a:r>
            <a:rPr lang="en-US" sz="1400"/>
            <a:t>2. Mempertahankan </a:t>
          </a:r>
          <a:r>
            <a:rPr lang="en-US" sz="1400" baseline="0"/>
            <a:t> pangsa pasar</a:t>
          </a:r>
        </a:p>
        <a:p>
          <a:r>
            <a:rPr lang="en-US" sz="1400" baseline="0"/>
            <a:t>3. Mempertahankan jumlah  produksi</a:t>
          </a:r>
          <a:endParaRPr lang="en-US" sz="1400"/>
        </a:p>
        <a:p>
          <a:r>
            <a:rPr lang="id-ID" sz="1400"/>
            <a:t>4</a:t>
          </a:r>
          <a:r>
            <a:rPr lang="en-US" sz="1400"/>
            <a:t>. Mempertahankan tingkat</a:t>
          </a:r>
          <a:r>
            <a:rPr lang="en-US" sz="1400" baseline="0"/>
            <a:t> profit</a:t>
          </a:r>
          <a:endParaRPr lang="en-US" sz="1400"/>
        </a:p>
        <a:p>
          <a:endParaRPr lang="en-US" sz="1400" baseline="0"/>
        </a:p>
        <a:p>
          <a:endParaRPr lang="en-US" sz="1400" baseline="0"/>
        </a:p>
        <a:p>
          <a:endParaRPr lang="en-US" sz="1400"/>
        </a:p>
      </xdr:txBody>
    </xdr:sp>
    <xdr:clientData/>
  </xdr:twoCellAnchor>
  <xdr:twoCellAnchor>
    <xdr:from>
      <xdr:col>13</xdr:col>
      <xdr:colOff>164705</xdr:colOff>
      <xdr:row>14</xdr:row>
      <xdr:rowOff>418703</xdr:rowOff>
    </xdr:from>
    <xdr:to>
      <xdr:col>17</xdr:col>
      <xdr:colOff>317501</xdr:colOff>
      <xdr:row>16</xdr:row>
      <xdr:rowOff>386953</xdr:rowOff>
    </xdr:to>
    <xdr:sp macro="" textlink="">
      <xdr:nvSpPr>
        <xdr:cNvPr id="8" name="TextBox 7">
          <a:extLst>
            <a:ext uri="{FF2B5EF4-FFF2-40B4-BE49-F238E27FC236}">
              <a16:creationId xmlns:a16="http://schemas.microsoft.com/office/drawing/2014/main" id="{90ED9DEE-7008-441B-95D9-9EFD08C30EF2}"/>
            </a:ext>
          </a:extLst>
        </xdr:cNvPr>
        <xdr:cNvSpPr txBox="1"/>
      </xdr:nvSpPr>
      <xdr:spPr>
        <a:xfrm>
          <a:off x="9461105" y="5876528"/>
          <a:ext cx="2591196" cy="107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Menggabungkan beberapa strategi</a:t>
          </a:r>
          <a:r>
            <a:rPr lang="en-US" sz="1400" baseline="0"/>
            <a:t> yang relevan sekaligus</a:t>
          </a:r>
        </a:p>
        <a:p>
          <a:endParaRPr lang="en-US" sz="1400" baseline="0"/>
        </a:p>
        <a:p>
          <a:endParaRPr lang="en-US" sz="1400"/>
        </a:p>
      </xdr:txBody>
    </xdr:sp>
    <xdr:clientData/>
  </xdr:twoCellAnchor>
  <xdr:twoCellAnchor>
    <xdr:from>
      <xdr:col>12</xdr:col>
      <xdr:colOff>84666</xdr:colOff>
      <xdr:row>15</xdr:row>
      <xdr:rowOff>275166</xdr:rowOff>
    </xdr:from>
    <xdr:to>
      <xdr:col>12</xdr:col>
      <xdr:colOff>388209</xdr:colOff>
      <xdr:row>15</xdr:row>
      <xdr:rowOff>501020</xdr:rowOff>
    </xdr:to>
    <xdr:sp macro="" textlink="">
      <xdr:nvSpPr>
        <xdr:cNvPr id="35" name="TextBox 34">
          <a:extLst>
            <a:ext uri="{FF2B5EF4-FFF2-40B4-BE49-F238E27FC236}">
              <a16:creationId xmlns:a16="http://schemas.microsoft.com/office/drawing/2014/main" id="{02BE04C8-E869-4E65-BF56-BB0B2EF15470}"/>
            </a:ext>
          </a:extLst>
        </xdr:cNvPr>
        <xdr:cNvSpPr txBox="1"/>
      </xdr:nvSpPr>
      <xdr:spPr>
        <a:xfrm>
          <a:off x="8805333" y="6265333"/>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12</xdr:col>
      <xdr:colOff>88899</xdr:colOff>
      <xdr:row>13</xdr:row>
      <xdr:rowOff>427566</xdr:rowOff>
    </xdr:from>
    <xdr:to>
      <xdr:col>12</xdr:col>
      <xdr:colOff>392442</xdr:colOff>
      <xdr:row>14</xdr:row>
      <xdr:rowOff>103087</xdr:rowOff>
    </xdr:to>
    <xdr:sp macro="" textlink="">
      <xdr:nvSpPr>
        <xdr:cNvPr id="36" name="TextBox 35">
          <a:extLst>
            <a:ext uri="{FF2B5EF4-FFF2-40B4-BE49-F238E27FC236}">
              <a16:creationId xmlns:a16="http://schemas.microsoft.com/office/drawing/2014/main" id="{894CF32F-4C7D-4E1F-812C-90297C617299}"/>
            </a:ext>
          </a:extLst>
        </xdr:cNvPr>
        <xdr:cNvSpPr txBox="1"/>
      </xdr:nvSpPr>
      <xdr:spPr>
        <a:xfrm>
          <a:off x="8809566" y="5317066"/>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12</xdr:col>
      <xdr:colOff>93133</xdr:colOff>
      <xdr:row>14</xdr:row>
      <xdr:rowOff>347134</xdr:rowOff>
    </xdr:from>
    <xdr:to>
      <xdr:col>12</xdr:col>
      <xdr:colOff>396676</xdr:colOff>
      <xdr:row>15</xdr:row>
      <xdr:rowOff>22654</xdr:rowOff>
    </xdr:to>
    <xdr:sp macro="" textlink="">
      <xdr:nvSpPr>
        <xdr:cNvPr id="37" name="TextBox 36">
          <a:extLst>
            <a:ext uri="{FF2B5EF4-FFF2-40B4-BE49-F238E27FC236}">
              <a16:creationId xmlns:a16="http://schemas.microsoft.com/office/drawing/2014/main" id="{A368DB3D-9F8E-42AF-B850-026E2D9727C5}"/>
            </a:ext>
          </a:extLst>
        </xdr:cNvPr>
        <xdr:cNvSpPr txBox="1"/>
      </xdr:nvSpPr>
      <xdr:spPr>
        <a:xfrm>
          <a:off x="8813800" y="5786967"/>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12</xdr:col>
      <xdr:colOff>84666</xdr:colOff>
      <xdr:row>11</xdr:row>
      <xdr:rowOff>391585</xdr:rowOff>
    </xdr:from>
    <xdr:to>
      <xdr:col>12</xdr:col>
      <xdr:colOff>388209</xdr:colOff>
      <xdr:row>12</xdr:row>
      <xdr:rowOff>67105</xdr:rowOff>
    </xdr:to>
    <xdr:sp macro="" textlink="">
      <xdr:nvSpPr>
        <xdr:cNvPr id="39" name="TextBox 38">
          <a:extLst>
            <a:ext uri="{FF2B5EF4-FFF2-40B4-BE49-F238E27FC236}">
              <a16:creationId xmlns:a16="http://schemas.microsoft.com/office/drawing/2014/main" id="{F9BD9116-FEA3-4CBB-AFF1-B0C17E5D8E10}"/>
            </a:ext>
          </a:extLst>
        </xdr:cNvPr>
        <xdr:cNvSpPr txBox="1"/>
      </xdr:nvSpPr>
      <xdr:spPr>
        <a:xfrm>
          <a:off x="8805333" y="4180418"/>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12</xdr:col>
      <xdr:colOff>74083</xdr:colOff>
      <xdr:row>9</xdr:row>
      <xdr:rowOff>539749</xdr:rowOff>
    </xdr:from>
    <xdr:to>
      <xdr:col>12</xdr:col>
      <xdr:colOff>377626</xdr:colOff>
      <xdr:row>10</xdr:row>
      <xdr:rowOff>215270</xdr:rowOff>
    </xdr:to>
    <xdr:sp macro="" textlink="">
      <xdr:nvSpPr>
        <xdr:cNvPr id="40" name="TextBox 39">
          <a:extLst>
            <a:ext uri="{FF2B5EF4-FFF2-40B4-BE49-F238E27FC236}">
              <a16:creationId xmlns:a16="http://schemas.microsoft.com/office/drawing/2014/main" id="{371F1633-A479-4F1B-977D-31B26426704B}"/>
            </a:ext>
          </a:extLst>
        </xdr:cNvPr>
        <xdr:cNvSpPr txBox="1"/>
      </xdr:nvSpPr>
      <xdr:spPr>
        <a:xfrm>
          <a:off x="8794750" y="3227916"/>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12</xdr:col>
      <xdr:colOff>74083</xdr:colOff>
      <xdr:row>9</xdr:row>
      <xdr:rowOff>84667</xdr:rowOff>
    </xdr:from>
    <xdr:to>
      <xdr:col>12</xdr:col>
      <xdr:colOff>377626</xdr:colOff>
      <xdr:row>9</xdr:row>
      <xdr:rowOff>310521</xdr:rowOff>
    </xdr:to>
    <xdr:sp macro="" textlink="">
      <xdr:nvSpPr>
        <xdr:cNvPr id="41" name="TextBox 40">
          <a:extLst>
            <a:ext uri="{FF2B5EF4-FFF2-40B4-BE49-F238E27FC236}">
              <a16:creationId xmlns:a16="http://schemas.microsoft.com/office/drawing/2014/main" id="{01129B56-FD88-4983-86D0-22E52C828D37}"/>
            </a:ext>
          </a:extLst>
        </xdr:cNvPr>
        <xdr:cNvSpPr txBox="1"/>
      </xdr:nvSpPr>
      <xdr:spPr>
        <a:xfrm>
          <a:off x="8794750" y="2772834"/>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12</xdr:col>
      <xdr:colOff>74082</xdr:colOff>
      <xdr:row>10</xdr:row>
      <xdr:rowOff>444500</xdr:rowOff>
    </xdr:from>
    <xdr:to>
      <xdr:col>12</xdr:col>
      <xdr:colOff>377625</xdr:colOff>
      <xdr:row>11</xdr:row>
      <xdr:rowOff>120021</xdr:rowOff>
    </xdr:to>
    <xdr:sp macro="" textlink="">
      <xdr:nvSpPr>
        <xdr:cNvPr id="42" name="TextBox 41">
          <a:extLst>
            <a:ext uri="{FF2B5EF4-FFF2-40B4-BE49-F238E27FC236}">
              <a16:creationId xmlns:a16="http://schemas.microsoft.com/office/drawing/2014/main" id="{08FEAF05-AB44-4388-AEC3-B1D4DF222979}"/>
            </a:ext>
          </a:extLst>
        </xdr:cNvPr>
        <xdr:cNvSpPr txBox="1"/>
      </xdr:nvSpPr>
      <xdr:spPr>
        <a:xfrm>
          <a:off x="8794749" y="3683000"/>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10</xdr:col>
      <xdr:colOff>529169</xdr:colOff>
      <xdr:row>13</xdr:row>
      <xdr:rowOff>84668</xdr:rowOff>
    </xdr:from>
    <xdr:to>
      <xdr:col>11</xdr:col>
      <xdr:colOff>234463</xdr:colOff>
      <xdr:row>13</xdr:row>
      <xdr:rowOff>302559</xdr:rowOff>
    </xdr:to>
    <xdr:sp macro="" textlink="">
      <xdr:nvSpPr>
        <xdr:cNvPr id="43" name="TextBox 42">
          <a:extLst>
            <a:ext uri="{FF2B5EF4-FFF2-40B4-BE49-F238E27FC236}">
              <a16:creationId xmlns:a16="http://schemas.microsoft.com/office/drawing/2014/main" id="{FD331AE2-6902-4E14-A0C7-43D591EA1834}"/>
            </a:ext>
          </a:extLst>
        </xdr:cNvPr>
        <xdr:cNvSpPr txBox="1"/>
      </xdr:nvSpPr>
      <xdr:spPr>
        <a:xfrm>
          <a:off x="7987977" y="4971726"/>
          <a:ext cx="313428" cy="217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9</xdr:col>
      <xdr:colOff>582083</xdr:colOff>
      <xdr:row>13</xdr:row>
      <xdr:rowOff>95250</xdr:rowOff>
    </xdr:from>
    <xdr:to>
      <xdr:col>10</xdr:col>
      <xdr:colOff>278717</xdr:colOff>
      <xdr:row>13</xdr:row>
      <xdr:rowOff>321104</xdr:rowOff>
    </xdr:to>
    <xdr:sp macro="" textlink="">
      <xdr:nvSpPr>
        <xdr:cNvPr id="44" name="TextBox 43">
          <a:extLst>
            <a:ext uri="{FF2B5EF4-FFF2-40B4-BE49-F238E27FC236}">
              <a16:creationId xmlns:a16="http://schemas.microsoft.com/office/drawing/2014/main" id="{E7B1534C-014C-4D68-BE79-C3FB6204E25A}"/>
            </a:ext>
          </a:extLst>
        </xdr:cNvPr>
        <xdr:cNvSpPr txBox="1"/>
      </xdr:nvSpPr>
      <xdr:spPr>
        <a:xfrm>
          <a:off x="7709024" y="4981015"/>
          <a:ext cx="301752"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9</xdr:col>
      <xdr:colOff>10583</xdr:colOff>
      <xdr:row>13</xdr:row>
      <xdr:rowOff>95250</xdr:rowOff>
    </xdr:from>
    <xdr:to>
      <xdr:col>9</xdr:col>
      <xdr:colOff>314126</xdr:colOff>
      <xdr:row>13</xdr:row>
      <xdr:rowOff>321104</xdr:rowOff>
    </xdr:to>
    <xdr:sp macro="" textlink="">
      <xdr:nvSpPr>
        <xdr:cNvPr id="45" name="TextBox 44">
          <a:extLst>
            <a:ext uri="{FF2B5EF4-FFF2-40B4-BE49-F238E27FC236}">
              <a16:creationId xmlns:a16="http://schemas.microsoft.com/office/drawing/2014/main" id="{24EC8E14-85F8-43D2-B377-65692D9636AB}"/>
            </a:ext>
          </a:extLst>
        </xdr:cNvPr>
        <xdr:cNvSpPr txBox="1"/>
      </xdr:nvSpPr>
      <xdr:spPr>
        <a:xfrm>
          <a:off x="6889750" y="4984750"/>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7</xdr:col>
      <xdr:colOff>582084</xdr:colOff>
      <xdr:row>13</xdr:row>
      <xdr:rowOff>95250</xdr:rowOff>
    </xdr:from>
    <xdr:to>
      <xdr:col>8</xdr:col>
      <xdr:colOff>278718</xdr:colOff>
      <xdr:row>13</xdr:row>
      <xdr:rowOff>321104</xdr:rowOff>
    </xdr:to>
    <xdr:sp macro="" textlink="">
      <xdr:nvSpPr>
        <xdr:cNvPr id="46" name="TextBox 45">
          <a:extLst>
            <a:ext uri="{FF2B5EF4-FFF2-40B4-BE49-F238E27FC236}">
              <a16:creationId xmlns:a16="http://schemas.microsoft.com/office/drawing/2014/main" id="{CB64594B-58A9-4E64-A027-7635F322F594}"/>
            </a:ext>
          </a:extLst>
        </xdr:cNvPr>
        <xdr:cNvSpPr txBox="1"/>
      </xdr:nvSpPr>
      <xdr:spPr>
        <a:xfrm>
          <a:off x="6498790" y="4981015"/>
          <a:ext cx="301752"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12</xdr:col>
      <xdr:colOff>341840</xdr:colOff>
      <xdr:row>12</xdr:row>
      <xdr:rowOff>273047</xdr:rowOff>
    </xdr:from>
    <xdr:to>
      <xdr:col>13</xdr:col>
      <xdr:colOff>31550</xdr:colOff>
      <xdr:row>12</xdr:row>
      <xdr:rowOff>498901</xdr:rowOff>
    </xdr:to>
    <xdr:sp macro="" textlink="">
      <xdr:nvSpPr>
        <xdr:cNvPr id="47" name="TextBox 46">
          <a:extLst>
            <a:ext uri="{FF2B5EF4-FFF2-40B4-BE49-F238E27FC236}">
              <a16:creationId xmlns:a16="http://schemas.microsoft.com/office/drawing/2014/main" id="{F9D33296-DC6E-48E6-B8B3-0FBCBA0D7D11}"/>
            </a:ext>
          </a:extLst>
        </xdr:cNvPr>
        <xdr:cNvSpPr txBox="1"/>
      </xdr:nvSpPr>
      <xdr:spPr>
        <a:xfrm>
          <a:off x="9062507" y="4612214"/>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13</xdr:col>
      <xdr:colOff>296333</xdr:colOff>
      <xdr:row>12</xdr:row>
      <xdr:rowOff>275166</xdr:rowOff>
    </xdr:from>
    <xdr:to>
      <xdr:col>13</xdr:col>
      <xdr:colOff>599876</xdr:colOff>
      <xdr:row>12</xdr:row>
      <xdr:rowOff>501020</xdr:rowOff>
    </xdr:to>
    <xdr:sp macro="" textlink="">
      <xdr:nvSpPr>
        <xdr:cNvPr id="48" name="TextBox 47">
          <a:extLst>
            <a:ext uri="{FF2B5EF4-FFF2-40B4-BE49-F238E27FC236}">
              <a16:creationId xmlns:a16="http://schemas.microsoft.com/office/drawing/2014/main" id="{A4954B10-2C76-454A-8C02-995255AC1F62}"/>
            </a:ext>
          </a:extLst>
        </xdr:cNvPr>
        <xdr:cNvSpPr txBox="1"/>
      </xdr:nvSpPr>
      <xdr:spPr>
        <a:xfrm>
          <a:off x="9630833" y="4614333"/>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14</xdr:col>
      <xdr:colOff>243417</xdr:colOff>
      <xdr:row>12</xdr:row>
      <xdr:rowOff>275166</xdr:rowOff>
    </xdr:from>
    <xdr:to>
      <xdr:col>14</xdr:col>
      <xdr:colOff>546960</xdr:colOff>
      <xdr:row>12</xdr:row>
      <xdr:rowOff>501020</xdr:rowOff>
    </xdr:to>
    <xdr:sp macro="" textlink="">
      <xdr:nvSpPr>
        <xdr:cNvPr id="49" name="TextBox 48">
          <a:extLst>
            <a:ext uri="{FF2B5EF4-FFF2-40B4-BE49-F238E27FC236}">
              <a16:creationId xmlns:a16="http://schemas.microsoft.com/office/drawing/2014/main" id="{2A4219F5-02C3-4060-BE25-12D3E8DC24F1}"/>
            </a:ext>
          </a:extLst>
        </xdr:cNvPr>
        <xdr:cNvSpPr txBox="1"/>
      </xdr:nvSpPr>
      <xdr:spPr>
        <a:xfrm>
          <a:off x="10191750" y="4614333"/>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15</xdr:col>
      <xdr:colOff>179916</xdr:colOff>
      <xdr:row>12</xdr:row>
      <xdr:rowOff>275167</xdr:rowOff>
    </xdr:from>
    <xdr:to>
      <xdr:col>15</xdr:col>
      <xdr:colOff>483459</xdr:colOff>
      <xdr:row>12</xdr:row>
      <xdr:rowOff>501021</xdr:rowOff>
    </xdr:to>
    <xdr:sp macro="" textlink="">
      <xdr:nvSpPr>
        <xdr:cNvPr id="50" name="TextBox 49">
          <a:extLst>
            <a:ext uri="{FF2B5EF4-FFF2-40B4-BE49-F238E27FC236}">
              <a16:creationId xmlns:a16="http://schemas.microsoft.com/office/drawing/2014/main" id="{133E2F39-32D7-40DE-A3A3-9076AD838068}"/>
            </a:ext>
          </a:extLst>
        </xdr:cNvPr>
        <xdr:cNvSpPr txBox="1"/>
      </xdr:nvSpPr>
      <xdr:spPr>
        <a:xfrm>
          <a:off x="10742083" y="4614334"/>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9</xdr:col>
      <xdr:colOff>330427</xdr:colOff>
      <xdr:row>8</xdr:row>
      <xdr:rowOff>514780</xdr:rowOff>
    </xdr:from>
    <xdr:to>
      <xdr:col>14</xdr:col>
      <xdr:colOff>386542</xdr:colOff>
      <xdr:row>15</xdr:row>
      <xdr:rowOff>330620</xdr:rowOff>
    </xdr:to>
    <xdr:grpSp>
      <xdr:nvGrpSpPr>
        <xdr:cNvPr id="11" name="Group 10">
          <a:extLst>
            <a:ext uri="{FF2B5EF4-FFF2-40B4-BE49-F238E27FC236}">
              <a16:creationId xmlns:a16="http://schemas.microsoft.com/office/drawing/2014/main" id="{AB46E036-64E8-8477-795C-326D9E5E6F53}"/>
            </a:ext>
          </a:extLst>
        </xdr:cNvPr>
        <xdr:cNvGrpSpPr/>
      </xdr:nvGrpSpPr>
      <xdr:grpSpPr>
        <a:xfrm rot="5400000">
          <a:off x="7516383" y="2888461"/>
          <a:ext cx="3695113" cy="3104115"/>
          <a:chOff x="14946747" y="3494870"/>
          <a:chExt cx="3743326" cy="3074701"/>
        </a:xfrm>
      </xdr:grpSpPr>
      <xdr:cxnSp macro="">
        <xdr:nvCxnSpPr>
          <xdr:cNvPr id="13" name="Straight Connector 12">
            <a:extLst>
              <a:ext uri="{FF2B5EF4-FFF2-40B4-BE49-F238E27FC236}">
                <a16:creationId xmlns:a16="http://schemas.microsoft.com/office/drawing/2014/main" id="{D173B0CD-3377-F471-769A-A5DFF682424F}"/>
              </a:ext>
            </a:extLst>
          </xdr:cNvPr>
          <xdr:cNvCxnSpPr/>
        </xdr:nvCxnSpPr>
        <xdr:spPr>
          <a:xfrm rot="5400000" flipV="1">
            <a:off x="16838297" y="1668344"/>
            <a:ext cx="4672" cy="3697753"/>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7C012EEB-EE60-C1E4-C016-6D3AA5A105E6}"/>
              </a:ext>
            </a:extLst>
          </xdr:cNvPr>
          <xdr:cNvCxnSpPr/>
        </xdr:nvCxnSpPr>
        <xdr:spPr>
          <a:xfrm flipH="1" flipV="1">
            <a:off x="14946747" y="3494870"/>
            <a:ext cx="3730480" cy="3074701"/>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E1A4544A-DA12-F3F9-693B-87E08BB4F8FF}"/>
              </a:ext>
            </a:extLst>
          </xdr:cNvPr>
          <xdr:cNvCxnSpPr/>
        </xdr:nvCxnSpPr>
        <xdr:spPr>
          <a:xfrm rot="5400000" flipH="1">
            <a:off x="16829603" y="4703427"/>
            <a:ext cx="23187" cy="3697752"/>
          </a:xfrm>
          <a:prstGeom prst="straightConnector1">
            <a:avLst/>
          </a:prstGeom>
          <a:ln w="635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162603</xdr:colOff>
      <xdr:row>11</xdr:row>
      <xdr:rowOff>464047</xdr:rowOff>
    </xdr:from>
    <xdr:to>
      <xdr:col>11</xdr:col>
      <xdr:colOff>598025</xdr:colOff>
      <xdr:row>12</xdr:row>
      <xdr:rowOff>367394</xdr:rowOff>
    </xdr:to>
    <xdr:sp macro="" textlink="">
      <xdr:nvSpPr>
        <xdr:cNvPr id="51" name="Star: 5 Points 50">
          <a:extLst>
            <a:ext uri="{FF2B5EF4-FFF2-40B4-BE49-F238E27FC236}">
              <a16:creationId xmlns:a16="http://schemas.microsoft.com/office/drawing/2014/main" id="{AE1D093C-CAED-8B83-E0F4-8EFBBA166536}"/>
            </a:ext>
          </a:extLst>
        </xdr:cNvPr>
        <xdr:cNvSpPr/>
      </xdr:nvSpPr>
      <xdr:spPr>
        <a:xfrm>
          <a:off x="8721496" y="4287654"/>
          <a:ext cx="435422" cy="461240"/>
        </a:xfrm>
        <a:prstGeom prst="star5">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05" refreshedDate="45601.683354050925" createdVersion="8" refreshedVersion="8" minRefreshableVersion="3" recordCount="42" xr:uid="{CA8C318B-C3F3-49AE-8006-B465109656D2}">
  <cacheSource type="worksheet">
    <worksheetSource ref="A6:P522" sheet="Isu Int-Ekst"/>
  </cacheSource>
  <cacheFields count="15">
    <cacheField name="NO" numFmtId="0">
      <sharedItems containsString="0" containsBlank="1" containsNumber="1" containsInteger="1" minValue="1" maxValue="44"/>
    </cacheField>
    <cacheField name="STAKEHOLDERS" numFmtId="0">
      <sharedItems/>
    </cacheField>
    <cacheField name="KEBUTUHAN DAN HARAPAN" numFmtId="0">
      <sharedItems/>
    </cacheField>
    <cacheField name="ISU" numFmtId="0">
      <sharedItems count="42">
        <s v="Harga Produk Chitose lebih mahal dibandingkan dengan brand lain"/>
        <s v="Pemenuhan order tidak sesuai dengan permintaan customer"/>
        <s v="Penjualan Produk Chitose melalui e-commerce Tokopedia &amp; Platform jual beli pemerintah"/>
        <s v="Produk Alkes CINT masih terbatas "/>
        <s v="Sarana olahraga kurang memadai"/>
        <s v="Karir mapping belum terkonsep dengan baik"/>
        <s v="Masih ada komplain pelanggan terkait produk CINT"/>
        <s v="Belum disiplin dalam penggunaan APD"/>
        <s v="Terbukanya pasar baru untuk alat kesehatan manusia di pasar swasta, alkes hewan, penjualan furnitur dengan interior design, serta perluasan pasar ke Middle East yang menerapkan Eco-Friendly."/>
        <s v="Raw material unmoving tinggi"/>
        <s v="Budaya Kaizen konsisten diimplementasikan di lingkungan Chitose"/>
        <s v="Alat Uji Kualitas Alkes masih manual"/>
        <s v="Pengembangan produk jadi dari fix menjadi knockdown "/>
        <s v="Turn over inventory finish good slow dan unmoving rendah"/>
        <s v="Investasi sarana &amp; prasarana digunakan secara maksimal"/>
        <s v="36% level asisten manager keatas sudah berusia diatas 50 tahun"/>
        <s v="Ketepatan realisasi produksi terhadap APS 100%"/>
        <s v="Tingkat kegagalan G2 0,32% diatas target"/>
        <s v="Masih adanya single supplier"/>
        <s v="Multiskill karyawan belum dapat diukur"/>
        <s v="Sistem manajemen terintegrasi dan program digitalisasi telah dijalankan"/>
        <s v="Autonomus maintenance belum diimplementasikan"/>
        <s v="Mesin produksi sudah berumur sehingga tidak efisien dan efektif"/>
        <s v="Strategi pemasaran digital menggunakan Search Engine Optimization (SEO)"/>
        <s v="Terjadi kecelakaan kerja 6 kali di tahun 2024"/>
        <s v="Tidak ada komplain dan sanksi"/>
        <s v="Implementasi Direct Holding Integrated System (DHIS)"/>
        <s v="DOH AR dan AP belum sesuai "/>
        <s v="Tersedianya material import yang lebih kompetitif"/>
        <s v="Perhitungan kapasitas belum tepat"/>
        <s v="Harga jual naik karena kenaikan PPN 12%"/>
        <s v="Manajemen gudang Finish Goods belum dikelola dengan baik"/>
        <s v="Dasar Perhitungan Actual Cost di SAP untuk masing masing produk masih menggunakan metode distribusi biaya"/>
        <s v="Konsisten pelaksanaan program CSR untuk masyarakat sekitar"/>
        <s v="Kenaikan dividen"/>
        <s v="Kenaikan nilai saham tidak signifikan"/>
        <s v="Produk CINT sudah tersertifikasi TKDN dan SNI"/>
        <s v="Peraturan perundangan perubahan dan baru"/>
        <s v="CINT belum menggunakan energi terbarukan"/>
        <s v="CINT belum mempunyai program CSR pemberdayaan masyarakat"/>
        <s v="Persentase repeat order? Ke PCH"/>
        <s v="Keterbukaan supplier dalam meningkatkan kemampuan dan kualitas sesuai standar CINT"/>
      </sharedItems>
    </cacheField>
    <cacheField name="TINJAUAN (FAKTOR)" numFmtId="0">
      <sharedItems count="11">
        <s v="Harga Produk"/>
        <s v="Penjualan"/>
        <s v="Sumber Daya Manusia"/>
        <s v="Kualitas"/>
        <s v="K3"/>
        <s v="Proses"/>
        <s v="Kaizen"/>
        <s v="Teknologi"/>
        <s v="Regulasi"/>
        <s v="Kinerja Keuangan"/>
        <s v="Lingkungan"/>
      </sharedItems>
    </cacheField>
    <cacheField name="IN" numFmtId="0">
      <sharedItems containsString="0" containsBlank="1" containsNumber="1" containsInteger="1" minValue="1" maxValue="1"/>
    </cacheField>
    <cacheField name="EKS" numFmtId="1">
      <sharedItems containsString="0" containsBlank="1" containsNumber="1" containsInteger="1" minValue="1" maxValue="1"/>
    </cacheField>
    <cacheField name="SUM" numFmtId="0">
      <sharedItems/>
    </cacheField>
    <cacheField name="S" numFmtId="0">
      <sharedItems containsString="0" containsBlank="1" containsNumber="1" containsInteger="1" minValue="1" maxValue="1"/>
    </cacheField>
    <cacheField name="W" numFmtId="0">
      <sharedItems containsString="0" containsBlank="1" containsNumber="1" containsInteger="1" minValue="1" maxValue="1"/>
    </cacheField>
    <cacheField name="O" numFmtId="0">
      <sharedItems containsString="0" containsBlank="1" containsNumber="1" containsInteger="1" minValue="1" maxValue="1"/>
    </cacheField>
    <cacheField name="T" numFmtId="0">
      <sharedItems containsString="0" containsBlank="1" containsNumber="1" containsInteger="1" minValue="1" maxValue="1"/>
    </cacheField>
    <cacheField name="SWOT" numFmtId="0">
      <sharedItems count="5">
        <s v="T"/>
        <s v="O"/>
        <s v="W"/>
        <s v="S"/>
        <s v="-" u="1"/>
      </sharedItems>
    </cacheField>
    <cacheField name="BOBOT" numFmtId="0">
      <sharedItems containsSemiMixedTypes="0" containsString="0" containsNumber="1" containsInteger="1" minValue="2" maxValue="4"/>
    </cacheField>
    <cacheField name="RATING" numFmtId="0">
      <sharedItems containsSemiMixedTypes="0" containsString="0" containsNumber="1" containsInteger="1" minValue="-4"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1"/>
    <s v="Customer"/>
    <s v="Harga produk Chitose lebih murah dari brand lain"/>
    <x v="0"/>
    <x v="0"/>
    <m/>
    <n v="1"/>
    <s v="Eksternal"/>
    <m/>
    <m/>
    <m/>
    <n v="1"/>
    <x v="0"/>
    <n v="4"/>
    <n v="-3"/>
  </r>
  <r>
    <n v="2"/>
    <s v="Customer"/>
    <s v="Memperpendek leadtime produksi sesuai permintaan customer"/>
    <x v="1"/>
    <x v="0"/>
    <m/>
    <n v="1"/>
    <s v="Eksternal"/>
    <m/>
    <m/>
    <m/>
    <n v="1"/>
    <x v="0"/>
    <n v="3"/>
    <n v="-3"/>
  </r>
  <r>
    <n v="3"/>
    <s v="Customer"/>
    <s v="Produk CINT mudah dijangkau"/>
    <x v="2"/>
    <x v="1"/>
    <m/>
    <n v="1"/>
    <s v="Eksternal"/>
    <m/>
    <m/>
    <n v="1"/>
    <m/>
    <x v="1"/>
    <n v="3"/>
    <n v="2"/>
  </r>
  <r>
    <n v="4"/>
    <s v="Customer"/>
    <s v="Dapat memenuhi permintaan Alkes sesuai kebutuhan customer"/>
    <x v="3"/>
    <x v="1"/>
    <m/>
    <n v="1"/>
    <s v="Eksternal"/>
    <m/>
    <m/>
    <n v="1"/>
    <m/>
    <x v="1"/>
    <n v="4"/>
    <n v="4"/>
  </r>
  <r>
    <m/>
    <s v="Karyawan"/>
    <s v="Perbaikan sarana olahraga"/>
    <x v="4"/>
    <x v="2"/>
    <n v="1"/>
    <m/>
    <s v="Internal"/>
    <m/>
    <n v="1"/>
    <m/>
    <m/>
    <x v="2"/>
    <n v="2"/>
    <n v="-2"/>
  </r>
  <r>
    <n v="6"/>
    <s v="Karyawan"/>
    <s v="Kesempatan pengembangan karir"/>
    <x v="5"/>
    <x v="2"/>
    <n v="1"/>
    <m/>
    <s v="Internal"/>
    <m/>
    <n v="1"/>
    <m/>
    <m/>
    <x v="2"/>
    <n v="3"/>
    <n v="-3"/>
  </r>
  <r>
    <n v="8"/>
    <s v="Manajemen"/>
    <s v="Tidak ada komplain pelanggan"/>
    <x v="6"/>
    <x v="3"/>
    <n v="1"/>
    <m/>
    <s v="Internal"/>
    <m/>
    <n v="1"/>
    <m/>
    <m/>
    <x v="2"/>
    <n v="4"/>
    <n v="-3"/>
  </r>
  <r>
    <n v="9"/>
    <s v="Manajemen"/>
    <s v="Karyawan disiplin dalam penggunaan APD"/>
    <x v="7"/>
    <x v="4"/>
    <n v="1"/>
    <m/>
    <s v="Internal"/>
    <m/>
    <n v="1"/>
    <m/>
    <m/>
    <x v="2"/>
    <n v="3"/>
    <n v="-3"/>
  </r>
  <r>
    <n v="5"/>
    <s v="Manajemen"/>
    <s v="Peningkatan penjualan"/>
    <x v="8"/>
    <x v="1"/>
    <n v="1"/>
    <m/>
    <s v="Internal"/>
    <n v="1"/>
    <m/>
    <m/>
    <m/>
    <x v="3"/>
    <n v="4"/>
    <n v="4"/>
  </r>
  <r>
    <n v="10"/>
    <s v="Manajemen"/>
    <s v="Material unmoving 0 rupiah"/>
    <x v="9"/>
    <x v="5"/>
    <n v="1"/>
    <m/>
    <s v="Internal"/>
    <n v="1"/>
    <m/>
    <m/>
    <m/>
    <x v="3"/>
    <n v="4"/>
    <n v="4"/>
  </r>
  <r>
    <n v="11"/>
    <s v="Manajemen"/>
    <s v="Improvement dan inovasi berkelanjutan"/>
    <x v="10"/>
    <x v="6"/>
    <n v="1"/>
    <m/>
    <s v="Internal"/>
    <n v="1"/>
    <m/>
    <m/>
    <m/>
    <x v="3"/>
    <n v="4"/>
    <n v="4"/>
  </r>
  <r>
    <n v="12"/>
    <s v="Manajemen"/>
    <s v="Proses pengujian lebih cepat dan akurat "/>
    <x v="11"/>
    <x v="5"/>
    <n v="1"/>
    <m/>
    <s v="Internal"/>
    <m/>
    <n v="1"/>
    <m/>
    <m/>
    <x v="2"/>
    <n v="3"/>
    <n v="-3"/>
  </r>
  <r>
    <n v="13"/>
    <s v="Manajemen"/>
    <s v="Efisiensi biaya pengiriman dan packaging"/>
    <x v="12"/>
    <x v="5"/>
    <n v="1"/>
    <m/>
    <s v="Internal"/>
    <n v="1"/>
    <m/>
    <m/>
    <m/>
    <x v="3"/>
    <n v="4"/>
    <n v="3"/>
  </r>
  <r>
    <n v="14"/>
    <s v="Manajemen"/>
    <s v="Turn over stock semua kategori finish good tinggi"/>
    <x v="13"/>
    <x v="5"/>
    <n v="1"/>
    <m/>
    <s v="Internal"/>
    <m/>
    <n v="1"/>
    <m/>
    <m/>
    <x v="2"/>
    <n v="4"/>
    <n v="-4"/>
  </r>
  <r>
    <n v="15"/>
    <s v="Manajemen"/>
    <s v="Kenaikan profit dari investasi"/>
    <x v="14"/>
    <x v="7"/>
    <n v="1"/>
    <m/>
    <s v="Internal"/>
    <n v="1"/>
    <m/>
    <m/>
    <m/>
    <x v="3"/>
    <n v="4"/>
    <n v="3"/>
  </r>
  <r>
    <n v="17"/>
    <s v="Manajemen"/>
    <s v="Percepatan kaderisasi dan transfer of skill level managerial"/>
    <x v="15"/>
    <x v="2"/>
    <n v="1"/>
    <m/>
    <s v="Internal"/>
    <m/>
    <n v="1"/>
    <m/>
    <m/>
    <x v="2"/>
    <n v="3"/>
    <n v="-4"/>
  </r>
  <r>
    <n v="18"/>
    <s v="Manajemen"/>
    <s v="Pengiriman pesanan tepat waktu"/>
    <x v="16"/>
    <x v="5"/>
    <n v="1"/>
    <m/>
    <s v="Internal"/>
    <n v="1"/>
    <m/>
    <m/>
    <m/>
    <x v="3"/>
    <n v="4"/>
    <n v="4"/>
  </r>
  <r>
    <n v="19"/>
    <s v="Manajemen"/>
    <s v="Tingkat kegagalan G2 0,2%"/>
    <x v="17"/>
    <x v="3"/>
    <n v="1"/>
    <m/>
    <s v="Internal"/>
    <m/>
    <n v="1"/>
    <m/>
    <m/>
    <x v="2"/>
    <n v="4"/>
    <n v="3"/>
  </r>
  <r>
    <n v="20"/>
    <s v="Manajemen"/>
    <s v="Tidak terjadi short supply"/>
    <x v="18"/>
    <x v="5"/>
    <n v="1"/>
    <m/>
    <s v="Internal"/>
    <m/>
    <n v="1"/>
    <m/>
    <m/>
    <x v="2"/>
    <n v="3"/>
    <n v="-3"/>
  </r>
  <r>
    <n v="21"/>
    <s v="Manajemen"/>
    <s v="Multiskill teknis dapat terukur"/>
    <x v="19"/>
    <x v="5"/>
    <n v="1"/>
    <m/>
    <s v="Internal"/>
    <m/>
    <n v="1"/>
    <m/>
    <m/>
    <x v="2"/>
    <n v="3"/>
    <n v="-2"/>
  </r>
  <r>
    <n v="22"/>
    <s v="Manajemen"/>
    <s v="Sistem manajemen terimplementasi dan terus dikembangkan"/>
    <x v="20"/>
    <x v="8"/>
    <n v="1"/>
    <m/>
    <s v="Internal"/>
    <n v="1"/>
    <m/>
    <m/>
    <m/>
    <x v="3"/>
    <n v="4"/>
    <n v="3"/>
  </r>
  <r>
    <n v="23"/>
    <s v="Manajemen"/>
    <s v="Biaya maintenance terkendali dan mesin sesuai umur ekonomis"/>
    <x v="21"/>
    <x v="5"/>
    <n v="1"/>
    <m/>
    <s v="Internal"/>
    <m/>
    <n v="1"/>
    <m/>
    <m/>
    <x v="2"/>
    <n v="4"/>
    <n v="-3"/>
  </r>
  <r>
    <n v="24"/>
    <s v="Manajemen"/>
    <s v="Meningkatkan profitabilitas dari efisiensi dan efektivitas permesinan"/>
    <x v="22"/>
    <x v="7"/>
    <n v="1"/>
    <m/>
    <s v="Internal"/>
    <m/>
    <n v="1"/>
    <m/>
    <m/>
    <x v="2"/>
    <n v="4"/>
    <n v="-4"/>
  </r>
  <r>
    <n v="25"/>
    <s v="Manajemen"/>
    <s v="Meningkatkan penjualan melalui digital marketing"/>
    <x v="23"/>
    <x v="7"/>
    <n v="1"/>
    <m/>
    <s v="Internal"/>
    <n v="1"/>
    <m/>
    <m/>
    <m/>
    <x v="3"/>
    <n v="3"/>
    <n v="3"/>
  </r>
  <r>
    <n v="26"/>
    <s v="Manajemen"/>
    <s v="Zero accident"/>
    <x v="24"/>
    <x v="4"/>
    <n v="1"/>
    <m/>
    <s v="Internal"/>
    <m/>
    <n v="1"/>
    <m/>
    <m/>
    <x v="2"/>
    <n v="4"/>
    <n v="-4"/>
  </r>
  <r>
    <n v="27"/>
    <s v="Manajemen"/>
    <s v="Tidak ada komplain dan sanksi dari pemerintah dan masyarakat"/>
    <x v="25"/>
    <x v="8"/>
    <n v="1"/>
    <m/>
    <s v="Internal"/>
    <n v="1"/>
    <m/>
    <m/>
    <m/>
    <x v="3"/>
    <n v="3"/>
    <n v="4"/>
  </r>
  <r>
    <n v="28"/>
    <s v="Manajemen"/>
    <s v="Mempercepat proses konsolidasi dan pengendalian internal"/>
    <x v="26"/>
    <x v="5"/>
    <n v="1"/>
    <m/>
    <s v="Internal"/>
    <n v="1"/>
    <m/>
    <m/>
    <m/>
    <x v="3"/>
    <n v="4"/>
    <n v="3"/>
  </r>
  <r>
    <n v="30"/>
    <s v="Manajemen"/>
    <s v="Cash flow operation positif"/>
    <x v="27"/>
    <x v="9"/>
    <n v="1"/>
    <m/>
    <s v="Internal"/>
    <m/>
    <n v="1"/>
    <m/>
    <m/>
    <x v="2"/>
    <n v="4"/>
    <n v="-4"/>
  </r>
  <r>
    <n v="42"/>
    <s v="Manajemen"/>
    <s v="Menaikan profitabilitas melalui global sourcing"/>
    <x v="28"/>
    <x v="1"/>
    <n v="1"/>
    <m/>
    <s v="Internal"/>
    <n v="1"/>
    <m/>
    <m/>
    <m/>
    <x v="3"/>
    <n v="4"/>
    <n v="4"/>
  </r>
  <r>
    <n v="31"/>
    <s v="Manajemen"/>
    <s v="Hasil produksi sesuai kapasitas produksi"/>
    <x v="29"/>
    <x v="5"/>
    <n v="1"/>
    <m/>
    <s v="Internal"/>
    <m/>
    <n v="1"/>
    <m/>
    <m/>
    <x v="2"/>
    <n v="4"/>
    <n v="-3"/>
  </r>
  <r>
    <n v="37"/>
    <s v="Manajemen"/>
    <s v="Customer menerima kenaikan PPN 12%"/>
    <x v="30"/>
    <x v="8"/>
    <n v="1"/>
    <m/>
    <s v="Internal"/>
    <m/>
    <n v="1"/>
    <m/>
    <m/>
    <x v="2"/>
    <n v="3"/>
    <n v="-4"/>
  </r>
  <r>
    <n v="32"/>
    <s v="Manajemen"/>
    <s v="Inventory FG dikelola dengan baik"/>
    <x v="31"/>
    <x v="5"/>
    <n v="1"/>
    <m/>
    <s v="Internal"/>
    <m/>
    <n v="1"/>
    <m/>
    <m/>
    <x v="2"/>
    <n v="4"/>
    <n v="-4"/>
  </r>
  <r>
    <n v="34"/>
    <s v="Manajemen"/>
    <s v="Akurasi nilai COGS"/>
    <x v="32"/>
    <x v="5"/>
    <n v="1"/>
    <m/>
    <s v="Internal"/>
    <m/>
    <n v="1"/>
    <m/>
    <m/>
    <x v="2"/>
    <n v="4"/>
    <n v="-3"/>
  </r>
  <r>
    <n v="35"/>
    <s v="Masyarakat"/>
    <s v="CINT berpartisipasi dalam Program Tanggung Jawab Sosial Perusahaan (CSR)"/>
    <x v="33"/>
    <x v="8"/>
    <m/>
    <n v="1"/>
    <s v="Eksternal"/>
    <m/>
    <m/>
    <n v="1"/>
    <m/>
    <x v="1"/>
    <n v="3"/>
    <n v="3"/>
  </r>
  <r>
    <n v="36"/>
    <s v="Pemegang saham"/>
    <s v="Pembagian dividen lebih baik dari tahun sebelumnya"/>
    <x v="34"/>
    <x v="9"/>
    <m/>
    <n v="1"/>
    <s v="Eksternal"/>
    <m/>
    <m/>
    <n v="1"/>
    <m/>
    <x v="1"/>
    <n v="4"/>
    <n v="4"/>
  </r>
  <r>
    <m/>
    <s v="Pemegang saham"/>
    <s v="Kenaikan nilai saham"/>
    <x v="35"/>
    <x v="9"/>
    <m/>
    <n v="1"/>
    <s v="Eksternal"/>
    <m/>
    <m/>
    <n v="1"/>
    <m/>
    <x v="1"/>
    <n v="3"/>
    <n v="3"/>
  </r>
  <r>
    <n v="38"/>
    <s v="Pemerintah"/>
    <s v="Produk yang dipasarkan sudah tersertifikasi TKDN dan SNI"/>
    <x v="36"/>
    <x v="8"/>
    <m/>
    <n v="1"/>
    <s v="Eksternal"/>
    <m/>
    <m/>
    <n v="1"/>
    <m/>
    <x v="1"/>
    <n v="4"/>
    <n v="4"/>
  </r>
  <r>
    <n v="39"/>
    <s v="Pemerintah"/>
    <s v="Menaati peraturan perundangan yang berlaku"/>
    <x v="37"/>
    <x v="8"/>
    <m/>
    <n v="1"/>
    <s v="Eksternal"/>
    <m/>
    <m/>
    <m/>
    <n v="1"/>
    <x v="0"/>
    <n v="4"/>
    <n v="-4"/>
  </r>
  <r>
    <m/>
    <s v="Pemerintah"/>
    <s v="Perusahaan beralih ke energi terbarukan"/>
    <x v="38"/>
    <x v="10"/>
    <m/>
    <n v="1"/>
    <s v="Eksternal"/>
    <m/>
    <m/>
    <n v="1"/>
    <m/>
    <x v="1"/>
    <n v="3"/>
    <n v="2"/>
  </r>
  <r>
    <m/>
    <s v="Pemerintah"/>
    <s v="Perusahaan mempunyai program CSR pemberdayaan masyarakat"/>
    <x v="39"/>
    <x v="10"/>
    <m/>
    <n v="1"/>
    <s v="Eksternal"/>
    <m/>
    <m/>
    <n v="1"/>
    <m/>
    <x v="1"/>
    <n v="3"/>
    <n v="2"/>
  </r>
  <r>
    <n v="43"/>
    <s v="Vendor"/>
    <s v="Mendapatkan repeat order"/>
    <x v="40"/>
    <x v="5"/>
    <m/>
    <n v="1"/>
    <s v="Eksternal"/>
    <m/>
    <m/>
    <n v="1"/>
    <m/>
    <x v="1"/>
    <n v="3"/>
    <n v="3"/>
  </r>
  <r>
    <n v="44"/>
    <s v="Vendor"/>
    <s v="Dapat memenuhi permintaan CINT sesuai standar yang ditetapkan"/>
    <x v="41"/>
    <x v="5"/>
    <m/>
    <n v="1"/>
    <s v="Eksternal"/>
    <m/>
    <m/>
    <n v="1"/>
    <m/>
    <x v="1"/>
    <n v="3"/>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9A6451-634C-4BA4-BFDE-EDE501D25175}"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5:E17" firstHeaderRow="0" firstDataRow="1" firstDataCol="2" rowPageCount="1" colPageCount="1"/>
  <pivotFields count="15">
    <pivotField compact="0" outline="0" showAll="0" defaultSubtota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42">
        <item x="7"/>
        <item x="10"/>
        <item x="32"/>
        <item x="0"/>
        <item x="14"/>
        <item x="41"/>
        <item x="6"/>
        <item x="18"/>
        <item x="2"/>
        <item x="36"/>
        <item x="23"/>
        <item x="8"/>
        <item x="24"/>
        <item x="16"/>
        <item x="33"/>
        <item x="1"/>
        <item x="3"/>
        <item x="4"/>
        <item x="5"/>
        <item x="9"/>
        <item x="11"/>
        <item x="12"/>
        <item x="13"/>
        <item x="17"/>
        <item x="19"/>
        <item x="20"/>
        <item x="21"/>
        <item x="22"/>
        <item x="25"/>
        <item x="26"/>
        <item x="27"/>
        <item x="28"/>
        <item x="29"/>
        <item x="30"/>
        <item x="31"/>
        <item x="34"/>
        <item x="35"/>
        <item x="37"/>
        <item x="38"/>
        <item x="39"/>
        <item x="40"/>
        <item x="15"/>
      </items>
      <extLst>
        <ext xmlns:x14="http://schemas.microsoft.com/office/spreadsheetml/2009/9/main" uri="{2946ED86-A175-432a-8AC1-64E0C546D7DE}">
          <x14:pivotField fillDownLabels="1"/>
        </ext>
      </extLst>
    </pivotField>
    <pivotField axis="axisRow" compact="0" outline="0" showAll="0" defaultSubtotal="0">
      <items count="11">
        <item x="0"/>
        <item x="4"/>
        <item x="6"/>
        <item x="9"/>
        <item x="3"/>
        <item x="10"/>
        <item x="1"/>
        <item x="5"/>
        <item x="8"/>
        <item x="2"/>
        <item x="7"/>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6">
        <item h="1" x="1"/>
        <item x="3"/>
        <item h="1" x="0"/>
        <item h="1" x="2"/>
        <item h="1" m="1" x="4"/>
        <item t="default"/>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s>
  <rowFields count="2">
    <field x="4"/>
    <field x="3"/>
  </rowFields>
  <rowItems count="12">
    <i>
      <x v="2"/>
      <x v="1"/>
    </i>
    <i>
      <x v="6"/>
      <x v="11"/>
    </i>
    <i r="1">
      <x v="31"/>
    </i>
    <i>
      <x v="7"/>
      <x v="13"/>
    </i>
    <i r="1">
      <x v="19"/>
    </i>
    <i r="1">
      <x v="21"/>
    </i>
    <i r="1">
      <x v="29"/>
    </i>
    <i>
      <x v="8"/>
      <x v="25"/>
    </i>
    <i r="1">
      <x v="28"/>
    </i>
    <i>
      <x v="10"/>
      <x v="4"/>
    </i>
    <i r="1">
      <x v="10"/>
    </i>
    <i t="grand">
      <x/>
    </i>
  </rowItems>
  <colFields count="1">
    <field x="-2"/>
  </colFields>
  <colItems count="2">
    <i>
      <x/>
    </i>
    <i i="1">
      <x v="1"/>
    </i>
  </colItems>
  <pageFields count="1">
    <pageField fld="12" hier="-1"/>
  </pageFields>
  <dataFields count="2">
    <dataField name="Sum of Bobot" fld="13" baseField="0" baseItem="0"/>
    <dataField name="Sum of Rating" fld="14" baseField="0" baseItem="0"/>
  </dataFields>
  <formats count="37">
    <format dxfId="160">
      <pivotArea field="4" type="button" dataOnly="0" labelOnly="1" outline="0" axis="axisRow" fieldPosition="0"/>
    </format>
    <format dxfId="159">
      <pivotArea field="3" type="button" dataOnly="0" labelOnly="1" outline="0" axis="axisRow" fieldPosition="1"/>
    </format>
    <format dxfId="158">
      <pivotArea type="all" dataOnly="0" outline="0" fieldPosition="0"/>
    </format>
    <format dxfId="157">
      <pivotArea field="4" type="button" dataOnly="0" labelOnly="1" outline="0" axis="axisRow" fieldPosition="0"/>
    </format>
    <format dxfId="156">
      <pivotArea field="3" type="button" dataOnly="0" labelOnly="1" outline="0" axis="axisRow" fieldPosition="1"/>
    </format>
    <format dxfId="155">
      <pivotArea dataOnly="0" labelOnly="1" outline="0" fieldPosition="0">
        <references count="1">
          <reference field="4" count="6">
            <x v="2"/>
            <x v="4"/>
            <x v="5"/>
            <x v="7"/>
            <x v="8"/>
            <x v="10"/>
          </reference>
        </references>
      </pivotArea>
    </format>
    <format dxfId="154">
      <pivotArea dataOnly="0" labelOnly="1" grandRow="1" outline="0" fieldPosition="0"/>
    </format>
    <format dxfId="153">
      <pivotArea dataOnly="0" labelOnly="1" outline="0" fieldPosition="0">
        <references count="2">
          <reference field="3" count="1">
            <x v="1"/>
          </reference>
          <reference field="4" count="1" selected="0">
            <x v="2"/>
          </reference>
        </references>
      </pivotArea>
    </format>
    <format dxfId="152">
      <pivotArea dataOnly="0" labelOnly="1" outline="0" fieldPosition="0">
        <references count="2">
          <reference field="3" count="1">
            <x v="10"/>
          </reference>
          <reference field="4" count="1" selected="0">
            <x v="10"/>
          </reference>
        </references>
      </pivotArea>
    </format>
    <format dxfId="151">
      <pivotArea type="all" dataOnly="0" outline="0" fieldPosition="0"/>
    </format>
    <format dxfId="150">
      <pivotArea field="4" type="button" dataOnly="0" labelOnly="1" outline="0" axis="axisRow" fieldPosition="0"/>
    </format>
    <format dxfId="149">
      <pivotArea field="3" type="button" dataOnly="0" labelOnly="1" outline="0" axis="axisRow" fieldPosition="1"/>
    </format>
    <format dxfId="148">
      <pivotArea dataOnly="0" labelOnly="1" outline="0" fieldPosition="0">
        <references count="1">
          <reference field="4" count="6">
            <x v="2"/>
            <x v="4"/>
            <x v="5"/>
            <x v="7"/>
            <x v="8"/>
            <x v="10"/>
          </reference>
        </references>
      </pivotArea>
    </format>
    <format dxfId="147">
      <pivotArea dataOnly="0" labelOnly="1" grandRow="1" outline="0" fieldPosition="0"/>
    </format>
    <format dxfId="146">
      <pivotArea dataOnly="0" labelOnly="1" outline="0" fieldPosition="0">
        <references count="2">
          <reference field="3" count="1">
            <x v="1"/>
          </reference>
          <reference field="4" count="1" selected="0">
            <x v="2"/>
          </reference>
        </references>
      </pivotArea>
    </format>
    <format dxfId="145">
      <pivotArea dataOnly="0" labelOnly="1" outline="0" fieldPosition="0">
        <references count="2">
          <reference field="3" count="1">
            <x v="10"/>
          </reference>
          <reference field="4" count="1" selected="0">
            <x v="10"/>
          </reference>
        </references>
      </pivotArea>
    </format>
    <format dxfId="144">
      <pivotArea type="all" dataOnly="0" outline="0" fieldPosition="0"/>
    </format>
    <format dxfId="143">
      <pivotArea field="4" type="button" dataOnly="0" labelOnly="1" outline="0" axis="axisRow" fieldPosition="0"/>
    </format>
    <format dxfId="142">
      <pivotArea field="3" type="button" dataOnly="0" labelOnly="1" outline="0" axis="axisRow" fieldPosition="1"/>
    </format>
    <format dxfId="141">
      <pivotArea dataOnly="0" labelOnly="1" grandRow="1" outline="0" fieldPosition="0"/>
    </format>
    <format dxfId="140">
      <pivotArea dataOnly="0" labelOnly="1" outline="0" fieldPosition="0">
        <references count="1">
          <reference field="4" count="6">
            <x v="2"/>
            <x v="4"/>
            <x v="5"/>
            <x v="7"/>
            <x v="8"/>
            <x v="10"/>
          </reference>
        </references>
      </pivotArea>
    </format>
    <format dxfId="139">
      <pivotArea dataOnly="0" labelOnly="1" outline="0" fieldPosition="0">
        <references count="2">
          <reference field="3" count="1">
            <x v="1"/>
          </reference>
          <reference field="4" count="1" selected="0">
            <x v="2"/>
          </reference>
        </references>
      </pivotArea>
    </format>
    <format dxfId="138">
      <pivotArea dataOnly="0" labelOnly="1" outline="0" fieldPosition="0">
        <references count="2">
          <reference field="3" count="1">
            <x v="10"/>
          </reference>
          <reference field="4" count="1" selected="0">
            <x v="10"/>
          </reference>
        </references>
      </pivotArea>
    </format>
    <format dxfId="137">
      <pivotArea field="4" type="button" dataOnly="0" labelOnly="1" outline="0" axis="axisRow" fieldPosition="0"/>
    </format>
    <format dxfId="136">
      <pivotArea field="3" type="button" dataOnly="0" labelOnly="1" outline="0" axis="axisRow" fieldPosition="1"/>
    </format>
    <format dxfId="135">
      <pivotArea field="4" type="button" dataOnly="0" labelOnly="1" outline="0" axis="axisRow" fieldPosition="0"/>
    </format>
    <format dxfId="134">
      <pivotArea field="3" type="button" dataOnly="0" labelOnly="1" outline="0" axis="axisRow" fieldPosition="1"/>
    </format>
    <format dxfId="133">
      <pivotArea dataOnly="0" grandRow="1" outline="0" fieldPosition="0"/>
    </format>
    <format dxfId="132">
      <pivotArea dataOnly="0" grandRow="1" outline="0" fieldPosition="0"/>
    </format>
    <format dxfId="131">
      <pivotArea field="4" type="button" dataOnly="0" labelOnly="1" outline="0" axis="axisRow" fieldPosition="0"/>
    </format>
    <format dxfId="130">
      <pivotArea field="3" type="button" dataOnly="0" labelOnly="1" outline="0" axis="axisRow" fieldPosition="1"/>
    </format>
    <format dxfId="129">
      <pivotArea dataOnly="0" labelOnly="1" grandRow="1" outline="0" fieldPosition="0"/>
    </format>
    <format dxfId="128">
      <pivotArea field="4" type="button" dataOnly="0" labelOnly="1" outline="0" axis="axisRow" fieldPosition="0"/>
    </format>
    <format dxfId="127">
      <pivotArea dataOnly="0" labelOnly="1" outline="0" fieldPosition="0">
        <references count="1">
          <reference field="4" count="6">
            <x v="2"/>
            <x v="4"/>
            <x v="5"/>
            <x v="7"/>
            <x v="8"/>
            <x v="10"/>
          </reference>
        </references>
      </pivotArea>
    </format>
    <format dxfId="126">
      <pivotArea dataOnly="0" labelOnly="1" grandRow="1" outline="0" offset="A256" fieldPosition="0"/>
    </format>
    <format dxfId="125">
      <pivotArea dataOnly="0" labelOnly="1" outline="0" fieldPosition="0">
        <references count="2">
          <reference field="3" count="1">
            <x v="11"/>
          </reference>
          <reference field="4" count="1" selected="0">
            <x v="6"/>
          </reference>
        </references>
      </pivotArea>
    </format>
    <format dxfId="124">
      <pivotArea dataOnly="0" labelOnly="1" outline="0" fieldPosition="0">
        <references count="2">
          <reference field="3" count="1" defaultSubtotal="1">
            <x v="11"/>
          </reference>
          <reference field="4" count="1" selected="0">
            <x v="6"/>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390ECD-9A19-44FE-BC0E-5801A0430095}"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6:E25" firstHeaderRow="0" firstDataRow="1" firstDataCol="2" rowPageCount="1" colPageCount="1"/>
  <pivotFields count="15">
    <pivotField compact="0" outline="0" showAll="0" defaultSubtota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3">
        <item x="7"/>
        <item x="10"/>
        <item x="32"/>
        <item x="0"/>
        <item x="14"/>
        <item x="41"/>
        <item x="6"/>
        <item x="18"/>
        <item x="2"/>
        <item x="36"/>
        <item x="23"/>
        <item x="8"/>
        <item x="24"/>
        <item x="16"/>
        <item x="33"/>
        <item x="1"/>
        <item x="3"/>
        <item x="4"/>
        <item x="5"/>
        <item x="9"/>
        <item x="11"/>
        <item x="12"/>
        <item x="13"/>
        <item x="17"/>
        <item x="19"/>
        <item x="20"/>
        <item x="21"/>
        <item x="22"/>
        <item x="25"/>
        <item x="26"/>
        <item x="27"/>
        <item x="28"/>
        <item x="29"/>
        <item x="30"/>
        <item x="31"/>
        <item x="34"/>
        <item x="35"/>
        <item x="37"/>
        <item x="38"/>
        <item x="39"/>
        <item x="40"/>
        <item x="15"/>
        <item t="default"/>
      </items>
      <extLst>
        <ext xmlns:x14="http://schemas.microsoft.com/office/spreadsheetml/2009/9/main" uri="{2946ED86-A175-432a-8AC1-64E0C546D7DE}">
          <x14:pivotField fillDownLabels="1"/>
        </ext>
      </extLst>
    </pivotField>
    <pivotField axis="axisRow" compact="0" outline="0" showAll="0" defaultSubtotal="0">
      <items count="11">
        <item x="0"/>
        <item x="4"/>
        <item x="6"/>
        <item x="9"/>
        <item x="3"/>
        <item x="10"/>
        <item x="1"/>
        <item x="5"/>
        <item x="8"/>
        <item x="2"/>
        <item x="7"/>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6">
        <item h="1" x="1"/>
        <item h="1" x="3"/>
        <item h="1" x="0"/>
        <item x="2"/>
        <item h="1" m="1" x="4"/>
        <item t="default"/>
      </items>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s>
  <rowFields count="2">
    <field x="4"/>
    <field x="3"/>
  </rowFields>
  <rowItems count="19">
    <i>
      <x v="1"/>
      <x/>
    </i>
    <i r="1">
      <x v="12"/>
    </i>
    <i>
      <x v="3"/>
      <x v="30"/>
    </i>
    <i>
      <x v="4"/>
      <x v="6"/>
    </i>
    <i r="1">
      <x v="23"/>
    </i>
    <i>
      <x v="7"/>
      <x v="2"/>
    </i>
    <i r="1">
      <x v="7"/>
    </i>
    <i r="1">
      <x v="20"/>
    </i>
    <i r="1">
      <x v="22"/>
    </i>
    <i r="1">
      <x v="24"/>
    </i>
    <i r="1">
      <x v="26"/>
    </i>
    <i r="1">
      <x v="32"/>
    </i>
    <i r="1">
      <x v="34"/>
    </i>
    <i>
      <x v="8"/>
      <x v="33"/>
    </i>
    <i>
      <x v="9"/>
      <x v="17"/>
    </i>
    <i r="1">
      <x v="18"/>
    </i>
    <i r="1">
      <x v="41"/>
    </i>
    <i>
      <x v="10"/>
      <x v="27"/>
    </i>
    <i t="grand">
      <x/>
    </i>
  </rowItems>
  <colFields count="1">
    <field x="-2"/>
  </colFields>
  <colItems count="2">
    <i>
      <x/>
    </i>
    <i i="1">
      <x v="1"/>
    </i>
  </colItems>
  <pageFields count="1">
    <pageField fld="12" hier="-1"/>
  </pageFields>
  <dataFields count="2">
    <dataField name="Sum of BOBOT" fld="13" baseField="0" baseItem="0"/>
    <dataField name="Sum of RATING" fld="14" baseField="0" baseItem="0"/>
  </dataFields>
  <formats count="38">
    <format dxfId="123">
      <pivotArea field="4" type="button" dataOnly="0" labelOnly="1" outline="0" axis="axisRow" fieldPosition="0"/>
    </format>
    <format dxfId="122">
      <pivotArea field="3" type="button" dataOnly="0" labelOnly="1" outline="0" axis="axisRow" fieldPosition="1"/>
    </format>
    <format dxfId="121">
      <pivotArea type="all" dataOnly="0" outline="0" fieldPosition="0"/>
    </format>
    <format dxfId="120">
      <pivotArea field="4" type="button" dataOnly="0" labelOnly="1" outline="0" axis="axisRow" fieldPosition="0"/>
    </format>
    <format dxfId="119">
      <pivotArea field="3" type="button" dataOnly="0" labelOnly="1" outline="0" axis="axisRow" fieldPosition="1"/>
    </format>
    <format dxfId="118">
      <pivotArea dataOnly="0" labelOnly="1" outline="0" fieldPosition="0">
        <references count="1">
          <reference field="4" count="6">
            <x v="2"/>
            <x v="4"/>
            <x v="5"/>
            <x v="7"/>
            <x v="8"/>
            <x v="10"/>
          </reference>
        </references>
      </pivotArea>
    </format>
    <format dxfId="117">
      <pivotArea dataOnly="0" labelOnly="1" grandRow="1" outline="0" fieldPosition="0"/>
    </format>
    <format dxfId="116">
      <pivotArea dataOnly="0" labelOnly="1" outline="0" fieldPosition="0">
        <references count="2">
          <reference field="3" count="1">
            <x v="1"/>
          </reference>
          <reference field="4" count="1" selected="0">
            <x v="2"/>
          </reference>
        </references>
      </pivotArea>
    </format>
    <format dxfId="115">
      <pivotArea dataOnly="0" labelOnly="1" outline="0" fieldPosition="0">
        <references count="2">
          <reference field="3" count="1">
            <x v="10"/>
          </reference>
          <reference field="4" count="1" selected="0">
            <x v="10"/>
          </reference>
        </references>
      </pivotArea>
    </format>
    <format dxfId="114">
      <pivotArea type="all" dataOnly="0" outline="0" fieldPosition="0"/>
    </format>
    <format dxfId="113">
      <pivotArea field="4" type="button" dataOnly="0" labelOnly="1" outline="0" axis="axisRow" fieldPosition="0"/>
    </format>
    <format dxfId="112">
      <pivotArea field="3" type="button" dataOnly="0" labelOnly="1" outline="0" axis="axisRow" fieldPosition="1"/>
    </format>
    <format dxfId="111">
      <pivotArea dataOnly="0" labelOnly="1" outline="0" fieldPosition="0">
        <references count="1">
          <reference field="4" count="6">
            <x v="2"/>
            <x v="4"/>
            <x v="5"/>
            <x v="7"/>
            <x v="8"/>
            <x v="10"/>
          </reference>
        </references>
      </pivotArea>
    </format>
    <format dxfId="110">
      <pivotArea dataOnly="0" labelOnly="1" grandRow="1" outline="0" fieldPosition="0"/>
    </format>
    <format dxfId="109">
      <pivotArea dataOnly="0" labelOnly="1" outline="0" fieldPosition="0">
        <references count="2">
          <reference field="3" count="1">
            <x v="1"/>
          </reference>
          <reference field="4" count="1" selected="0">
            <x v="2"/>
          </reference>
        </references>
      </pivotArea>
    </format>
    <format dxfId="108">
      <pivotArea dataOnly="0" labelOnly="1" outline="0" fieldPosition="0">
        <references count="2">
          <reference field="3" count="1">
            <x v="10"/>
          </reference>
          <reference field="4" count="1" selected="0">
            <x v="10"/>
          </reference>
        </references>
      </pivotArea>
    </format>
    <format dxfId="107">
      <pivotArea type="all" dataOnly="0" outline="0" fieldPosition="0"/>
    </format>
    <format dxfId="106">
      <pivotArea field="4" type="button" dataOnly="0" labelOnly="1" outline="0" axis="axisRow" fieldPosition="0"/>
    </format>
    <format dxfId="105">
      <pivotArea field="3" type="button" dataOnly="0" labelOnly="1" outline="0" axis="axisRow" fieldPosition="1"/>
    </format>
    <format dxfId="104">
      <pivotArea dataOnly="0" labelOnly="1" grandRow="1" outline="0" fieldPosition="0"/>
    </format>
    <format dxfId="103">
      <pivotArea dataOnly="0" labelOnly="1" outline="0" fieldPosition="0">
        <references count="1">
          <reference field="4" count="6">
            <x v="2"/>
            <x v="4"/>
            <x v="5"/>
            <x v="7"/>
            <x v="8"/>
            <x v="10"/>
          </reference>
        </references>
      </pivotArea>
    </format>
    <format dxfId="102">
      <pivotArea dataOnly="0" labelOnly="1" outline="0" fieldPosition="0">
        <references count="2">
          <reference field="3" count="1">
            <x v="1"/>
          </reference>
          <reference field="4" count="1" selected="0">
            <x v="2"/>
          </reference>
        </references>
      </pivotArea>
    </format>
    <format dxfId="101">
      <pivotArea dataOnly="0" labelOnly="1" outline="0" fieldPosition="0">
        <references count="2">
          <reference field="3" count="1">
            <x v="10"/>
          </reference>
          <reference field="4" count="1" selected="0">
            <x v="10"/>
          </reference>
        </references>
      </pivotArea>
    </format>
    <format dxfId="100">
      <pivotArea field="4" type="button" dataOnly="0" labelOnly="1" outline="0" axis="axisRow" fieldPosition="0"/>
    </format>
    <format dxfId="99">
      <pivotArea field="3" type="button" dataOnly="0" labelOnly="1" outline="0" axis="axisRow" fieldPosition="1"/>
    </format>
    <format dxfId="98">
      <pivotArea field="4" type="button" dataOnly="0" labelOnly="1" outline="0" axis="axisRow" fieldPosition="0"/>
    </format>
    <format dxfId="97">
      <pivotArea field="3" type="button" dataOnly="0" labelOnly="1" outline="0" axis="axisRow" fieldPosition="1"/>
    </format>
    <format dxfId="96">
      <pivotArea dataOnly="0" grandRow="1" outline="0" fieldPosition="0"/>
    </format>
    <format dxfId="95">
      <pivotArea dataOnly="0" grandRow="1" outline="0" fieldPosition="0"/>
    </format>
    <format dxfId="94">
      <pivotArea dataOnly="0" labelOnly="1" outline="0" fieldPosition="0">
        <references count="1">
          <reference field="4" count="5">
            <x v="1"/>
            <x v="3"/>
            <x v="4"/>
            <x v="7"/>
            <x v="9"/>
          </reference>
        </references>
      </pivotArea>
    </format>
    <format dxfId="93">
      <pivotArea dataOnly="0" labelOnly="1" outline="0" fieldPosition="0">
        <references count="2">
          <reference field="3" count="2">
            <x v="0"/>
            <x v="12"/>
          </reference>
          <reference field="4" count="1" selected="0">
            <x v="1"/>
          </reference>
        </references>
      </pivotArea>
    </format>
    <format dxfId="92">
      <pivotArea dataOnly="0" labelOnly="1" outline="0" fieldPosition="0">
        <references count="2">
          <reference field="3" count="1">
            <x v="6"/>
          </reference>
          <reference field="4" count="1" selected="0">
            <x v="4"/>
          </reference>
        </references>
      </pivotArea>
    </format>
    <format dxfId="91">
      <pivotArea dataOnly="0" labelOnly="1" outline="0" fieldPosition="0">
        <references count="2">
          <reference field="3" count="2">
            <x v="2"/>
            <x v="7"/>
          </reference>
          <reference field="4" count="1" selected="0">
            <x v="7"/>
          </reference>
        </references>
      </pivotArea>
    </format>
    <format dxfId="90">
      <pivotArea field="4" type="button" dataOnly="0" labelOnly="1" outline="0" axis="axisRow" fieldPosition="0"/>
    </format>
    <format dxfId="89">
      <pivotArea field="3" type="button" dataOnly="0" labelOnly="1" outline="0" axis="axisRow" fieldPosition="1"/>
    </format>
    <format dxfId="88">
      <pivotArea dataOnly="0" labelOnly="1" grandRow="1" outline="0" fieldPosition="0"/>
    </format>
    <format dxfId="87">
      <pivotArea field="4" type="button" dataOnly="0" labelOnly="1" outline="0" axis="axisRow" fieldPosition="0"/>
    </format>
    <format dxfId="86">
      <pivotArea field="3" type="button" dataOnly="0" labelOnly="1" outline="0" axis="axisRow" fieldPosition="1"/>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F5A6FBB-AB06-4DA2-9D2C-87AE985F3506}"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6:E17" firstHeaderRow="0" firstDataRow="1" firstDataCol="2" rowPageCount="1" colPageCount="1"/>
  <pivotFields count="15">
    <pivotField compact="0" outline="0" showAll="0" defaultSubtota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3">
        <item x="7"/>
        <item x="10"/>
        <item x="32"/>
        <item x="0"/>
        <item x="14"/>
        <item x="41"/>
        <item x="6"/>
        <item x="18"/>
        <item x="2"/>
        <item x="36"/>
        <item x="23"/>
        <item x="8"/>
        <item x="24"/>
        <item x="16"/>
        <item x="33"/>
        <item x="1"/>
        <item x="3"/>
        <item x="4"/>
        <item x="5"/>
        <item x="9"/>
        <item x="11"/>
        <item x="12"/>
        <item x="13"/>
        <item x="17"/>
        <item x="19"/>
        <item x="20"/>
        <item x="21"/>
        <item x="22"/>
        <item x="25"/>
        <item x="26"/>
        <item x="27"/>
        <item x="28"/>
        <item x="29"/>
        <item x="30"/>
        <item x="31"/>
        <item x="34"/>
        <item x="35"/>
        <item x="37"/>
        <item x="38"/>
        <item x="39"/>
        <item x="40"/>
        <item x="15"/>
        <item t="default"/>
      </items>
      <extLst>
        <ext xmlns:x14="http://schemas.microsoft.com/office/spreadsheetml/2009/9/main" uri="{2946ED86-A175-432a-8AC1-64E0C546D7DE}">
          <x14:pivotField fillDownLabels="1"/>
        </ext>
      </extLst>
    </pivotField>
    <pivotField axis="axisRow" compact="0" outline="0" showAll="0" defaultSubtotal="0">
      <items count="11">
        <item x="0"/>
        <item x="4"/>
        <item x="6"/>
        <item x="9"/>
        <item x="3"/>
        <item x="10"/>
        <item x="1"/>
        <item x="5"/>
        <item x="8"/>
        <item x="2"/>
        <item x="7"/>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6">
        <item x="1"/>
        <item h="1" x="3"/>
        <item h="1" x="0"/>
        <item h="1" x="2"/>
        <item h="1" m="1" x="4"/>
        <item t="default"/>
      </items>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s>
  <rowFields count="2">
    <field x="4"/>
    <field x="3"/>
  </rowFields>
  <rowItems count="11">
    <i>
      <x v="3"/>
      <x v="35"/>
    </i>
    <i r="1">
      <x v="36"/>
    </i>
    <i>
      <x v="5"/>
      <x v="38"/>
    </i>
    <i r="1">
      <x v="39"/>
    </i>
    <i>
      <x v="6"/>
      <x v="8"/>
    </i>
    <i r="1">
      <x v="16"/>
    </i>
    <i>
      <x v="7"/>
      <x v="5"/>
    </i>
    <i r="1">
      <x v="40"/>
    </i>
    <i>
      <x v="8"/>
      <x v="9"/>
    </i>
    <i r="1">
      <x v="14"/>
    </i>
    <i t="grand">
      <x/>
    </i>
  </rowItems>
  <colFields count="1">
    <field x="-2"/>
  </colFields>
  <colItems count="2">
    <i>
      <x/>
    </i>
    <i i="1">
      <x v="1"/>
    </i>
  </colItems>
  <pageFields count="1">
    <pageField fld="12" hier="-1"/>
  </pageFields>
  <dataFields count="2">
    <dataField name="Sum of BOBOT" fld="13" baseField="0" baseItem="0"/>
    <dataField name="Sum of RATING" fld="14" baseField="0" baseItem="0"/>
  </dataFields>
  <formats count="38">
    <format dxfId="85">
      <pivotArea field="4" type="button" dataOnly="0" labelOnly="1" outline="0" axis="axisRow" fieldPosition="0"/>
    </format>
    <format dxfId="84">
      <pivotArea field="3" type="button" dataOnly="0" labelOnly="1" outline="0" axis="axisRow" fieldPosition="1"/>
    </format>
    <format dxfId="83">
      <pivotArea type="all" dataOnly="0" outline="0" fieldPosition="0"/>
    </format>
    <format dxfId="82">
      <pivotArea field="4" type="button" dataOnly="0" labelOnly="1" outline="0" axis="axisRow" fieldPosition="0"/>
    </format>
    <format dxfId="81">
      <pivotArea field="3" type="button" dataOnly="0" labelOnly="1" outline="0" axis="axisRow" fieldPosition="1"/>
    </format>
    <format dxfId="80">
      <pivotArea dataOnly="0" labelOnly="1" outline="0" fieldPosition="0">
        <references count="1">
          <reference field="4" count="6">
            <x v="2"/>
            <x v="4"/>
            <x v="5"/>
            <x v="7"/>
            <x v="8"/>
            <x v="10"/>
          </reference>
        </references>
      </pivotArea>
    </format>
    <format dxfId="79">
      <pivotArea dataOnly="0" labelOnly="1" grandRow="1" outline="0" fieldPosition="0"/>
    </format>
    <format dxfId="78">
      <pivotArea dataOnly="0" labelOnly="1" outline="0" fieldPosition="0">
        <references count="2">
          <reference field="3" count="1">
            <x v="1"/>
          </reference>
          <reference field="4" count="1" selected="0">
            <x v="2"/>
          </reference>
        </references>
      </pivotArea>
    </format>
    <format dxfId="77">
      <pivotArea dataOnly="0" labelOnly="1" outline="0" fieldPosition="0">
        <references count="2">
          <reference field="3" count="1">
            <x v="10"/>
          </reference>
          <reference field="4" count="1" selected="0">
            <x v="10"/>
          </reference>
        </references>
      </pivotArea>
    </format>
    <format dxfId="76">
      <pivotArea type="all" dataOnly="0" outline="0" fieldPosition="0"/>
    </format>
    <format dxfId="75">
      <pivotArea field="4" type="button" dataOnly="0" labelOnly="1" outline="0" axis="axisRow" fieldPosition="0"/>
    </format>
    <format dxfId="74">
      <pivotArea field="3" type="button" dataOnly="0" labelOnly="1" outline="0" axis="axisRow" fieldPosition="1"/>
    </format>
    <format dxfId="73">
      <pivotArea dataOnly="0" labelOnly="1" outline="0" fieldPosition="0">
        <references count="1">
          <reference field="4" count="6">
            <x v="2"/>
            <x v="4"/>
            <x v="5"/>
            <x v="7"/>
            <x v="8"/>
            <x v="10"/>
          </reference>
        </references>
      </pivotArea>
    </format>
    <format dxfId="72">
      <pivotArea dataOnly="0" labelOnly="1" grandRow="1" outline="0" fieldPosition="0"/>
    </format>
    <format dxfId="71">
      <pivotArea dataOnly="0" labelOnly="1" outline="0" fieldPosition="0">
        <references count="2">
          <reference field="3" count="1">
            <x v="1"/>
          </reference>
          <reference field="4" count="1" selected="0">
            <x v="2"/>
          </reference>
        </references>
      </pivotArea>
    </format>
    <format dxfId="70">
      <pivotArea dataOnly="0" labelOnly="1" outline="0" fieldPosition="0">
        <references count="2">
          <reference field="3" count="1">
            <x v="10"/>
          </reference>
          <reference field="4" count="1" selected="0">
            <x v="10"/>
          </reference>
        </references>
      </pivotArea>
    </format>
    <format dxfId="69">
      <pivotArea type="all" dataOnly="0" outline="0" fieldPosition="0"/>
    </format>
    <format dxfId="68">
      <pivotArea field="4" type="button" dataOnly="0" labelOnly="1" outline="0" axis="axisRow" fieldPosition="0"/>
    </format>
    <format dxfId="67">
      <pivotArea field="3" type="button" dataOnly="0" labelOnly="1" outline="0" axis="axisRow" fieldPosition="1"/>
    </format>
    <format dxfId="66">
      <pivotArea dataOnly="0" labelOnly="1" grandRow="1" outline="0" fieldPosition="0"/>
    </format>
    <format dxfId="65">
      <pivotArea dataOnly="0" labelOnly="1" outline="0" fieldPosition="0">
        <references count="1">
          <reference field="4" count="6">
            <x v="2"/>
            <x v="4"/>
            <x v="5"/>
            <x v="7"/>
            <x v="8"/>
            <x v="10"/>
          </reference>
        </references>
      </pivotArea>
    </format>
    <format dxfId="64">
      <pivotArea dataOnly="0" labelOnly="1" outline="0" fieldPosition="0">
        <references count="2">
          <reference field="3" count="1">
            <x v="1"/>
          </reference>
          <reference field="4" count="1" selected="0">
            <x v="2"/>
          </reference>
        </references>
      </pivotArea>
    </format>
    <format dxfId="63">
      <pivotArea dataOnly="0" labelOnly="1" outline="0" fieldPosition="0">
        <references count="2">
          <reference field="3" count="1">
            <x v="10"/>
          </reference>
          <reference field="4" count="1" selected="0">
            <x v="10"/>
          </reference>
        </references>
      </pivotArea>
    </format>
    <format dxfId="62">
      <pivotArea field="4" type="button" dataOnly="0" labelOnly="1" outline="0" axis="axisRow" fieldPosition="0"/>
    </format>
    <format dxfId="61">
      <pivotArea field="3" type="button" dataOnly="0" labelOnly="1" outline="0" axis="axisRow" fieldPosition="1"/>
    </format>
    <format dxfId="60">
      <pivotArea field="4" type="button" dataOnly="0" labelOnly="1" outline="0" axis="axisRow" fieldPosition="0"/>
    </format>
    <format dxfId="59">
      <pivotArea field="3" type="button" dataOnly="0" labelOnly="1" outline="0" axis="axisRow" fieldPosition="1"/>
    </format>
    <format dxfId="58">
      <pivotArea dataOnly="0" grandRow="1" outline="0" fieldPosition="0"/>
    </format>
    <format dxfId="57">
      <pivotArea dataOnly="0" grandRow="1" outline="0" fieldPosition="0"/>
    </format>
    <format dxfId="56">
      <pivotArea dataOnly="0" labelOnly="1" outline="0" fieldPosition="0">
        <references count="1">
          <reference field="4" count="5">
            <x v="1"/>
            <x v="3"/>
            <x v="4"/>
            <x v="7"/>
            <x v="9"/>
          </reference>
        </references>
      </pivotArea>
    </format>
    <format dxfId="55">
      <pivotArea dataOnly="0" labelOnly="1" outline="0" fieldPosition="0">
        <references count="2">
          <reference field="3" count="2">
            <x v="0"/>
            <x v="12"/>
          </reference>
          <reference field="4" count="1" selected="0">
            <x v="1"/>
          </reference>
        </references>
      </pivotArea>
    </format>
    <format dxfId="54">
      <pivotArea dataOnly="0" labelOnly="1" outline="0" fieldPosition="0">
        <references count="2">
          <reference field="3" count="1">
            <x v="6"/>
          </reference>
          <reference field="4" count="1" selected="0">
            <x v="4"/>
          </reference>
        </references>
      </pivotArea>
    </format>
    <format dxfId="53">
      <pivotArea dataOnly="0" labelOnly="1" outline="0" fieldPosition="0">
        <references count="2">
          <reference field="3" count="2">
            <x v="2"/>
            <x v="7"/>
          </reference>
          <reference field="4" count="1" selected="0">
            <x v="7"/>
          </reference>
        </references>
      </pivotArea>
    </format>
    <format dxfId="52">
      <pivotArea field="4" type="button" dataOnly="0" labelOnly="1" outline="0" axis="axisRow" fieldPosition="0"/>
    </format>
    <format dxfId="51">
      <pivotArea field="3" type="button" dataOnly="0" labelOnly="1" outline="0" axis="axisRow" fieldPosition="1"/>
    </format>
    <format dxfId="50">
      <pivotArea dataOnly="0" labelOnly="1" grandRow="1" outline="0" fieldPosition="0"/>
    </format>
    <format dxfId="49">
      <pivotArea field="4" type="button" dataOnly="0" labelOnly="1" outline="0" axis="axisRow" fieldPosition="0"/>
    </format>
    <format dxfId="48">
      <pivotArea field="3" type="button" dataOnly="0" labelOnly="1" outline="0" axis="axisRow" fieldPosition="1"/>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7E0584D-A904-4CC3-B881-D5A3D7128BA6}"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6:E10" firstHeaderRow="0" firstDataRow="1" firstDataCol="2" rowPageCount="1" colPageCount="1"/>
  <pivotFields count="15">
    <pivotField compact="0" outline="0" showAll="0" defaultSubtota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3">
        <item x="7"/>
        <item x="10"/>
        <item x="32"/>
        <item x="0"/>
        <item x="14"/>
        <item x="41"/>
        <item x="6"/>
        <item x="18"/>
        <item x="2"/>
        <item x="36"/>
        <item x="23"/>
        <item x="8"/>
        <item x="24"/>
        <item x="16"/>
        <item x="33"/>
        <item x="1"/>
        <item x="3"/>
        <item x="4"/>
        <item x="5"/>
        <item x="9"/>
        <item x="11"/>
        <item x="12"/>
        <item x="13"/>
        <item x="17"/>
        <item x="19"/>
        <item x="20"/>
        <item x="21"/>
        <item x="22"/>
        <item x="25"/>
        <item x="26"/>
        <item x="27"/>
        <item x="28"/>
        <item x="29"/>
        <item x="30"/>
        <item x="31"/>
        <item x="34"/>
        <item x="35"/>
        <item x="37"/>
        <item x="38"/>
        <item x="39"/>
        <item x="40"/>
        <item x="15"/>
        <item t="default"/>
      </items>
      <extLst>
        <ext xmlns:x14="http://schemas.microsoft.com/office/spreadsheetml/2009/9/main" uri="{2946ED86-A175-432a-8AC1-64E0C546D7DE}">
          <x14:pivotField fillDownLabels="1"/>
        </ext>
      </extLst>
    </pivotField>
    <pivotField axis="axisRow" compact="0" outline="0" showAll="0" defaultSubtotal="0">
      <items count="11">
        <item x="0"/>
        <item x="4"/>
        <item x="6"/>
        <item x="9"/>
        <item x="3"/>
        <item x="10"/>
        <item x="1"/>
        <item x="5"/>
        <item x="8"/>
        <item x="2"/>
        <item x="7"/>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6">
        <item h="1" x="1"/>
        <item h="1" x="3"/>
        <item x="0"/>
        <item h="1" x="2"/>
        <item h="1" m="1" x="4"/>
        <item t="default"/>
      </items>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s>
  <rowFields count="2">
    <field x="4"/>
    <field x="3"/>
  </rowFields>
  <rowItems count="4">
    <i>
      <x/>
      <x v="3"/>
    </i>
    <i r="1">
      <x v="15"/>
    </i>
    <i>
      <x v="8"/>
      <x v="37"/>
    </i>
    <i t="grand">
      <x/>
    </i>
  </rowItems>
  <colFields count="1">
    <field x="-2"/>
  </colFields>
  <colItems count="2">
    <i>
      <x/>
    </i>
    <i i="1">
      <x v="1"/>
    </i>
  </colItems>
  <pageFields count="1">
    <pageField fld="12" hier="-1"/>
  </pageFields>
  <dataFields count="2">
    <dataField name="Sum of BOBOT" fld="13" baseField="0" baseItem="0"/>
    <dataField name="Sum of RATING" fld="14" baseField="0" baseItem="0"/>
  </dataFields>
  <formats count="38">
    <format dxfId="47">
      <pivotArea field="4" type="button" dataOnly="0" labelOnly="1" outline="0" axis="axisRow" fieldPosition="0"/>
    </format>
    <format dxfId="46">
      <pivotArea field="3" type="button" dataOnly="0" labelOnly="1" outline="0" axis="axisRow" fieldPosition="1"/>
    </format>
    <format dxfId="45">
      <pivotArea type="all" dataOnly="0" outline="0" fieldPosition="0"/>
    </format>
    <format dxfId="44">
      <pivotArea field="4" type="button" dataOnly="0" labelOnly="1" outline="0" axis="axisRow" fieldPosition="0"/>
    </format>
    <format dxfId="43">
      <pivotArea field="3" type="button" dataOnly="0" labelOnly="1" outline="0" axis="axisRow" fieldPosition="1"/>
    </format>
    <format dxfId="42">
      <pivotArea dataOnly="0" labelOnly="1" outline="0" fieldPosition="0">
        <references count="1">
          <reference field="4" count="6">
            <x v="2"/>
            <x v="4"/>
            <x v="5"/>
            <x v="7"/>
            <x v="8"/>
            <x v="10"/>
          </reference>
        </references>
      </pivotArea>
    </format>
    <format dxfId="41">
      <pivotArea dataOnly="0" labelOnly="1" grandRow="1" outline="0" fieldPosition="0"/>
    </format>
    <format dxfId="40">
      <pivotArea dataOnly="0" labelOnly="1" outline="0" fieldPosition="0">
        <references count="2">
          <reference field="3" count="1">
            <x v="1"/>
          </reference>
          <reference field="4" count="1" selected="0">
            <x v="2"/>
          </reference>
        </references>
      </pivotArea>
    </format>
    <format dxfId="39">
      <pivotArea dataOnly="0" labelOnly="1" outline="0" fieldPosition="0">
        <references count="2">
          <reference field="3" count="1">
            <x v="10"/>
          </reference>
          <reference field="4" count="1" selected="0">
            <x v="10"/>
          </reference>
        </references>
      </pivotArea>
    </format>
    <format dxfId="38">
      <pivotArea type="all" dataOnly="0" outline="0" fieldPosition="0"/>
    </format>
    <format dxfId="37">
      <pivotArea field="4" type="button" dataOnly="0" labelOnly="1" outline="0" axis="axisRow" fieldPosition="0"/>
    </format>
    <format dxfId="36">
      <pivotArea field="3" type="button" dataOnly="0" labelOnly="1" outline="0" axis="axisRow" fieldPosition="1"/>
    </format>
    <format dxfId="35">
      <pivotArea dataOnly="0" labelOnly="1" outline="0" fieldPosition="0">
        <references count="1">
          <reference field="4" count="6">
            <x v="2"/>
            <x v="4"/>
            <x v="5"/>
            <x v="7"/>
            <x v="8"/>
            <x v="10"/>
          </reference>
        </references>
      </pivotArea>
    </format>
    <format dxfId="34">
      <pivotArea dataOnly="0" labelOnly="1" grandRow="1" outline="0" fieldPosition="0"/>
    </format>
    <format dxfId="33">
      <pivotArea dataOnly="0" labelOnly="1" outline="0" fieldPosition="0">
        <references count="2">
          <reference field="3" count="1">
            <x v="1"/>
          </reference>
          <reference field="4" count="1" selected="0">
            <x v="2"/>
          </reference>
        </references>
      </pivotArea>
    </format>
    <format dxfId="32">
      <pivotArea dataOnly="0" labelOnly="1" outline="0" fieldPosition="0">
        <references count="2">
          <reference field="3" count="1">
            <x v="10"/>
          </reference>
          <reference field="4" count="1" selected="0">
            <x v="10"/>
          </reference>
        </references>
      </pivotArea>
    </format>
    <format dxfId="31">
      <pivotArea type="all" dataOnly="0" outline="0" fieldPosition="0"/>
    </format>
    <format dxfId="30">
      <pivotArea field="4" type="button" dataOnly="0" labelOnly="1" outline="0" axis="axisRow" fieldPosition="0"/>
    </format>
    <format dxfId="29">
      <pivotArea field="3" type="button" dataOnly="0" labelOnly="1" outline="0" axis="axisRow" fieldPosition="1"/>
    </format>
    <format dxfId="28">
      <pivotArea dataOnly="0" labelOnly="1" grandRow="1" outline="0" fieldPosition="0"/>
    </format>
    <format dxfId="27">
      <pivotArea dataOnly="0" labelOnly="1" outline="0" fieldPosition="0">
        <references count="1">
          <reference field="4" count="6">
            <x v="2"/>
            <x v="4"/>
            <x v="5"/>
            <x v="7"/>
            <x v="8"/>
            <x v="10"/>
          </reference>
        </references>
      </pivotArea>
    </format>
    <format dxfId="26">
      <pivotArea dataOnly="0" labelOnly="1" outline="0" fieldPosition="0">
        <references count="2">
          <reference field="3" count="1">
            <x v="1"/>
          </reference>
          <reference field="4" count="1" selected="0">
            <x v="2"/>
          </reference>
        </references>
      </pivotArea>
    </format>
    <format dxfId="25">
      <pivotArea dataOnly="0" labelOnly="1" outline="0" fieldPosition="0">
        <references count="2">
          <reference field="3" count="1">
            <x v="10"/>
          </reference>
          <reference field="4" count="1" selected="0">
            <x v="10"/>
          </reference>
        </references>
      </pivotArea>
    </format>
    <format dxfId="24">
      <pivotArea field="4" type="button" dataOnly="0" labelOnly="1" outline="0" axis="axisRow" fieldPosition="0"/>
    </format>
    <format dxfId="23">
      <pivotArea field="3" type="button" dataOnly="0" labelOnly="1" outline="0" axis="axisRow" fieldPosition="1"/>
    </format>
    <format dxfId="22">
      <pivotArea field="4" type="button" dataOnly="0" labelOnly="1" outline="0" axis="axisRow" fieldPosition="0"/>
    </format>
    <format dxfId="21">
      <pivotArea field="3" type="button" dataOnly="0" labelOnly="1" outline="0" axis="axisRow" fieldPosition="1"/>
    </format>
    <format dxfId="20">
      <pivotArea dataOnly="0" grandRow="1" outline="0" fieldPosition="0"/>
    </format>
    <format dxfId="19">
      <pivotArea dataOnly="0" grandRow="1" outline="0" fieldPosition="0"/>
    </format>
    <format dxfId="18">
      <pivotArea dataOnly="0" labelOnly="1" outline="0" fieldPosition="0">
        <references count="1">
          <reference field="4" count="5">
            <x v="1"/>
            <x v="3"/>
            <x v="4"/>
            <x v="7"/>
            <x v="9"/>
          </reference>
        </references>
      </pivotArea>
    </format>
    <format dxfId="17">
      <pivotArea dataOnly="0" labelOnly="1" outline="0" fieldPosition="0">
        <references count="2">
          <reference field="3" count="2">
            <x v="0"/>
            <x v="12"/>
          </reference>
          <reference field="4" count="1" selected="0">
            <x v="1"/>
          </reference>
        </references>
      </pivotArea>
    </format>
    <format dxfId="16">
      <pivotArea dataOnly="0" labelOnly="1" outline="0" fieldPosition="0">
        <references count="2">
          <reference field="3" count="1">
            <x v="6"/>
          </reference>
          <reference field="4" count="1" selected="0">
            <x v="4"/>
          </reference>
        </references>
      </pivotArea>
    </format>
    <format dxfId="15">
      <pivotArea dataOnly="0" labelOnly="1" outline="0" fieldPosition="0">
        <references count="2">
          <reference field="3" count="2">
            <x v="2"/>
            <x v="7"/>
          </reference>
          <reference field="4" count="1" selected="0">
            <x v="7"/>
          </reference>
        </references>
      </pivotArea>
    </format>
    <format dxfId="14">
      <pivotArea field="4" type="button" dataOnly="0" labelOnly="1" outline="0" axis="axisRow" fieldPosition="0"/>
    </format>
    <format dxfId="13">
      <pivotArea field="3" type="button" dataOnly="0" labelOnly="1" outline="0" axis="axisRow" fieldPosition="1"/>
    </format>
    <format dxfId="12">
      <pivotArea dataOnly="0" labelOnly="1" grandRow="1" outline="0" fieldPosition="0"/>
    </format>
    <format dxfId="11">
      <pivotArea field="4" type="button" dataOnly="0" labelOnly="1" outline="0" axis="axisRow" fieldPosition="0"/>
    </format>
    <format dxfId="10">
      <pivotArea field="3" type="button" dataOnly="0" labelOnly="1" outline="0" axis="axisRow" fieldPosition="1"/>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30"/>
  <sheetViews>
    <sheetView showGridLines="0" tabSelected="1" zoomScale="115" zoomScaleNormal="115" workbookViewId="0">
      <pane xSplit="5" ySplit="6" topLeftCell="F7" activePane="bottomRight" state="frozen"/>
      <selection pane="topRight" activeCell="E1" sqref="E1"/>
      <selection pane="bottomLeft" activeCell="A7" sqref="A7"/>
      <selection pane="bottomRight" activeCell="D7" sqref="D7"/>
    </sheetView>
  </sheetViews>
  <sheetFormatPr defaultColWidth="9.109375" defaultRowHeight="14.4" x14ac:dyDescent="0.3"/>
  <cols>
    <col min="1" max="1" width="4.5546875" style="73" customWidth="1"/>
    <col min="2" max="2" width="10.6640625" style="73" bestFit="1" customWidth="1"/>
    <col min="3" max="3" width="20.33203125" style="107" bestFit="1" customWidth="1"/>
    <col min="4" max="4" width="68.109375" style="107" bestFit="1" customWidth="1"/>
    <col min="5" max="5" width="74.33203125" style="76" customWidth="1"/>
    <col min="6" max="6" width="24.6640625" style="68" bestFit="1" customWidth="1"/>
    <col min="7" max="7" width="8.44140625" style="69" bestFit="1" customWidth="1"/>
    <col min="8" max="8" width="9.5546875" style="103" bestFit="1" customWidth="1"/>
    <col min="9" max="9" width="10.5546875" style="69" bestFit="1" customWidth="1"/>
    <col min="10" max="14" width="5.5546875" style="69" customWidth="1"/>
    <col min="15" max="15" width="9.88671875" style="69" customWidth="1"/>
    <col min="16" max="16" width="9.109375" style="149"/>
    <col min="17" max="16384" width="9.109375" style="70"/>
  </cols>
  <sheetData>
    <row r="1" spans="1:16" ht="18" x14ac:dyDescent="0.3">
      <c r="A1" s="72"/>
      <c r="B1" s="72"/>
      <c r="C1" s="92"/>
      <c r="D1" s="106"/>
      <c r="E1" s="92" t="s">
        <v>28</v>
      </c>
      <c r="G1" s="3"/>
      <c r="H1" s="102"/>
      <c r="I1" s="3"/>
      <c r="J1" s="3"/>
      <c r="K1" s="3"/>
      <c r="L1" s="3"/>
      <c r="M1" s="3"/>
      <c r="N1" s="3"/>
      <c r="O1" s="3"/>
    </row>
    <row r="2" spans="1:16" ht="18" x14ac:dyDescent="0.3">
      <c r="A2" s="72"/>
      <c r="B2" s="72"/>
      <c r="C2" s="92"/>
      <c r="D2" s="147"/>
      <c r="E2" s="92" t="s">
        <v>138</v>
      </c>
      <c r="G2" s="3"/>
      <c r="H2" s="102"/>
      <c r="I2" s="3"/>
      <c r="J2" s="3"/>
      <c r="K2" s="3"/>
      <c r="L2" s="3"/>
      <c r="M2" s="3"/>
      <c r="N2" s="3"/>
      <c r="O2" s="3"/>
    </row>
    <row r="3" spans="1:16" ht="18" x14ac:dyDescent="0.3">
      <c r="A3" s="72"/>
      <c r="B3" s="72"/>
      <c r="C3" s="92"/>
      <c r="D3" s="106"/>
      <c r="E3" s="92" t="s">
        <v>376</v>
      </c>
      <c r="G3" s="3"/>
      <c r="H3" s="102"/>
      <c r="I3" s="3"/>
      <c r="J3" s="3"/>
      <c r="K3" s="3"/>
      <c r="L3" s="3"/>
      <c r="M3" s="3"/>
      <c r="N3" s="3"/>
      <c r="O3" s="3"/>
    </row>
    <row r="4" spans="1:16" x14ac:dyDescent="0.3">
      <c r="J4" s="68"/>
      <c r="K4" s="68"/>
      <c r="L4" s="68"/>
      <c r="M4" s="68"/>
      <c r="N4" s="68"/>
    </row>
    <row r="5" spans="1:16" x14ac:dyDescent="0.3">
      <c r="A5" s="74"/>
      <c r="B5" s="74"/>
      <c r="C5" s="4"/>
      <c r="D5" s="4"/>
      <c r="E5" s="169"/>
      <c r="F5" s="170"/>
      <c r="G5" s="387" t="s">
        <v>0</v>
      </c>
      <c r="H5" s="387"/>
      <c r="I5" s="388"/>
      <c r="J5" s="389" t="s">
        <v>1</v>
      </c>
      <c r="K5" s="390"/>
      <c r="L5" s="390"/>
      <c r="M5" s="390"/>
      <c r="N5" s="390"/>
      <c r="O5" s="178"/>
      <c r="P5" s="178"/>
    </row>
    <row r="6" spans="1:16" x14ac:dyDescent="0.3">
      <c r="A6" s="1" t="s">
        <v>11</v>
      </c>
      <c r="B6" s="1" t="s">
        <v>377</v>
      </c>
      <c r="C6" s="47" t="s">
        <v>2</v>
      </c>
      <c r="D6" s="47" t="s">
        <v>3</v>
      </c>
      <c r="E6" s="47" t="s">
        <v>13</v>
      </c>
      <c r="F6" s="47" t="s">
        <v>4</v>
      </c>
      <c r="G6" s="1" t="s">
        <v>5</v>
      </c>
      <c r="H6" s="263" t="s">
        <v>6</v>
      </c>
      <c r="I6" s="1" t="s">
        <v>67</v>
      </c>
      <c r="J6" s="1" t="s">
        <v>7</v>
      </c>
      <c r="K6" s="1" t="s">
        <v>8</v>
      </c>
      <c r="L6" s="1" t="s">
        <v>9</v>
      </c>
      <c r="M6" s="1" t="s">
        <v>10</v>
      </c>
      <c r="N6" s="1" t="s">
        <v>68</v>
      </c>
      <c r="O6" s="47" t="s">
        <v>30</v>
      </c>
      <c r="P6" s="47" t="s">
        <v>32</v>
      </c>
    </row>
    <row r="7" spans="1:16" s="148" customFormat="1" ht="28.8" x14ac:dyDescent="0.3">
      <c r="A7" s="171"/>
      <c r="B7" s="314" t="s">
        <v>401</v>
      </c>
      <c r="C7" s="313" t="s">
        <v>378</v>
      </c>
      <c r="D7" s="311" t="s">
        <v>379</v>
      </c>
      <c r="E7" s="311" t="s">
        <v>380</v>
      </c>
      <c r="F7" s="312" t="s">
        <v>18</v>
      </c>
      <c r="G7" s="171">
        <v>1</v>
      </c>
      <c r="H7" s="267"/>
      <c r="I7" s="268" t="str">
        <f t="shared" ref="I7:I48" si="0">IF(H7=1,"Eksternal",IF(G7=1,"Internal",0))</f>
        <v>Internal</v>
      </c>
      <c r="J7" s="171">
        <v>1</v>
      </c>
      <c r="K7" s="171"/>
      <c r="L7" s="171"/>
      <c r="M7" s="171"/>
      <c r="N7" s="269" t="str">
        <f t="shared" ref="N7:N48" si="1">IF(J7=1,"S",IF(K7=1,"W",IF(L7=1,"O",IF(M7=1,"T","-"))))</f>
        <v>S</v>
      </c>
      <c r="O7" s="270"/>
      <c r="P7" s="270"/>
    </row>
    <row r="8" spans="1:16" s="148" customFormat="1" ht="28.8" x14ac:dyDescent="0.3">
      <c r="A8" s="171"/>
      <c r="B8" s="314" t="s">
        <v>401</v>
      </c>
      <c r="C8" s="313" t="s">
        <v>381</v>
      </c>
      <c r="D8" s="311" t="s">
        <v>382</v>
      </c>
      <c r="E8" s="311" t="s">
        <v>383</v>
      </c>
      <c r="F8" s="312" t="s">
        <v>16</v>
      </c>
      <c r="G8" s="171">
        <v>1</v>
      </c>
      <c r="H8" s="267"/>
      <c r="I8" s="268" t="str">
        <f t="shared" si="0"/>
        <v>Internal</v>
      </c>
      <c r="J8" s="171">
        <v>1</v>
      </c>
      <c r="K8" s="171"/>
      <c r="L8" s="171"/>
      <c r="M8" s="273"/>
      <c r="N8" s="269" t="str">
        <f t="shared" si="1"/>
        <v>S</v>
      </c>
      <c r="O8" s="270"/>
      <c r="P8" s="270"/>
    </row>
    <row r="9" spans="1:16" s="148" customFormat="1" ht="28.8" x14ac:dyDescent="0.3">
      <c r="A9" s="171"/>
      <c r="B9" s="314" t="s">
        <v>401</v>
      </c>
      <c r="C9" s="313" t="s">
        <v>381</v>
      </c>
      <c r="D9" s="311" t="s">
        <v>384</v>
      </c>
      <c r="E9" s="311" t="s">
        <v>385</v>
      </c>
      <c r="F9" s="312" t="s">
        <v>27</v>
      </c>
      <c r="G9" s="171">
        <v>1</v>
      </c>
      <c r="H9" s="267"/>
      <c r="I9" s="268" t="str">
        <f t="shared" si="0"/>
        <v>Internal</v>
      </c>
      <c r="J9" s="171">
        <v>1</v>
      </c>
      <c r="K9" s="171"/>
      <c r="L9" s="171"/>
      <c r="M9" s="171"/>
      <c r="N9" s="269" t="str">
        <f t="shared" si="1"/>
        <v>S</v>
      </c>
      <c r="O9" s="270"/>
      <c r="P9" s="270"/>
    </row>
    <row r="10" spans="1:16" s="148" customFormat="1" x14ac:dyDescent="0.3">
      <c r="A10" s="171"/>
      <c r="B10" s="314" t="s">
        <v>401</v>
      </c>
      <c r="C10" s="313" t="s">
        <v>378</v>
      </c>
      <c r="D10" s="311" t="s">
        <v>386</v>
      </c>
      <c r="E10" s="311" t="s">
        <v>387</v>
      </c>
      <c r="F10" s="312" t="s">
        <v>388</v>
      </c>
      <c r="G10" s="261">
        <v>1</v>
      </c>
      <c r="H10" s="278"/>
      <c r="I10" s="268" t="str">
        <f t="shared" si="0"/>
        <v>Internal</v>
      </c>
      <c r="J10" s="261">
        <v>1</v>
      </c>
      <c r="K10" s="261"/>
      <c r="L10" s="261"/>
      <c r="M10" s="261"/>
      <c r="N10" s="269" t="str">
        <f t="shared" si="1"/>
        <v>S</v>
      </c>
      <c r="O10" s="270"/>
      <c r="P10" s="270"/>
    </row>
    <row r="11" spans="1:16" s="148" customFormat="1" x14ac:dyDescent="0.3">
      <c r="A11" s="171"/>
      <c r="B11" s="314" t="s">
        <v>401</v>
      </c>
      <c r="C11" s="315" t="s">
        <v>389</v>
      </c>
      <c r="D11" s="311" t="s">
        <v>390</v>
      </c>
      <c r="E11" s="311" t="s">
        <v>391</v>
      </c>
      <c r="F11" s="312" t="s">
        <v>140</v>
      </c>
      <c r="G11" s="171">
        <v>1</v>
      </c>
      <c r="H11" s="267"/>
      <c r="I11" s="268" t="str">
        <f t="shared" si="0"/>
        <v>Internal</v>
      </c>
      <c r="J11" s="171"/>
      <c r="K11" s="171">
        <v>1</v>
      </c>
      <c r="L11" s="171"/>
      <c r="M11" s="171"/>
      <c r="N11" s="269" t="str">
        <f t="shared" si="1"/>
        <v>W</v>
      </c>
      <c r="O11" s="270"/>
      <c r="P11" s="270"/>
    </row>
    <row r="12" spans="1:16" s="148" customFormat="1" ht="43.2" x14ac:dyDescent="0.3">
      <c r="A12" s="171"/>
      <c r="B12" s="314" t="s">
        <v>401</v>
      </c>
      <c r="C12" s="315" t="s">
        <v>378</v>
      </c>
      <c r="D12" s="311" t="s">
        <v>392</v>
      </c>
      <c r="E12" s="311" t="s">
        <v>393</v>
      </c>
      <c r="F12" s="312" t="s">
        <v>17</v>
      </c>
      <c r="G12" s="171">
        <v>1</v>
      </c>
      <c r="H12" s="267"/>
      <c r="I12" s="268" t="str">
        <f t="shared" si="0"/>
        <v>Internal</v>
      </c>
      <c r="J12" s="171"/>
      <c r="K12" s="171">
        <v>1</v>
      </c>
      <c r="L12" s="171"/>
      <c r="M12" s="171"/>
      <c r="N12" s="269" t="str">
        <f t="shared" si="1"/>
        <v>W</v>
      </c>
      <c r="O12" s="270"/>
      <c r="P12" s="270"/>
    </row>
    <row r="13" spans="1:16" s="148" customFormat="1" x14ac:dyDescent="0.3">
      <c r="A13" s="171"/>
      <c r="B13" s="314" t="s">
        <v>401</v>
      </c>
      <c r="C13" s="316" t="s">
        <v>378</v>
      </c>
      <c r="D13" s="318" t="s">
        <v>394</v>
      </c>
      <c r="E13" s="318" t="s">
        <v>395</v>
      </c>
      <c r="F13" s="317" t="s">
        <v>16</v>
      </c>
      <c r="G13" s="171"/>
      <c r="H13" s="267">
        <v>1</v>
      </c>
      <c r="I13" s="268" t="str">
        <f t="shared" si="0"/>
        <v>Eksternal</v>
      </c>
      <c r="J13" s="171"/>
      <c r="K13" s="171"/>
      <c r="L13" s="171">
        <v>1</v>
      </c>
      <c r="M13" s="171"/>
      <c r="N13" s="269" t="str">
        <f t="shared" si="1"/>
        <v>O</v>
      </c>
      <c r="O13" s="270"/>
      <c r="P13" s="270"/>
    </row>
    <row r="14" spans="1:16" ht="28.8" x14ac:dyDescent="0.3">
      <c r="A14" s="171"/>
      <c r="B14" s="314" t="s">
        <v>401</v>
      </c>
      <c r="C14" s="319" t="s">
        <v>378</v>
      </c>
      <c r="D14" s="311" t="s">
        <v>396</v>
      </c>
      <c r="E14" s="311" t="s">
        <v>397</v>
      </c>
      <c r="F14" s="312" t="s">
        <v>388</v>
      </c>
      <c r="G14" s="171"/>
      <c r="H14" s="267">
        <v>1</v>
      </c>
      <c r="I14" s="268" t="str">
        <f t="shared" si="0"/>
        <v>Eksternal</v>
      </c>
      <c r="J14" s="171"/>
      <c r="K14" s="171"/>
      <c r="L14" s="171">
        <v>1</v>
      </c>
      <c r="M14" s="171"/>
      <c r="N14" s="269" t="str">
        <f t="shared" si="1"/>
        <v>O</v>
      </c>
      <c r="O14" s="270"/>
      <c r="P14" s="270"/>
    </row>
    <row r="15" spans="1:16" ht="28.8" x14ac:dyDescent="0.3">
      <c r="A15" s="171"/>
      <c r="B15" s="314" t="s">
        <v>401</v>
      </c>
      <c r="C15" s="320" t="s">
        <v>381</v>
      </c>
      <c r="D15" s="311" t="s">
        <v>398</v>
      </c>
      <c r="E15" s="311" t="s">
        <v>399</v>
      </c>
      <c r="F15" s="312" t="s">
        <v>400</v>
      </c>
      <c r="G15" s="171"/>
      <c r="H15" s="267">
        <v>1</v>
      </c>
      <c r="I15" s="268" t="str">
        <f t="shared" si="0"/>
        <v>Eksternal</v>
      </c>
      <c r="J15" s="171"/>
      <c r="K15" s="171"/>
      <c r="L15" s="171"/>
      <c r="M15" s="171">
        <v>1</v>
      </c>
      <c r="N15" s="269" t="str">
        <f t="shared" si="1"/>
        <v>T</v>
      </c>
      <c r="O15" s="270"/>
      <c r="P15" s="270"/>
    </row>
    <row r="16" spans="1:16" x14ac:dyDescent="0.3">
      <c r="A16" s="171"/>
      <c r="B16" s="314" t="s">
        <v>420</v>
      </c>
      <c r="C16" s="321" t="s">
        <v>389</v>
      </c>
      <c r="D16" s="318" t="s">
        <v>402</v>
      </c>
      <c r="E16" s="318" t="s">
        <v>403</v>
      </c>
      <c r="F16" s="317" t="s">
        <v>404</v>
      </c>
      <c r="G16" s="171">
        <v>1</v>
      </c>
      <c r="H16" s="267"/>
      <c r="I16" s="268" t="str">
        <f t="shared" si="0"/>
        <v>Internal</v>
      </c>
      <c r="J16" s="171">
        <v>1</v>
      </c>
      <c r="K16" s="171"/>
      <c r="L16" s="171"/>
      <c r="M16" s="171"/>
      <c r="N16" s="269" t="str">
        <f t="shared" si="1"/>
        <v>S</v>
      </c>
      <c r="O16" s="270"/>
      <c r="P16" s="270"/>
    </row>
    <row r="17" spans="1:16" x14ac:dyDescent="0.3">
      <c r="A17" s="171"/>
      <c r="B17" s="314" t="s">
        <v>420</v>
      </c>
      <c r="C17" s="321" t="s">
        <v>378</v>
      </c>
      <c r="D17" s="318" t="s">
        <v>405</v>
      </c>
      <c r="E17" s="318" t="s">
        <v>406</v>
      </c>
      <c r="F17" s="317" t="s">
        <v>404</v>
      </c>
      <c r="G17" s="261">
        <v>1</v>
      </c>
      <c r="H17" s="278"/>
      <c r="I17" s="268" t="str">
        <f t="shared" si="0"/>
        <v>Internal</v>
      </c>
      <c r="J17" s="171">
        <v>1</v>
      </c>
      <c r="K17" s="261"/>
      <c r="L17" s="261"/>
      <c r="M17" s="261"/>
      <c r="N17" s="269" t="str">
        <f t="shared" si="1"/>
        <v>S</v>
      </c>
      <c r="O17" s="270"/>
      <c r="P17" s="270"/>
    </row>
    <row r="18" spans="1:16" x14ac:dyDescent="0.3">
      <c r="A18" s="171"/>
      <c r="B18" s="314" t="s">
        <v>420</v>
      </c>
      <c r="C18" s="321" t="s">
        <v>378</v>
      </c>
      <c r="D18" s="318" t="s">
        <v>407</v>
      </c>
      <c r="E18" s="318" t="s">
        <v>408</v>
      </c>
      <c r="F18" s="317" t="s">
        <v>17</v>
      </c>
      <c r="G18" s="171">
        <v>1</v>
      </c>
      <c r="H18" s="267"/>
      <c r="I18" s="268" t="str">
        <f t="shared" si="0"/>
        <v>Internal</v>
      </c>
      <c r="J18" s="171">
        <v>1</v>
      </c>
      <c r="K18" s="171"/>
      <c r="L18" s="171"/>
      <c r="M18" s="171"/>
      <c r="N18" s="269" t="str">
        <f t="shared" si="1"/>
        <v>S</v>
      </c>
      <c r="O18" s="270"/>
      <c r="P18" s="270"/>
    </row>
    <row r="19" spans="1:16" x14ac:dyDescent="0.3">
      <c r="A19" s="171"/>
      <c r="B19" s="314" t="s">
        <v>420</v>
      </c>
      <c r="C19" s="321" t="s">
        <v>378</v>
      </c>
      <c r="D19" s="318" t="s">
        <v>409</v>
      </c>
      <c r="E19" s="318" t="s">
        <v>410</v>
      </c>
      <c r="F19" s="317" t="s">
        <v>17</v>
      </c>
      <c r="G19" s="171">
        <v>1</v>
      </c>
      <c r="H19" s="267"/>
      <c r="I19" s="268" t="str">
        <f t="shared" si="0"/>
        <v>Internal</v>
      </c>
      <c r="J19" s="171">
        <v>1</v>
      </c>
      <c r="K19" s="171"/>
      <c r="L19" s="171"/>
      <c r="M19" s="171"/>
      <c r="N19" s="269" t="str">
        <f t="shared" si="1"/>
        <v>S</v>
      </c>
      <c r="O19" s="270"/>
      <c r="P19" s="270"/>
    </row>
    <row r="20" spans="1:16" x14ac:dyDescent="0.3">
      <c r="A20" s="171"/>
      <c r="B20" s="314" t="s">
        <v>420</v>
      </c>
      <c r="C20" s="321" t="s">
        <v>378</v>
      </c>
      <c r="D20" s="318" t="s">
        <v>409</v>
      </c>
      <c r="E20" s="318" t="s">
        <v>411</v>
      </c>
      <c r="F20" s="317" t="s">
        <v>17</v>
      </c>
      <c r="G20" s="261">
        <v>1</v>
      </c>
      <c r="H20" s="278"/>
      <c r="I20" s="268" t="str">
        <f t="shared" si="0"/>
        <v>Internal</v>
      </c>
      <c r="J20" s="171">
        <v>1</v>
      </c>
      <c r="K20" s="261"/>
      <c r="L20" s="261"/>
      <c r="M20" s="261"/>
      <c r="N20" s="269" t="str">
        <f t="shared" si="1"/>
        <v>S</v>
      </c>
      <c r="O20" s="270"/>
      <c r="P20" s="270"/>
    </row>
    <row r="21" spans="1:16" x14ac:dyDescent="0.3">
      <c r="A21" s="171"/>
      <c r="B21" s="314" t="s">
        <v>420</v>
      </c>
      <c r="C21" s="321" t="s">
        <v>381</v>
      </c>
      <c r="D21" s="318" t="s">
        <v>412</v>
      </c>
      <c r="E21" s="318" t="s">
        <v>413</v>
      </c>
      <c r="F21" s="317" t="s">
        <v>17</v>
      </c>
      <c r="G21" s="171">
        <v>1</v>
      </c>
      <c r="H21" s="267"/>
      <c r="I21" s="268" t="str">
        <f t="shared" si="0"/>
        <v>Internal</v>
      </c>
      <c r="J21" s="171">
        <v>1</v>
      </c>
      <c r="K21" s="171"/>
      <c r="L21" s="171"/>
      <c r="M21" s="171"/>
      <c r="N21" s="269" t="str">
        <f t="shared" si="1"/>
        <v>S</v>
      </c>
      <c r="O21" s="270"/>
      <c r="P21" s="270"/>
    </row>
    <row r="22" spans="1:16" x14ac:dyDescent="0.3">
      <c r="A22" s="171"/>
      <c r="B22" s="314" t="s">
        <v>420</v>
      </c>
      <c r="C22" s="321" t="s">
        <v>381</v>
      </c>
      <c r="D22" s="318" t="s">
        <v>414</v>
      </c>
      <c r="E22" s="318" t="s">
        <v>415</v>
      </c>
      <c r="F22" s="317" t="s">
        <v>17</v>
      </c>
      <c r="G22" s="171">
        <v>1</v>
      </c>
      <c r="H22" s="267"/>
      <c r="I22" s="268" t="str">
        <f t="shared" si="0"/>
        <v>Internal</v>
      </c>
      <c r="J22" s="171">
        <v>1</v>
      </c>
      <c r="K22" s="171"/>
      <c r="L22" s="171"/>
      <c r="M22" s="171"/>
      <c r="N22" s="269" t="str">
        <f t="shared" si="1"/>
        <v>S</v>
      </c>
      <c r="O22" s="270"/>
      <c r="P22" s="270"/>
    </row>
    <row r="23" spans="1:16" x14ac:dyDescent="0.3">
      <c r="A23" s="171"/>
      <c r="B23" s="314" t="s">
        <v>420</v>
      </c>
      <c r="C23" s="321" t="s">
        <v>381</v>
      </c>
      <c r="D23" s="318" t="s">
        <v>416</v>
      </c>
      <c r="E23" s="318" t="s">
        <v>417</v>
      </c>
      <c r="F23" s="317" t="s">
        <v>17</v>
      </c>
      <c r="G23" s="290">
        <v>1</v>
      </c>
      <c r="H23" s="291"/>
      <c r="I23" s="268" t="str">
        <f t="shared" si="0"/>
        <v>Internal</v>
      </c>
      <c r="J23" s="171">
        <v>1</v>
      </c>
      <c r="K23" s="290"/>
      <c r="L23" s="290"/>
      <c r="M23" s="290"/>
      <c r="N23" s="269" t="str">
        <f t="shared" si="1"/>
        <v>S</v>
      </c>
      <c r="O23" s="270"/>
      <c r="P23" s="270"/>
    </row>
    <row r="24" spans="1:16" x14ac:dyDescent="0.3">
      <c r="A24" s="171"/>
      <c r="B24" s="314" t="s">
        <v>420</v>
      </c>
      <c r="C24" s="321" t="s">
        <v>378</v>
      </c>
      <c r="D24" s="318" t="s">
        <v>418</v>
      </c>
      <c r="E24" s="318" t="s">
        <v>419</v>
      </c>
      <c r="F24" s="317" t="s">
        <v>15</v>
      </c>
      <c r="G24" s="171">
        <v>1</v>
      </c>
      <c r="H24" s="267"/>
      <c r="I24" s="268" t="str">
        <f t="shared" si="0"/>
        <v>Internal</v>
      </c>
      <c r="J24" s="171">
        <v>1</v>
      </c>
      <c r="K24" s="171"/>
      <c r="L24" s="171"/>
      <c r="M24" s="171"/>
      <c r="N24" s="269" t="str">
        <f t="shared" si="1"/>
        <v>S</v>
      </c>
      <c r="O24" s="270"/>
      <c r="P24" s="270"/>
    </row>
    <row r="25" spans="1:16" x14ac:dyDescent="0.3">
      <c r="A25" s="171"/>
      <c r="B25" s="314" t="s">
        <v>420</v>
      </c>
      <c r="C25" s="322" t="s">
        <v>378</v>
      </c>
      <c r="D25" s="318" t="s">
        <v>421</v>
      </c>
      <c r="E25" s="318" t="s">
        <v>422</v>
      </c>
      <c r="F25" s="317" t="s">
        <v>423</v>
      </c>
      <c r="G25" s="171">
        <v>1</v>
      </c>
      <c r="H25" s="267"/>
      <c r="I25" s="268" t="str">
        <f t="shared" si="0"/>
        <v>Internal</v>
      </c>
      <c r="J25" s="171"/>
      <c r="K25" s="171">
        <v>1</v>
      </c>
      <c r="L25" s="171"/>
      <c r="M25" s="171"/>
      <c r="N25" s="269" t="str">
        <f t="shared" si="1"/>
        <v>W</v>
      </c>
      <c r="O25" s="270"/>
      <c r="P25" s="270"/>
    </row>
    <row r="26" spans="1:16" x14ac:dyDescent="0.3">
      <c r="A26" s="171"/>
      <c r="B26" s="314" t="s">
        <v>420</v>
      </c>
      <c r="C26" s="322" t="s">
        <v>378</v>
      </c>
      <c r="D26" s="318" t="s">
        <v>424</v>
      </c>
      <c r="E26" s="318" t="s">
        <v>425</v>
      </c>
      <c r="F26" s="317" t="s">
        <v>400</v>
      </c>
      <c r="G26" s="171">
        <v>1</v>
      </c>
      <c r="H26" s="267"/>
      <c r="I26" s="268" t="str">
        <f t="shared" si="0"/>
        <v>Internal</v>
      </c>
      <c r="J26" s="171"/>
      <c r="K26" s="171">
        <v>1</v>
      </c>
      <c r="L26" s="171"/>
      <c r="M26" s="171"/>
      <c r="N26" s="269" t="str">
        <f t="shared" si="1"/>
        <v>W</v>
      </c>
      <c r="O26" s="270"/>
      <c r="P26" s="270"/>
    </row>
    <row r="27" spans="1:16" x14ac:dyDescent="0.3">
      <c r="A27" s="171"/>
      <c r="B27" s="314" t="s">
        <v>420</v>
      </c>
      <c r="C27" s="322" t="s">
        <v>426</v>
      </c>
      <c r="D27" s="318" t="s">
        <v>427</v>
      </c>
      <c r="E27" s="318" t="s">
        <v>428</v>
      </c>
      <c r="F27" s="317" t="s">
        <v>400</v>
      </c>
      <c r="G27" s="261">
        <v>1</v>
      </c>
      <c r="H27" s="278"/>
      <c r="I27" s="268" t="str">
        <f t="shared" si="0"/>
        <v>Internal</v>
      </c>
      <c r="J27" s="261"/>
      <c r="K27" s="261">
        <v>1</v>
      </c>
      <c r="L27" s="261"/>
      <c r="M27" s="261"/>
      <c r="N27" s="269" t="str">
        <f t="shared" si="1"/>
        <v>W</v>
      </c>
      <c r="O27" s="270"/>
      <c r="P27" s="270"/>
    </row>
    <row r="28" spans="1:16" x14ac:dyDescent="0.3">
      <c r="A28" s="171"/>
      <c r="B28" s="314" t="s">
        <v>420</v>
      </c>
      <c r="C28" s="322" t="s">
        <v>426</v>
      </c>
      <c r="D28" s="318" t="s">
        <v>429</v>
      </c>
      <c r="E28" s="318" t="s">
        <v>430</v>
      </c>
      <c r="F28" s="317" t="s">
        <v>423</v>
      </c>
      <c r="G28" s="171">
        <v>1</v>
      </c>
      <c r="H28" s="267"/>
      <c r="I28" s="268" t="str">
        <f t="shared" si="0"/>
        <v>Internal</v>
      </c>
      <c r="J28" s="171"/>
      <c r="K28" s="171">
        <v>1</v>
      </c>
      <c r="L28" s="171"/>
      <c r="M28" s="171"/>
      <c r="N28" s="269" t="str">
        <f t="shared" si="1"/>
        <v>W</v>
      </c>
      <c r="O28" s="270"/>
      <c r="P28" s="270"/>
    </row>
    <row r="29" spans="1:16" x14ac:dyDescent="0.3">
      <c r="A29" s="171"/>
      <c r="B29" s="314" t="s">
        <v>420</v>
      </c>
      <c r="C29" s="322" t="s">
        <v>426</v>
      </c>
      <c r="D29" s="318" t="s">
        <v>431</v>
      </c>
      <c r="E29" s="318" t="s">
        <v>432</v>
      </c>
      <c r="F29" s="317" t="s">
        <v>423</v>
      </c>
      <c r="G29" s="171">
        <v>1</v>
      </c>
      <c r="H29" s="267"/>
      <c r="I29" s="268" t="str">
        <f t="shared" si="0"/>
        <v>Internal</v>
      </c>
      <c r="J29" s="171"/>
      <c r="K29" s="171">
        <v>1</v>
      </c>
      <c r="L29" s="171"/>
      <c r="M29" s="171"/>
      <c r="N29" s="269" t="str">
        <f t="shared" si="1"/>
        <v>W</v>
      </c>
      <c r="O29" s="270"/>
      <c r="P29" s="270"/>
    </row>
    <row r="30" spans="1:16" x14ac:dyDescent="0.3">
      <c r="A30" s="171"/>
      <c r="B30" s="314" t="s">
        <v>420</v>
      </c>
      <c r="C30" s="322" t="s">
        <v>378</v>
      </c>
      <c r="D30" s="318" t="s">
        <v>433</v>
      </c>
      <c r="E30" s="318" t="s">
        <v>434</v>
      </c>
      <c r="F30" s="317" t="s">
        <v>423</v>
      </c>
      <c r="G30" s="261">
        <v>1</v>
      </c>
      <c r="H30" s="278"/>
      <c r="I30" s="268" t="str">
        <f t="shared" si="0"/>
        <v>Internal</v>
      </c>
      <c r="J30" s="261"/>
      <c r="K30" s="261">
        <v>1</v>
      </c>
      <c r="L30" s="261"/>
      <c r="M30" s="261"/>
      <c r="N30" s="269" t="str">
        <f t="shared" si="1"/>
        <v>W</v>
      </c>
      <c r="O30" s="270"/>
      <c r="P30" s="270"/>
    </row>
    <row r="31" spans="1:16" x14ac:dyDescent="0.3">
      <c r="A31" s="171"/>
      <c r="B31" s="314" t="s">
        <v>420</v>
      </c>
      <c r="C31" s="322" t="s">
        <v>378</v>
      </c>
      <c r="D31" s="318" t="s">
        <v>435</v>
      </c>
      <c r="E31" s="318" t="s">
        <v>436</v>
      </c>
      <c r="F31" s="317" t="s">
        <v>400</v>
      </c>
      <c r="G31" s="261">
        <v>1</v>
      </c>
      <c r="H31" s="278"/>
      <c r="I31" s="268" t="str">
        <f t="shared" si="0"/>
        <v>Internal</v>
      </c>
      <c r="J31" s="261"/>
      <c r="K31" s="261">
        <v>1</v>
      </c>
      <c r="L31" s="261"/>
      <c r="M31" s="261"/>
      <c r="N31" s="269" t="str">
        <f t="shared" si="1"/>
        <v>W</v>
      </c>
      <c r="O31" s="270"/>
      <c r="P31" s="270"/>
    </row>
    <row r="32" spans="1:16" x14ac:dyDescent="0.3">
      <c r="A32" s="171"/>
      <c r="B32" s="314" t="s">
        <v>420</v>
      </c>
      <c r="C32" s="322" t="s">
        <v>378</v>
      </c>
      <c r="D32" s="318" t="s">
        <v>437</v>
      </c>
      <c r="E32" s="318" t="s">
        <v>438</v>
      </c>
      <c r="F32" s="317" t="s">
        <v>400</v>
      </c>
      <c r="G32" s="171">
        <v>1</v>
      </c>
      <c r="H32" s="267"/>
      <c r="I32" s="268" t="str">
        <f t="shared" si="0"/>
        <v>Internal</v>
      </c>
      <c r="J32" s="171"/>
      <c r="K32" s="171">
        <v>1</v>
      </c>
      <c r="L32" s="171"/>
      <c r="M32" s="171"/>
      <c r="N32" s="269" t="str">
        <f t="shared" si="1"/>
        <v>W</v>
      </c>
      <c r="O32" s="270"/>
      <c r="P32" s="270"/>
    </row>
    <row r="33" spans="1:16" x14ac:dyDescent="0.3">
      <c r="A33" s="171"/>
      <c r="B33" s="314" t="s">
        <v>420</v>
      </c>
      <c r="C33" s="322" t="s">
        <v>426</v>
      </c>
      <c r="D33" s="318" t="s">
        <v>439</v>
      </c>
      <c r="E33" s="318" t="s">
        <v>440</v>
      </c>
      <c r="F33" s="317" t="s">
        <v>423</v>
      </c>
      <c r="G33" s="261">
        <v>1</v>
      </c>
      <c r="H33" s="278"/>
      <c r="I33" s="268" t="str">
        <f t="shared" si="0"/>
        <v>Internal</v>
      </c>
      <c r="J33" s="261"/>
      <c r="K33" s="261">
        <v>1</v>
      </c>
      <c r="L33" s="261"/>
      <c r="M33" s="261"/>
      <c r="N33" s="269" t="str">
        <f t="shared" si="1"/>
        <v>W</v>
      </c>
      <c r="O33" s="270"/>
      <c r="P33" s="270"/>
    </row>
    <row r="34" spans="1:16" x14ac:dyDescent="0.3">
      <c r="A34" s="171"/>
      <c r="B34" s="314" t="s">
        <v>420</v>
      </c>
      <c r="C34" s="323" t="s">
        <v>426</v>
      </c>
      <c r="D34" s="318" t="s">
        <v>441</v>
      </c>
      <c r="E34" s="318" t="s">
        <v>442</v>
      </c>
      <c r="F34" s="317" t="s">
        <v>388</v>
      </c>
      <c r="G34" s="171"/>
      <c r="H34" s="267">
        <v>1</v>
      </c>
      <c r="I34" s="268" t="str">
        <f t="shared" si="0"/>
        <v>Eksternal</v>
      </c>
      <c r="J34" s="171"/>
      <c r="K34" s="171"/>
      <c r="L34" s="171">
        <v>1</v>
      </c>
      <c r="M34" s="171"/>
      <c r="N34" s="269" t="str">
        <f t="shared" si="1"/>
        <v>O</v>
      </c>
      <c r="O34" s="270"/>
      <c r="P34" s="270"/>
    </row>
    <row r="35" spans="1:16" x14ac:dyDescent="0.3">
      <c r="A35" s="171"/>
      <c r="B35" s="314" t="s">
        <v>420</v>
      </c>
      <c r="C35" s="323" t="s">
        <v>443</v>
      </c>
      <c r="D35" s="318" t="s">
        <v>444</v>
      </c>
      <c r="E35" s="318" t="s">
        <v>445</v>
      </c>
      <c r="F35" s="317" t="s">
        <v>15</v>
      </c>
      <c r="G35" s="171"/>
      <c r="H35" s="267">
        <v>1</v>
      </c>
      <c r="I35" s="268" t="str">
        <f t="shared" si="0"/>
        <v>Eksternal</v>
      </c>
      <c r="J35" s="171"/>
      <c r="K35" s="171"/>
      <c r="L35" s="171">
        <v>1</v>
      </c>
      <c r="M35" s="171"/>
      <c r="N35" s="269" t="str">
        <f t="shared" si="1"/>
        <v>O</v>
      </c>
      <c r="O35" s="270"/>
      <c r="P35" s="270"/>
    </row>
    <row r="36" spans="1:16" x14ac:dyDescent="0.3">
      <c r="A36" s="171"/>
      <c r="B36" s="314" t="s">
        <v>420</v>
      </c>
      <c r="C36" s="323" t="s">
        <v>443</v>
      </c>
      <c r="D36" s="318" t="s">
        <v>446</v>
      </c>
      <c r="E36" s="318" t="s">
        <v>447</v>
      </c>
      <c r="F36" s="317" t="s">
        <v>15</v>
      </c>
      <c r="G36" s="171"/>
      <c r="H36" s="267">
        <v>1</v>
      </c>
      <c r="I36" s="268" t="str">
        <f t="shared" si="0"/>
        <v>Eksternal</v>
      </c>
      <c r="J36" s="171"/>
      <c r="K36" s="171"/>
      <c r="L36" s="171">
        <v>1</v>
      </c>
      <c r="M36" s="171"/>
      <c r="N36" s="269" t="str">
        <f t="shared" si="1"/>
        <v>O</v>
      </c>
      <c r="O36" s="270"/>
      <c r="P36" s="270"/>
    </row>
    <row r="37" spans="1:16" x14ac:dyDescent="0.3">
      <c r="A37" s="171"/>
      <c r="B37" s="314" t="s">
        <v>420</v>
      </c>
      <c r="C37" s="323" t="s">
        <v>443</v>
      </c>
      <c r="D37" s="318" t="s">
        <v>448</v>
      </c>
      <c r="E37" s="318" t="s">
        <v>449</v>
      </c>
      <c r="F37" s="317" t="s">
        <v>15</v>
      </c>
      <c r="G37" s="261"/>
      <c r="H37" s="278">
        <v>1</v>
      </c>
      <c r="I37" s="268" t="str">
        <f t="shared" si="0"/>
        <v>Eksternal</v>
      </c>
      <c r="J37" s="261"/>
      <c r="K37" s="261"/>
      <c r="L37" s="261">
        <v>1</v>
      </c>
      <c r="M37" s="261"/>
      <c r="N37" s="269" t="str">
        <f t="shared" si="1"/>
        <v>O</v>
      </c>
      <c r="O37" s="270"/>
      <c r="P37" s="270"/>
    </row>
    <row r="38" spans="1:16" x14ac:dyDescent="0.3">
      <c r="A38" s="171"/>
      <c r="B38" s="314" t="s">
        <v>420</v>
      </c>
      <c r="C38" s="323" t="s">
        <v>443</v>
      </c>
      <c r="D38" s="318" t="s">
        <v>450</v>
      </c>
      <c r="E38" s="318" t="s">
        <v>451</v>
      </c>
      <c r="F38" s="317" t="s">
        <v>15</v>
      </c>
      <c r="G38" s="261"/>
      <c r="H38" s="278">
        <v>1</v>
      </c>
      <c r="I38" s="268" t="str">
        <f t="shared" si="0"/>
        <v>Eksternal</v>
      </c>
      <c r="J38" s="261"/>
      <c r="K38" s="261"/>
      <c r="L38" s="261">
        <v>1</v>
      </c>
      <c r="M38" s="261"/>
      <c r="N38" s="269" t="str">
        <f t="shared" si="1"/>
        <v>O</v>
      </c>
      <c r="O38" s="270"/>
      <c r="P38" s="270"/>
    </row>
    <row r="39" spans="1:16" x14ac:dyDescent="0.3">
      <c r="A39" s="171"/>
      <c r="B39" s="314" t="s">
        <v>420</v>
      </c>
      <c r="C39" s="323" t="s">
        <v>443</v>
      </c>
      <c r="D39" s="318" t="s">
        <v>452</v>
      </c>
      <c r="E39" s="318" t="s">
        <v>453</v>
      </c>
      <c r="F39" s="317" t="s">
        <v>15</v>
      </c>
      <c r="G39" s="171"/>
      <c r="H39" s="267">
        <v>1</v>
      </c>
      <c r="I39" s="268" t="str">
        <f t="shared" si="0"/>
        <v>Eksternal</v>
      </c>
      <c r="J39" s="171"/>
      <c r="K39" s="171"/>
      <c r="L39" s="171">
        <v>1</v>
      </c>
      <c r="M39" s="171"/>
      <c r="N39" s="269" t="str">
        <f t="shared" si="1"/>
        <v>O</v>
      </c>
      <c r="O39" s="270"/>
      <c r="P39" s="270"/>
    </row>
    <row r="40" spans="1:16" x14ac:dyDescent="0.3">
      <c r="A40" s="171"/>
      <c r="B40" s="314" t="s">
        <v>420</v>
      </c>
      <c r="C40" s="323" t="s">
        <v>381</v>
      </c>
      <c r="D40" s="318" t="s">
        <v>454</v>
      </c>
      <c r="E40" s="318" t="s">
        <v>455</v>
      </c>
      <c r="F40" s="317" t="s">
        <v>456</v>
      </c>
      <c r="G40" s="261"/>
      <c r="H40" s="278">
        <v>1</v>
      </c>
      <c r="I40" s="268" t="str">
        <f t="shared" si="0"/>
        <v>Eksternal</v>
      </c>
      <c r="J40" s="261"/>
      <c r="K40" s="261"/>
      <c r="L40" s="261">
        <v>1</v>
      </c>
      <c r="M40" s="261"/>
      <c r="N40" s="269" t="str">
        <f t="shared" si="1"/>
        <v>O</v>
      </c>
      <c r="O40" s="270"/>
      <c r="P40" s="270"/>
    </row>
    <row r="41" spans="1:16" x14ac:dyDescent="0.3">
      <c r="A41" s="171"/>
      <c r="B41" s="314" t="s">
        <v>420</v>
      </c>
      <c r="C41" s="323" t="s">
        <v>381</v>
      </c>
      <c r="D41" s="318" t="s">
        <v>457</v>
      </c>
      <c r="E41" s="318" t="s">
        <v>458</v>
      </c>
      <c r="F41" s="317" t="s">
        <v>423</v>
      </c>
      <c r="G41" s="171"/>
      <c r="H41" s="267">
        <v>1</v>
      </c>
      <c r="I41" s="268" t="str">
        <f t="shared" si="0"/>
        <v>Eksternal</v>
      </c>
      <c r="J41" s="171"/>
      <c r="K41" s="171"/>
      <c r="L41" s="171">
        <v>1</v>
      </c>
      <c r="M41" s="171"/>
      <c r="N41" s="269" t="str">
        <f t="shared" si="1"/>
        <v>O</v>
      </c>
      <c r="O41" s="270"/>
      <c r="P41" s="270"/>
    </row>
    <row r="42" spans="1:16" x14ac:dyDescent="0.3">
      <c r="A42" s="171"/>
      <c r="B42" s="314" t="s">
        <v>420</v>
      </c>
      <c r="C42" s="323" t="s">
        <v>381</v>
      </c>
      <c r="D42" s="318" t="s">
        <v>459</v>
      </c>
      <c r="E42" s="318" t="s">
        <v>460</v>
      </c>
      <c r="F42" s="317" t="s">
        <v>423</v>
      </c>
      <c r="G42" s="171"/>
      <c r="H42" s="267">
        <v>1</v>
      </c>
      <c r="I42" s="268" t="str">
        <f t="shared" si="0"/>
        <v>Eksternal</v>
      </c>
      <c r="J42" s="171"/>
      <c r="K42" s="171"/>
      <c r="L42" s="171">
        <v>1</v>
      </c>
      <c r="M42" s="171"/>
      <c r="N42" s="269" t="str">
        <f t="shared" si="1"/>
        <v>O</v>
      </c>
      <c r="O42" s="270"/>
      <c r="P42" s="270"/>
    </row>
    <row r="43" spans="1:16" x14ac:dyDescent="0.3">
      <c r="A43" s="171"/>
      <c r="B43" s="314" t="s">
        <v>420</v>
      </c>
      <c r="C43" s="324" t="s">
        <v>426</v>
      </c>
      <c r="D43" s="318" t="s">
        <v>461</v>
      </c>
      <c r="E43" s="318" t="s">
        <v>462</v>
      </c>
      <c r="F43" s="317" t="s">
        <v>15</v>
      </c>
      <c r="G43" s="171"/>
      <c r="H43" s="267">
        <v>1</v>
      </c>
      <c r="I43" s="268" t="str">
        <f t="shared" si="0"/>
        <v>Eksternal</v>
      </c>
      <c r="J43" s="171"/>
      <c r="K43" s="171"/>
      <c r="L43" s="171"/>
      <c r="M43" s="171">
        <v>1</v>
      </c>
      <c r="N43" s="269" t="str">
        <f t="shared" si="1"/>
        <v>T</v>
      </c>
      <c r="O43" s="270"/>
      <c r="P43" s="270"/>
    </row>
    <row r="44" spans="1:16" x14ac:dyDescent="0.3">
      <c r="A44" s="171"/>
      <c r="B44" s="314" t="s">
        <v>420</v>
      </c>
      <c r="C44" s="324" t="s">
        <v>426</v>
      </c>
      <c r="D44" s="318" t="s">
        <v>463</v>
      </c>
      <c r="E44" s="318" t="s">
        <v>464</v>
      </c>
      <c r="F44" s="317" t="s">
        <v>15</v>
      </c>
      <c r="G44" s="171"/>
      <c r="H44" s="267">
        <v>1</v>
      </c>
      <c r="I44" s="268" t="str">
        <f t="shared" si="0"/>
        <v>Eksternal</v>
      </c>
      <c r="J44" s="171"/>
      <c r="K44" s="171"/>
      <c r="L44" s="171"/>
      <c r="M44" s="171">
        <v>1</v>
      </c>
      <c r="N44" s="269" t="str">
        <f t="shared" si="1"/>
        <v>T</v>
      </c>
      <c r="O44" s="270"/>
      <c r="P44" s="270"/>
    </row>
    <row r="45" spans="1:16" x14ac:dyDescent="0.3">
      <c r="A45" s="171"/>
      <c r="B45" s="314" t="s">
        <v>420</v>
      </c>
      <c r="C45" s="324" t="s">
        <v>465</v>
      </c>
      <c r="D45" s="318" t="s">
        <v>466</v>
      </c>
      <c r="E45" s="318" t="s">
        <v>467</v>
      </c>
      <c r="F45" s="317" t="s">
        <v>468</v>
      </c>
      <c r="G45" s="171"/>
      <c r="H45" s="267">
        <v>1</v>
      </c>
      <c r="I45" s="268" t="str">
        <f t="shared" si="0"/>
        <v>Eksternal</v>
      </c>
      <c r="J45" s="171"/>
      <c r="K45" s="171"/>
      <c r="L45" s="171"/>
      <c r="M45" s="171">
        <v>1</v>
      </c>
      <c r="N45" s="269" t="str">
        <f t="shared" si="1"/>
        <v>T</v>
      </c>
      <c r="O45" s="270"/>
      <c r="P45" s="270"/>
    </row>
    <row r="46" spans="1:16" x14ac:dyDescent="0.3">
      <c r="A46" s="171"/>
      <c r="B46" s="314" t="s">
        <v>420</v>
      </c>
      <c r="C46" s="324" t="s">
        <v>465</v>
      </c>
      <c r="D46" s="318" t="s">
        <v>469</v>
      </c>
      <c r="E46" s="318" t="s">
        <v>470</v>
      </c>
      <c r="F46" s="317" t="s">
        <v>468</v>
      </c>
      <c r="G46" s="171"/>
      <c r="H46" s="267">
        <v>1</v>
      </c>
      <c r="I46" s="268" t="str">
        <f t="shared" si="0"/>
        <v>Eksternal</v>
      </c>
      <c r="J46" s="171"/>
      <c r="K46" s="171"/>
      <c r="L46" s="171"/>
      <c r="M46" s="171">
        <v>1</v>
      </c>
      <c r="N46" s="269" t="str">
        <f t="shared" si="1"/>
        <v>T</v>
      </c>
      <c r="O46" s="270"/>
      <c r="P46" s="270"/>
    </row>
    <row r="47" spans="1:16" s="172" customFormat="1" x14ac:dyDescent="0.3">
      <c r="A47" s="171"/>
      <c r="B47" s="314" t="s">
        <v>420</v>
      </c>
      <c r="C47" s="324" t="s">
        <v>426</v>
      </c>
      <c r="D47" s="318" t="s">
        <v>471</v>
      </c>
      <c r="E47" s="318" t="s">
        <v>472</v>
      </c>
      <c r="F47" s="317" t="s">
        <v>468</v>
      </c>
      <c r="G47" s="171"/>
      <c r="H47" s="267">
        <v>1</v>
      </c>
      <c r="I47" s="268" t="str">
        <f t="shared" si="0"/>
        <v>Eksternal</v>
      </c>
      <c r="J47" s="171"/>
      <c r="K47" s="171"/>
      <c r="L47" s="267"/>
      <c r="M47" s="171">
        <v>1</v>
      </c>
      <c r="N47" s="269" t="str">
        <f t="shared" si="1"/>
        <v>T</v>
      </c>
      <c r="O47" s="270"/>
      <c r="P47" s="270"/>
    </row>
    <row r="48" spans="1:16" x14ac:dyDescent="0.3">
      <c r="A48" s="171"/>
      <c r="B48" s="314" t="s">
        <v>420</v>
      </c>
      <c r="C48" s="324" t="s">
        <v>443</v>
      </c>
      <c r="D48" s="318" t="s">
        <v>473</v>
      </c>
      <c r="E48" s="318" t="s">
        <v>474</v>
      </c>
      <c r="F48" s="317" t="s">
        <v>15</v>
      </c>
      <c r="G48" s="171"/>
      <c r="H48" s="267">
        <v>1</v>
      </c>
      <c r="I48" s="268" t="str">
        <f t="shared" si="0"/>
        <v>Eksternal</v>
      </c>
      <c r="J48" s="171"/>
      <c r="K48" s="171"/>
      <c r="L48" s="171"/>
      <c r="M48" s="171">
        <v>1</v>
      </c>
      <c r="N48" s="269" t="str">
        <f t="shared" si="1"/>
        <v>T</v>
      </c>
      <c r="O48" s="270"/>
      <c r="P48" s="270"/>
    </row>
    <row r="49" spans="1:16" s="148" customFormat="1" x14ac:dyDescent="0.3">
      <c r="A49" s="171"/>
      <c r="B49" s="314" t="s">
        <v>420</v>
      </c>
      <c r="C49" s="324" t="s">
        <v>381</v>
      </c>
      <c r="D49" s="318" t="s">
        <v>475</v>
      </c>
      <c r="E49" s="318" t="s">
        <v>476</v>
      </c>
      <c r="F49" s="317" t="s">
        <v>400</v>
      </c>
      <c r="G49" s="171"/>
      <c r="H49" s="267">
        <v>1</v>
      </c>
      <c r="I49" s="268" t="str">
        <f t="shared" ref="I49:I90" si="2">IF(H49=1,"Eksternal",IF(G49=1,"Internal",0))</f>
        <v>Eksternal</v>
      </c>
      <c r="J49" s="171"/>
      <c r="K49" s="171"/>
      <c r="L49" s="171"/>
      <c r="M49" s="171">
        <v>1</v>
      </c>
      <c r="N49" s="269" t="str">
        <f t="shared" ref="N49:N90" si="3">IF(J49=1,"S",IF(K49=1,"W",IF(L49=1,"O",IF(M49=1,"T","-"))))</f>
        <v>T</v>
      </c>
      <c r="O49" s="270"/>
      <c r="P49" s="270"/>
    </row>
    <row r="50" spans="1:16" s="148" customFormat="1" x14ac:dyDescent="0.3">
      <c r="A50" s="171"/>
      <c r="B50" s="314" t="s">
        <v>420</v>
      </c>
      <c r="C50" s="324" t="s">
        <v>381</v>
      </c>
      <c r="D50" s="318" t="s">
        <v>477</v>
      </c>
      <c r="E50" s="318" t="s">
        <v>478</v>
      </c>
      <c r="F50" s="317" t="s">
        <v>14</v>
      </c>
      <c r="G50" s="171"/>
      <c r="H50" s="267">
        <v>1</v>
      </c>
      <c r="I50" s="268" t="str">
        <f t="shared" si="2"/>
        <v>Eksternal</v>
      </c>
      <c r="J50" s="171"/>
      <c r="K50" s="171"/>
      <c r="L50" s="171"/>
      <c r="M50" s="273">
        <v>1</v>
      </c>
      <c r="N50" s="269" t="str">
        <f t="shared" si="3"/>
        <v>T</v>
      </c>
      <c r="O50" s="270"/>
      <c r="P50" s="270"/>
    </row>
    <row r="51" spans="1:16" s="148" customFormat="1" x14ac:dyDescent="0.3">
      <c r="A51" s="171"/>
      <c r="B51" s="314" t="s">
        <v>420</v>
      </c>
      <c r="C51" s="324" t="s">
        <v>443</v>
      </c>
      <c r="D51" s="318" t="s">
        <v>479</v>
      </c>
      <c r="E51" s="318" t="s">
        <v>480</v>
      </c>
      <c r="F51" s="317" t="s">
        <v>468</v>
      </c>
      <c r="G51" s="171"/>
      <c r="H51" s="267">
        <v>1</v>
      </c>
      <c r="I51" s="268" t="str">
        <f t="shared" si="2"/>
        <v>Eksternal</v>
      </c>
      <c r="J51" s="171"/>
      <c r="K51" s="171"/>
      <c r="L51" s="171"/>
      <c r="M51" s="171">
        <v>1</v>
      </c>
      <c r="N51" s="269" t="str">
        <f t="shared" si="3"/>
        <v>T</v>
      </c>
      <c r="O51" s="270"/>
      <c r="P51" s="270"/>
    </row>
    <row r="52" spans="1:16" s="148" customFormat="1" ht="28.8" x14ac:dyDescent="0.3">
      <c r="A52" s="171"/>
      <c r="B52" s="314" t="s">
        <v>524</v>
      </c>
      <c r="C52" s="326" t="s">
        <v>378</v>
      </c>
      <c r="D52" s="331" t="s">
        <v>481</v>
      </c>
      <c r="E52" s="311" t="s">
        <v>482</v>
      </c>
      <c r="F52" s="338" t="s">
        <v>483</v>
      </c>
      <c r="G52" s="261">
        <v>1</v>
      </c>
      <c r="H52" s="278"/>
      <c r="I52" s="268" t="str">
        <f t="shared" si="2"/>
        <v>Internal</v>
      </c>
      <c r="J52" s="261">
        <v>1</v>
      </c>
      <c r="K52" s="261"/>
      <c r="L52" s="261"/>
      <c r="M52" s="261"/>
      <c r="N52" s="269" t="str">
        <f t="shared" si="3"/>
        <v>S</v>
      </c>
      <c r="O52" s="270"/>
      <c r="P52" s="270"/>
    </row>
    <row r="53" spans="1:16" s="148" customFormat="1" x14ac:dyDescent="0.3">
      <c r="A53" s="171"/>
      <c r="B53" s="314" t="s">
        <v>524</v>
      </c>
      <c r="C53" s="326" t="s">
        <v>378</v>
      </c>
      <c r="D53" s="311" t="s">
        <v>484</v>
      </c>
      <c r="E53" s="311" t="s">
        <v>485</v>
      </c>
      <c r="F53" s="338" t="s">
        <v>19</v>
      </c>
      <c r="G53" s="171">
        <v>1</v>
      </c>
      <c r="H53" s="267"/>
      <c r="I53" s="268" t="str">
        <f t="shared" si="2"/>
        <v>Internal</v>
      </c>
      <c r="J53" s="261">
        <v>1</v>
      </c>
      <c r="K53" s="171"/>
      <c r="L53" s="171"/>
      <c r="M53" s="171"/>
      <c r="N53" s="269" t="str">
        <f t="shared" si="3"/>
        <v>S</v>
      </c>
      <c r="O53" s="270"/>
      <c r="P53" s="270"/>
    </row>
    <row r="54" spans="1:16" s="148" customFormat="1" x14ac:dyDescent="0.3">
      <c r="A54" s="171"/>
      <c r="B54" s="314" t="s">
        <v>524</v>
      </c>
      <c r="C54" s="326" t="s">
        <v>378</v>
      </c>
      <c r="D54" s="311" t="s">
        <v>486</v>
      </c>
      <c r="E54" s="311" t="s">
        <v>487</v>
      </c>
      <c r="F54" s="338" t="s">
        <v>15</v>
      </c>
      <c r="G54" s="171">
        <v>1</v>
      </c>
      <c r="H54" s="267"/>
      <c r="I54" s="268" t="str">
        <f t="shared" si="2"/>
        <v>Internal</v>
      </c>
      <c r="J54" s="261">
        <v>1</v>
      </c>
      <c r="K54" s="171"/>
      <c r="L54" s="171"/>
      <c r="M54" s="171"/>
      <c r="N54" s="269" t="str">
        <f t="shared" si="3"/>
        <v>S</v>
      </c>
      <c r="O54" s="270"/>
      <c r="P54" s="270"/>
    </row>
    <row r="55" spans="1:16" s="148" customFormat="1" x14ac:dyDescent="0.3">
      <c r="A55" s="171"/>
      <c r="B55" s="314" t="s">
        <v>524</v>
      </c>
      <c r="C55" s="326" t="s">
        <v>378</v>
      </c>
      <c r="D55" s="327" t="s">
        <v>488</v>
      </c>
      <c r="E55" s="311" t="s">
        <v>489</v>
      </c>
      <c r="F55" s="338" t="s">
        <v>490</v>
      </c>
      <c r="G55" s="171">
        <v>1</v>
      </c>
      <c r="H55" s="267"/>
      <c r="I55" s="268" t="str">
        <f t="shared" si="2"/>
        <v>Internal</v>
      </c>
      <c r="J55" s="261">
        <v>1</v>
      </c>
      <c r="K55" s="171"/>
      <c r="L55" s="171"/>
      <c r="M55" s="171"/>
      <c r="N55" s="269" t="str">
        <f t="shared" si="3"/>
        <v>S</v>
      </c>
      <c r="O55" s="270"/>
      <c r="P55" s="270"/>
    </row>
    <row r="56" spans="1:16" x14ac:dyDescent="0.3">
      <c r="A56" s="171"/>
      <c r="B56" s="314" t="s">
        <v>524</v>
      </c>
      <c r="C56" s="326" t="s">
        <v>378</v>
      </c>
      <c r="D56" s="331" t="s">
        <v>491</v>
      </c>
      <c r="E56" s="311" t="s">
        <v>492</v>
      </c>
      <c r="F56" s="338" t="s">
        <v>21</v>
      </c>
      <c r="G56" s="171">
        <v>1</v>
      </c>
      <c r="H56" s="267"/>
      <c r="I56" s="268" t="str">
        <f t="shared" si="2"/>
        <v>Internal</v>
      </c>
      <c r="J56" s="261">
        <v>1</v>
      </c>
      <c r="K56" s="171"/>
      <c r="L56" s="171"/>
      <c r="M56" s="171"/>
      <c r="N56" s="269" t="str">
        <f t="shared" si="3"/>
        <v>S</v>
      </c>
      <c r="O56" s="270"/>
      <c r="P56" s="270"/>
    </row>
    <row r="57" spans="1:16" ht="28.8" x14ac:dyDescent="0.3">
      <c r="A57" s="171"/>
      <c r="B57" s="314" t="s">
        <v>524</v>
      </c>
      <c r="C57" s="326" t="s">
        <v>378</v>
      </c>
      <c r="D57" s="311" t="s">
        <v>493</v>
      </c>
      <c r="E57" s="333" t="s">
        <v>494</v>
      </c>
      <c r="F57" s="339" t="s">
        <v>14</v>
      </c>
      <c r="G57" s="171">
        <v>1</v>
      </c>
      <c r="H57" s="267"/>
      <c r="I57" s="268" t="str">
        <f t="shared" si="2"/>
        <v>Internal</v>
      </c>
      <c r="J57" s="261">
        <v>1</v>
      </c>
      <c r="K57" s="171"/>
      <c r="L57" s="171"/>
      <c r="M57" s="171"/>
      <c r="N57" s="269" t="str">
        <f t="shared" si="3"/>
        <v>S</v>
      </c>
      <c r="O57" s="270"/>
      <c r="P57" s="270"/>
    </row>
    <row r="58" spans="1:16" x14ac:dyDescent="0.3">
      <c r="A58" s="171"/>
      <c r="B58" s="314" t="s">
        <v>524</v>
      </c>
      <c r="C58" s="326" t="s">
        <v>495</v>
      </c>
      <c r="D58" s="325" t="s">
        <v>496</v>
      </c>
      <c r="E58" s="332" t="s">
        <v>497</v>
      </c>
      <c r="F58" s="339" t="s">
        <v>495</v>
      </c>
      <c r="G58" s="171">
        <v>1</v>
      </c>
      <c r="H58" s="267"/>
      <c r="I58" s="268" t="str">
        <f t="shared" si="2"/>
        <v>Internal</v>
      </c>
      <c r="J58" s="261">
        <v>1</v>
      </c>
      <c r="K58" s="171"/>
      <c r="L58" s="171"/>
      <c r="M58" s="171"/>
      <c r="N58" s="269" t="str">
        <f t="shared" si="3"/>
        <v>S</v>
      </c>
      <c r="O58" s="270"/>
      <c r="P58" s="270"/>
    </row>
    <row r="59" spans="1:16" x14ac:dyDescent="0.3">
      <c r="A59" s="171"/>
      <c r="B59" s="314" t="s">
        <v>524</v>
      </c>
      <c r="C59" s="326" t="s">
        <v>378</v>
      </c>
      <c r="D59" s="330" t="s">
        <v>498</v>
      </c>
      <c r="E59" s="329" t="s">
        <v>499</v>
      </c>
      <c r="F59" s="338" t="s">
        <v>17</v>
      </c>
      <c r="G59" s="261">
        <v>1</v>
      </c>
      <c r="H59" s="278"/>
      <c r="I59" s="268" t="str">
        <f t="shared" si="2"/>
        <v>Internal</v>
      </c>
      <c r="J59" s="261">
        <v>1</v>
      </c>
      <c r="K59" s="261"/>
      <c r="L59" s="261"/>
      <c r="M59" s="261"/>
      <c r="N59" s="269" t="str">
        <f t="shared" si="3"/>
        <v>S</v>
      </c>
      <c r="O59" s="270"/>
      <c r="P59" s="270"/>
    </row>
    <row r="60" spans="1:16" x14ac:dyDescent="0.3">
      <c r="A60" s="171"/>
      <c r="B60" s="314" t="s">
        <v>524</v>
      </c>
      <c r="C60" s="326" t="s">
        <v>426</v>
      </c>
      <c r="D60" s="311" t="s">
        <v>500</v>
      </c>
      <c r="E60" s="311" t="s">
        <v>501</v>
      </c>
      <c r="F60" s="338" t="s">
        <v>388</v>
      </c>
      <c r="G60" s="261">
        <v>1</v>
      </c>
      <c r="H60" s="267"/>
      <c r="I60" s="268" t="str">
        <f t="shared" si="2"/>
        <v>Internal</v>
      </c>
      <c r="J60" s="261">
        <v>1</v>
      </c>
      <c r="K60" s="171"/>
      <c r="L60" s="171"/>
      <c r="M60" s="171"/>
      <c r="N60" s="269" t="str">
        <f t="shared" si="3"/>
        <v>S</v>
      </c>
      <c r="O60" s="270"/>
      <c r="P60" s="270"/>
    </row>
    <row r="61" spans="1:16" x14ac:dyDescent="0.3">
      <c r="A61" s="171"/>
      <c r="B61" s="314" t="s">
        <v>524</v>
      </c>
      <c r="C61" s="326" t="s">
        <v>389</v>
      </c>
      <c r="D61" s="327" t="s">
        <v>502</v>
      </c>
      <c r="E61" s="327" t="s">
        <v>503</v>
      </c>
      <c r="F61" s="338" t="s">
        <v>140</v>
      </c>
      <c r="G61" s="261">
        <v>1</v>
      </c>
      <c r="H61" s="267"/>
      <c r="I61" s="268" t="str">
        <f t="shared" si="2"/>
        <v>Internal</v>
      </c>
      <c r="J61" s="261">
        <v>1</v>
      </c>
      <c r="K61" s="171"/>
      <c r="L61" s="171"/>
      <c r="M61" s="171"/>
      <c r="N61" s="269" t="str">
        <f t="shared" si="3"/>
        <v>S</v>
      </c>
      <c r="O61" s="270"/>
      <c r="P61" s="270"/>
    </row>
    <row r="62" spans="1:16" x14ac:dyDescent="0.3">
      <c r="A62" s="171"/>
      <c r="B62" s="314" t="s">
        <v>524</v>
      </c>
      <c r="C62" s="326" t="s">
        <v>389</v>
      </c>
      <c r="D62" s="311" t="s">
        <v>504</v>
      </c>
      <c r="E62" s="311" t="s">
        <v>505</v>
      </c>
      <c r="F62" s="338" t="s">
        <v>140</v>
      </c>
      <c r="G62" s="261">
        <v>1</v>
      </c>
      <c r="H62" s="278"/>
      <c r="I62" s="268" t="str">
        <f t="shared" si="2"/>
        <v>Internal</v>
      </c>
      <c r="J62" s="261">
        <v>1</v>
      </c>
      <c r="K62" s="261"/>
      <c r="L62" s="261"/>
      <c r="M62" s="261"/>
      <c r="N62" s="269" t="str">
        <f t="shared" si="3"/>
        <v>S</v>
      </c>
      <c r="O62" s="270"/>
      <c r="P62" s="270"/>
    </row>
    <row r="63" spans="1:16" ht="15" thickBot="1" x14ac:dyDescent="0.35">
      <c r="A63" s="171"/>
      <c r="B63" s="314" t="s">
        <v>524</v>
      </c>
      <c r="C63" s="335" t="s">
        <v>389</v>
      </c>
      <c r="D63" s="336" t="s">
        <v>506</v>
      </c>
      <c r="E63" s="337" t="s">
        <v>507</v>
      </c>
      <c r="F63" s="340" t="s">
        <v>140</v>
      </c>
      <c r="G63" s="261">
        <v>1</v>
      </c>
      <c r="H63" s="267"/>
      <c r="I63" s="268" t="str">
        <f t="shared" si="2"/>
        <v>Internal</v>
      </c>
      <c r="J63" s="261">
        <v>1</v>
      </c>
      <c r="K63" s="171"/>
      <c r="L63" s="171"/>
      <c r="M63" s="171"/>
      <c r="N63" s="269" t="str">
        <f t="shared" si="3"/>
        <v>S</v>
      </c>
      <c r="O63" s="270"/>
      <c r="P63" s="270"/>
    </row>
    <row r="64" spans="1:16" x14ac:dyDescent="0.3">
      <c r="A64" s="171"/>
      <c r="B64" s="314" t="s">
        <v>524</v>
      </c>
      <c r="C64" s="334" t="s">
        <v>389</v>
      </c>
      <c r="D64" s="328" t="s">
        <v>508</v>
      </c>
      <c r="E64" s="333" t="s">
        <v>509</v>
      </c>
      <c r="F64" s="339" t="s">
        <v>140</v>
      </c>
      <c r="G64" s="261">
        <v>1</v>
      </c>
      <c r="H64" s="267"/>
      <c r="I64" s="268" t="str">
        <f t="shared" si="2"/>
        <v>Internal</v>
      </c>
      <c r="J64" s="171"/>
      <c r="K64" s="171">
        <v>1</v>
      </c>
      <c r="L64" s="171"/>
      <c r="M64" s="171"/>
      <c r="N64" s="269" t="str">
        <f t="shared" si="3"/>
        <v>W</v>
      </c>
      <c r="O64" s="270"/>
      <c r="P64" s="270"/>
    </row>
    <row r="65" spans="1:16" x14ac:dyDescent="0.3">
      <c r="A65" s="171"/>
      <c r="B65" s="314" t="s">
        <v>524</v>
      </c>
      <c r="C65" s="326" t="s">
        <v>389</v>
      </c>
      <c r="D65" s="311" t="s">
        <v>510</v>
      </c>
      <c r="E65" s="311" t="s">
        <v>511</v>
      </c>
      <c r="F65" s="338" t="s">
        <v>140</v>
      </c>
      <c r="G65" s="261">
        <v>1</v>
      </c>
      <c r="H65" s="291"/>
      <c r="I65" s="268" t="str">
        <f t="shared" si="2"/>
        <v>Internal</v>
      </c>
      <c r="J65" s="290"/>
      <c r="K65" s="290">
        <v>1</v>
      </c>
      <c r="L65" s="290"/>
      <c r="M65" s="290"/>
      <c r="N65" s="269" t="str">
        <f t="shared" si="3"/>
        <v>W</v>
      </c>
      <c r="O65" s="270"/>
      <c r="P65" s="270"/>
    </row>
    <row r="66" spans="1:16" ht="28.8" x14ac:dyDescent="0.3">
      <c r="A66" s="171"/>
      <c r="B66" s="314" t="s">
        <v>524</v>
      </c>
      <c r="C66" s="326" t="s">
        <v>378</v>
      </c>
      <c r="D66" s="311" t="s">
        <v>512</v>
      </c>
      <c r="E66" s="311" t="s">
        <v>513</v>
      </c>
      <c r="F66" s="338" t="s">
        <v>389</v>
      </c>
      <c r="G66" s="261">
        <v>1</v>
      </c>
      <c r="H66" s="267"/>
      <c r="I66" s="268" t="str">
        <f t="shared" si="2"/>
        <v>Internal</v>
      </c>
      <c r="J66" s="171"/>
      <c r="K66" s="171">
        <v>1</v>
      </c>
      <c r="L66" s="171"/>
      <c r="M66" s="171"/>
      <c r="N66" s="269" t="str">
        <f t="shared" si="3"/>
        <v>W</v>
      </c>
      <c r="O66" s="270"/>
      <c r="P66" s="270"/>
    </row>
    <row r="67" spans="1:16" x14ac:dyDescent="0.3">
      <c r="A67" s="171"/>
      <c r="B67" s="314" t="s">
        <v>524</v>
      </c>
      <c r="C67" s="326" t="s">
        <v>378</v>
      </c>
      <c r="D67" s="311" t="s">
        <v>514</v>
      </c>
      <c r="E67" s="311" t="s">
        <v>515</v>
      </c>
      <c r="F67" s="338" t="s">
        <v>483</v>
      </c>
      <c r="G67" s="261">
        <v>1</v>
      </c>
      <c r="H67" s="267"/>
      <c r="I67" s="268" t="str">
        <f t="shared" si="2"/>
        <v>Internal</v>
      </c>
      <c r="J67" s="171"/>
      <c r="K67" s="171">
        <v>1</v>
      </c>
      <c r="L67" s="171"/>
      <c r="M67" s="171"/>
      <c r="N67" s="269" t="str">
        <f t="shared" si="3"/>
        <v>W</v>
      </c>
      <c r="O67" s="270"/>
      <c r="P67" s="270"/>
    </row>
    <row r="68" spans="1:16" x14ac:dyDescent="0.3">
      <c r="A68" s="171"/>
      <c r="B68" s="314" t="s">
        <v>524</v>
      </c>
      <c r="C68" s="326" t="s">
        <v>378</v>
      </c>
      <c r="D68" s="311" t="s">
        <v>516</v>
      </c>
      <c r="E68" s="311" t="s">
        <v>517</v>
      </c>
      <c r="F68" s="338" t="s">
        <v>19</v>
      </c>
      <c r="G68" s="261">
        <v>1</v>
      </c>
      <c r="H68" s="267"/>
      <c r="I68" s="268" t="str">
        <f t="shared" si="2"/>
        <v>Internal</v>
      </c>
      <c r="J68" s="171"/>
      <c r="K68" s="171">
        <v>1</v>
      </c>
      <c r="L68" s="171"/>
      <c r="M68" s="171"/>
      <c r="N68" s="269" t="str">
        <f t="shared" si="3"/>
        <v>W</v>
      </c>
      <c r="O68" s="270"/>
      <c r="P68" s="270"/>
    </row>
    <row r="69" spans="1:16" x14ac:dyDescent="0.3">
      <c r="A69" s="171"/>
      <c r="B69" s="314" t="s">
        <v>524</v>
      </c>
      <c r="C69" s="326" t="s">
        <v>378</v>
      </c>
      <c r="D69" s="311" t="s">
        <v>518</v>
      </c>
      <c r="E69" s="311" t="s">
        <v>519</v>
      </c>
      <c r="F69" s="338" t="s">
        <v>17</v>
      </c>
      <c r="G69" s="261">
        <v>1</v>
      </c>
      <c r="H69" s="278"/>
      <c r="I69" s="268" t="str">
        <f t="shared" si="2"/>
        <v>Internal</v>
      </c>
      <c r="J69" s="261"/>
      <c r="K69" s="261">
        <v>1</v>
      </c>
      <c r="L69" s="261"/>
      <c r="M69" s="261"/>
      <c r="N69" s="269" t="str">
        <f t="shared" si="3"/>
        <v>W</v>
      </c>
      <c r="O69" s="270"/>
      <c r="P69" s="270"/>
    </row>
    <row r="70" spans="1:16" x14ac:dyDescent="0.3">
      <c r="A70" s="171"/>
      <c r="B70" s="314" t="s">
        <v>524</v>
      </c>
      <c r="C70" s="326" t="s">
        <v>381</v>
      </c>
      <c r="D70" s="311" t="s">
        <v>520</v>
      </c>
      <c r="E70" s="311" t="s">
        <v>521</v>
      </c>
      <c r="F70" s="338" t="s">
        <v>17</v>
      </c>
      <c r="G70" s="261">
        <v>1</v>
      </c>
      <c r="H70" s="267"/>
      <c r="I70" s="268" t="str">
        <f t="shared" si="2"/>
        <v>Internal</v>
      </c>
      <c r="J70" s="171"/>
      <c r="K70" s="171">
        <v>1</v>
      </c>
      <c r="L70" s="171"/>
      <c r="M70" s="171"/>
      <c r="N70" s="269" t="str">
        <f t="shared" si="3"/>
        <v>W</v>
      </c>
      <c r="O70" s="270"/>
      <c r="P70" s="270"/>
    </row>
    <row r="71" spans="1:16" ht="15" thickBot="1" x14ac:dyDescent="0.35">
      <c r="A71" s="171"/>
      <c r="B71" s="314" t="s">
        <v>524</v>
      </c>
      <c r="C71" s="326" t="s">
        <v>426</v>
      </c>
      <c r="D71" s="311" t="s">
        <v>522</v>
      </c>
      <c r="E71" s="311" t="s">
        <v>523</v>
      </c>
      <c r="F71" s="338" t="s">
        <v>388</v>
      </c>
      <c r="G71" s="171">
        <v>1</v>
      </c>
      <c r="H71" s="267"/>
      <c r="I71" s="268" t="str">
        <f t="shared" si="2"/>
        <v>Internal</v>
      </c>
      <c r="J71" s="171"/>
      <c r="K71" s="171">
        <v>1</v>
      </c>
      <c r="L71" s="171"/>
      <c r="M71" s="171"/>
      <c r="N71" s="269" t="str">
        <f t="shared" si="3"/>
        <v>W</v>
      </c>
      <c r="O71" s="270"/>
      <c r="P71" s="270"/>
    </row>
    <row r="72" spans="1:16" ht="15" thickTop="1" x14ac:dyDescent="0.3">
      <c r="A72" s="171"/>
      <c r="B72" s="314" t="s">
        <v>524</v>
      </c>
      <c r="C72" s="346" t="s">
        <v>381</v>
      </c>
      <c r="D72" s="347" t="s">
        <v>525</v>
      </c>
      <c r="E72" s="348" t="s">
        <v>526</v>
      </c>
      <c r="F72" s="350" t="s">
        <v>16</v>
      </c>
      <c r="G72" s="261"/>
      <c r="H72" s="278">
        <v>1</v>
      </c>
      <c r="I72" s="268" t="str">
        <f t="shared" si="2"/>
        <v>Eksternal</v>
      </c>
      <c r="J72" s="261"/>
      <c r="K72" s="261"/>
      <c r="L72" s="261">
        <v>1</v>
      </c>
      <c r="M72" s="261"/>
      <c r="N72" s="269" t="str">
        <f t="shared" si="3"/>
        <v>O</v>
      </c>
      <c r="O72" s="270"/>
      <c r="P72" s="270"/>
    </row>
    <row r="73" spans="1:16" x14ac:dyDescent="0.3">
      <c r="A73" s="171"/>
      <c r="B73" s="314" t="s">
        <v>524</v>
      </c>
      <c r="C73" s="342" t="s">
        <v>381</v>
      </c>
      <c r="D73" s="311" t="s">
        <v>527</v>
      </c>
      <c r="E73" s="311" t="s">
        <v>528</v>
      </c>
      <c r="F73" s="338" t="s">
        <v>17</v>
      </c>
      <c r="G73" s="261"/>
      <c r="H73" s="278">
        <v>1</v>
      </c>
      <c r="I73" s="268" t="str">
        <f t="shared" si="2"/>
        <v>Eksternal</v>
      </c>
      <c r="J73" s="261"/>
      <c r="K73" s="261"/>
      <c r="L73" s="261">
        <v>1</v>
      </c>
      <c r="M73" s="261"/>
      <c r="N73" s="269" t="str">
        <f t="shared" si="3"/>
        <v>O</v>
      </c>
      <c r="O73" s="270"/>
      <c r="P73" s="270"/>
    </row>
    <row r="74" spans="1:16" ht="28.8" x14ac:dyDescent="0.3">
      <c r="A74" s="171"/>
      <c r="B74" s="314" t="s">
        <v>524</v>
      </c>
      <c r="C74" s="342" t="s">
        <v>426</v>
      </c>
      <c r="D74" s="311" t="s">
        <v>529</v>
      </c>
      <c r="E74" s="311" t="s">
        <v>530</v>
      </c>
      <c r="F74" s="338" t="s">
        <v>388</v>
      </c>
      <c r="G74" s="171"/>
      <c r="H74" s="278">
        <v>1</v>
      </c>
      <c r="I74" s="268" t="str">
        <f t="shared" si="2"/>
        <v>Eksternal</v>
      </c>
      <c r="J74" s="171"/>
      <c r="K74" s="171"/>
      <c r="L74" s="261">
        <v>1</v>
      </c>
      <c r="M74" s="171"/>
      <c r="N74" s="269" t="str">
        <f t="shared" si="3"/>
        <v>O</v>
      </c>
      <c r="O74" s="270"/>
      <c r="P74" s="270"/>
    </row>
    <row r="75" spans="1:16" x14ac:dyDescent="0.3">
      <c r="A75" s="171"/>
      <c r="B75" s="314" t="s">
        <v>524</v>
      </c>
      <c r="C75" s="342" t="s">
        <v>378</v>
      </c>
      <c r="D75" s="311" t="s">
        <v>531</v>
      </c>
      <c r="E75" s="311" t="s">
        <v>532</v>
      </c>
      <c r="F75" s="338" t="s">
        <v>15</v>
      </c>
      <c r="G75" s="261"/>
      <c r="H75" s="278">
        <v>1</v>
      </c>
      <c r="I75" s="268" t="str">
        <f t="shared" si="2"/>
        <v>Eksternal</v>
      </c>
      <c r="J75" s="261"/>
      <c r="K75" s="261"/>
      <c r="L75" s="261">
        <v>1</v>
      </c>
      <c r="M75" s="261"/>
      <c r="N75" s="269" t="str">
        <f t="shared" si="3"/>
        <v>O</v>
      </c>
      <c r="O75" s="270"/>
      <c r="P75" s="270"/>
    </row>
    <row r="76" spans="1:16" x14ac:dyDescent="0.3">
      <c r="A76" s="171"/>
      <c r="B76" s="314" t="s">
        <v>524</v>
      </c>
      <c r="C76" s="342" t="s">
        <v>378</v>
      </c>
      <c r="D76" s="311" t="s">
        <v>533</v>
      </c>
      <c r="E76" s="311" t="s">
        <v>534</v>
      </c>
      <c r="F76" s="338" t="s">
        <v>150</v>
      </c>
      <c r="G76" s="171"/>
      <c r="H76" s="278">
        <v>1</v>
      </c>
      <c r="I76" s="268" t="str">
        <f t="shared" si="2"/>
        <v>Eksternal</v>
      </c>
      <c r="J76" s="171"/>
      <c r="K76" s="171"/>
      <c r="L76" s="261">
        <v>1</v>
      </c>
      <c r="M76" s="171"/>
      <c r="N76" s="269" t="str">
        <f t="shared" si="3"/>
        <v>O</v>
      </c>
      <c r="O76" s="270"/>
      <c r="P76" s="270"/>
    </row>
    <row r="77" spans="1:16" x14ac:dyDescent="0.3">
      <c r="A77" s="171"/>
      <c r="B77" s="314" t="s">
        <v>524</v>
      </c>
      <c r="C77" s="342" t="s">
        <v>378</v>
      </c>
      <c r="D77" s="349" t="s">
        <v>535</v>
      </c>
      <c r="E77" s="349" t="s">
        <v>536</v>
      </c>
      <c r="F77" s="351" t="s">
        <v>140</v>
      </c>
      <c r="G77" s="171"/>
      <c r="H77" s="278">
        <v>1</v>
      </c>
      <c r="I77" s="268" t="str">
        <f t="shared" si="2"/>
        <v>Eksternal</v>
      </c>
      <c r="J77" s="171"/>
      <c r="K77" s="171"/>
      <c r="L77" s="261">
        <v>1</v>
      </c>
      <c r="M77" s="171"/>
      <c r="N77" s="269" t="str">
        <f t="shared" si="3"/>
        <v>O</v>
      </c>
      <c r="O77" s="270"/>
      <c r="P77" s="270"/>
    </row>
    <row r="78" spans="1:16" x14ac:dyDescent="0.3">
      <c r="A78" s="171"/>
      <c r="B78" s="314" t="s">
        <v>524</v>
      </c>
      <c r="C78" s="342" t="s">
        <v>378</v>
      </c>
      <c r="D78" s="349" t="s">
        <v>537</v>
      </c>
      <c r="E78" s="349" t="s">
        <v>538</v>
      </c>
      <c r="F78" s="351" t="s">
        <v>19</v>
      </c>
      <c r="G78" s="171"/>
      <c r="H78" s="278">
        <v>1</v>
      </c>
      <c r="I78" s="268" t="str">
        <f t="shared" si="2"/>
        <v>Eksternal</v>
      </c>
      <c r="J78" s="171"/>
      <c r="K78" s="171"/>
      <c r="L78" s="261">
        <v>1</v>
      </c>
      <c r="M78" s="171"/>
      <c r="N78" s="269" t="str">
        <f t="shared" si="3"/>
        <v>O</v>
      </c>
      <c r="O78" s="270"/>
      <c r="P78" s="270"/>
    </row>
    <row r="79" spans="1:16" ht="15" thickBot="1" x14ac:dyDescent="0.35">
      <c r="A79" s="171"/>
      <c r="B79" s="314" t="s">
        <v>524</v>
      </c>
      <c r="C79" s="345" t="s">
        <v>378</v>
      </c>
      <c r="D79" s="337" t="s">
        <v>539</v>
      </c>
      <c r="E79" s="337" t="s">
        <v>540</v>
      </c>
      <c r="F79" s="340" t="s">
        <v>14</v>
      </c>
      <c r="G79" s="261"/>
      <c r="H79" s="278">
        <v>1</v>
      </c>
      <c r="I79" s="268" t="str">
        <f t="shared" si="2"/>
        <v>Eksternal</v>
      </c>
      <c r="J79" s="261"/>
      <c r="K79" s="261"/>
      <c r="L79" s="261">
        <v>1</v>
      </c>
      <c r="M79" s="261"/>
      <c r="N79" s="269" t="str">
        <f t="shared" si="3"/>
        <v>O</v>
      </c>
      <c r="O79" s="270"/>
      <c r="P79" s="270"/>
    </row>
    <row r="80" spans="1:16" ht="28.8" x14ac:dyDescent="0.3">
      <c r="A80" s="171"/>
      <c r="B80" s="314" t="s">
        <v>524</v>
      </c>
      <c r="C80" s="344" t="s">
        <v>426</v>
      </c>
      <c r="D80" s="328" t="s">
        <v>541</v>
      </c>
      <c r="E80" s="333" t="s">
        <v>542</v>
      </c>
      <c r="F80" s="339" t="s">
        <v>388</v>
      </c>
      <c r="G80" s="261"/>
      <c r="H80" s="278">
        <v>1</v>
      </c>
      <c r="I80" s="268" t="str">
        <f t="shared" si="2"/>
        <v>Eksternal</v>
      </c>
      <c r="J80" s="261"/>
      <c r="K80" s="261"/>
      <c r="L80" s="261"/>
      <c r="M80" s="261">
        <v>1</v>
      </c>
      <c r="N80" s="269" t="str">
        <f t="shared" si="3"/>
        <v>T</v>
      </c>
      <c r="O80" s="270"/>
      <c r="P80" s="270"/>
    </row>
    <row r="81" spans="1:16" ht="28.8" x14ac:dyDescent="0.3">
      <c r="A81" s="171"/>
      <c r="B81" s="314" t="s">
        <v>524</v>
      </c>
      <c r="C81" s="342" t="s">
        <v>381</v>
      </c>
      <c r="D81" s="311" t="s">
        <v>543</v>
      </c>
      <c r="E81" s="311" t="s">
        <v>544</v>
      </c>
      <c r="F81" s="338" t="s">
        <v>17</v>
      </c>
      <c r="G81" s="171"/>
      <c r="H81" s="278">
        <v>1</v>
      </c>
      <c r="I81" s="268" t="str">
        <f t="shared" si="2"/>
        <v>Eksternal</v>
      </c>
      <c r="J81" s="171"/>
      <c r="K81" s="171"/>
      <c r="L81" s="171"/>
      <c r="M81" s="261">
        <v>1</v>
      </c>
      <c r="N81" s="269" t="str">
        <f t="shared" si="3"/>
        <v>T</v>
      </c>
      <c r="O81" s="270"/>
      <c r="P81" s="270"/>
    </row>
    <row r="82" spans="1:16" ht="28.8" x14ac:dyDescent="0.3">
      <c r="A82" s="171"/>
      <c r="B82" s="314" t="s">
        <v>524</v>
      </c>
      <c r="C82" s="342" t="s">
        <v>426</v>
      </c>
      <c r="D82" s="311" t="s">
        <v>545</v>
      </c>
      <c r="E82" s="311" t="s">
        <v>546</v>
      </c>
      <c r="F82" s="338" t="s">
        <v>388</v>
      </c>
      <c r="G82" s="261"/>
      <c r="H82" s="278">
        <v>1</v>
      </c>
      <c r="I82" s="268" t="str">
        <f t="shared" si="2"/>
        <v>Eksternal</v>
      </c>
      <c r="J82" s="261"/>
      <c r="K82" s="261"/>
      <c r="L82" s="261"/>
      <c r="M82" s="261">
        <v>1</v>
      </c>
      <c r="N82" s="269" t="str">
        <f t="shared" si="3"/>
        <v>T</v>
      </c>
      <c r="O82" s="270"/>
      <c r="P82" s="270"/>
    </row>
    <row r="83" spans="1:16" x14ac:dyDescent="0.3">
      <c r="A83" s="171"/>
      <c r="B83" s="314" t="s">
        <v>524</v>
      </c>
      <c r="C83" s="342" t="s">
        <v>378</v>
      </c>
      <c r="D83" s="331" t="s">
        <v>547</v>
      </c>
      <c r="E83" s="311" t="s">
        <v>548</v>
      </c>
      <c r="F83" s="338" t="s">
        <v>490</v>
      </c>
      <c r="G83" s="171"/>
      <c r="H83" s="278">
        <v>1</v>
      </c>
      <c r="I83" s="268" t="str">
        <f t="shared" si="2"/>
        <v>Eksternal</v>
      </c>
      <c r="J83" s="171"/>
      <c r="K83" s="171"/>
      <c r="L83" s="171"/>
      <c r="M83" s="261">
        <v>1</v>
      </c>
      <c r="N83" s="269" t="str">
        <f t="shared" si="3"/>
        <v>T</v>
      </c>
      <c r="O83" s="270"/>
      <c r="P83" s="270"/>
    </row>
    <row r="84" spans="1:16" x14ac:dyDescent="0.3">
      <c r="A84" s="171"/>
      <c r="B84" s="314" t="s">
        <v>524</v>
      </c>
      <c r="C84" s="342" t="s">
        <v>378</v>
      </c>
      <c r="D84" s="343" t="s">
        <v>549</v>
      </c>
      <c r="E84" s="333" t="s">
        <v>550</v>
      </c>
      <c r="F84" s="338" t="s">
        <v>468</v>
      </c>
      <c r="G84" s="171"/>
      <c r="H84" s="278">
        <v>1</v>
      </c>
      <c r="I84" s="268" t="str">
        <f t="shared" si="2"/>
        <v>Eksternal</v>
      </c>
      <c r="J84" s="171"/>
      <c r="K84" s="171"/>
      <c r="L84" s="171"/>
      <c r="M84" s="261">
        <v>1</v>
      </c>
      <c r="N84" s="269" t="str">
        <f t="shared" si="3"/>
        <v>T</v>
      </c>
      <c r="O84" s="270"/>
      <c r="P84" s="270"/>
    </row>
    <row r="85" spans="1:16" x14ac:dyDescent="0.3">
      <c r="A85" s="171"/>
      <c r="B85" s="314" t="s">
        <v>524</v>
      </c>
      <c r="C85" s="342" t="s">
        <v>378</v>
      </c>
      <c r="D85" s="311" t="s">
        <v>551</v>
      </c>
      <c r="E85" s="311" t="s">
        <v>552</v>
      </c>
      <c r="F85" s="338" t="s">
        <v>140</v>
      </c>
      <c r="G85" s="171"/>
      <c r="H85" s="278">
        <v>1</v>
      </c>
      <c r="I85" s="268" t="str">
        <f t="shared" si="2"/>
        <v>Eksternal</v>
      </c>
      <c r="J85" s="171"/>
      <c r="K85" s="171"/>
      <c r="L85" s="171"/>
      <c r="M85" s="261">
        <v>1</v>
      </c>
      <c r="N85" s="269" t="str">
        <f t="shared" si="3"/>
        <v>T</v>
      </c>
      <c r="O85" s="270"/>
      <c r="P85" s="270"/>
    </row>
    <row r="86" spans="1:16" x14ac:dyDescent="0.3">
      <c r="A86" s="171"/>
      <c r="B86" s="314" t="s">
        <v>524</v>
      </c>
      <c r="C86" s="342" t="s">
        <v>378</v>
      </c>
      <c r="D86" s="311" t="s">
        <v>553</v>
      </c>
      <c r="E86" s="311" t="s">
        <v>554</v>
      </c>
      <c r="F86" s="338" t="s">
        <v>483</v>
      </c>
      <c r="G86" s="171"/>
      <c r="H86" s="278">
        <v>1</v>
      </c>
      <c r="I86" s="268" t="str">
        <f t="shared" si="2"/>
        <v>Eksternal</v>
      </c>
      <c r="J86" s="171"/>
      <c r="K86" s="171"/>
      <c r="L86" s="171"/>
      <c r="M86" s="261">
        <v>1</v>
      </c>
      <c r="N86" s="269" t="str">
        <f t="shared" si="3"/>
        <v>T</v>
      </c>
      <c r="O86" s="270"/>
      <c r="P86" s="270"/>
    </row>
    <row r="87" spans="1:16" x14ac:dyDescent="0.3">
      <c r="A87" s="171"/>
      <c r="B87" s="314" t="s">
        <v>524</v>
      </c>
      <c r="C87" s="352" t="s">
        <v>389</v>
      </c>
      <c r="D87" s="349" t="s">
        <v>555</v>
      </c>
      <c r="E87" s="349" t="s">
        <v>556</v>
      </c>
      <c r="F87" s="351" t="s">
        <v>140</v>
      </c>
      <c r="G87" s="171"/>
      <c r="H87" s="278">
        <v>1</v>
      </c>
      <c r="I87" s="268" t="str">
        <f t="shared" si="2"/>
        <v>Eksternal</v>
      </c>
      <c r="J87" s="171"/>
      <c r="K87" s="171"/>
      <c r="L87" s="171"/>
      <c r="M87" s="261">
        <v>1</v>
      </c>
      <c r="N87" s="269" t="str">
        <f t="shared" si="3"/>
        <v>T</v>
      </c>
      <c r="O87" s="270"/>
      <c r="P87" s="270"/>
    </row>
    <row r="88" spans="1:16" ht="29.4" thickBot="1" x14ac:dyDescent="0.35">
      <c r="A88" s="171"/>
      <c r="B88" s="314" t="s">
        <v>524</v>
      </c>
      <c r="C88" s="345" t="s">
        <v>443</v>
      </c>
      <c r="D88" s="337" t="s">
        <v>557</v>
      </c>
      <c r="E88" s="337" t="s">
        <v>558</v>
      </c>
      <c r="F88" s="340" t="s">
        <v>15</v>
      </c>
      <c r="G88" s="171"/>
      <c r="H88" s="267">
        <v>1</v>
      </c>
      <c r="I88" s="268" t="str">
        <f t="shared" si="2"/>
        <v>Eksternal</v>
      </c>
      <c r="J88" s="171"/>
      <c r="K88" s="171"/>
      <c r="L88" s="171"/>
      <c r="M88" s="171">
        <v>1</v>
      </c>
      <c r="N88" s="269" t="str">
        <f t="shared" si="3"/>
        <v>T</v>
      </c>
      <c r="O88" s="270"/>
      <c r="P88" s="270"/>
    </row>
    <row r="89" spans="1:16" s="172" customFormat="1" x14ac:dyDescent="0.3">
      <c r="A89" s="171"/>
      <c r="B89" s="314" t="s">
        <v>567</v>
      </c>
      <c r="C89" s="353" t="s">
        <v>378</v>
      </c>
      <c r="D89" s="318" t="s">
        <v>559</v>
      </c>
      <c r="E89" s="318" t="s">
        <v>560</v>
      </c>
      <c r="F89" s="317" t="s">
        <v>17</v>
      </c>
      <c r="G89" s="267">
        <v>1</v>
      </c>
      <c r="H89" s="267"/>
      <c r="I89" s="268" t="str">
        <f t="shared" si="2"/>
        <v>Internal</v>
      </c>
      <c r="J89" s="171">
        <v>1</v>
      </c>
      <c r="K89" s="171"/>
      <c r="L89" s="267"/>
      <c r="M89" s="171"/>
      <c r="N89" s="269" t="str">
        <f t="shared" si="3"/>
        <v>S</v>
      </c>
      <c r="O89" s="270"/>
      <c r="P89" s="270"/>
    </row>
    <row r="90" spans="1:16" x14ac:dyDescent="0.3">
      <c r="A90" s="171"/>
      <c r="B90" s="314" t="s">
        <v>567</v>
      </c>
      <c r="C90" s="353" t="s">
        <v>389</v>
      </c>
      <c r="D90" s="318" t="s">
        <v>561</v>
      </c>
      <c r="E90" s="318" t="s">
        <v>562</v>
      </c>
      <c r="F90" s="317" t="s">
        <v>14</v>
      </c>
      <c r="G90" s="267">
        <v>1</v>
      </c>
      <c r="H90" s="267"/>
      <c r="I90" s="268" t="str">
        <f t="shared" si="2"/>
        <v>Internal</v>
      </c>
      <c r="J90" s="171">
        <v>1</v>
      </c>
      <c r="K90" s="171"/>
      <c r="L90" s="171"/>
      <c r="M90" s="171"/>
      <c r="N90" s="269" t="str">
        <f t="shared" si="3"/>
        <v>S</v>
      </c>
      <c r="O90" s="270"/>
      <c r="P90" s="270"/>
    </row>
    <row r="91" spans="1:16" s="148" customFormat="1" x14ac:dyDescent="0.3">
      <c r="A91" s="171"/>
      <c r="B91" s="314" t="s">
        <v>567</v>
      </c>
      <c r="C91" s="353" t="s">
        <v>381</v>
      </c>
      <c r="D91" s="318" t="s">
        <v>563</v>
      </c>
      <c r="E91" s="318" t="s">
        <v>564</v>
      </c>
      <c r="F91" s="317" t="s">
        <v>490</v>
      </c>
      <c r="G91" s="267">
        <v>1</v>
      </c>
      <c r="H91" s="267"/>
      <c r="I91" s="268" t="str">
        <f t="shared" ref="I91:I132" si="4">IF(H91=1,"Eksternal",IF(G91=1,"Internal",0))</f>
        <v>Internal</v>
      </c>
      <c r="J91" s="171">
        <v>1</v>
      </c>
      <c r="K91" s="171"/>
      <c r="L91" s="171"/>
      <c r="M91" s="171"/>
      <c r="N91" s="269" t="str">
        <f t="shared" ref="N91:N132" si="5">IF(J91=1,"S",IF(K91=1,"W",IF(L91=1,"O",IF(M91=1,"T","-"))))</f>
        <v>S</v>
      </c>
      <c r="O91" s="270"/>
      <c r="P91" s="270"/>
    </row>
    <row r="92" spans="1:16" s="148" customFormat="1" x14ac:dyDescent="0.3">
      <c r="A92" s="171"/>
      <c r="B92" s="314" t="s">
        <v>567</v>
      </c>
      <c r="C92" s="353" t="s">
        <v>389</v>
      </c>
      <c r="D92" s="318" t="s">
        <v>565</v>
      </c>
      <c r="E92" s="318" t="s">
        <v>566</v>
      </c>
      <c r="F92" s="317" t="s">
        <v>140</v>
      </c>
      <c r="G92" s="267">
        <v>1</v>
      </c>
      <c r="H92" s="267"/>
      <c r="I92" s="268" t="str">
        <f t="shared" si="4"/>
        <v>Internal</v>
      </c>
      <c r="J92" s="171">
        <v>1</v>
      </c>
      <c r="K92" s="171"/>
      <c r="L92" s="171"/>
      <c r="M92" s="273"/>
      <c r="N92" s="269" t="str">
        <f t="shared" si="5"/>
        <v>S</v>
      </c>
      <c r="O92" s="270"/>
      <c r="P92" s="270"/>
    </row>
    <row r="93" spans="1:16" s="148" customFormat="1" x14ac:dyDescent="0.3">
      <c r="A93" s="171"/>
      <c r="B93" s="314" t="s">
        <v>567</v>
      </c>
      <c r="C93" s="354" t="s">
        <v>378</v>
      </c>
      <c r="D93" s="318" t="s">
        <v>568</v>
      </c>
      <c r="E93" s="318" t="s">
        <v>569</v>
      </c>
      <c r="F93" s="317" t="s">
        <v>483</v>
      </c>
      <c r="G93" s="267">
        <v>1</v>
      </c>
      <c r="H93" s="267"/>
      <c r="I93" s="268" t="str">
        <f t="shared" si="4"/>
        <v>Internal</v>
      </c>
      <c r="J93" s="171"/>
      <c r="K93" s="171">
        <v>1</v>
      </c>
      <c r="L93" s="171"/>
      <c r="M93" s="171"/>
      <c r="N93" s="269" t="str">
        <f t="shared" si="5"/>
        <v>W</v>
      </c>
      <c r="O93" s="270"/>
      <c r="P93" s="270"/>
    </row>
    <row r="94" spans="1:16" s="148" customFormat="1" x14ac:dyDescent="0.3">
      <c r="A94" s="171"/>
      <c r="B94" s="314" t="s">
        <v>567</v>
      </c>
      <c r="C94" s="354" t="s">
        <v>378</v>
      </c>
      <c r="D94" s="311" t="s">
        <v>570</v>
      </c>
      <c r="E94" s="318" t="s">
        <v>571</v>
      </c>
      <c r="F94" s="317" t="s">
        <v>21</v>
      </c>
      <c r="G94" s="267">
        <v>1</v>
      </c>
      <c r="H94" s="278"/>
      <c r="I94" s="268" t="str">
        <f t="shared" si="4"/>
        <v>Internal</v>
      </c>
      <c r="J94" s="261"/>
      <c r="K94" s="261">
        <v>1</v>
      </c>
      <c r="L94" s="261"/>
      <c r="M94" s="261"/>
      <c r="N94" s="269" t="str">
        <f t="shared" si="5"/>
        <v>W</v>
      </c>
      <c r="O94" s="270"/>
      <c r="P94" s="270"/>
    </row>
    <row r="95" spans="1:16" s="148" customFormat="1" x14ac:dyDescent="0.3">
      <c r="A95" s="171"/>
      <c r="B95" s="314" t="s">
        <v>567</v>
      </c>
      <c r="C95" s="354" t="s">
        <v>378</v>
      </c>
      <c r="D95" s="318" t="s">
        <v>572</v>
      </c>
      <c r="E95" s="318" t="s">
        <v>573</v>
      </c>
      <c r="F95" s="317" t="s">
        <v>17</v>
      </c>
      <c r="G95" s="267">
        <v>1</v>
      </c>
      <c r="H95" s="267"/>
      <c r="I95" s="268" t="str">
        <f t="shared" si="4"/>
        <v>Internal</v>
      </c>
      <c r="J95" s="171"/>
      <c r="K95" s="171">
        <v>1</v>
      </c>
      <c r="L95" s="171"/>
      <c r="M95" s="171"/>
      <c r="N95" s="269" t="str">
        <f t="shared" si="5"/>
        <v>W</v>
      </c>
      <c r="O95" s="270"/>
      <c r="P95" s="270"/>
    </row>
    <row r="96" spans="1:16" s="148" customFormat="1" x14ac:dyDescent="0.3">
      <c r="A96" s="171"/>
      <c r="B96" s="314" t="s">
        <v>567</v>
      </c>
      <c r="C96" s="354" t="s">
        <v>378</v>
      </c>
      <c r="D96" s="318" t="s">
        <v>574</v>
      </c>
      <c r="E96" s="318" t="s">
        <v>575</v>
      </c>
      <c r="F96" s="317" t="s">
        <v>17</v>
      </c>
      <c r="G96" s="267">
        <v>1</v>
      </c>
      <c r="H96" s="267"/>
      <c r="I96" s="268" t="str">
        <f t="shared" si="4"/>
        <v>Internal</v>
      </c>
      <c r="J96" s="171"/>
      <c r="K96" s="171">
        <v>1</v>
      </c>
      <c r="L96" s="171"/>
      <c r="M96" s="171"/>
      <c r="N96" s="269" t="str">
        <f t="shared" si="5"/>
        <v>W</v>
      </c>
      <c r="O96" s="270"/>
      <c r="P96" s="270"/>
    </row>
    <row r="97" spans="1:16" s="148" customFormat="1" x14ac:dyDescent="0.3">
      <c r="A97" s="171"/>
      <c r="B97" s="314" t="s">
        <v>567</v>
      </c>
      <c r="C97" s="354" t="s">
        <v>378</v>
      </c>
      <c r="D97" s="318" t="s">
        <v>576</v>
      </c>
      <c r="E97" s="318" t="s">
        <v>577</v>
      </c>
      <c r="F97" s="317" t="s">
        <v>17</v>
      </c>
      <c r="G97" s="267">
        <v>1</v>
      </c>
      <c r="H97" s="267"/>
      <c r="I97" s="268" t="str">
        <f t="shared" si="4"/>
        <v>Internal</v>
      </c>
      <c r="J97" s="171"/>
      <c r="K97" s="171">
        <v>1</v>
      </c>
      <c r="L97" s="171"/>
      <c r="M97" s="171"/>
      <c r="N97" s="269" t="str">
        <f t="shared" si="5"/>
        <v>W</v>
      </c>
      <c r="O97" s="270"/>
      <c r="P97" s="270"/>
    </row>
    <row r="98" spans="1:16" x14ac:dyDescent="0.3">
      <c r="A98" s="171"/>
      <c r="B98" s="314" t="s">
        <v>567</v>
      </c>
      <c r="C98" s="354" t="s">
        <v>389</v>
      </c>
      <c r="D98" s="318" t="s">
        <v>578</v>
      </c>
      <c r="E98" s="318" t="s">
        <v>579</v>
      </c>
      <c r="F98" s="317" t="s">
        <v>140</v>
      </c>
      <c r="G98" s="267">
        <v>1</v>
      </c>
      <c r="H98" s="267"/>
      <c r="I98" s="268" t="str">
        <f t="shared" si="4"/>
        <v>Internal</v>
      </c>
      <c r="J98" s="171"/>
      <c r="K98" s="171">
        <v>1</v>
      </c>
      <c r="L98" s="171"/>
      <c r="M98" s="171"/>
      <c r="N98" s="269" t="str">
        <f t="shared" si="5"/>
        <v>W</v>
      </c>
      <c r="O98" s="270"/>
      <c r="P98" s="270"/>
    </row>
    <row r="99" spans="1:16" x14ac:dyDescent="0.3">
      <c r="A99" s="171"/>
      <c r="B99" s="314" t="s">
        <v>567</v>
      </c>
      <c r="C99" s="354" t="s">
        <v>389</v>
      </c>
      <c r="D99" s="318" t="s">
        <v>580</v>
      </c>
      <c r="E99" s="318" t="s">
        <v>581</v>
      </c>
      <c r="F99" s="317" t="s">
        <v>15</v>
      </c>
      <c r="G99" s="267">
        <v>1</v>
      </c>
      <c r="H99" s="267"/>
      <c r="I99" s="268" t="str">
        <f t="shared" si="4"/>
        <v>Internal</v>
      </c>
      <c r="J99" s="171"/>
      <c r="K99" s="171">
        <v>1</v>
      </c>
      <c r="L99" s="171"/>
      <c r="M99" s="171"/>
      <c r="N99" s="269" t="str">
        <f t="shared" si="5"/>
        <v>W</v>
      </c>
      <c r="O99" s="270"/>
      <c r="P99" s="270"/>
    </row>
    <row r="100" spans="1:16" x14ac:dyDescent="0.3">
      <c r="A100" s="171"/>
      <c r="B100" s="314" t="s">
        <v>567</v>
      </c>
      <c r="C100" s="354" t="s">
        <v>381</v>
      </c>
      <c r="D100" s="318" t="s">
        <v>582</v>
      </c>
      <c r="E100" s="318" t="s">
        <v>583</v>
      </c>
      <c r="F100" s="317" t="s">
        <v>14</v>
      </c>
      <c r="G100" s="267">
        <v>1</v>
      </c>
      <c r="H100" s="267"/>
      <c r="I100" s="268" t="str">
        <f t="shared" si="4"/>
        <v>Internal</v>
      </c>
      <c r="J100" s="171"/>
      <c r="K100" s="171">
        <v>1</v>
      </c>
      <c r="L100" s="171"/>
      <c r="M100" s="171"/>
      <c r="N100" s="269" t="str">
        <f t="shared" si="5"/>
        <v>W</v>
      </c>
      <c r="O100" s="270"/>
      <c r="P100" s="270"/>
    </row>
    <row r="101" spans="1:16" x14ac:dyDescent="0.3">
      <c r="A101" s="171"/>
      <c r="B101" s="314" t="s">
        <v>567</v>
      </c>
      <c r="C101" s="354" t="s">
        <v>381</v>
      </c>
      <c r="D101" s="318" t="s">
        <v>584</v>
      </c>
      <c r="E101" s="318" t="s">
        <v>585</v>
      </c>
      <c r="F101" s="317" t="s">
        <v>490</v>
      </c>
      <c r="G101" s="267">
        <v>1</v>
      </c>
      <c r="H101" s="267"/>
      <c r="I101" s="268" t="str">
        <f t="shared" si="4"/>
        <v>Internal</v>
      </c>
      <c r="J101" s="261"/>
      <c r="K101" s="261">
        <v>1</v>
      </c>
      <c r="L101" s="261"/>
      <c r="M101" s="261"/>
      <c r="N101" s="269" t="str">
        <f t="shared" si="5"/>
        <v>W</v>
      </c>
      <c r="O101" s="270"/>
      <c r="P101" s="270"/>
    </row>
    <row r="102" spans="1:16" x14ac:dyDescent="0.3">
      <c r="A102" s="171"/>
      <c r="B102" s="314" t="s">
        <v>567</v>
      </c>
      <c r="C102" s="355" t="s">
        <v>378</v>
      </c>
      <c r="D102" s="318" t="s">
        <v>586</v>
      </c>
      <c r="E102" s="318" t="s">
        <v>587</v>
      </c>
      <c r="F102" s="317" t="s">
        <v>483</v>
      </c>
      <c r="G102" s="171"/>
      <c r="H102" s="267">
        <v>1</v>
      </c>
      <c r="I102" s="268" t="str">
        <f t="shared" si="4"/>
        <v>Eksternal</v>
      </c>
      <c r="J102" s="171"/>
      <c r="K102" s="171"/>
      <c r="L102" s="171">
        <v>1</v>
      </c>
      <c r="M102" s="171"/>
      <c r="N102" s="269" t="str">
        <f t="shared" si="5"/>
        <v>O</v>
      </c>
      <c r="O102" s="270"/>
      <c r="P102" s="270"/>
    </row>
    <row r="103" spans="1:16" x14ac:dyDescent="0.3">
      <c r="A103" s="171"/>
      <c r="B103" s="314" t="s">
        <v>567</v>
      </c>
      <c r="C103" s="355" t="s">
        <v>426</v>
      </c>
      <c r="D103" s="318" t="s">
        <v>588</v>
      </c>
      <c r="E103" s="318" t="s">
        <v>589</v>
      </c>
      <c r="F103" s="317" t="s">
        <v>14</v>
      </c>
      <c r="G103" s="171"/>
      <c r="H103" s="267">
        <v>1</v>
      </c>
      <c r="I103" s="268" t="str">
        <f t="shared" si="4"/>
        <v>Eksternal</v>
      </c>
      <c r="J103" s="171"/>
      <c r="K103" s="171"/>
      <c r="L103" s="171">
        <v>1</v>
      </c>
      <c r="M103" s="171"/>
      <c r="N103" s="269" t="str">
        <f t="shared" si="5"/>
        <v>O</v>
      </c>
      <c r="O103" s="270"/>
      <c r="P103" s="270"/>
    </row>
    <row r="104" spans="1:16" x14ac:dyDescent="0.3">
      <c r="A104" s="171"/>
      <c r="B104" s="314" t="s">
        <v>567</v>
      </c>
      <c r="C104" s="355" t="s">
        <v>389</v>
      </c>
      <c r="D104" s="318" t="s">
        <v>590</v>
      </c>
      <c r="E104" s="318" t="s">
        <v>591</v>
      </c>
      <c r="F104" s="317" t="s">
        <v>140</v>
      </c>
      <c r="G104" s="261"/>
      <c r="H104" s="267">
        <v>1</v>
      </c>
      <c r="I104" s="268" t="str">
        <f t="shared" si="4"/>
        <v>Eksternal</v>
      </c>
      <c r="J104" s="261"/>
      <c r="K104" s="261"/>
      <c r="L104" s="261">
        <v>1</v>
      </c>
      <c r="M104" s="261"/>
      <c r="N104" s="269" t="str">
        <f t="shared" si="5"/>
        <v>O</v>
      </c>
      <c r="O104" s="270"/>
      <c r="P104" s="270"/>
    </row>
    <row r="105" spans="1:16" x14ac:dyDescent="0.3">
      <c r="A105" s="171"/>
      <c r="B105" s="314" t="s">
        <v>567</v>
      </c>
      <c r="C105" s="355" t="s">
        <v>381</v>
      </c>
      <c r="D105" s="318" t="s">
        <v>592</v>
      </c>
      <c r="E105" s="318" t="s">
        <v>593</v>
      </c>
      <c r="F105" s="317" t="s">
        <v>17</v>
      </c>
      <c r="G105" s="171"/>
      <c r="H105" s="267">
        <v>1</v>
      </c>
      <c r="I105" s="268" t="str">
        <f t="shared" si="4"/>
        <v>Eksternal</v>
      </c>
      <c r="J105" s="171"/>
      <c r="K105" s="171"/>
      <c r="L105" s="171">
        <v>1</v>
      </c>
      <c r="M105" s="171"/>
      <c r="N105" s="269" t="str">
        <f t="shared" si="5"/>
        <v>O</v>
      </c>
      <c r="O105" s="270"/>
      <c r="P105" s="270"/>
    </row>
    <row r="106" spans="1:16" x14ac:dyDescent="0.3">
      <c r="A106" s="171"/>
      <c r="B106" s="314" t="s">
        <v>567</v>
      </c>
      <c r="C106" s="355" t="s">
        <v>378</v>
      </c>
      <c r="D106" s="318" t="s">
        <v>594</v>
      </c>
      <c r="E106" s="318" t="s">
        <v>595</v>
      </c>
      <c r="F106" s="317" t="s">
        <v>483</v>
      </c>
      <c r="G106" s="171"/>
      <c r="H106" s="267">
        <v>1</v>
      </c>
      <c r="I106" s="268" t="str">
        <f t="shared" si="4"/>
        <v>Eksternal</v>
      </c>
      <c r="J106" s="171"/>
      <c r="K106" s="171"/>
      <c r="L106" s="171">
        <v>1</v>
      </c>
      <c r="M106" s="171"/>
      <c r="N106" s="269" t="str">
        <f t="shared" si="5"/>
        <v>O</v>
      </c>
      <c r="O106" s="270"/>
      <c r="P106" s="270"/>
    </row>
    <row r="107" spans="1:16" x14ac:dyDescent="0.3">
      <c r="A107" s="171"/>
      <c r="B107" s="314" t="s">
        <v>567</v>
      </c>
      <c r="C107" s="356" t="s">
        <v>426</v>
      </c>
      <c r="D107" s="318" t="s">
        <v>596</v>
      </c>
      <c r="E107" s="318" t="s">
        <v>597</v>
      </c>
      <c r="F107" s="317" t="s">
        <v>423</v>
      </c>
      <c r="G107" s="290"/>
      <c r="H107" s="267">
        <v>1</v>
      </c>
      <c r="I107" s="268" t="str">
        <f t="shared" si="4"/>
        <v>Eksternal</v>
      </c>
      <c r="J107" s="290"/>
      <c r="K107" s="290"/>
      <c r="L107" s="290"/>
      <c r="M107" s="290">
        <v>1</v>
      </c>
      <c r="N107" s="269" t="str">
        <f t="shared" si="5"/>
        <v>T</v>
      </c>
      <c r="O107" s="270"/>
      <c r="P107" s="270"/>
    </row>
    <row r="108" spans="1:16" x14ac:dyDescent="0.3">
      <c r="A108" s="171"/>
      <c r="B108" s="314" t="s">
        <v>567</v>
      </c>
      <c r="C108" s="356" t="s">
        <v>426</v>
      </c>
      <c r="D108" s="318" t="s">
        <v>598</v>
      </c>
      <c r="E108" s="318" t="s">
        <v>599</v>
      </c>
      <c r="F108" s="317" t="s">
        <v>15</v>
      </c>
      <c r="G108" s="171"/>
      <c r="H108" s="267">
        <v>1</v>
      </c>
      <c r="I108" s="268" t="str">
        <f t="shared" si="4"/>
        <v>Eksternal</v>
      </c>
      <c r="J108" s="171"/>
      <c r="K108" s="171"/>
      <c r="L108" s="171"/>
      <c r="M108" s="171">
        <v>1</v>
      </c>
      <c r="N108" s="269" t="str">
        <f t="shared" si="5"/>
        <v>T</v>
      </c>
      <c r="O108" s="270"/>
      <c r="P108" s="270"/>
    </row>
    <row r="109" spans="1:16" x14ac:dyDescent="0.3">
      <c r="A109" s="171"/>
      <c r="B109" s="314" t="s">
        <v>567</v>
      </c>
      <c r="C109" s="356" t="s">
        <v>426</v>
      </c>
      <c r="D109" s="318" t="s">
        <v>600</v>
      </c>
      <c r="E109" s="318" t="s">
        <v>601</v>
      </c>
      <c r="F109" s="317" t="s">
        <v>14</v>
      </c>
      <c r="G109" s="171"/>
      <c r="H109" s="267">
        <v>1</v>
      </c>
      <c r="I109" s="268" t="str">
        <f t="shared" si="4"/>
        <v>Eksternal</v>
      </c>
      <c r="J109" s="171"/>
      <c r="K109" s="171"/>
      <c r="L109" s="171"/>
      <c r="M109" s="171">
        <v>1</v>
      </c>
      <c r="N109" s="269" t="str">
        <f t="shared" si="5"/>
        <v>T</v>
      </c>
      <c r="O109" s="270"/>
      <c r="P109" s="270"/>
    </row>
    <row r="110" spans="1:16" x14ac:dyDescent="0.3">
      <c r="A110" s="171"/>
      <c r="B110" s="314" t="s">
        <v>567</v>
      </c>
      <c r="C110" s="356" t="s">
        <v>378</v>
      </c>
      <c r="D110" s="318" t="s">
        <v>602</v>
      </c>
      <c r="E110" s="318" t="s">
        <v>603</v>
      </c>
      <c r="F110" s="317" t="s">
        <v>17</v>
      </c>
      <c r="G110" s="171"/>
      <c r="H110" s="267">
        <v>1</v>
      </c>
      <c r="I110" s="268" t="str">
        <f t="shared" si="4"/>
        <v>Eksternal</v>
      </c>
      <c r="J110" s="171"/>
      <c r="K110" s="171"/>
      <c r="L110" s="171"/>
      <c r="M110" s="171">
        <v>1</v>
      </c>
      <c r="N110" s="269" t="str">
        <f t="shared" si="5"/>
        <v>T</v>
      </c>
      <c r="O110" s="270"/>
      <c r="P110" s="270"/>
    </row>
    <row r="111" spans="1:16" x14ac:dyDescent="0.3">
      <c r="A111" s="171"/>
      <c r="B111" s="314" t="s">
        <v>567</v>
      </c>
      <c r="C111" s="356" t="s">
        <v>378</v>
      </c>
      <c r="D111" s="318" t="s">
        <v>604</v>
      </c>
      <c r="E111" s="318" t="s">
        <v>605</v>
      </c>
      <c r="F111" s="317" t="s">
        <v>14</v>
      </c>
      <c r="G111" s="261"/>
      <c r="H111" s="267">
        <v>1</v>
      </c>
      <c r="I111" s="268" t="str">
        <f t="shared" si="4"/>
        <v>Eksternal</v>
      </c>
      <c r="J111" s="261"/>
      <c r="K111" s="261"/>
      <c r="L111" s="261"/>
      <c r="M111" s="261">
        <v>1</v>
      </c>
      <c r="N111" s="269" t="str">
        <f t="shared" si="5"/>
        <v>T</v>
      </c>
      <c r="O111" s="270"/>
      <c r="P111" s="270"/>
    </row>
    <row r="112" spans="1:16" x14ac:dyDescent="0.3">
      <c r="A112" s="171"/>
      <c r="B112" s="314" t="s">
        <v>567</v>
      </c>
      <c r="C112" s="356" t="s">
        <v>443</v>
      </c>
      <c r="D112" s="318" t="s">
        <v>606</v>
      </c>
      <c r="E112" s="318" t="s">
        <v>607</v>
      </c>
      <c r="F112" s="317" t="s">
        <v>14</v>
      </c>
      <c r="G112" s="171"/>
      <c r="H112" s="267">
        <v>1</v>
      </c>
      <c r="I112" s="268" t="str">
        <f t="shared" si="4"/>
        <v>Eksternal</v>
      </c>
      <c r="J112" s="171"/>
      <c r="K112" s="171"/>
      <c r="L112" s="171"/>
      <c r="M112" s="171">
        <v>1</v>
      </c>
      <c r="N112" s="269" t="str">
        <f t="shared" si="5"/>
        <v>T</v>
      </c>
      <c r="O112" s="270"/>
      <c r="P112" s="270"/>
    </row>
    <row r="113" spans="1:16" ht="28.8" x14ac:dyDescent="0.3">
      <c r="A113" s="171"/>
      <c r="B113" s="314" t="s">
        <v>12</v>
      </c>
      <c r="C113" s="294" t="s">
        <v>389</v>
      </c>
      <c r="D113" s="274" t="s">
        <v>608</v>
      </c>
      <c r="E113" s="173" t="s">
        <v>609</v>
      </c>
      <c r="F113" s="266"/>
      <c r="G113" s="267">
        <v>1</v>
      </c>
      <c r="H113" s="267"/>
      <c r="I113" s="268" t="str">
        <f t="shared" si="4"/>
        <v>Internal</v>
      </c>
      <c r="J113" s="171">
        <v>1</v>
      </c>
      <c r="K113" s="171"/>
      <c r="L113" s="171"/>
      <c r="M113" s="171"/>
      <c r="N113" s="269" t="str">
        <f t="shared" si="5"/>
        <v>S</v>
      </c>
      <c r="O113" s="270"/>
      <c r="P113" s="270"/>
    </row>
    <row r="114" spans="1:16" ht="129.6" x14ac:dyDescent="0.3">
      <c r="A114" s="171"/>
      <c r="B114" s="314" t="s">
        <v>12</v>
      </c>
      <c r="C114" s="260" t="s">
        <v>378</v>
      </c>
      <c r="D114" s="173" t="s">
        <v>610</v>
      </c>
      <c r="E114" s="173" t="s">
        <v>611</v>
      </c>
      <c r="F114" s="266"/>
      <c r="G114" s="267">
        <v>1</v>
      </c>
      <c r="H114" s="278"/>
      <c r="I114" s="268" t="str">
        <f t="shared" si="4"/>
        <v>Internal</v>
      </c>
      <c r="J114" s="261">
        <v>1</v>
      </c>
      <c r="K114" s="261"/>
      <c r="L114" s="261"/>
      <c r="M114" s="261"/>
      <c r="N114" s="269" t="str">
        <f t="shared" si="5"/>
        <v>S</v>
      </c>
      <c r="O114" s="270"/>
      <c r="P114" s="270"/>
    </row>
    <row r="115" spans="1:16" ht="43.2" x14ac:dyDescent="0.3">
      <c r="A115" s="171"/>
      <c r="B115" s="314" t="s">
        <v>12</v>
      </c>
      <c r="C115" s="260" t="s">
        <v>378</v>
      </c>
      <c r="D115" s="173" t="s">
        <v>612</v>
      </c>
      <c r="E115" s="173" t="s">
        <v>613</v>
      </c>
      <c r="F115" s="266"/>
      <c r="G115" s="267">
        <v>1</v>
      </c>
      <c r="H115" s="278"/>
      <c r="I115" s="268" t="str">
        <f t="shared" si="4"/>
        <v>Internal</v>
      </c>
      <c r="J115" s="261">
        <v>1</v>
      </c>
      <c r="K115" s="261"/>
      <c r="L115" s="261"/>
      <c r="M115" s="261"/>
      <c r="N115" s="269" t="str">
        <f t="shared" si="5"/>
        <v>S</v>
      </c>
      <c r="O115" s="270"/>
      <c r="P115" s="270"/>
    </row>
    <row r="116" spans="1:16" ht="28.8" x14ac:dyDescent="0.3">
      <c r="A116" s="171"/>
      <c r="B116" s="314" t="s">
        <v>12</v>
      </c>
      <c r="C116" s="279" t="s">
        <v>389</v>
      </c>
      <c r="D116" s="173" t="s">
        <v>614</v>
      </c>
      <c r="E116" s="173" t="s">
        <v>615</v>
      </c>
      <c r="F116" s="266"/>
      <c r="G116" s="267">
        <v>1</v>
      </c>
      <c r="H116" s="267"/>
      <c r="I116" s="268" t="str">
        <f t="shared" si="4"/>
        <v>Internal</v>
      </c>
      <c r="J116" s="171">
        <v>1</v>
      </c>
      <c r="K116" s="171"/>
      <c r="L116" s="171"/>
      <c r="M116" s="171"/>
      <c r="N116" s="269" t="str">
        <f t="shared" si="5"/>
        <v>S</v>
      </c>
      <c r="O116" s="270"/>
      <c r="P116" s="270"/>
    </row>
    <row r="117" spans="1:16" ht="43.2" x14ac:dyDescent="0.3">
      <c r="A117" s="171"/>
      <c r="B117" s="314" t="s">
        <v>12</v>
      </c>
      <c r="C117" s="260" t="s">
        <v>389</v>
      </c>
      <c r="D117" s="276" t="s">
        <v>616</v>
      </c>
      <c r="E117" s="276" t="s">
        <v>617</v>
      </c>
      <c r="F117" s="266"/>
      <c r="G117" s="267">
        <v>1</v>
      </c>
      <c r="H117" s="278"/>
      <c r="I117" s="268" t="str">
        <f t="shared" si="4"/>
        <v>Internal</v>
      </c>
      <c r="J117" s="261">
        <v>1</v>
      </c>
      <c r="K117" s="261"/>
      <c r="L117" s="261"/>
      <c r="M117" s="261"/>
      <c r="N117" s="269" t="str">
        <f t="shared" si="5"/>
        <v>S</v>
      </c>
      <c r="O117" s="270"/>
      <c r="P117" s="270"/>
    </row>
    <row r="118" spans="1:16" ht="86.4" x14ac:dyDescent="0.3">
      <c r="A118" s="171"/>
      <c r="B118" s="314" t="s">
        <v>12</v>
      </c>
      <c r="C118" s="264" t="s">
        <v>389</v>
      </c>
      <c r="D118" s="173" t="s">
        <v>618</v>
      </c>
      <c r="E118" s="173" t="s">
        <v>619</v>
      </c>
      <c r="F118" s="277"/>
      <c r="G118" s="267">
        <v>1</v>
      </c>
      <c r="H118" s="267"/>
      <c r="I118" s="268" t="str">
        <f t="shared" si="4"/>
        <v>Internal</v>
      </c>
      <c r="J118" s="171"/>
      <c r="K118" s="171">
        <v>1</v>
      </c>
      <c r="L118" s="171"/>
      <c r="M118" s="171"/>
      <c r="N118" s="269" t="str">
        <f t="shared" si="5"/>
        <v>W</v>
      </c>
      <c r="O118" s="270"/>
      <c r="P118" s="270"/>
    </row>
    <row r="119" spans="1:16" ht="57.6" x14ac:dyDescent="0.3">
      <c r="A119" s="171"/>
      <c r="B119" s="314" t="s">
        <v>12</v>
      </c>
      <c r="C119" s="284" t="s">
        <v>378</v>
      </c>
      <c r="D119" s="173" t="s">
        <v>620</v>
      </c>
      <c r="E119" s="173" t="s">
        <v>621</v>
      </c>
      <c r="F119" s="272"/>
      <c r="G119" s="267">
        <v>1</v>
      </c>
      <c r="H119" s="267"/>
      <c r="I119" s="268" t="str">
        <f t="shared" si="4"/>
        <v>Internal</v>
      </c>
      <c r="J119" s="171"/>
      <c r="K119" s="171">
        <v>1</v>
      </c>
      <c r="L119" s="171"/>
      <c r="M119" s="171"/>
      <c r="N119" s="269" t="str">
        <f t="shared" si="5"/>
        <v>W</v>
      </c>
      <c r="O119" s="270"/>
      <c r="P119" s="270"/>
    </row>
    <row r="120" spans="1:16" ht="43.2" x14ac:dyDescent="0.3">
      <c r="A120" s="171"/>
      <c r="B120" s="314" t="s">
        <v>12</v>
      </c>
      <c r="C120" s="281" t="s">
        <v>378</v>
      </c>
      <c r="D120" s="173" t="s">
        <v>622</v>
      </c>
      <c r="E120" s="173" t="s">
        <v>623</v>
      </c>
      <c r="F120" s="292"/>
      <c r="G120" s="267">
        <v>1</v>
      </c>
      <c r="H120" s="267"/>
      <c r="I120" s="268" t="str">
        <f t="shared" si="4"/>
        <v>Internal</v>
      </c>
      <c r="J120" s="171"/>
      <c r="K120" s="171">
        <v>1</v>
      </c>
      <c r="L120" s="171"/>
      <c r="M120" s="171"/>
      <c r="N120" s="269" t="str">
        <f t="shared" si="5"/>
        <v>W</v>
      </c>
      <c r="O120" s="270"/>
      <c r="P120" s="270"/>
    </row>
    <row r="121" spans="1:16" ht="72" x14ac:dyDescent="0.3">
      <c r="A121" s="171"/>
      <c r="B121" s="314" t="s">
        <v>12</v>
      </c>
      <c r="C121" s="295" t="s">
        <v>389</v>
      </c>
      <c r="D121" s="285" t="s">
        <v>624</v>
      </c>
      <c r="E121" s="173" t="s">
        <v>625</v>
      </c>
      <c r="F121" s="266"/>
      <c r="G121" s="267">
        <v>1</v>
      </c>
      <c r="H121" s="278"/>
      <c r="I121" s="268" t="str">
        <f t="shared" si="4"/>
        <v>Internal</v>
      </c>
      <c r="J121" s="261"/>
      <c r="K121" s="261">
        <v>1</v>
      </c>
      <c r="L121" s="261"/>
      <c r="M121" s="261"/>
      <c r="N121" s="269" t="str">
        <f t="shared" si="5"/>
        <v>W</v>
      </c>
      <c r="O121" s="270"/>
      <c r="P121" s="270"/>
    </row>
    <row r="122" spans="1:16" ht="57.6" x14ac:dyDescent="0.3">
      <c r="A122" s="171"/>
      <c r="B122" s="314" t="s">
        <v>12</v>
      </c>
      <c r="C122" s="260" t="s">
        <v>389</v>
      </c>
      <c r="D122" s="173" t="s">
        <v>626</v>
      </c>
      <c r="E122" s="296" t="s">
        <v>627</v>
      </c>
      <c r="F122" s="266"/>
      <c r="G122" s="267">
        <v>1</v>
      </c>
      <c r="H122" s="278"/>
      <c r="I122" s="268" t="str">
        <f t="shared" si="4"/>
        <v>Internal</v>
      </c>
      <c r="J122" s="261"/>
      <c r="K122" s="261">
        <v>1</v>
      </c>
      <c r="L122" s="261"/>
      <c r="M122" s="261"/>
      <c r="N122" s="269" t="str">
        <f t="shared" si="5"/>
        <v>W</v>
      </c>
      <c r="O122" s="270"/>
      <c r="P122" s="270"/>
    </row>
    <row r="123" spans="1:16" ht="57.6" x14ac:dyDescent="0.3">
      <c r="A123" s="171"/>
      <c r="B123" s="314" t="s">
        <v>12</v>
      </c>
      <c r="C123" s="271" t="s">
        <v>378</v>
      </c>
      <c r="D123" s="173" t="s">
        <v>628</v>
      </c>
      <c r="E123" s="173" t="s">
        <v>629</v>
      </c>
      <c r="F123" s="272"/>
      <c r="G123" s="171"/>
      <c r="H123" s="267">
        <v>1</v>
      </c>
      <c r="I123" s="268" t="str">
        <f t="shared" si="4"/>
        <v>Eksternal</v>
      </c>
      <c r="J123" s="171"/>
      <c r="K123" s="171"/>
      <c r="L123" s="171">
        <v>1</v>
      </c>
      <c r="M123" s="171"/>
      <c r="N123" s="269" t="str">
        <f t="shared" si="5"/>
        <v>O</v>
      </c>
      <c r="O123" s="270"/>
      <c r="P123" s="270"/>
    </row>
    <row r="124" spans="1:16" ht="43.2" x14ac:dyDescent="0.3">
      <c r="A124" s="171"/>
      <c r="B124" s="314" t="s">
        <v>12</v>
      </c>
      <c r="C124" s="260" t="s">
        <v>378</v>
      </c>
      <c r="D124" s="173" t="s">
        <v>630</v>
      </c>
      <c r="E124" s="173" t="s">
        <v>631</v>
      </c>
      <c r="F124" s="283"/>
      <c r="G124" s="261"/>
      <c r="H124" s="278">
        <v>1</v>
      </c>
      <c r="I124" s="268" t="str">
        <f t="shared" si="4"/>
        <v>Eksternal</v>
      </c>
      <c r="J124" s="261"/>
      <c r="K124" s="261"/>
      <c r="L124" s="261">
        <v>1</v>
      </c>
      <c r="M124" s="261"/>
      <c r="N124" s="269" t="str">
        <f t="shared" si="5"/>
        <v>O</v>
      </c>
      <c r="O124" s="270"/>
      <c r="P124" s="270"/>
    </row>
    <row r="125" spans="1:16" ht="100.8" x14ac:dyDescent="0.3">
      <c r="A125" s="171"/>
      <c r="B125" s="314" t="s">
        <v>12</v>
      </c>
      <c r="C125" s="294" t="s">
        <v>378</v>
      </c>
      <c r="D125" s="173" t="s">
        <v>632</v>
      </c>
      <c r="E125" s="173" t="s">
        <v>633</v>
      </c>
      <c r="F125" s="266"/>
      <c r="G125" s="171"/>
      <c r="H125" s="267">
        <v>1</v>
      </c>
      <c r="I125" s="268" t="str">
        <f t="shared" si="4"/>
        <v>Eksternal</v>
      </c>
      <c r="J125" s="171"/>
      <c r="K125" s="171"/>
      <c r="L125" s="171">
        <v>1</v>
      </c>
      <c r="M125" s="171"/>
      <c r="N125" s="269" t="str">
        <f t="shared" si="5"/>
        <v>O</v>
      </c>
      <c r="O125" s="270"/>
      <c r="P125" s="270"/>
    </row>
    <row r="126" spans="1:16" ht="43.2" x14ac:dyDescent="0.3">
      <c r="A126" s="171"/>
      <c r="B126" s="314" t="s">
        <v>12</v>
      </c>
      <c r="C126" s="264" t="s">
        <v>389</v>
      </c>
      <c r="D126" s="173" t="s">
        <v>634</v>
      </c>
      <c r="E126" s="173" t="s">
        <v>635</v>
      </c>
      <c r="F126" s="266"/>
      <c r="G126" s="171"/>
      <c r="H126" s="267">
        <v>1</v>
      </c>
      <c r="I126" s="268" t="str">
        <f t="shared" si="4"/>
        <v>Eksternal</v>
      </c>
      <c r="J126" s="171"/>
      <c r="K126" s="171"/>
      <c r="L126" s="171"/>
      <c r="M126" s="171">
        <v>1</v>
      </c>
      <c r="N126" s="269" t="str">
        <f t="shared" si="5"/>
        <v>T</v>
      </c>
      <c r="O126" s="270"/>
      <c r="P126" s="270"/>
    </row>
    <row r="127" spans="1:16" ht="43.2" x14ac:dyDescent="0.3">
      <c r="A127" s="171"/>
      <c r="B127" s="314" t="s">
        <v>12</v>
      </c>
      <c r="C127" s="279" t="s">
        <v>378</v>
      </c>
      <c r="D127" s="173" t="s">
        <v>636</v>
      </c>
      <c r="E127" s="173" t="s">
        <v>637</v>
      </c>
      <c r="F127" s="280"/>
      <c r="G127" s="171"/>
      <c r="H127" s="267">
        <v>1</v>
      </c>
      <c r="I127" s="268" t="str">
        <f t="shared" si="4"/>
        <v>Eksternal</v>
      </c>
      <c r="J127" s="171"/>
      <c r="K127" s="171"/>
      <c r="L127" s="171"/>
      <c r="M127" s="171">
        <v>1</v>
      </c>
      <c r="N127" s="269" t="str">
        <f t="shared" si="5"/>
        <v>T</v>
      </c>
      <c r="O127" s="270"/>
      <c r="P127" s="270"/>
    </row>
    <row r="128" spans="1:16" ht="28.8" x14ac:dyDescent="0.3">
      <c r="A128" s="171"/>
      <c r="B128" s="314" t="s">
        <v>12</v>
      </c>
      <c r="C128" s="271" t="s">
        <v>378</v>
      </c>
      <c r="D128" s="297" t="s">
        <v>638</v>
      </c>
      <c r="E128" s="286" t="s">
        <v>639</v>
      </c>
      <c r="F128" s="266"/>
      <c r="G128" s="171"/>
      <c r="H128" s="267">
        <v>1</v>
      </c>
      <c r="I128" s="268" t="str">
        <f t="shared" si="4"/>
        <v>Eksternal</v>
      </c>
      <c r="J128" s="171"/>
      <c r="K128" s="171"/>
      <c r="L128" s="171"/>
      <c r="M128" s="171">
        <v>1</v>
      </c>
      <c r="N128" s="269" t="str">
        <f t="shared" si="5"/>
        <v>T</v>
      </c>
      <c r="O128" s="270"/>
      <c r="P128" s="270"/>
    </row>
    <row r="129" spans="1:16" x14ac:dyDescent="0.3">
      <c r="A129" s="171"/>
      <c r="B129" s="314" t="s">
        <v>25</v>
      </c>
      <c r="C129" s="341" t="s">
        <v>378</v>
      </c>
      <c r="D129" s="357" t="s">
        <v>640</v>
      </c>
      <c r="E129" s="358" t="s">
        <v>641</v>
      </c>
      <c r="F129" s="34" t="s">
        <v>150</v>
      </c>
      <c r="G129" s="171">
        <v>1</v>
      </c>
      <c r="H129" s="267"/>
      <c r="I129" s="268" t="str">
        <f t="shared" si="4"/>
        <v>Internal</v>
      </c>
      <c r="J129" s="171">
        <v>1</v>
      </c>
      <c r="K129" s="171"/>
      <c r="L129" s="171"/>
      <c r="M129" s="171"/>
      <c r="N129" s="269" t="str">
        <f t="shared" si="5"/>
        <v>S</v>
      </c>
      <c r="O129" s="270"/>
      <c r="P129" s="270"/>
    </row>
    <row r="130" spans="1:16" x14ac:dyDescent="0.3">
      <c r="A130" s="171"/>
      <c r="B130" s="314" t="s">
        <v>25</v>
      </c>
      <c r="C130" s="341" t="s">
        <v>389</v>
      </c>
      <c r="D130" s="231" t="s">
        <v>642</v>
      </c>
      <c r="E130" s="231" t="s">
        <v>643</v>
      </c>
      <c r="F130" s="34" t="s">
        <v>17</v>
      </c>
      <c r="G130" s="171">
        <v>1</v>
      </c>
      <c r="H130" s="267"/>
      <c r="I130" s="268" t="str">
        <f t="shared" si="4"/>
        <v>Internal</v>
      </c>
      <c r="J130" s="171">
        <v>1</v>
      </c>
      <c r="K130" s="171"/>
      <c r="L130" s="171"/>
      <c r="M130" s="171"/>
      <c r="N130" s="269" t="str">
        <f t="shared" si="5"/>
        <v>S</v>
      </c>
      <c r="O130" s="270"/>
      <c r="P130" s="270"/>
    </row>
    <row r="131" spans="1:16" s="172" customFormat="1" x14ac:dyDescent="0.3">
      <c r="A131" s="171"/>
      <c r="B131" s="314" t="s">
        <v>25</v>
      </c>
      <c r="C131" s="341" t="s">
        <v>378</v>
      </c>
      <c r="D131" s="231" t="s">
        <v>644</v>
      </c>
      <c r="E131" s="231" t="s">
        <v>645</v>
      </c>
      <c r="F131" s="34" t="s">
        <v>389</v>
      </c>
      <c r="G131" s="171">
        <v>1</v>
      </c>
      <c r="H131" s="267"/>
      <c r="I131" s="268" t="str">
        <f t="shared" si="4"/>
        <v>Internal</v>
      </c>
      <c r="J131" s="171">
        <v>1</v>
      </c>
      <c r="K131" s="171"/>
      <c r="L131" s="267"/>
      <c r="M131" s="171"/>
      <c r="N131" s="269" t="str">
        <f t="shared" si="5"/>
        <v>S</v>
      </c>
      <c r="O131" s="270"/>
      <c r="P131" s="270"/>
    </row>
    <row r="132" spans="1:16" x14ac:dyDescent="0.3">
      <c r="A132" s="171"/>
      <c r="B132" s="314" t="s">
        <v>25</v>
      </c>
      <c r="C132" s="341" t="s">
        <v>389</v>
      </c>
      <c r="D132" s="231" t="s">
        <v>646</v>
      </c>
      <c r="E132" s="231" t="s">
        <v>647</v>
      </c>
      <c r="F132" s="34" t="s">
        <v>14</v>
      </c>
      <c r="G132" s="171">
        <v>1</v>
      </c>
      <c r="H132" s="267"/>
      <c r="I132" s="268" t="str">
        <f t="shared" si="4"/>
        <v>Internal</v>
      </c>
      <c r="J132" s="171">
        <v>1</v>
      </c>
      <c r="K132" s="171"/>
      <c r="L132" s="171"/>
      <c r="M132" s="171"/>
      <c r="N132" s="269" t="str">
        <f t="shared" si="5"/>
        <v>S</v>
      </c>
      <c r="O132" s="270"/>
      <c r="P132" s="270"/>
    </row>
    <row r="133" spans="1:16" s="148" customFormat="1" x14ac:dyDescent="0.3">
      <c r="A133" s="171"/>
      <c r="B133" s="314" t="s">
        <v>25</v>
      </c>
      <c r="C133" s="341" t="s">
        <v>389</v>
      </c>
      <c r="D133" s="231" t="s">
        <v>648</v>
      </c>
      <c r="E133" s="233" t="s">
        <v>649</v>
      </c>
      <c r="F133" s="34" t="s">
        <v>140</v>
      </c>
      <c r="G133" s="171">
        <v>1</v>
      </c>
      <c r="H133" s="267"/>
      <c r="I133" s="268" t="str">
        <f t="shared" ref="I133:I174" si="6">IF(H133=1,"Eksternal",IF(G133=1,"Internal",0))</f>
        <v>Internal</v>
      </c>
      <c r="J133" s="171">
        <v>1</v>
      </c>
      <c r="K133" s="171"/>
      <c r="L133" s="171"/>
      <c r="M133" s="171"/>
      <c r="N133" s="269" t="str">
        <f t="shared" ref="N133:N174" si="7">IF(J133=1,"S",IF(K133=1,"W",IF(L133=1,"O",IF(M133=1,"T","-"))))</f>
        <v>S</v>
      </c>
      <c r="O133" s="270"/>
      <c r="P133" s="270"/>
    </row>
    <row r="134" spans="1:16" s="148" customFormat="1" x14ac:dyDescent="0.3">
      <c r="A134" s="171"/>
      <c r="B134" s="314" t="s">
        <v>25</v>
      </c>
      <c r="C134" s="341" t="s">
        <v>378</v>
      </c>
      <c r="D134" s="231" t="s">
        <v>650</v>
      </c>
      <c r="E134" s="231" t="s">
        <v>651</v>
      </c>
      <c r="F134" s="34" t="s">
        <v>140</v>
      </c>
      <c r="G134" s="171">
        <v>1</v>
      </c>
      <c r="H134" s="267"/>
      <c r="I134" s="268" t="str">
        <f t="shared" si="6"/>
        <v>Internal</v>
      </c>
      <c r="J134" s="171">
        <v>1</v>
      </c>
      <c r="K134" s="171"/>
      <c r="L134" s="171"/>
      <c r="M134" s="273"/>
      <c r="N134" s="269" t="str">
        <f t="shared" si="7"/>
        <v>S</v>
      </c>
      <c r="O134" s="270"/>
      <c r="P134" s="270"/>
    </row>
    <row r="135" spans="1:16" s="148" customFormat="1" x14ac:dyDescent="0.3">
      <c r="A135" s="171"/>
      <c r="B135" s="314" t="s">
        <v>25</v>
      </c>
      <c r="C135" s="341" t="s">
        <v>378</v>
      </c>
      <c r="D135" s="231" t="s">
        <v>652</v>
      </c>
      <c r="E135" s="231" t="s">
        <v>653</v>
      </c>
      <c r="F135" s="34" t="s">
        <v>15</v>
      </c>
      <c r="G135" s="171">
        <v>1</v>
      </c>
      <c r="H135" s="267"/>
      <c r="I135" s="268" t="str">
        <f t="shared" si="6"/>
        <v>Internal</v>
      </c>
      <c r="J135" s="171">
        <v>1</v>
      </c>
      <c r="K135" s="171"/>
      <c r="L135" s="171"/>
      <c r="M135" s="171"/>
      <c r="N135" s="269" t="str">
        <f t="shared" si="7"/>
        <v>S</v>
      </c>
      <c r="O135" s="270"/>
      <c r="P135" s="270"/>
    </row>
    <row r="136" spans="1:16" s="148" customFormat="1" x14ac:dyDescent="0.3">
      <c r="A136" s="171"/>
      <c r="B136" s="314" t="s">
        <v>25</v>
      </c>
      <c r="C136" s="341" t="s">
        <v>378</v>
      </c>
      <c r="D136" s="231" t="s">
        <v>652</v>
      </c>
      <c r="E136" s="231" t="s">
        <v>654</v>
      </c>
      <c r="F136" s="34" t="s">
        <v>15</v>
      </c>
      <c r="G136" s="171">
        <v>1</v>
      </c>
      <c r="H136" s="278"/>
      <c r="I136" s="268" t="str">
        <f t="shared" si="6"/>
        <v>Internal</v>
      </c>
      <c r="J136" s="171">
        <v>1</v>
      </c>
      <c r="K136" s="261"/>
      <c r="L136" s="261"/>
      <c r="M136" s="261"/>
      <c r="N136" s="269" t="str">
        <f t="shared" si="7"/>
        <v>S</v>
      </c>
      <c r="O136" s="270"/>
      <c r="P136" s="270"/>
    </row>
    <row r="137" spans="1:16" s="148" customFormat="1" x14ac:dyDescent="0.3">
      <c r="A137" s="171"/>
      <c r="B137" s="314" t="s">
        <v>25</v>
      </c>
      <c r="C137" s="341" t="s">
        <v>378</v>
      </c>
      <c r="D137" s="231" t="s">
        <v>652</v>
      </c>
      <c r="E137" s="231" t="s">
        <v>655</v>
      </c>
      <c r="F137" s="34" t="s">
        <v>19</v>
      </c>
      <c r="G137" s="171">
        <v>1</v>
      </c>
      <c r="H137" s="267"/>
      <c r="I137" s="268" t="str">
        <f t="shared" si="6"/>
        <v>Internal</v>
      </c>
      <c r="J137" s="171">
        <v>1</v>
      </c>
      <c r="K137" s="171"/>
      <c r="L137" s="171"/>
      <c r="M137" s="171"/>
      <c r="N137" s="269" t="str">
        <f t="shared" si="7"/>
        <v>S</v>
      </c>
      <c r="O137" s="270"/>
      <c r="P137" s="270"/>
    </row>
    <row r="138" spans="1:16" s="148" customFormat="1" ht="28.8" x14ac:dyDescent="0.3">
      <c r="A138" s="171"/>
      <c r="B138" s="314" t="s">
        <v>25</v>
      </c>
      <c r="C138" s="341" t="s">
        <v>378</v>
      </c>
      <c r="D138" s="230" t="s">
        <v>656</v>
      </c>
      <c r="E138" s="231" t="s">
        <v>657</v>
      </c>
      <c r="F138" s="34" t="s">
        <v>15</v>
      </c>
      <c r="G138" s="171">
        <v>1</v>
      </c>
      <c r="H138" s="267"/>
      <c r="I138" s="268" t="str">
        <f t="shared" si="6"/>
        <v>Internal</v>
      </c>
      <c r="J138" s="171">
        <v>1</v>
      </c>
      <c r="K138" s="171"/>
      <c r="L138" s="171"/>
      <c r="M138" s="171"/>
      <c r="N138" s="269" t="str">
        <f t="shared" si="7"/>
        <v>S</v>
      </c>
      <c r="O138" s="270"/>
      <c r="P138" s="270"/>
    </row>
    <row r="139" spans="1:16" s="148" customFormat="1" x14ac:dyDescent="0.3">
      <c r="A139" s="171"/>
      <c r="B139" s="314" t="s">
        <v>25</v>
      </c>
      <c r="C139" s="341" t="s">
        <v>389</v>
      </c>
      <c r="D139" s="231" t="s">
        <v>658</v>
      </c>
      <c r="E139" s="231" t="s">
        <v>659</v>
      </c>
      <c r="F139" s="34" t="s">
        <v>389</v>
      </c>
      <c r="G139" s="171">
        <v>1</v>
      </c>
      <c r="H139" s="267"/>
      <c r="I139" s="268" t="str">
        <f t="shared" si="6"/>
        <v>Internal</v>
      </c>
      <c r="J139" s="171">
        <v>1</v>
      </c>
      <c r="K139" s="171"/>
      <c r="L139" s="171"/>
      <c r="M139" s="171"/>
      <c r="N139" s="269" t="str">
        <f t="shared" si="7"/>
        <v>S</v>
      </c>
      <c r="O139" s="270"/>
      <c r="P139" s="270"/>
    </row>
    <row r="140" spans="1:16" x14ac:dyDescent="0.3">
      <c r="A140" s="171"/>
      <c r="B140" s="314" t="s">
        <v>25</v>
      </c>
      <c r="C140" s="341" t="s">
        <v>660</v>
      </c>
      <c r="D140" s="231" t="s">
        <v>661</v>
      </c>
      <c r="E140" s="231" t="s">
        <v>662</v>
      </c>
      <c r="F140" s="34" t="s">
        <v>21</v>
      </c>
      <c r="G140" s="171">
        <v>1</v>
      </c>
      <c r="H140" s="267"/>
      <c r="I140" s="268" t="str">
        <f t="shared" si="6"/>
        <v>Internal</v>
      </c>
      <c r="J140" s="171">
        <v>1</v>
      </c>
      <c r="K140" s="171"/>
      <c r="L140" s="171"/>
      <c r="M140" s="171"/>
      <c r="N140" s="269" t="str">
        <f t="shared" si="7"/>
        <v>S</v>
      </c>
      <c r="O140" s="270"/>
      <c r="P140" s="270"/>
    </row>
    <row r="141" spans="1:16" x14ac:dyDescent="0.3">
      <c r="A141" s="171"/>
      <c r="B141" s="314" t="s">
        <v>25</v>
      </c>
      <c r="C141" s="341" t="s">
        <v>378</v>
      </c>
      <c r="D141" s="231" t="s">
        <v>663</v>
      </c>
      <c r="E141" s="231" t="s">
        <v>664</v>
      </c>
      <c r="F141" s="34" t="s">
        <v>389</v>
      </c>
      <c r="G141" s="171">
        <v>1</v>
      </c>
      <c r="H141" s="267"/>
      <c r="I141" s="268" t="str">
        <f t="shared" si="6"/>
        <v>Internal</v>
      </c>
      <c r="J141" s="171">
        <v>1</v>
      </c>
      <c r="K141" s="171"/>
      <c r="L141" s="171"/>
      <c r="M141" s="171"/>
      <c r="N141" s="269" t="str">
        <f t="shared" si="7"/>
        <v>S</v>
      </c>
      <c r="O141" s="270"/>
      <c r="P141" s="270"/>
    </row>
    <row r="142" spans="1:16" x14ac:dyDescent="0.3">
      <c r="A142" s="171"/>
      <c r="B142" s="314" t="s">
        <v>25</v>
      </c>
      <c r="C142" s="341" t="s">
        <v>389</v>
      </c>
      <c r="D142" s="231" t="s">
        <v>665</v>
      </c>
      <c r="E142" s="231" t="s">
        <v>666</v>
      </c>
      <c r="F142" s="34" t="s">
        <v>389</v>
      </c>
      <c r="G142" s="171">
        <v>1</v>
      </c>
      <c r="H142" s="267"/>
      <c r="I142" s="268" t="str">
        <f t="shared" si="6"/>
        <v>Internal</v>
      </c>
      <c r="J142" s="171">
        <v>1</v>
      </c>
      <c r="K142" s="171"/>
      <c r="L142" s="171"/>
      <c r="M142" s="171"/>
      <c r="N142" s="269" t="str">
        <f t="shared" si="7"/>
        <v>S</v>
      </c>
      <c r="O142" s="270"/>
      <c r="P142" s="270"/>
    </row>
    <row r="143" spans="1:16" x14ac:dyDescent="0.3">
      <c r="A143" s="171"/>
      <c r="B143" s="314" t="s">
        <v>25</v>
      </c>
      <c r="C143" s="341" t="s">
        <v>378</v>
      </c>
      <c r="D143" s="231" t="s">
        <v>667</v>
      </c>
      <c r="E143" s="233" t="s">
        <v>668</v>
      </c>
      <c r="F143" s="34" t="s">
        <v>19</v>
      </c>
      <c r="G143" s="171">
        <v>1</v>
      </c>
      <c r="H143" s="278"/>
      <c r="I143" s="268" t="str">
        <f t="shared" si="6"/>
        <v>Internal</v>
      </c>
      <c r="J143" s="171">
        <v>1</v>
      </c>
      <c r="K143" s="261"/>
      <c r="L143" s="261"/>
      <c r="M143" s="261"/>
      <c r="N143" s="269" t="str">
        <f t="shared" si="7"/>
        <v>S</v>
      </c>
      <c r="O143" s="270"/>
      <c r="P143" s="270"/>
    </row>
    <row r="144" spans="1:16" ht="28.8" x14ac:dyDescent="0.3">
      <c r="A144" s="171"/>
      <c r="B144" s="314" t="s">
        <v>25</v>
      </c>
      <c r="C144" s="341" t="s">
        <v>378</v>
      </c>
      <c r="D144" s="231" t="s">
        <v>669</v>
      </c>
      <c r="E144" s="233" t="s">
        <v>670</v>
      </c>
      <c r="F144" s="34" t="s">
        <v>389</v>
      </c>
      <c r="G144" s="171">
        <v>1</v>
      </c>
      <c r="H144" s="267"/>
      <c r="I144" s="268" t="str">
        <f t="shared" si="6"/>
        <v>Internal</v>
      </c>
      <c r="J144" s="171">
        <v>1</v>
      </c>
      <c r="K144" s="171"/>
      <c r="L144" s="171"/>
      <c r="M144" s="171"/>
      <c r="N144" s="269" t="str">
        <f t="shared" si="7"/>
        <v>S</v>
      </c>
      <c r="O144" s="270"/>
      <c r="P144" s="270"/>
    </row>
    <row r="145" spans="1:16" x14ac:dyDescent="0.3">
      <c r="A145" s="171"/>
      <c r="B145" s="314" t="s">
        <v>25</v>
      </c>
      <c r="C145" s="341" t="s">
        <v>378</v>
      </c>
      <c r="D145" s="231" t="s">
        <v>671</v>
      </c>
      <c r="E145" s="302" t="s">
        <v>672</v>
      </c>
      <c r="F145" s="34" t="s">
        <v>15</v>
      </c>
      <c r="G145" s="171">
        <v>1</v>
      </c>
      <c r="H145" s="267"/>
      <c r="I145" s="268" t="str">
        <f t="shared" si="6"/>
        <v>Internal</v>
      </c>
      <c r="J145" s="171">
        <v>1</v>
      </c>
      <c r="K145" s="171"/>
      <c r="L145" s="171"/>
      <c r="M145" s="171"/>
      <c r="N145" s="269" t="str">
        <f t="shared" si="7"/>
        <v>S</v>
      </c>
      <c r="O145" s="270"/>
      <c r="P145" s="270"/>
    </row>
    <row r="146" spans="1:16" x14ac:dyDescent="0.3">
      <c r="A146" s="171"/>
      <c r="B146" s="314" t="s">
        <v>25</v>
      </c>
      <c r="C146" s="359" t="s">
        <v>378</v>
      </c>
      <c r="D146" s="360" t="s">
        <v>673</v>
      </c>
      <c r="E146" s="361" t="s">
        <v>674</v>
      </c>
      <c r="F146" s="362" t="s">
        <v>19</v>
      </c>
      <c r="G146" s="171">
        <v>1</v>
      </c>
      <c r="H146" s="278"/>
      <c r="I146" s="268" t="str">
        <f t="shared" si="6"/>
        <v>Internal</v>
      </c>
      <c r="J146" s="171">
        <v>1</v>
      </c>
      <c r="K146" s="261"/>
      <c r="L146" s="261"/>
      <c r="M146" s="261"/>
      <c r="N146" s="269" t="str">
        <f t="shared" si="7"/>
        <v>S</v>
      </c>
      <c r="O146" s="270"/>
      <c r="P146" s="270"/>
    </row>
    <row r="147" spans="1:16" x14ac:dyDescent="0.3">
      <c r="A147" s="171"/>
      <c r="B147" s="314" t="s">
        <v>25</v>
      </c>
      <c r="C147" s="264" t="s">
        <v>389</v>
      </c>
      <c r="D147" s="173" t="s">
        <v>675</v>
      </c>
      <c r="E147" s="173" t="s">
        <v>152</v>
      </c>
      <c r="F147" s="277" t="s">
        <v>21</v>
      </c>
      <c r="G147" s="171">
        <v>1</v>
      </c>
      <c r="H147" s="267"/>
      <c r="I147" s="268" t="str">
        <f t="shared" si="6"/>
        <v>Internal</v>
      </c>
      <c r="J147" s="171"/>
      <c r="K147" s="171">
        <v>1</v>
      </c>
      <c r="L147" s="171"/>
      <c r="M147" s="171"/>
      <c r="N147" s="269" t="str">
        <f t="shared" si="7"/>
        <v>W</v>
      </c>
      <c r="O147" s="270"/>
      <c r="P147" s="270"/>
    </row>
    <row r="148" spans="1:16" x14ac:dyDescent="0.3">
      <c r="A148" s="171"/>
      <c r="B148" s="314" t="s">
        <v>25</v>
      </c>
      <c r="C148" s="284" t="s">
        <v>378</v>
      </c>
      <c r="D148" s="173" t="s">
        <v>224</v>
      </c>
      <c r="E148" s="173" t="s">
        <v>676</v>
      </c>
      <c r="F148" s="272" t="s">
        <v>21</v>
      </c>
      <c r="G148" s="171">
        <v>1</v>
      </c>
      <c r="H148" s="267"/>
      <c r="I148" s="268" t="str">
        <f t="shared" si="6"/>
        <v>Internal</v>
      </c>
      <c r="J148" s="171"/>
      <c r="K148" s="171">
        <v>1</v>
      </c>
      <c r="L148" s="171"/>
      <c r="M148" s="171"/>
      <c r="N148" s="269" t="str">
        <f t="shared" si="7"/>
        <v>W</v>
      </c>
      <c r="O148" s="270"/>
      <c r="P148" s="270"/>
    </row>
    <row r="149" spans="1:16" x14ac:dyDescent="0.3">
      <c r="A149" s="171"/>
      <c r="B149" s="314" t="s">
        <v>25</v>
      </c>
      <c r="C149" s="279" t="s">
        <v>378</v>
      </c>
      <c r="D149" s="287" t="s">
        <v>677</v>
      </c>
      <c r="E149" s="288" t="s">
        <v>678</v>
      </c>
      <c r="F149" s="289" t="s">
        <v>17</v>
      </c>
      <c r="G149" s="171">
        <v>1</v>
      </c>
      <c r="H149" s="291"/>
      <c r="I149" s="268" t="str">
        <f t="shared" si="6"/>
        <v>Internal</v>
      </c>
      <c r="J149" s="290"/>
      <c r="K149" s="171">
        <v>1</v>
      </c>
      <c r="L149" s="290"/>
      <c r="M149" s="290"/>
      <c r="N149" s="269" t="str">
        <f t="shared" si="7"/>
        <v>W</v>
      </c>
      <c r="O149" s="270"/>
      <c r="P149" s="270"/>
    </row>
    <row r="150" spans="1:16" x14ac:dyDescent="0.3">
      <c r="A150" s="171"/>
      <c r="B150" s="314" t="s">
        <v>25</v>
      </c>
      <c r="C150" s="281" t="s">
        <v>389</v>
      </c>
      <c r="D150" s="285" t="s">
        <v>679</v>
      </c>
      <c r="E150" s="173" t="s">
        <v>680</v>
      </c>
      <c r="F150" s="292" t="s">
        <v>140</v>
      </c>
      <c r="G150" s="171">
        <v>1</v>
      </c>
      <c r="H150" s="267"/>
      <c r="I150" s="268" t="str">
        <f t="shared" si="6"/>
        <v>Internal</v>
      </c>
      <c r="J150" s="171"/>
      <c r="K150" s="171">
        <v>1</v>
      </c>
      <c r="L150" s="171"/>
      <c r="M150" s="171"/>
      <c r="N150" s="269" t="str">
        <f t="shared" si="7"/>
        <v>W</v>
      </c>
      <c r="O150" s="270"/>
      <c r="P150" s="270"/>
    </row>
    <row r="151" spans="1:16" x14ac:dyDescent="0.3">
      <c r="A151" s="171"/>
      <c r="B151" s="314" t="s">
        <v>25</v>
      </c>
      <c r="C151" s="293" t="s">
        <v>389</v>
      </c>
      <c r="D151" s="173" t="s">
        <v>681</v>
      </c>
      <c r="E151" s="173" t="s">
        <v>682</v>
      </c>
      <c r="F151" s="266" t="s">
        <v>140</v>
      </c>
      <c r="G151" s="171">
        <v>1</v>
      </c>
      <c r="H151" s="267"/>
      <c r="I151" s="268" t="str">
        <f t="shared" si="6"/>
        <v>Internal</v>
      </c>
      <c r="J151" s="171"/>
      <c r="K151" s="171">
        <v>1</v>
      </c>
      <c r="L151" s="171"/>
      <c r="M151" s="171"/>
      <c r="N151" s="269" t="str">
        <f t="shared" si="7"/>
        <v>W</v>
      </c>
      <c r="O151" s="270"/>
      <c r="P151" s="270"/>
    </row>
    <row r="152" spans="1:16" x14ac:dyDescent="0.3">
      <c r="A152" s="171"/>
      <c r="B152" s="314" t="s">
        <v>25</v>
      </c>
      <c r="C152" s="284" t="s">
        <v>378</v>
      </c>
      <c r="D152" s="173" t="s">
        <v>683</v>
      </c>
      <c r="E152" s="173" t="s">
        <v>684</v>
      </c>
      <c r="F152" s="272" t="s">
        <v>389</v>
      </c>
      <c r="G152" s="171">
        <v>1</v>
      </c>
      <c r="H152" s="267"/>
      <c r="I152" s="268" t="str">
        <f t="shared" si="6"/>
        <v>Internal</v>
      </c>
      <c r="J152" s="171"/>
      <c r="K152" s="171">
        <v>1</v>
      </c>
      <c r="L152" s="171"/>
      <c r="M152" s="171"/>
      <c r="N152" s="269" t="str">
        <f t="shared" si="7"/>
        <v>W</v>
      </c>
      <c r="O152" s="270"/>
      <c r="P152" s="270"/>
    </row>
    <row r="153" spans="1:16" x14ac:dyDescent="0.3">
      <c r="A153" s="171"/>
      <c r="B153" s="314" t="s">
        <v>25</v>
      </c>
      <c r="C153" s="260" t="s">
        <v>378</v>
      </c>
      <c r="D153" s="173" t="s">
        <v>685</v>
      </c>
      <c r="E153" s="173" t="s">
        <v>686</v>
      </c>
      <c r="F153" s="266" t="s">
        <v>19</v>
      </c>
      <c r="G153" s="171">
        <v>1</v>
      </c>
      <c r="H153" s="278"/>
      <c r="I153" s="268" t="str">
        <f t="shared" si="6"/>
        <v>Internal</v>
      </c>
      <c r="J153" s="261"/>
      <c r="K153" s="171">
        <v>1</v>
      </c>
      <c r="L153" s="261"/>
      <c r="M153" s="261"/>
      <c r="N153" s="269" t="str">
        <f t="shared" si="7"/>
        <v>W</v>
      </c>
      <c r="O153" s="270"/>
      <c r="P153" s="270"/>
    </row>
    <row r="154" spans="1:16" x14ac:dyDescent="0.3">
      <c r="A154" s="171"/>
      <c r="B154" s="314" t="s">
        <v>25</v>
      </c>
      <c r="C154" s="271" t="s">
        <v>378</v>
      </c>
      <c r="D154" s="173" t="s">
        <v>687</v>
      </c>
      <c r="E154" s="285" t="s">
        <v>688</v>
      </c>
      <c r="F154" s="272" t="s">
        <v>19</v>
      </c>
      <c r="G154" s="171">
        <v>1</v>
      </c>
      <c r="H154" s="267"/>
      <c r="I154" s="268" t="str">
        <f t="shared" si="6"/>
        <v>Internal</v>
      </c>
      <c r="J154" s="171"/>
      <c r="K154" s="171">
        <v>1</v>
      </c>
      <c r="L154" s="171"/>
      <c r="M154" s="171"/>
      <c r="N154" s="269" t="str">
        <f t="shared" si="7"/>
        <v>W</v>
      </c>
      <c r="O154" s="270"/>
      <c r="P154" s="270"/>
    </row>
    <row r="155" spans="1:16" x14ac:dyDescent="0.3">
      <c r="A155" s="171"/>
      <c r="B155" s="314" t="s">
        <v>25</v>
      </c>
      <c r="C155" s="294" t="s">
        <v>378</v>
      </c>
      <c r="D155" s="274" t="s">
        <v>689</v>
      </c>
      <c r="E155" s="173" t="s">
        <v>690</v>
      </c>
      <c r="F155" s="266" t="s">
        <v>389</v>
      </c>
      <c r="G155" s="171">
        <v>1</v>
      </c>
      <c r="H155" s="267"/>
      <c r="I155" s="268" t="str">
        <f t="shared" si="6"/>
        <v>Internal</v>
      </c>
      <c r="J155" s="171"/>
      <c r="K155" s="171">
        <v>1</v>
      </c>
      <c r="L155" s="171"/>
      <c r="M155" s="171"/>
      <c r="N155" s="269" t="str">
        <f t="shared" si="7"/>
        <v>W</v>
      </c>
      <c r="O155" s="270"/>
      <c r="P155" s="270"/>
    </row>
    <row r="156" spans="1:16" ht="28.8" x14ac:dyDescent="0.3">
      <c r="A156" s="171"/>
      <c r="B156" s="314" t="s">
        <v>25</v>
      </c>
      <c r="C156" s="260" t="s">
        <v>378</v>
      </c>
      <c r="D156" s="173" t="s">
        <v>691</v>
      </c>
      <c r="E156" s="173" t="s">
        <v>692</v>
      </c>
      <c r="F156" s="266" t="s">
        <v>15</v>
      </c>
      <c r="G156" s="261"/>
      <c r="H156" s="278">
        <v>1</v>
      </c>
      <c r="I156" s="268" t="str">
        <f t="shared" si="6"/>
        <v>Eksternal</v>
      </c>
      <c r="J156" s="261"/>
      <c r="K156" s="261"/>
      <c r="L156" s="261">
        <v>1</v>
      </c>
      <c r="M156" s="261"/>
      <c r="N156" s="269" t="str">
        <f t="shared" si="7"/>
        <v>O</v>
      </c>
      <c r="O156" s="270"/>
      <c r="P156" s="270"/>
    </row>
    <row r="157" spans="1:16" ht="28.8" x14ac:dyDescent="0.3">
      <c r="A157" s="171"/>
      <c r="B157" s="314" t="s">
        <v>25</v>
      </c>
      <c r="C157" s="260" t="s">
        <v>378</v>
      </c>
      <c r="D157" s="173" t="s">
        <v>693</v>
      </c>
      <c r="E157" s="173" t="s">
        <v>694</v>
      </c>
      <c r="F157" s="266" t="s">
        <v>19</v>
      </c>
      <c r="G157" s="261"/>
      <c r="H157" s="278">
        <v>1</v>
      </c>
      <c r="I157" s="268" t="str">
        <f t="shared" si="6"/>
        <v>Eksternal</v>
      </c>
      <c r="J157" s="261"/>
      <c r="K157" s="261"/>
      <c r="L157" s="261">
        <v>1</v>
      </c>
      <c r="M157" s="261"/>
      <c r="N157" s="269" t="str">
        <f t="shared" si="7"/>
        <v>O</v>
      </c>
      <c r="O157" s="270"/>
      <c r="P157" s="270"/>
    </row>
    <row r="158" spans="1:16" ht="28.8" x14ac:dyDescent="0.3">
      <c r="A158" s="171"/>
      <c r="B158" s="314" t="s">
        <v>25</v>
      </c>
      <c r="C158" s="279" t="s">
        <v>495</v>
      </c>
      <c r="D158" s="173" t="s">
        <v>695</v>
      </c>
      <c r="E158" s="173" t="s">
        <v>696</v>
      </c>
      <c r="F158" s="266" t="s">
        <v>456</v>
      </c>
      <c r="G158" s="171"/>
      <c r="H158" s="278">
        <v>1</v>
      </c>
      <c r="I158" s="268" t="str">
        <f t="shared" si="6"/>
        <v>Eksternal</v>
      </c>
      <c r="J158" s="171"/>
      <c r="K158" s="171"/>
      <c r="L158" s="171">
        <v>1</v>
      </c>
      <c r="M158" s="171"/>
      <c r="N158" s="269" t="str">
        <f t="shared" si="7"/>
        <v>O</v>
      </c>
      <c r="O158" s="270"/>
      <c r="P158" s="270"/>
    </row>
    <row r="159" spans="1:16" ht="28.8" x14ac:dyDescent="0.3">
      <c r="A159" s="171"/>
      <c r="B159" s="314" t="s">
        <v>25</v>
      </c>
      <c r="C159" s="260" t="s">
        <v>389</v>
      </c>
      <c r="D159" s="276" t="s">
        <v>697</v>
      </c>
      <c r="E159" s="276" t="s">
        <v>698</v>
      </c>
      <c r="F159" s="266" t="s">
        <v>456</v>
      </c>
      <c r="G159" s="261"/>
      <c r="H159" s="278">
        <v>1</v>
      </c>
      <c r="I159" s="268" t="str">
        <f t="shared" si="6"/>
        <v>Eksternal</v>
      </c>
      <c r="J159" s="261"/>
      <c r="K159" s="261"/>
      <c r="L159" s="261">
        <v>1</v>
      </c>
      <c r="M159" s="261"/>
      <c r="N159" s="269" t="str">
        <f t="shared" si="7"/>
        <v>O</v>
      </c>
      <c r="O159" s="270"/>
      <c r="P159" s="270"/>
    </row>
    <row r="160" spans="1:16" ht="28.8" x14ac:dyDescent="0.3">
      <c r="A160" s="171"/>
      <c r="B160" s="314" t="s">
        <v>25</v>
      </c>
      <c r="C160" s="264" t="s">
        <v>378</v>
      </c>
      <c r="D160" s="173" t="s">
        <v>699</v>
      </c>
      <c r="E160" s="173" t="s">
        <v>700</v>
      </c>
      <c r="F160" s="277" t="s">
        <v>140</v>
      </c>
      <c r="G160" s="171"/>
      <c r="H160" s="278">
        <v>1</v>
      </c>
      <c r="I160" s="268" t="str">
        <f t="shared" si="6"/>
        <v>Eksternal</v>
      </c>
      <c r="J160" s="171"/>
      <c r="K160" s="171"/>
      <c r="L160" s="171">
        <v>1</v>
      </c>
      <c r="M160" s="171"/>
      <c r="N160" s="269" t="str">
        <f t="shared" si="7"/>
        <v>O</v>
      </c>
      <c r="O160" s="270"/>
      <c r="P160" s="270"/>
    </row>
    <row r="161" spans="1:16" x14ac:dyDescent="0.3">
      <c r="A161" s="171"/>
      <c r="B161" s="314" t="s">
        <v>25</v>
      </c>
      <c r="C161" s="284" t="s">
        <v>660</v>
      </c>
      <c r="D161" s="173" t="s">
        <v>701</v>
      </c>
      <c r="E161" s="173" t="s">
        <v>702</v>
      </c>
      <c r="F161" s="272" t="s">
        <v>495</v>
      </c>
      <c r="G161" s="171"/>
      <c r="H161" s="278">
        <v>1</v>
      </c>
      <c r="I161" s="268" t="str">
        <f t="shared" si="6"/>
        <v>Eksternal</v>
      </c>
      <c r="J161" s="171"/>
      <c r="K161" s="171"/>
      <c r="L161" s="171">
        <v>1</v>
      </c>
      <c r="M161" s="171"/>
      <c r="N161" s="269" t="str">
        <f t="shared" si="7"/>
        <v>O</v>
      </c>
      <c r="O161" s="270"/>
      <c r="P161" s="270"/>
    </row>
    <row r="162" spans="1:16" ht="28.8" x14ac:dyDescent="0.3">
      <c r="A162" s="171"/>
      <c r="B162" s="314" t="s">
        <v>25</v>
      </c>
      <c r="C162" s="281" t="s">
        <v>19</v>
      </c>
      <c r="D162" s="173" t="s">
        <v>703</v>
      </c>
      <c r="E162" s="173" t="s">
        <v>704</v>
      </c>
      <c r="F162" s="292" t="s">
        <v>19</v>
      </c>
      <c r="G162" s="171"/>
      <c r="H162" s="278">
        <v>1</v>
      </c>
      <c r="I162" s="268" t="str">
        <f t="shared" si="6"/>
        <v>Eksternal</v>
      </c>
      <c r="J162" s="171"/>
      <c r="K162" s="171"/>
      <c r="L162" s="171">
        <v>1</v>
      </c>
      <c r="M162" s="171"/>
      <c r="N162" s="269" t="str">
        <f t="shared" si="7"/>
        <v>O</v>
      </c>
      <c r="O162" s="270"/>
      <c r="P162" s="270"/>
    </row>
    <row r="163" spans="1:16" x14ac:dyDescent="0.3">
      <c r="A163" s="171"/>
      <c r="B163" s="314" t="s">
        <v>25</v>
      </c>
      <c r="C163" s="295"/>
      <c r="D163" s="285"/>
      <c r="E163" s="173"/>
      <c r="F163" s="266"/>
      <c r="G163" s="261"/>
      <c r="H163" s="278">
        <v>1</v>
      </c>
      <c r="I163" s="268" t="str">
        <f t="shared" si="6"/>
        <v>Eksternal</v>
      </c>
      <c r="J163" s="261"/>
      <c r="K163" s="261"/>
      <c r="L163" s="261">
        <v>1</v>
      </c>
      <c r="M163" s="261"/>
      <c r="N163" s="269" t="str">
        <f t="shared" si="7"/>
        <v>O</v>
      </c>
      <c r="O163" s="270"/>
      <c r="P163" s="270"/>
    </row>
    <row r="164" spans="1:16" x14ac:dyDescent="0.3">
      <c r="A164" s="171"/>
      <c r="B164" s="314" t="s">
        <v>25</v>
      </c>
      <c r="C164" s="260" t="s">
        <v>389</v>
      </c>
      <c r="D164" s="173" t="s">
        <v>705</v>
      </c>
      <c r="E164" s="296" t="s">
        <v>706</v>
      </c>
      <c r="F164" s="266" t="s">
        <v>19</v>
      </c>
      <c r="G164" s="261"/>
      <c r="H164" s="278">
        <v>1</v>
      </c>
      <c r="I164" s="268" t="str">
        <f t="shared" si="6"/>
        <v>Eksternal</v>
      </c>
      <c r="J164" s="261"/>
      <c r="K164" s="261"/>
      <c r="L164" s="261"/>
      <c r="M164" s="261">
        <v>1</v>
      </c>
      <c r="N164" s="269" t="str">
        <f t="shared" si="7"/>
        <v>T</v>
      </c>
      <c r="O164" s="270"/>
      <c r="P164" s="270"/>
    </row>
    <row r="165" spans="1:16" x14ac:dyDescent="0.3">
      <c r="A165" s="171"/>
      <c r="B165" s="314" t="s">
        <v>25</v>
      </c>
      <c r="C165" s="271" t="s">
        <v>378</v>
      </c>
      <c r="D165" s="173" t="s">
        <v>707</v>
      </c>
      <c r="E165" s="173" t="s">
        <v>708</v>
      </c>
      <c r="F165" s="272" t="s">
        <v>709</v>
      </c>
      <c r="G165" s="171"/>
      <c r="H165" s="278">
        <v>1</v>
      </c>
      <c r="I165" s="268" t="str">
        <f t="shared" si="6"/>
        <v>Eksternal</v>
      </c>
      <c r="J165" s="171"/>
      <c r="K165" s="171"/>
      <c r="L165" s="171"/>
      <c r="M165" s="171">
        <v>1</v>
      </c>
      <c r="N165" s="269" t="str">
        <f t="shared" si="7"/>
        <v>T</v>
      </c>
      <c r="O165" s="270"/>
      <c r="P165" s="270"/>
    </row>
    <row r="166" spans="1:16" x14ac:dyDescent="0.3">
      <c r="A166" s="171"/>
      <c r="B166" s="314" t="s">
        <v>25</v>
      </c>
      <c r="C166" s="260" t="s">
        <v>378</v>
      </c>
      <c r="D166" s="173" t="s">
        <v>710</v>
      </c>
      <c r="E166" s="173" t="s">
        <v>711</v>
      </c>
      <c r="F166" s="283" t="s">
        <v>468</v>
      </c>
      <c r="G166" s="261"/>
      <c r="H166" s="278">
        <v>1</v>
      </c>
      <c r="I166" s="268" t="str">
        <f t="shared" si="6"/>
        <v>Eksternal</v>
      </c>
      <c r="J166" s="261"/>
      <c r="K166" s="261"/>
      <c r="L166" s="261"/>
      <c r="M166" s="261">
        <v>1</v>
      </c>
      <c r="N166" s="269" t="str">
        <f t="shared" si="7"/>
        <v>T</v>
      </c>
      <c r="O166" s="270"/>
      <c r="P166" s="270"/>
    </row>
    <row r="167" spans="1:16" x14ac:dyDescent="0.3">
      <c r="A167" s="171"/>
      <c r="B167" s="314" t="s">
        <v>25</v>
      </c>
      <c r="C167" s="294" t="s">
        <v>378</v>
      </c>
      <c r="D167" s="173" t="s">
        <v>652</v>
      </c>
      <c r="E167" s="173" t="s">
        <v>712</v>
      </c>
      <c r="F167" s="266" t="s">
        <v>15</v>
      </c>
      <c r="G167" s="171"/>
      <c r="H167" s="278">
        <v>1</v>
      </c>
      <c r="I167" s="268" t="str">
        <f t="shared" si="6"/>
        <v>Eksternal</v>
      </c>
      <c r="J167" s="171"/>
      <c r="K167" s="171"/>
      <c r="L167" s="171"/>
      <c r="M167" s="171">
        <v>1</v>
      </c>
      <c r="N167" s="269" t="str">
        <f t="shared" si="7"/>
        <v>T</v>
      </c>
      <c r="O167" s="270"/>
      <c r="P167" s="270"/>
    </row>
    <row r="168" spans="1:16" x14ac:dyDescent="0.3">
      <c r="A168" s="171"/>
      <c r="B168" s="314" t="s">
        <v>25</v>
      </c>
      <c r="C168" s="264" t="s">
        <v>389</v>
      </c>
      <c r="D168" s="173" t="s">
        <v>713</v>
      </c>
      <c r="E168" s="173" t="s">
        <v>714</v>
      </c>
      <c r="F168" s="266" t="s">
        <v>14</v>
      </c>
      <c r="G168" s="171"/>
      <c r="H168" s="278">
        <v>1</v>
      </c>
      <c r="I168" s="268" t="str">
        <f t="shared" si="6"/>
        <v>Eksternal</v>
      </c>
      <c r="J168" s="171"/>
      <c r="K168" s="171"/>
      <c r="L168" s="171"/>
      <c r="M168" s="171">
        <v>1</v>
      </c>
      <c r="N168" s="269" t="str">
        <f t="shared" si="7"/>
        <v>T</v>
      </c>
      <c r="O168" s="270"/>
      <c r="P168" s="270"/>
    </row>
    <row r="169" spans="1:16" x14ac:dyDescent="0.3">
      <c r="A169" s="171"/>
      <c r="B169" s="314" t="s">
        <v>22</v>
      </c>
      <c r="C169" s="365" t="s">
        <v>378</v>
      </c>
      <c r="D169" s="370" t="s">
        <v>715</v>
      </c>
      <c r="E169" s="329" t="s">
        <v>716</v>
      </c>
      <c r="F169" s="317" t="s">
        <v>16</v>
      </c>
      <c r="G169" s="171">
        <v>1</v>
      </c>
      <c r="H169" s="267"/>
      <c r="I169" s="268" t="str">
        <f t="shared" si="6"/>
        <v>Internal</v>
      </c>
      <c r="J169" s="171">
        <v>1</v>
      </c>
      <c r="K169" s="171"/>
      <c r="L169" s="171"/>
      <c r="M169" s="171"/>
      <c r="N169" s="269" t="str">
        <f t="shared" si="7"/>
        <v>S</v>
      </c>
      <c r="O169" s="270"/>
      <c r="P169" s="270"/>
    </row>
    <row r="170" spans="1:16" x14ac:dyDescent="0.3">
      <c r="A170" s="171"/>
      <c r="B170" s="314" t="s">
        <v>22</v>
      </c>
      <c r="C170" s="365" t="s">
        <v>378</v>
      </c>
      <c r="D170" s="370" t="s">
        <v>717</v>
      </c>
      <c r="E170" s="370" t="s">
        <v>718</v>
      </c>
      <c r="F170" s="317" t="s">
        <v>140</v>
      </c>
      <c r="G170" s="171">
        <v>1</v>
      </c>
      <c r="H170" s="267"/>
      <c r="I170" s="268" t="str">
        <f t="shared" si="6"/>
        <v>Internal</v>
      </c>
      <c r="J170" s="171">
        <v>1</v>
      </c>
      <c r="K170" s="171"/>
      <c r="L170" s="171"/>
      <c r="M170" s="171"/>
      <c r="N170" s="269" t="str">
        <f t="shared" si="7"/>
        <v>S</v>
      </c>
      <c r="O170" s="270"/>
      <c r="P170" s="270"/>
    </row>
    <row r="171" spans="1:16" x14ac:dyDescent="0.3">
      <c r="A171" s="171"/>
      <c r="B171" s="314" t="s">
        <v>22</v>
      </c>
      <c r="C171" s="365" t="s">
        <v>378</v>
      </c>
      <c r="D171" s="371" t="s">
        <v>719</v>
      </c>
      <c r="E171" s="373" t="s">
        <v>720</v>
      </c>
      <c r="F171" s="317" t="s">
        <v>140</v>
      </c>
      <c r="G171" s="171">
        <v>1</v>
      </c>
      <c r="H171" s="267"/>
      <c r="I171" s="268" t="str">
        <f t="shared" si="6"/>
        <v>Internal</v>
      </c>
      <c r="J171" s="171">
        <v>1</v>
      </c>
      <c r="K171" s="171"/>
      <c r="L171" s="171"/>
      <c r="M171" s="171"/>
      <c r="N171" s="269" t="str">
        <f t="shared" si="7"/>
        <v>S</v>
      </c>
      <c r="O171" s="270"/>
      <c r="P171" s="270"/>
    </row>
    <row r="172" spans="1:16" x14ac:dyDescent="0.3">
      <c r="A172" s="171"/>
      <c r="B172" s="314" t="s">
        <v>22</v>
      </c>
      <c r="C172" s="365" t="s">
        <v>378</v>
      </c>
      <c r="D172" s="372" t="s">
        <v>721</v>
      </c>
      <c r="E172" s="373" t="s">
        <v>722</v>
      </c>
      <c r="F172" s="317" t="s">
        <v>17</v>
      </c>
      <c r="G172" s="171">
        <v>1</v>
      </c>
      <c r="H172" s="267"/>
      <c r="I172" s="268" t="str">
        <f t="shared" si="6"/>
        <v>Internal</v>
      </c>
      <c r="J172" s="171">
        <v>1</v>
      </c>
      <c r="K172" s="171"/>
      <c r="L172" s="171"/>
      <c r="M172" s="171"/>
      <c r="N172" s="269" t="str">
        <f t="shared" si="7"/>
        <v>S</v>
      </c>
      <c r="O172" s="270"/>
      <c r="P172" s="270"/>
    </row>
    <row r="173" spans="1:16" s="172" customFormat="1" x14ac:dyDescent="0.3">
      <c r="A173" s="171"/>
      <c r="B173" s="314" t="s">
        <v>22</v>
      </c>
      <c r="C173" s="365" t="s">
        <v>378</v>
      </c>
      <c r="D173" s="372" t="s">
        <v>723</v>
      </c>
      <c r="E173" s="373" t="s">
        <v>724</v>
      </c>
      <c r="F173" s="317" t="s">
        <v>17</v>
      </c>
      <c r="G173" s="171">
        <v>1</v>
      </c>
      <c r="H173" s="267"/>
      <c r="I173" s="268" t="str">
        <f t="shared" si="6"/>
        <v>Internal</v>
      </c>
      <c r="J173" s="171">
        <v>1</v>
      </c>
      <c r="K173" s="171"/>
      <c r="L173" s="267"/>
      <c r="M173" s="171"/>
      <c r="N173" s="269" t="str">
        <f t="shared" si="7"/>
        <v>S</v>
      </c>
      <c r="O173" s="270"/>
      <c r="P173" s="270"/>
    </row>
    <row r="174" spans="1:16" ht="28.8" x14ac:dyDescent="0.3">
      <c r="A174" s="171"/>
      <c r="B174" s="314" t="s">
        <v>22</v>
      </c>
      <c r="C174" s="365" t="s">
        <v>378</v>
      </c>
      <c r="D174" s="373" t="s">
        <v>725</v>
      </c>
      <c r="E174" s="373" t="s">
        <v>726</v>
      </c>
      <c r="F174" s="317" t="s">
        <v>17</v>
      </c>
      <c r="G174" s="171">
        <v>1</v>
      </c>
      <c r="H174" s="267"/>
      <c r="I174" s="268" t="str">
        <f t="shared" si="6"/>
        <v>Internal</v>
      </c>
      <c r="J174" s="171">
        <v>1</v>
      </c>
      <c r="K174" s="171"/>
      <c r="L174" s="171"/>
      <c r="M174" s="171"/>
      <c r="N174" s="269" t="str">
        <f t="shared" si="7"/>
        <v>S</v>
      </c>
      <c r="O174" s="270"/>
      <c r="P174" s="270"/>
    </row>
    <row r="175" spans="1:16" s="148" customFormat="1" x14ac:dyDescent="0.3">
      <c r="A175" s="171"/>
      <c r="B175" s="314" t="s">
        <v>22</v>
      </c>
      <c r="C175" s="365" t="s">
        <v>378</v>
      </c>
      <c r="D175" s="318" t="s">
        <v>640</v>
      </c>
      <c r="E175" s="366" t="s">
        <v>142</v>
      </c>
      <c r="F175" s="317" t="s">
        <v>150</v>
      </c>
      <c r="G175" s="171">
        <v>1</v>
      </c>
      <c r="H175" s="267"/>
      <c r="I175" s="268" t="str">
        <f t="shared" ref="I175:I205" si="8">IF(H175=1,"Eksternal",IF(G175=1,"Internal",0))</f>
        <v>Internal</v>
      </c>
      <c r="J175" s="171">
        <v>1</v>
      </c>
      <c r="K175" s="171"/>
      <c r="L175" s="171"/>
      <c r="M175" s="171"/>
      <c r="N175" s="269" t="str">
        <f t="shared" ref="N175:N205" si="9">IF(J175=1,"S",IF(K175=1,"W",IF(L175=1,"O",IF(M175=1,"T","-"))))</f>
        <v>S</v>
      </c>
      <c r="O175" s="270"/>
      <c r="P175" s="270"/>
    </row>
    <row r="176" spans="1:16" s="148" customFormat="1" x14ac:dyDescent="0.3">
      <c r="A176" s="171"/>
      <c r="B176" s="314" t="s">
        <v>22</v>
      </c>
      <c r="C176" s="365" t="s">
        <v>378</v>
      </c>
      <c r="D176" s="318" t="s">
        <v>727</v>
      </c>
      <c r="E176" s="318" t="s">
        <v>728</v>
      </c>
      <c r="F176" s="317" t="s">
        <v>140</v>
      </c>
      <c r="G176" s="171">
        <v>1</v>
      </c>
      <c r="H176" s="267"/>
      <c r="I176" s="268" t="str">
        <f t="shared" si="8"/>
        <v>Internal</v>
      </c>
      <c r="J176" s="171">
        <v>1</v>
      </c>
      <c r="K176" s="171"/>
      <c r="L176" s="171"/>
      <c r="M176" s="273"/>
      <c r="N176" s="269" t="str">
        <f t="shared" si="9"/>
        <v>S</v>
      </c>
      <c r="O176" s="270"/>
      <c r="P176" s="270"/>
    </row>
    <row r="177" spans="1:16" s="148" customFormat="1" x14ac:dyDescent="0.3">
      <c r="A177" s="171"/>
      <c r="B177" s="314" t="s">
        <v>22</v>
      </c>
      <c r="C177" s="365" t="s">
        <v>378</v>
      </c>
      <c r="D177" s="373" t="s">
        <v>729</v>
      </c>
      <c r="E177" s="372" t="s">
        <v>730</v>
      </c>
      <c r="F177" s="317" t="s">
        <v>17</v>
      </c>
      <c r="G177" s="171">
        <v>1</v>
      </c>
      <c r="H177" s="267"/>
      <c r="I177" s="268" t="str">
        <f t="shared" si="8"/>
        <v>Internal</v>
      </c>
      <c r="J177" s="171"/>
      <c r="K177" s="171">
        <v>1</v>
      </c>
      <c r="L177" s="171"/>
      <c r="M177" s="171"/>
      <c r="N177" s="269" t="str">
        <f t="shared" si="9"/>
        <v>W</v>
      </c>
      <c r="O177" s="270"/>
      <c r="P177" s="270"/>
    </row>
    <row r="178" spans="1:16" s="148" customFormat="1" x14ac:dyDescent="0.3">
      <c r="A178" s="171"/>
      <c r="B178" s="314" t="s">
        <v>22</v>
      </c>
      <c r="C178" s="365" t="s">
        <v>378</v>
      </c>
      <c r="D178" s="373" t="s">
        <v>731</v>
      </c>
      <c r="E178" s="372" t="s">
        <v>732</v>
      </c>
      <c r="F178" s="317" t="s">
        <v>140</v>
      </c>
      <c r="G178" s="171">
        <v>1</v>
      </c>
      <c r="H178" s="267"/>
      <c r="I178" s="268" t="str">
        <f t="shared" si="8"/>
        <v>Internal</v>
      </c>
      <c r="J178" s="171"/>
      <c r="K178" s="171">
        <v>1</v>
      </c>
      <c r="L178" s="171"/>
      <c r="M178" s="171"/>
      <c r="N178" s="269" t="str">
        <f t="shared" si="9"/>
        <v>W</v>
      </c>
      <c r="O178" s="270"/>
      <c r="P178" s="270"/>
    </row>
    <row r="179" spans="1:16" s="148" customFormat="1" x14ac:dyDescent="0.3">
      <c r="A179" s="171"/>
      <c r="B179" s="314" t="s">
        <v>22</v>
      </c>
      <c r="C179" s="365" t="s">
        <v>378</v>
      </c>
      <c r="D179" s="374" t="s">
        <v>733</v>
      </c>
      <c r="E179" s="372" t="s">
        <v>734</v>
      </c>
      <c r="F179" s="317" t="s">
        <v>17</v>
      </c>
      <c r="G179" s="171">
        <v>1</v>
      </c>
      <c r="H179" s="267"/>
      <c r="I179" s="268" t="str">
        <f t="shared" si="8"/>
        <v>Internal</v>
      </c>
      <c r="J179" s="171"/>
      <c r="K179" s="171">
        <v>1</v>
      </c>
      <c r="L179" s="171"/>
      <c r="M179" s="171"/>
      <c r="N179" s="269" t="str">
        <f t="shared" si="9"/>
        <v>W</v>
      </c>
      <c r="O179" s="270"/>
      <c r="P179" s="270"/>
    </row>
    <row r="180" spans="1:16" x14ac:dyDescent="0.3">
      <c r="A180" s="171"/>
      <c r="B180" s="314" t="s">
        <v>22</v>
      </c>
      <c r="C180" s="365" t="s">
        <v>378</v>
      </c>
      <c r="D180" s="373" t="s">
        <v>735</v>
      </c>
      <c r="E180" s="372" t="s">
        <v>736</v>
      </c>
      <c r="F180" s="317" t="s">
        <v>17</v>
      </c>
      <c r="G180" s="171">
        <v>1</v>
      </c>
      <c r="H180" s="267"/>
      <c r="I180" s="268" t="str">
        <f t="shared" si="8"/>
        <v>Internal</v>
      </c>
      <c r="J180" s="171"/>
      <c r="K180" s="171">
        <v>1</v>
      </c>
      <c r="L180" s="171"/>
      <c r="M180" s="171"/>
      <c r="N180" s="269" t="str">
        <f t="shared" si="9"/>
        <v>W</v>
      </c>
      <c r="O180" s="270"/>
      <c r="P180" s="270"/>
    </row>
    <row r="181" spans="1:16" x14ac:dyDescent="0.3">
      <c r="A181" s="171"/>
      <c r="B181" s="314" t="s">
        <v>22</v>
      </c>
      <c r="C181" s="365" t="s">
        <v>378</v>
      </c>
      <c r="D181" s="373" t="s">
        <v>737</v>
      </c>
      <c r="E181" s="373" t="s">
        <v>738</v>
      </c>
      <c r="F181" s="317" t="s">
        <v>140</v>
      </c>
      <c r="G181" s="171">
        <v>1</v>
      </c>
      <c r="H181" s="267"/>
      <c r="I181" s="268" t="str">
        <f t="shared" si="8"/>
        <v>Internal</v>
      </c>
      <c r="J181" s="171"/>
      <c r="K181" s="171">
        <v>1</v>
      </c>
      <c r="L181" s="171"/>
      <c r="M181" s="171"/>
      <c r="N181" s="269" t="str">
        <f t="shared" si="9"/>
        <v>W</v>
      </c>
      <c r="O181" s="270"/>
      <c r="P181" s="270"/>
    </row>
    <row r="182" spans="1:16" x14ac:dyDescent="0.3">
      <c r="A182" s="171"/>
      <c r="B182" s="314" t="s">
        <v>22</v>
      </c>
      <c r="C182" s="365" t="s">
        <v>378</v>
      </c>
      <c r="D182" s="373" t="s">
        <v>739</v>
      </c>
      <c r="E182" s="373" t="s">
        <v>740</v>
      </c>
      <c r="F182" s="317" t="s">
        <v>140</v>
      </c>
      <c r="G182" s="171">
        <v>1</v>
      </c>
      <c r="H182" s="267"/>
      <c r="I182" s="268" t="str">
        <f t="shared" si="8"/>
        <v>Internal</v>
      </c>
      <c r="J182" s="171"/>
      <c r="K182" s="171">
        <v>1</v>
      </c>
      <c r="L182" s="171"/>
      <c r="M182" s="171"/>
      <c r="N182" s="269" t="str">
        <f t="shared" si="9"/>
        <v>W</v>
      </c>
      <c r="O182" s="270"/>
      <c r="P182" s="270"/>
    </row>
    <row r="183" spans="1:16" ht="28.8" x14ac:dyDescent="0.3">
      <c r="A183" s="171"/>
      <c r="B183" s="314" t="s">
        <v>22</v>
      </c>
      <c r="C183" s="365" t="s">
        <v>378</v>
      </c>
      <c r="D183" s="373" t="s">
        <v>741</v>
      </c>
      <c r="E183" s="373" t="s">
        <v>742</v>
      </c>
      <c r="F183" s="317" t="s">
        <v>17</v>
      </c>
      <c r="G183" s="171">
        <v>1</v>
      </c>
      <c r="H183" s="278"/>
      <c r="I183" s="268" t="str">
        <f t="shared" si="8"/>
        <v>Internal</v>
      </c>
      <c r="J183" s="171"/>
      <c r="K183" s="171">
        <v>1</v>
      </c>
      <c r="L183" s="261"/>
      <c r="M183" s="261"/>
      <c r="N183" s="269" t="str">
        <f t="shared" si="9"/>
        <v>W</v>
      </c>
      <c r="O183" s="270"/>
      <c r="P183" s="270"/>
    </row>
    <row r="184" spans="1:16" x14ac:dyDescent="0.3">
      <c r="A184" s="171"/>
      <c r="B184" s="314" t="s">
        <v>22</v>
      </c>
      <c r="C184" s="365" t="s">
        <v>378</v>
      </c>
      <c r="D184" s="328" t="s">
        <v>675</v>
      </c>
      <c r="E184" s="311" t="s">
        <v>152</v>
      </c>
      <c r="F184" s="317" t="s">
        <v>21</v>
      </c>
      <c r="G184" s="171">
        <v>1</v>
      </c>
      <c r="H184" s="267"/>
      <c r="I184" s="268" t="str">
        <f t="shared" si="8"/>
        <v>Internal</v>
      </c>
      <c r="J184" s="171"/>
      <c r="K184" s="171">
        <v>1</v>
      </c>
      <c r="L184" s="171"/>
      <c r="M184" s="171"/>
      <c r="N184" s="269" t="str">
        <f t="shared" si="9"/>
        <v>W</v>
      </c>
      <c r="O184" s="270"/>
      <c r="P184" s="270"/>
    </row>
    <row r="185" spans="1:16" x14ac:dyDescent="0.3">
      <c r="A185" s="171"/>
      <c r="B185" s="314" t="s">
        <v>22</v>
      </c>
      <c r="C185" s="365" t="s">
        <v>381</v>
      </c>
      <c r="D185" s="328" t="s">
        <v>743</v>
      </c>
      <c r="E185" s="368" t="s">
        <v>716</v>
      </c>
      <c r="F185" s="317" t="s">
        <v>16</v>
      </c>
      <c r="G185" s="171"/>
      <c r="H185" s="267">
        <v>1</v>
      </c>
      <c r="I185" s="268" t="str">
        <f t="shared" si="8"/>
        <v>Eksternal</v>
      </c>
      <c r="J185" s="171"/>
      <c r="K185" s="171"/>
      <c r="L185" s="267">
        <v>1</v>
      </c>
      <c r="M185" s="171"/>
      <c r="N185" s="269" t="str">
        <f t="shared" si="9"/>
        <v>O</v>
      </c>
      <c r="O185" s="270"/>
      <c r="P185" s="270"/>
    </row>
    <row r="186" spans="1:16" x14ac:dyDescent="0.3">
      <c r="A186" s="171"/>
      <c r="B186" s="314" t="s">
        <v>22</v>
      </c>
      <c r="C186" s="365" t="s">
        <v>378</v>
      </c>
      <c r="D186" s="318" t="s">
        <v>744</v>
      </c>
      <c r="E186" s="318" t="s">
        <v>745</v>
      </c>
      <c r="F186" s="317" t="s">
        <v>150</v>
      </c>
      <c r="G186" s="171"/>
      <c r="H186" s="267">
        <v>1</v>
      </c>
      <c r="I186" s="268" t="str">
        <f t="shared" si="8"/>
        <v>Eksternal</v>
      </c>
      <c r="J186" s="171"/>
      <c r="K186" s="171"/>
      <c r="L186" s="267">
        <v>1</v>
      </c>
      <c r="M186" s="171"/>
      <c r="N186" s="269" t="str">
        <f t="shared" si="9"/>
        <v>O</v>
      </c>
      <c r="O186" s="270"/>
      <c r="P186" s="270"/>
    </row>
    <row r="187" spans="1:16" ht="28.8" x14ac:dyDescent="0.3">
      <c r="A187" s="171"/>
      <c r="B187" s="314" t="s">
        <v>22</v>
      </c>
      <c r="C187" s="365" t="s">
        <v>381</v>
      </c>
      <c r="D187" s="311" t="s">
        <v>746</v>
      </c>
      <c r="E187" s="329" t="s">
        <v>747</v>
      </c>
      <c r="F187" s="317" t="s">
        <v>423</v>
      </c>
      <c r="G187" s="290"/>
      <c r="H187" s="267">
        <v>1</v>
      </c>
      <c r="I187" s="268" t="str">
        <f t="shared" si="8"/>
        <v>Eksternal</v>
      </c>
      <c r="J187" s="290"/>
      <c r="K187" s="290"/>
      <c r="L187" s="267">
        <v>1</v>
      </c>
      <c r="M187" s="290"/>
      <c r="N187" s="269" t="str">
        <f t="shared" si="9"/>
        <v>O</v>
      </c>
      <c r="O187" s="270"/>
      <c r="P187" s="270"/>
    </row>
    <row r="188" spans="1:16" x14ac:dyDescent="0.3">
      <c r="A188" s="171"/>
      <c r="B188" s="314" t="s">
        <v>22</v>
      </c>
      <c r="C188" s="365" t="s">
        <v>381</v>
      </c>
      <c r="D188" s="311" t="s">
        <v>748</v>
      </c>
      <c r="E188" s="329" t="s">
        <v>749</v>
      </c>
      <c r="F188" s="317" t="s">
        <v>16</v>
      </c>
      <c r="G188" s="171"/>
      <c r="H188" s="267">
        <v>1</v>
      </c>
      <c r="I188" s="268" t="str">
        <f t="shared" si="8"/>
        <v>Eksternal</v>
      </c>
      <c r="J188" s="171"/>
      <c r="K188" s="171"/>
      <c r="L188" s="267">
        <v>1</v>
      </c>
      <c r="M188" s="171"/>
      <c r="N188" s="269" t="str">
        <f t="shared" si="9"/>
        <v>O</v>
      </c>
      <c r="O188" s="270"/>
      <c r="P188" s="270"/>
    </row>
    <row r="189" spans="1:16" x14ac:dyDescent="0.3">
      <c r="A189" s="171"/>
      <c r="B189" s="314" t="s">
        <v>22</v>
      </c>
      <c r="C189" s="365" t="s">
        <v>378</v>
      </c>
      <c r="D189" s="328" t="s">
        <v>750</v>
      </c>
      <c r="E189" s="367" t="s">
        <v>146</v>
      </c>
      <c r="F189" s="317" t="s">
        <v>388</v>
      </c>
      <c r="G189" s="171"/>
      <c r="H189" s="267">
        <v>1</v>
      </c>
      <c r="I189" s="268" t="str">
        <f t="shared" si="8"/>
        <v>Eksternal</v>
      </c>
      <c r="J189" s="171"/>
      <c r="K189" s="171"/>
      <c r="L189" s="267">
        <v>1</v>
      </c>
      <c r="M189" s="171"/>
      <c r="N189" s="269" t="str">
        <f t="shared" si="9"/>
        <v>O</v>
      </c>
      <c r="O189" s="270"/>
      <c r="P189" s="270"/>
    </row>
    <row r="190" spans="1:16" ht="28.8" x14ac:dyDescent="0.3">
      <c r="A190" s="171"/>
      <c r="B190" s="314" t="s">
        <v>22</v>
      </c>
      <c r="C190" s="365" t="s">
        <v>378</v>
      </c>
      <c r="D190" s="369" t="s">
        <v>751</v>
      </c>
      <c r="E190" s="311" t="s">
        <v>752</v>
      </c>
      <c r="F190" s="317" t="s">
        <v>400</v>
      </c>
      <c r="G190" s="261"/>
      <c r="H190" s="278">
        <v>1</v>
      </c>
      <c r="I190" s="268" t="str">
        <f t="shared" si="8"/>
        <v>Eksternal</v>
      </c>
      <c r="J190" s="261"/>
      <c r="K190" s="261"/>
      <c r="L190" s="261"/>
      <c r="M190" s="278">
        <v>1</v>
      </c>
      <c r="N190" s="269" t="str">
        <f t="shared" si="9"/>
        <v>T</v>
      </c>
      <c r="O190" s="270"/>
      <c r="P190" s="270"/>
    </row>
    <row r="191" spans="1:16" ht="28.8" x14ac:dyDescent="0.3">
      <c r="A191" s="171"/>
      <c r="B191" s="314" t="s">
        <v>22</v>
      </c>
      <c r="C191" s="365" t="s">
        <v>378</v>
      </c>
      <c r="D191" s="311" t="s">
        <v>753</v>
      </c>
      <c r="E191" s="318" t="s">
        <v>754</v>
      </c>
      <c r="F191" s="317" t="s">
        <v>388</v>
      </c>
      <c r="G191" s="171"/>
      <c r="H191" s="267">
        <v>1</v>
      </c>
      <c r="I191" s="268" t="str">
        <f t="shared" si="8"/>
        <v>Eksternal</v>
      </c>
      <c r="J191" s="171"/>
      <c r="K191" s="171"/>
      <c r="L191" s="171"/>
      <c r="M191" s="267">
        <v>1</v>
      </c>
      <c r="N191" s="269" t="str">
        <f t="shared" si="9"/>
        <v>T</v>
      </c>
      <c r="O191" s="270"/>
      <c r="P191" s="270"/>
    </row>
    <row r="192" spans="1:16" ht="28.8" x14ac:dyDescent="0.3">
      <c r="A192" s="171"/>
      <c r="B192" s="314" t="s">
        <v>22</v>
      </c>
      <c r="C192" s="365" t="s">
        <v>378</v>
      </c>
      <c r="D192" s="311" t="s">
        <v>755</v>
      </c>
      <c r="E192" s="311" t="s">
        <v>756</v>
      </c>
      <c r="F192" s="317" t="s">
        <v>388</v>
      </c>
      <c r="G192" s="261"/>
      <c r="H192" s="278">
        <v>1</v>
      </c>
      <c r="I192" s="268" t="str">
        <f t="shared" si="8"/>
        <v>Eksternal</v>
      </c>
      <c r="J192" s="261"/>
      <c r="K192" s="261"/>
      <c r="L192" s="261"/>
      <c r="M192" s="278">
        <v>1</v>
      </c>
      <c r="N192" s="269" t="str">
        <f t="shared" si="9"/>
        <v>T</v>
      </c>
      <c r="O192" s="270"/>
      <c r="P192" s="270"/>
    </row>
    <row r="193" spans="1:16" x14ac:dyDescent="0.3">
      <c r="A193" s="171"/>
      <c r="B193" s="314" t="s">
        <v>804</v>
      </c>
      <c r="C193" s="364" t="s">
        <v>378</v>
      </c>
      <c r="D193" s="363" t="s">
        <v>757</v>
      </c>
      <c r="E193" s="363" t="s">
        <v>758</v>
      </c>
      <c r="F193" s="375" t="s">
        <v>18</v>
      </c>
      <c r="G193" s="171">
        <v>1</v>
      </c>
      <c r="H193" s="267"/>
      <c r="I193" s="268" t="str">
        <f t="shared" si="8"/>
        <v>Internal</v>
      </c>
      <c r="J193" s="171">
        <v>1</v>
      </c>
      <c r="K193" s="171"/>
      <c r="L193" s="171"/>
      <c r="M193" s="171"/>
      <c r="N193" s="269" t="str">
        <f t="shared" si="9"/>
        <v>S</v>
      </c>
      <c r="O193" s="270"/>
      <c r="P193" s="270"/>
    </row>
    <row r="194" spans="1:16" x14ac:dyDescent="0.3">
      <c r="A194" s="171"/>
      <c r="B194" s="314" t="s">
        <v>804</v>
      </c>
      <c r="C194" s="364" t="s">
        <v>381</v>
      </c>
      <c r="D194" s="376" t="s">
        <v>759</v>
      </c>
      <c r="E194" s="376" t="s">
        <v>760</v>
      </c>
      <c r="F194" s="375" t="s">
        <v>16</v>
      </c>
      <c r="G194" s="171">
        <v>1</v>
      </c>
      <c r="H194" s="267"/>
      <c r="I194" s="268" t="str">
        <f t="shared" si="8"/>
        <v>Internal</v>
      </c>
      <c r="J194" s="171">
        <v>1</v>
      </c>
      <c r="K194" s="171"/>
      <c r="L194" s="171"/>
      <c r="M194" s="171"/>
      <c r="N194" s="269" t="str">
        <f t="shared" si="9"/>
        <v>S</v>
      </c>
      <c r="O194" s="270"/>
      <c r="P194" s="270"/>
    </row>
    <row r="195" spans="1:16" x14ac:dyDescent="0.3">
      <c r="A195" s="171"/>
      <c r="B195" s="314" t="s">
        <v>804</v>
      </c>
      <c r="C195" s="364" t="s">
        <v>426</v>
      </c>
      <c r="D195" s="376" t="s">
        <v>761</v>
      </c>
      <c r="E195" s="376" t="s">
        <v>762</v>
      </c>
      <c r="F195" s="375" t="s">
        <v>388</v>
      </c>
      <c r="G195" s="171">
        <v>1</v>
      </c>
      <c r="H195" s="267"/>
      <c r="I195" s="268" t="str">
        <f t="shared" si="8"/>
        <v>Internal</v>
      </c>
      <c r="J195" s="171">
        <v>1</v>
      </c>
      <c r="K195" s="171"/>
      <c r="L195" s="171"/>
      <c r="M195" s="171"/>
      <c r="N195" s="269" t="str">
        <f t="shared" si="9"/>
        <v>S</v>
      </c>
      <c r="O195" s="270"/>
      <c r="P195" s="270"/>
    </row>
    <row r="196" spans="1:16" x14ac:dyDescent="0.3">
      <c r="A196" s="171"/>
      <c r="B196" s="314" t="s">
        <v>804</v>
      </c>
      <c r="C196" s="364" t="s">
        <v>443</v>
      </c>
      <c r="D196" s="377" t="s">
        <v>763</v>
      </c>
      <c r="E196" s="377" t="s">
        <v>764</v>
      </c>
      <c r="F196" s="375" t="s">
        <v>15</v>
      </c>
      <c r="G196" s="171">
        <v>1</v>
      </c>
      <c r="H196" s="278"/>
      <c r="I196" s="268" t="str">
        <f t="shared" si="8"/>
        <v>Internal</v>
      </c>
      <c r="J196" s="261">
        <v>1</v>
      </c>
      <c r="K196" s="261"/>
      <c r="L196" s="261"/>
      <c r="M196" s="261"/>
      <c r="N196" s="269" t="str">
        <f t="shared" si="9"/>
        <v>S</v>
      </c>
      <c r="O196" s="270"/>
      <c r="P196" s="270"/>
    </row>
    <row r="197" spans="1:16" x14ac:dyDescent="0.3">
      <c r="A197" s="171"/>
      <c r="B197" s="314" t="s">
        <v>804</v>
      </c>
      <c r="C197" s="364" t="s">
        <v>443</v>
      </c>
      <c r="D197" s="377" t="s">
        <v>765</v>
      </c>
      <c r="E197" s="377" t="s">
        <v>766</v>
      </c>
      <c r="F197" s="375" t="s">
        <v>15</v>
      </c>
      <c r="G197" s="171">
        <v>1</v>
      </c>
      <c r="H197" s="278"/>
      <c r="I197" s="268" t="str">
        <f t="shared" si="8"/>
        <v>Internal</v>
      </c>
      <c r="J197" s="261">
        <v>1</v>
      </c>
      <c r="K197" s="261"/>
      <c r="L197" s="261"/>
      <c r="M197" s="261"/>
      <c r="N197" s="269" t="str">
        <f t="shared" si="9"/>
        <v>S</v>
      </c>
      <c r="O197" s="270"/>
      <c r="P197" s="270"/>
    </row>
    <row r="198" spans="1:16" x14ac:dyDescent="0.3">
      <c r="A198" s="171"/>
      <c r="B198" s="314" t="s">
        <v>804</v>
      </c>
      <c r="C198" s="364" t="s">
        <v>378</v>
      </c>
      <c r="D198" s="377" t="s">
        <v>767</v>
      </c>
      <c r="E198" s="377" t="s">
        <v>768</v>
      </c>
      <c r="F198" s="375" t="s">
        <v>18</v>
      </c>
      <c r="G198" s="171">
        <v>1</v>
      </c>
      <c r="H198" s="278"/>
      <c r="I198" s="268" t="str">
        <f t="shared" si="8"/>
        <v>Internal</v>
      </c>
      <c r="J198" s="261"/>
      <c r="K198" s="261">
        <v>1</v>
      </c>
      <c r="L198" s="261"/>
      <c r="M198" s="261"/>
      <c r="N198" s="269" t="str">
        <f t="shared" si="9"/>
        <v>W</v>
      </c>
      <c r="O198" s="270"/>
      <c r="P198" s="270"/>
    </row>
    <row r="199" spans="1:16" x14ac:dyDescent="0.3">
      <c r="A199" s="171"/>
      <c r="B199" s="314" t="s">
        <v>804</v>
      </c>
      <c r="C199" s="364" t="s">
        <v>378</v>
      </c>
      <c r="D199" s="377" t="s">
        <v>769</v>
      </c>
      <c r="E199" s="377" t="s">
        <v>770</v>
      </c>
      <c r="F199" s="375" t="s">
        <v>423</v>
      </c>
      <c r="G199" s="171">
        <v>1</v>
      </c>
      <c r="H199" s="267"/>
      <c r="I199" s="268" t="str">
        <f t="shared" si="8"/>
        <v>Internal</v>
      </c>
      <c r="J199" s="171"/>
      <c r="K199" s="171">
        <v>1</v>
      </c>
      <c r="L199" s="171"/>
      <c r="M199" s="171"/>
      <c r="N199" s="269" t="str">
        <f t="shared" si="9"/>
        <v>W</v>
      </c>
      <c r="O199" s="270"/>
      <c r="P199" s="270"/>
    </row>
    <row r="200" spans="1:16" x14ac:dyDescent="0.3">
      <c r="A200" s="171"/>
      <c r="B200" s="314" t="s">
        <v>804</v>
      </c>
      <c r="C200" s="364" t="s">
        <v>389</v>
      </c>
      <c r="D200" s="377" t="s">
        <v>771</v>
      </c>
      <c r="E200" s="363" t="s">
        <v>772</v>
      </c>
      <c r="F200" s="375" t="s">
        <v>389</v>
      </c>
      <c r="G200" s="171">
        <v>1</v>
      </c>
      <c r="H200" s="267"/>
      <c r="I200" s="268" t="str">
        <f t="shared" si="8"/>
        <v>Internal</v>
      </c>
      <c r="J200" s="171"/>
      <c r="K200" s="171">
        <v>1</v>
      </c>
      <c r="L200" s="171"/>
      <c r="M200" s="171"/>
      <c r="N200" s="269" t="str">
        <f t="shared" si="9"/>
        <v>W</v>
      </c>
      <c r="O200" s="270"/>
      <c r="P200" s="270"/>
    </row>
    <row r="201" spans="1:16" x14ac:dyDescent="0.3">
      <c r="A201" s="171"/>
      <c r="B201" s="314" t="s">
        <v>804</v>
      </c>
      <c r="C201" s="364" t="s">
        <v>426</v>
      </c>
      <c r="D201" s="377" t="s">
        <v>773</v>
      </c>
      <c r="E201" s="377" t="s">
        <v>774</v>
      </c>
      <c r="F201" s="375" t="s">
        <v>468</v>
      </c>
      <c r="G201" s="171">
        <v>1</v>
      </c>
      <c r="H201" s="267"/>
      <c r="I201" s="268" t="str">
        <f t="shared" si="8"/>
        <v>Internal</v>
      </c>
      <c r="J201" s="171"/>
      <c r="K201" s="171">
        <v>1</v>
      </c>
      <c r="L201" s="171"/>
      <c r="M201" s="171"/>
      <c r="N201" s="269" t="str">
        <f t="shared" si="9"/>
        <v>W</v>
      </c>
      <c r="O201" s="270"/>
      <c r="P201" s="270"/>
    </row>
    <row r="202" spans="1:16" x14ac:dyDescent="0.3">
      <c r="A202" s="171"/>
      <c r="B202" s="314" t="s">
        <v>804</v>
      </c>
      <c r="C202" s="364" t="s">
        <v>443</v>
      </c>
      <c r="D202" s="377" t="s">
        <v>775</v>
      </c>
      <c r="E202" s="377" t="s">
        <v>776</v>
      </c>
      <c r="F202" s="375" t="s">
        <v>18</v>
      </c>
      <c r="G202" s="171"/>
      <c r="H202" s="171">
        <v>1</v>
      </c>
      <c r="I202" s="268" t="str">
        <f t="shared" si="8"/>
        <v>Eksternal</v>
      </c>
      <c r="J202" s="171"/>
      <c r="K202" s="171"/>
      <c r="L202" s="171">
        <v>1</v>
      </c>
      <c r="M202" s="171"/>
      <c r="N202" s="269" t="str">
        <f t="shared" si="9"/>
        <v>O</v>
      </c>
      <c r="O202" s="270"/>
      <c r="P202" s="270"/>
    </row>
    <row r="203" spans="1:16" x14ac:dyDescent="0.3">
      <c r="A203" s="171"/>
      <c r="B203" s="314" t="s">
        <v>804</v>
      </c>
      <c r="C203" s="364" t="s">
        <v>381</v>
      </c>
      <c r="D203" s="377" t="s">
        <v>777</v>
      </c>
      <c r="E203" s="377" t="s">
        <v>778</v>
      </c>
      <c r="F203" s="375" t="s">
        <v>423</v>
      </c>
      <c r="G203" s="171"/>
      <c r="H203" s="171">
        <v>1</v>
      </c>
      <c r="I203" s="268" t="str">
        <f t="shared" si="8"/>
        <v>Eksternal</v>
      </c>
      <c r="J203" s="171"/>
      <c r="K203" s="171"/>
      <c r="L203" s="171">
        <v>1</v>
      </c>
      <c r="M203" s="171"/>
      <c r="N203" s="269" t="str">
        <f t="shared" si="9"/>
        <v>O</v>
      </c>
      <c r="O203" s="270"/>
      <c r="P203" s="270"/>
    </row>
    <row r="204" spans="1:16" s="172" customFormat="1" x14ac:dyDescent="0.3">
      <c r="A204" s="171"/>
      <c r="B204" s="314" t="s">
        <v>804</v>
      </c>
      <c r="C204" s="364" t="s">
        <v>381</v>
      </c>
      <c r="D204" s="377" t="s">
        <v>779</v>
      </c>
      <c r="E204" s="377" t="s">
        <v>780</v>
      </c>
      <c r="F204" s="375" t="s">
        <v>18</v>
      </c>
      <c r="G204" s="171"/>
      <c r="H204" s="171">
        <v>1</v>
      </c>
      <c r="I204" s="268" t="str">
        <f t="shared" si="8"/>
        <v>Eksternal</v>
      </c>
      <c r="J204" s="171"/>
      <c r="K204" s="171"/>
      <c r="L204" s="267">
        <v>1</v>
      </c>
      <c r="M204" s="171"/>
      <c r="N204" s="269" t="str">
        <f t="shared" si="9"/>
        <v>O</v>
      </c>
      <c r="O204" s="270"/>
      <c r="P204" s="270"/>
    </row>
    <row r="205" spans="1:16" x14ac:dyDescent="0.3">
      <c r="A205" s="171"/>
      <c r="B205" s="314" t="s">
        <v>804</v>
      </c>
      <c r="C205" s="364" t="s">
        <v>426</v>
      </c>
      <c r="D205" s="377" t="s">
        <v>781</v>
      </c>
      <c r="E205" s="377" t="s">
        <v>782</v>
      </c>
      <c r="F205" s="375" t="s">
        <v>16</v>
      </c>
      <c r="G205" s="171"/>
      <c r="H205" s="171">
        <v>1</v>
      </c>
      <c r="I205" s="268" t="str">
        <f t="shared" si="8"/>
        <v>Eksternal</v>
      </c>
      <c r="J205" s="171"/>
      <c r="K205" s="171"/>
      <c r="L205" s="171">
        <v>1</v>
      </c>
      <c r="M205" s="171"/>
      <c r="N205" s="269" t="str">
        <f t="shared" si="9"/>
        <v>O</v>
      </c>
      <c r="O205" s="270"/>
      <c r="P205" s="270"/>
    </row>
    <row r="206" spans="1:16" s="148" customFormat="1" x14ac:dyDescent="0.3">
      <c r="A206" s="171"/>
      <c r="B206" s="314" t="s">
        <v>804</v>
      </c>
      <c r="C206" s="364" t="s">
        <v>381</v>
      </c>
      <c r="D206" s="376" t="s">
        <v>783</v>
      </c>
      <c r="E206" s="376" t="s">
        <v>784</v>
      </c>
      <c r="F206" s="375" t="s">
        <v>785</v>
      </c>
      <c r="G206" s="171"/>
      <c r="H206" s="171">
        <v>1</v>
      </c>
      <c r="I206" s="268" t="str">
        <f t="shared" ref="I206:I242" si="10">IF(H206=1,"Eksternal",IF(G206=1,"Internal",0))</f>
        <v>Eksternal</v>
      </c>
      <c r="J206" s="171"/>
      <c r="K206" s="171"/>
      <c r="L206" s="171"/>
      <c r="M206" s="273">
        <v>1</v>
      </c>
      <c r="N206" s="269" t="str">
        <f t="shared" ref="N206:N242" si="11">IF(J206=1,"S",IF(K206=1,"W",IF(L206=1,"O",IF(M206=1,"T","-"))))</f>
        <v>T</v>
      </c>
      <c r="O206" s="270"/>
      <c r="P206" s="270"/>
    </row>
    <row r="207" spans="1:16" s="148" customFormat="1" x14ac:dyDescent="0.3">
      <c r="A207" s="171"/>
      <c r="B207" s="314" t="s">
        <v>804</v>
      </c>
      <c r="C207" s="364" t="s">
        <v>443</v>
      </c>
      <c r="D207" s="376" t="s">
        <v>786</v>
      </c>
      <c r="E207" t="s">
        <v>787</v>
      </c>
      <c r="F207" s="375" t="s">
        <v>15</v>
      </c>
      <c r="G207" s="171"/>
      <c r="H207" s="171">
        <v>1</v>
      </c>
      <c r="I207" s="268" t="str">
        <f t="shared" si="10"/>
        <v>Eksternal</v>
      </c>
      <c r="J207" s="171"/>
      <c r="K207" s="171"/>
      <c r="L207" s="171"/>
      <c r="M207" s="171">
        <v>1</v>
      </c>
      <c r="N207" s="269" t="str">
        <f t="shared" si="11"/>
        <v>T</v>
      </c>
      <c r="O207" s="270"/>
      <c r="P207" s="270"/>
    </row>
    <row r="208" spans="1:16" s="148" customFormat="1" x14ac:dyDescent="0.3">
      <c r="A208" s="171"/>
      <c r="B208" s="314" t="s">
        <v>804</v>
      </c>
      <c r="C208" s="364" t="s">
        <v>381</v>
      </c>
      <c r="D208" s="377" t="s">
        <v>788</v>
      </c>
      <c r="E208" s="377" t="s">
        <v>789</v>
      </c>
      <c r="F208" s="375" t="s">
        <v>400</v>
      </c>
      <c r="G208" s="261"/>
      <c r="H208" s="171">
        <v>1</v>
      </c>
      <c r="I208" s="268" t="str">
        <f t="shared" si="10"/>
        <v>Eksternal</v>
      </c>
      <c r="J208" s="261"/>
      <c r="K208" s="261"/>
      <c r="L208" s="261"/>
      <c r="M208" s="261">
        <v>1</v>
      </c>
      <c r="N208" s="269" t="str">
        <f t="shared" si="11"/>
        <v>T</v>
      </c>
      <c r="O208" s="270"/>
      <c r="P208" s="270"/>
    </row>
    <row r="209" spans="1:16" s="148" customFormat="1" ht="28.8" x14ac:dyDescent="0.3">
      <c r="A209" s="171"/>
      <c r="B209" s="314" t="s">
        <v>804</v>
      </c>
      <c r="C209" s="364" t="s">
        <v>443</v>
      </c>
      <c r="D209" s="377" t="s">
        <v>790</v>
      </c>
      <c r="E209" s="377" t="s">
        <v>791</v>
      </c>
      <c r="F209" s="375" t="s">
        <v>15</v>
      </c>
      <c r="G209" s="171"/>
      <c r="H209" s="171">
        <v>1</v>
      </c>
      <c r="I209" s="268" t="str">
        <f t="shared" si="10"/>
        <v>Eksternal</v>
      </c>
      <c r="J209" s="171"/>
      <c r="K209" s="171"/>
      <c r="L209" s="171"/>
      <c r="M209" s="171">
        <v>1</v>
      </c>
      <c r="N209" s="269" t="str">
        <f t="shared" si="11"/>
        <v>T</v>
      </c>
      <c r="O209" s="270"/>
      <c r="P209" s="270"/>
    </row>
    <row r="210" spans="1:16" s="148" customFormat="1" x14ac:dyDescent="0.3">
      <c r="A210" s="171"/>
      <c r="B210" s="314" t="s">
        <v>804</v>
      </c>
      <c r="C210" s="364" t="s">
        <v>443</v>
      </c>
      <c r="D210" s="377" t="s">
        <v>792</v>
      </c>
      <c r="E210" s="377" t="s">
        <v>793</v>
      </c>
      <c r="F210" s="375" t="s">
        <v>15</v>
      </c>
      <c r="G210" s="171"/>
      <c r="H210" s="171">
        <v>1</v>
      </c>
      <c r="I210" s="268" t="str">
        <f t="shared" si="10"/>
        <v>Eksternal</v>
      </c>
      <c r="J210" s="171"/>
      <c r="K210" s="171"/>
      <c r="L210" s="171"/>
      <c r="M210" s="171">
        <v>1</v>
      </c>
      <c r="N210" s="269" t="str">
        <f t="shared" si="11"/>
        <v>T</v>
      </c>
      <c r="O210" s="270"/>
      <c r="P210" s="270"/>
    </row>
    <row r="211" spans="1:16" s="148" customFormat="1" x14ac:dyDescent="0.3">
      <c r="A211" s="171"/>
      <c r="B211" s="314" t="s">
        <v>804</v>
      </c>
      <c r="C211" s="364" t="s">
        <v>443</v>
      </c>
      <c r="D211" s="377" t="s">
        <v>794</v>
      </c>
      <c r="E211" s="377" t="s">
        <v>795</v>
      </c>
      <c r="F211" s="375" t="s">
        <v>468</v>
      </c>
      <c r="G211" s="171"/>
      <c r="H211" s="171">
        <v>1</v>
      </c>
      <c r="I211" s="268" t="str">
        <f t="shared" si="10"/>
        <v>Eksternal</v>
      </c>
      <c r="J211" s="171"/>
      <c r="K211" s="171"/>
      <c r="L211" s="171"/>
      <c r="M211" s="171">
        <v>1</v>
      </c>
      <c r="N211" s="269" t="str">
        <f t="shared" si="11"/>
        <v>T</v>
      </c>
      <c r="O211" s="270"/>
      <c r="P211" s="270"/>
    </row>
    <row r="212" spans="1:16" x14ac:dyDescent="0.3">
      <c r="A212" s="171"/>
      <c r="B212" s="314" t="s">
        <v>804</v>
      </c>
      <c r="C212" s="364" t="s">
        <v>426</v>
      </c>
      <c r="D212" s="377" t="s">
        <v>796</v>
      </c>
      <c r="E212" s="377" t="s">
        <v>797</v>
      </c>
      <c r="F212" s="375" t="s">
        <v>400</v>
      </c>
      <c r="G212" s="171"/>
      <c r="H212" s="171">
        <v>1</v>
      </c>
      <c r="I212" s="268" t="str">
        <f t="shared" si="10"/>
        <v>Eksternal</v>
      </c>
      <c r="J212" s="171"/>
      <c r="K212" s="171"/>
      <c r="L212" s="171"/>
      <c r="M212" s="171">
        <v>1</v>
      </c>
      <c r="N212" s="269" t="str">
        <f t="shared" si="11"/>
        <v>T</v>
      </c>
      <c r="O212" s="270"/>
      <c r="P212" s="270"/>
    </row>
    <row r="213" spans="1:16" ht="28.8" x14ac:dyDescent="0.3">
      <c r="A213" s="171"/>
      <c r="B213" s="314" t="s">
        <v>804</v>
      </c>
      <c r="C213" s="364" t="s">
        <v>426</v>
      </c>
      <c r="D213" s="377" t="s">
        <v>798</v>
      </c>
      <c r="E213" s="377" t="s">
        <v>799</v>
      </c>
      <c r="F213" s="375" t="s">
        <v>388</v>
      </c>
      <c r="G213" s="171"/>
      <c r="H213" s="171">
        <v>1</v>
      </c>
      <c r="I213" s="268" t="str">
        <f t="shared" si="10"/>
        <v>Eksternal</v>
      </c>
      <c r="J213" s="171"/>
      <c r="K213" s="171"/>
      <c r="L213" s="171"/>
      <c r="M213" s="171">
        <v>1</v>
      </c>
      <c r="N213" s="269" t="str">
        <f t="shared" si="11"/>
        <v>T</v>
      </c>
      <c r="O213" s="270"/>
      <c r="P213" s="270"/>
    </row>
    <row r="214" spans="1:16" x14ac:dyDescent="0.3">
      <c r="A214" s="171"/>
      <c r="B214" s="314" t="s">
        <v>804</v>
      </c>
      <c r="C214" s="364" t="s">
        <v>426</v>
      </c>
      <c r="D214" s="377" t="s">
        <v>800</v>
      </c>
      <c r="E214" s="377" t="s">
        <v>801</v>
      </c>
      <c r="F214" s="375" t="s">
        <v>388</v>
      </c>
      <c r="G214" s="171"/>
      <c r="H214" s="171">
        <v>1</v>
      </c>
      <c r="I214" s="268" t="str">
        <f t="shared" si="10"/>
        <v>Eksternal</v>
      </c>
      <c r="J214" s="171"/>
      <c r="K214" s="171"/>
      <c r="L214" s="171"/>
      <c r="M214" s="171">
        <v>1</v>
      </c>
      <c r="N214" s="269" t="str">
        <f t="shared" si="11"/>
        <v>T</v>
      </c>
      <c r="O214" s="270"/>
      <c r="P214" s="270"/>
    </row>
    <row r="215" spans="1:16" ht="28.8" x14ac:dyDescent="0.3">
      <c r="A215" s="171"/>
      <c r="B215" s="314" t="s">
        <v>804</v>
      </c>
      <c r="C215" s="364" t="s">
        <v>443</v>
      </c>
      <c r="D215" s="377" t="s">
        <v>802</v>
      </c>
      <c r="E215" s="377" t="s">
        <v>803</v>
      </c>
      <c r="F215" s="375" t="s">
        <v>15</v>
      </c>
      <c r="G215" s="261"/>
      <c r="H215" s="171">
        <v>1</v>
      </c>
      <c r="I215" s="268" t="str">
        <f t="shared" si="10"/>
        <v>Eksternal</v>
      </c>
      <c r="J215" s="261"/>
      <c r="K215" s="261"/>
      <c r="L215" s="261"/>
      <c r="M215" s="261">
        <v>1</v>
      </c>
      <c r="N215" s="269" t="str">
        <f t="shared" si="11"/>
        <v>T</v>
      </c>
      <c r="O215" s="270"/>
      <c r="P215" s="270"/>
    </row>
    <row r="216" spans="1:16" x14ac:dyDescent="0.3">
      <c r="A216" s="171"/>
      <c r="B216" s="314" t="s">
        <v>837</v>
      </c>
      <c r="C216" s="378" t="s">
        <v>378</v>
      </c>
      <c r="D216" s="357" t="s">
        <v>805</v>
      </c>
      <c r="E216" s="358" t="s">
        <v>806</v>
      </c>
      <c r="F216" s="234" t="s">
        <v>150</v>
      </c>
      <c r="G216" s="171">
        <v>1</v>
      </c>
      <c r="H216" s="267"/>
      <c r="I216" s="268" t="str">
        <f t="shared" si="10"/>
        <v>Internal</v>
      </c>
      <c r="J216" s="171">
        <v>1</v>
      </c>
      <c r="K216" s="171"/>
      <c r="L216" s="171"/>
      <c r="M216" s="171"/>
      <c r="N216" s="269" t="str">
        <f t="shared" si="11"/>
        <v>S</v>
      </c>
      <c r="O216" s="270"/>
      <c r="P216" s="270"/>
    </row>
    <row r="217" spans="1:16" x14ac:dyDescent="0.3">
      <c r="A217" s="171"/>
      <c r="B217" s="314" t="s">
        <v>837</v>
      </c>
      <c r="C217" s="378" t="s">
        <v>378</v>
      </c>
      <c r="D217" s="230" t="s">
        <v>807</v>
      </c>
      <c r="E217" s="358" t="s">
        <v>808</v>
      </c>
      <c r="F217" s="234" t="s">
        <v>150</v>
      </c>
      <c r="G217" s="171">
        <v>1</v>
      </c>
      <c r="H217" s="267"/>
      <c r="I217" s="268" t="str">
        <f t="shared" si="10"/>
        <v>Internal</v>
      </c>
      <c r="J217" s="171">
        <v>1</v>
      </c>
      <c r="K217" s="171"/>
      <c r="L217" s="171"/>
      <c r="M217" s="171"/>
      <c r="N217" s="269" t="str">
        <f t="shared" si="11"/>
        <v>S</v>
      </c>
      <c r="O217" s="270"/>
      <c r="P217" s="270"/>
    </row>
    <row r="218" spans="1:16" x14ac:dyDescent="0.3">
      <c r="A218" s="171"/>
      <c r="B218" s="314" t="s">
        <v>837</v>
      </c>
      <c r="C218" s="378" t="s">
        <v>378</v>
      </c>
      <c r="D218" s="230" t="s">
        <v>809</v>
      </c>
      <c r="E218" s="230" t="s">
        <v>810</v>
      </c>
      <c r="F218" s="234" t="s">
        <v>17</v>
      </c>
      <c r="G218" s="171">
        <v>1</v>
      </c>
      <c r="H218" s="278"/>
      <c r="I218" s="268" t="str">
        <f t="shared" si="10"/>
        <v>Internal</v>
      </c>
      <c r="J218" s="261">
        <v>1</v>
      </c>
      <c r="K218" s="261"/>
      <c r="L218" s="261"/>
      <c r="M218" s="261"/>
      <c r="N218" s="269" t="str">
        <f t="shared" si="11"/>
        <v>S</v>
      </c>
      <c r="O218" s="270"/>
      <c r="P218" s="270"/>
    </row>
    <row r="219" spans="1:16" ht="43.2" x14ac:dyDescent="0.3">
      <c r="A219" s="171"/>
      <c r="B219" s="314" t="s">
        <v>837</v>
      </c>
      <c r="C219" s="378" t="s">
        <v>378</v>
      </c>
      <c r="D219" s="230" t="s">
        <v>811</v>
      </c>
      <c r="E219" s="379" t="s">
        <v>812</v>
      </c>
      <c r="F219" s="234" t="s">
        <v>17</v>
      </c>
      <c r="G219" s="171">
        <v>1</v>
      </c>
      <c r="H219" s="267"/>
      <c r="I219" s="268" t="str">
        <f t="shared" si="10"/>
        <v>Internal</v>
      </c>
      <c r="J219" s="171">
        <v>1</v>
      </c>
      <c r="K219" s="171"/>
      <c r="L219" s="171"/>
      <c r="M219" s="171"/>
      <c r="N219" s="269" t="str">
        <f t="shared" si="11"/>
        <v>S</v>
      </c>
      <c r="O219" s="270"/>
      <c r="P219" s="270"/>
    </row>
    <row r="220" spans="1:16" x14ac:dyDescent="0.3">
      <c r="A220" s="171"/>
      <c r="B220" s="314" t="s">
        <v>837</v>
      </c>
      <c r="C220" s="378" t="s">
        <v>378</v>
      </c>
      <c r="D220" s="230" t="s">
        <v>813</v>
      </c>
      <c r="E220" s="230" t="s">
        <v>814</v>
      </c>
      <c r="F220" s="234" t="s">
        <v>17</v>
      </c>
      <c r="G220" s="171">
        <v>1</v>
      </c>
      <c r="H220" s="267"/>
      <c r="I220" s="268" t="str">
        <f t="shared" si="10"/>
        <v>Internal</v>
      </c>
      <c r="J220" s="171">
        <v>1</v>
      </c>
      <c r="K220" s="171"/>
      <c r="L220" s="171"/>
      <c r="M220" s="171"/>
      <c r="N220" s="269" t="str">
        <f t="shared" si="11"/>
        <v>S</v>
      </c>
      <c r="O220" s="270"/>
      <c r="P220" s="270"/>
    </row>
    <row r="221" spans="1:16" ht="43.2" x14ac:dyDescent="0.3">
      <c r="A221" s="171"/>
      <c r="B221" s="314" t="s">
        <v>837</v>
      </c>
      <c r="C221" s="378" t="s">
        <v>378</v>
      </c>
      <c r="D221" s="380" t="s">
        <v>805</v>
      </c>
      <c r="E221" s="230" t="s">
        <v>815</v>
      </c>
      <c r="F221" s="234" t="s">
        <v>17</v>
      </c>
      <c r="G221" s="171">
        <v>1</v>
      </c>
      <c r="H221" s="267"/>
      <c r="I221" s="268" t="str">
        <f t="shared" si="10"/>
        <v>Internal</v>
      </c>
      <c r="J221" s="171"/>
      <c r="K221" s="171">
        <v>1</v>
      </c>
      <c r="L221" s="171"/>
      <c r="M221" s="171"/>
      <c r="N221" s="269" t="str">
        <f t="shared" si="11"/>
        <v>W</v>
      </c>
      <c r="O221" s="270"/>
      <c r="P221" s="270"/>
    </row>
    <row r="222" spans="1:16" ht="43.2" x14ac:dyDescent="0.3">
      <c r="A222" s="171"/>
      <c r="B222" s="314" t="s">
        <v>837</v>
      </c>
      <c r="C222" s="378" t="s">
        <v>378</v>
      </c>
      <c r="D222" s="230" t="s">
        <v>807</v>
      </c>
      <c r="E222" s="230" t="s">
        <v>815</v>
      </c>
      <c r="F222" s="234" t="s">
        <v>388</v>
      </c>
      <c r="G222" s="171">
        <v>1</v>
      </c>
      <c r="H222" s="267"/>
      <c r="I222" s="268" t="str">
        <f t="shared" si="10"/>
        <v>Internal</v>
      </c>
      <c r="J222" s="171"/>
      <c r="K222" s="171">
        <v>1</v>
      </c>
      <c r="L222" s="171"/>
      <c r="M222" s="171"/>
      <c r="N222" s="269" t="str">
        <f t="shared" si="11"/>
        <v>W</v>
      </c>
      <c r="O222" s="270"/>
      <c r="P222" s="270"/>
    </row>
    <row r="223" spans="1:16" ht="57.6" x14ac:dyDescent="0.3">
      <c r="A223" s="171"/>
      <c r="B223" s="314" t="s">
        <v>837</v>
      </c>
      <c r="C223" s="378" t="s">
        <v>378</v>
      </c>
      <c r="D223" s="230" t="s">
        <v>811</v>
      </c>
      <c r="E223" s="379" t="s">
        <v>816</v>
      </c>
      <c r="F223" s="234" t="s">
        <v>388</v>
      </c>
      <c r="G223" s="171">
        <v>1</v>
      </c>
      <c r="H223" s="267"/>
      <c r="I223" s="268" t="str">
        <f t="shared" si="10"/>
        <v>Internal</v>
      </c>
      <c r="J223" s="171"/>
      <c r="K223" s="171">
        <v>1</v>
      </c>
      <c r="L223" s="171"/>
      <c r="M223" s="171"/>
      <c r="N223" s="269" t="str">
        <f t="shared" si="11"/>
        <v>W</v>
      </c>
      <c r="O223" s="270"/>
      <c r="P223" s="270"/>
    </row>
    <row r="224" spans="1:16" ht="28.8" x14ac:dyDescent="0.3">
      <c r="A224" s="171"/>
      <c r="B224" s="314" t="s">
        <v>837</v>
      </c>
      <c r="C224" s="378" t="s">
        <v>378</v>
      </c>
      <c r="D224" s="230" t="s">
        <v>817</v>
      </c>
      <c r="E224" s="230" t="s">
        <v>818</v>
      </c>
      <c r="F224" s="234" t="s">
        <v>388</v>
      </c>
      <c r="G224" s="171">
        <v>1</v>
      </c>
      <c r="H224" s="278"/>
      <c r="I224" s="268" t="str">
        <f t="shared" si="10"/>
        <v>Internal</v>
      </c>
      <c r="J224" s="261"/>
      <c r="K224" s="261">
        <v>1</v>
      </c>
      <c r="L224" s="261"/>
      <c r="M224" s="261"/>
      <c r="N224" s="269" t="str">
        <f t="shared" si="11"/>
        <v>W</v>
      </c>
      <c r="O224" s="270"/>
      <c r="P224" s="270"/>
    </row>
    <row r="225" spans="1:16" x14ac:dyDescent="0.3">
      <c r="A225" s="171"/>
      <c r="B225" s="314" t="s">
        <v>837</v>
      </c>
      <c r="C225" s="378" t="s">
        <v>378</v>
      </c>
      <c r="D225" s="230" t="s">
        <v>819</v>
      </c>
      <c r="E225" s="230" t="s">
        <v>820</v>
      </c>
      <c r="F225" s="234" t="s">
        <v>388</v>
      </c>
      <c r="G225" s="171">
        <v>1</v>
      </c>
      <c r="H225" s="267"/>
      <c r="I225" s="268" t="str">
        <f t="shared" si="10"/>
        <v>Internal</v>
      </c>
      <c r="J225" s="171"/>
      <c r="K225" s="171">
        <v>1</v>
      </c>
      <c r="L225" s="171"/>
      <c r="M225" s="171"/>
      <c r="N225" s="269" t="str">
        <f t="shared" si="11"/>
        <v>W</v>
      </c>
      <c r="O225" s="270"/>
      <c r="P225" s="270"/>
    </row>
    <row r="226" spans="1:16" x14ac:dyDescent="0.3">
      <c r="A226" s="171"/>
      <c r="B226" s="314" t="s">
        <v>837</v>
      </c>
      <c r="C226" s="378" t="s">
        <v>378</v>
      </c>
      <c r="D226" s="380" t="s">
        <v>821</v>
      </c>
      <c r="E226" s="381" t="s">
        <v>146</v>
      </c>
      <c r="F226" s="234" t="s">
        <v>388</v>
      </c>
      <c r="G226" s="261"/>
      <c r="H226" s="278"/>
      <c r="I226" s="268">
        <f t="shared" si="10"/>
        <v>0</v>
      </c>
      <c r="J226" s="261"/>
      <c r="K226" s="261"/>
      <c r="L226" s="261">
        <v>1</v>
      </c>
      <c r="M226" s="261"/>
      <c r="N226" s="269" t="str">
        <f t="shared" si="11"/>
        <v>O</v>
      </c>
      <c r="O226" s="270"/>
      <c r="P226" s="270"/>
    </row>
    <row r="227" spans="1:16" x14ac:dyDescent="0.3">
      <c r="A227" s="171"/>
      <c r="B227" s="314" t="s">
        <v>837</v>
      </c>
      <c r="C227" s="378" t="s">
        <v>378</v>
      </c>
      <c r="D227" s="230" t="s">
        <v>807</v>
      </c>
      <c r="E227" s="230" t="s">
        <v>822</v>
      </c>
      <c r="F227" s="234" t="s">
        <v>388</v>
      </c>
      <c r="G227" s="261"/>
      <c r="H227" s="278"/>
      <c r="I227" s="268">
        <f t="shared" si="10"/>
        <v>0</v>
      </c>
      <c r="J227" s="261"/>
      <c r="K227" s="261"/>
      <c r="L227" s="261">
        <v>1</v>
      </c>
      <c r="M227" s="261"/>
      <c r="N227" s="269" t="str">
        <f t="shared" si="11"/>
        <v>O</v>
      </c>
      <c r="O227" s="270"/>
      <c r="P227" s="270"/>
    </row>
    <row r="228" spans="1:16" ht="28.8" x14ac:dyDescent="0.3">
      <c r="A228" s="171"/>
      <c r="B228" s="314" t="s">
        <v>837</v>
      </c>
      <c r="C228" s="378" t="s">
        <v>378</v>
      </c>
      <c r="D228" s="380" t="s">
        <v>823</v>
      </c>
      <c r="E228" s="230" t="s">
        <v>824</v>
      </c>
      <c r="F228" s="234" t="s">
        <v>423</v>
      </c>
      <c r="G228" s="171"/>
      <c r="H228" s="267"/>
      <c r="I228" s="268">
        <f t="shared" si="10"/>
        <v>0</v>
      </c>
      <c r="J228" s="171"/>
      <c r="K228" s="171"/>
      <c r="L228" s="171">
        <v>1</v>
      </c>
      <c r="M228" s="171"/>
      <c r="N228" s="269" t="str">
        <f t="shared" si="11"/>
        <v>O</v>
      </c>
      <c r="O228" s="270"/>
      <c r="P228" s="270"/>
    </row>
    <row r="229" spans="1:16" ht="28.8" x14ac:dyDescent="0.3">
      <c r="A229" s="171"/>
      <c r="B229" s="314" t="s">
        <v>837</v>
      </c>
      <c r="C229" s="378" t="s">
        <v>378</v>
      </c>
      <c r="D229" s="230" t="s">
        <v>825</v>
      </c>
      <c r="E229" s="230" t="s">
        <v>826</v>
      </c>
      <c r="F229" s="234" t="s">
        <v>14</v>
      </c>
      <c r="G229" s="261"/>
      <c r="H229" s="278"/>
      <c r="I229" s="268">
        <f t="shared" si="10"/>
        <v>0</v>
      </c>
      <c r="J229" s="261"/>
      <c r="K229" s="261"/>
      <c r="L229" s="261">
        <v>1</v>
      </c>
      <c r="M229" s="261"/>
      <c r="N229" s="269" t="str">
        <f t="shared" si="11"/>
        <v>O</v>
      </c>
      <c r="O229" s="270"/>
      <c r="P229" s="270"/>
    </row>
    <row r="230" spans="1:16" ht="43.2" x14ac:dyDescent="0.3">
      <c r="A230" s="171"/>
      <c r="B230" s="314" t="s">
        <v>837</v>
      </c>
      <c r="C230" s="378" t="s">
        <v>378</v>
      </c>
      <c r="D230" s="230" t="s">
        <v>827</v>
      </c>
      <c r="E230" s="230" t="s">
        <v>828</v>
      </c>
      <c r="F230" s="234" t="s">
        <v>388</v>
      </c>
      <c r="G230" s="171"/>
      <c r="H230" s="267"/>
      <c r="I230" s="268">
        <f t="shared" si="10"/>
        <v>0</v>
      </c>
      <c r="J230" s="171"/>
      <c r="K230" s="171"/>
      <c r="L230" s="171">
        <v>1</v>
      </c>
      <c r="M230" s="171"/>
      <c r="N230" s="269" t="str">
        <f t="shared" si="11"/>
        <v>O</v>
      </c>
      <c r="O230" s="270"/>
      <c r="P230" s="270"/>
    </row>
    <row r="231" spans="1:16" x14ac:dyDescent="0.3">
      <c r="A231" s="171"/>
      <c r="B231" s="314" t="s">
        <v>837</v>
      </c>
      <c r="C231" s="378" t="s">
        <v>378</v>
      </c>
      <c r="D231" s="380" t="s">
        <v>829</v>
      </c>
      <c r="E231" s="230" t="s">
        <v>830</v>
      </c>
      <c r="F231" s="234" t="s">
        <v>388</v>
      </c>
      <c r="G231" s="171"/>
      <c r="H231" s="267"/>
      <c r="I231" s="268">
        <f t="shared" si="10"/>
        <v>0</v>
      </c>
      <c r="J231" s="171"/>
      <c r="K231" s="171"/>
      <c r="L231" s="171"/>
      <c r="M231" s="171">
        <v>1</v>
      </c>
      <c r="N231" s="269" t="str">
        <f t="shared" si="11"/>
        <v>T</v>
      </c>
      <c r="O231" s="270"/>
      <c r="P231" s="270"/>
    </row>
    <row r="232" spans="1:16" x14ac:dyDescent="0.3">
      <c r="A232" s="171"/>
      <c r="B232" s="314" t="s">
        <v>837</v>
      </c>
      <c r="C232" s="378" t="s">
        <v>426</v>
      </c>
      <c r="D232" s="230" t="s">
        <v>831</v>
      </c>
      <c r="E232" s="230" t="s">
        <v>832</v>
      </c>
      <c r="F232" s="234" t="s">
        <v>483</v>
      </c>
      <c r="G232" s="261"/>
      <c r="H232" s="278"/>
      <c r="I232" s="268">
        <f t="shared" si="10"/>
        <v>0</v>
      </c>
      <c r="J232" s="261"/>
      <c r="K232" s="261"/>
      <c r="L232" s="261"/>
      <c r="M232" s="261">
        <v>1</v>
      </c>
      <c r="N232" s="269" t="str">
        <f t="shared" si="11"/>
        <v>T</v>
      </c>
      <c r="O232" s="270"/>
      <c r="P232" s="270"/>
    </row>
    <row r="233" spans="1:16" x14ac:dyDescent="0.3">
      <c r="A233" s="171"/>
      <c r="B233" s="314" t="s">
        <v>837</v>
      </c>
      <c r="C233" s="378" t="s">
        <v>426</v>
      </c>
      <c r="D233" s="230" t="s">
        <v>833</v>
      </c>
      <c r="E233" s="230" t="s">
        <v>834</v>
      </c>
      <c r="F233" s="234" t="s">
        <v>388</v>
      </c>
      <c r="G233" s="261"/>
      <c r="H233" s="278"/>
      <c r="I233" s="268">
        <f t="shared" si="10"/>
        <v>0</v>
      </c>
      <c r="J233" s="261"/>
      <c r="K233" s="261"/>
      <c r="L233" s="261"/>
      <c r="M233" s="261">
        <v>1</v>
      </c>
      <c r="N233" s="269" t="str">
        <f t="shared" si="11"/>
        <v>T</v>
      </c>
      <c r="O233" s="270"/>
      <c r="P233" s="270"/>
    </row>
    <row r="234" spans="1:16" x14ac:dyDescent="0.3">
      <c r="A234" s="171"/>
      <c r="B234" s="314" t="s">
        <v>837</v>
      </c>
      <c r="C234" s="378" t="s">
        <v>495</v>
      </c>
      <c r="D234" s="230" t="s">
        <v>835</v>
      </c>
      <c r="E234" s="230" t="s">
        <v>836</v>
      </c>
      <c r="F234" s="234" t="s">
        <v>19</v>
      </c>
      <c r="G234" s="171"/>
      <c r="H234" s="267"/>
      <c r="I234" s="268">
        <f t="shared" si="10"/>
        <v>0</v>
      </c>
      <c r="J234" s="171"/>
      <c r="K234" s="171"/>
      <c r="L234" s="171"/>
      <c r="M234" s="171">
        <v>1</v>
      </c>
      <c r="N234" s="269" t="str">
        <f t="shared" si="11"/>
        <v>T</v>
      </c>
      <c r="O234" s="270"/>
      <c r="P234" s="270"/>
    </row>
    <row r="235" spans="1:16" x14ac:dyDescent="0.3">
      <c r="A235" s="171"/>
      <c r="B235" s="314" t="s">
        <v>23</v>
      </c>
      <c r="C235" s="341" t="s">
        <v>378</v>
      </c>
      <c r="D235" s="382" t="s">
        <v>715</v>
      </c>
      <c r="E235" s="302" t="s">
        <v>716</v>
      </c>
      <c r="F235" s="34" t="s">
        <v>16</v>
      </c>
      <c r="G235" s="261">
        <v>1</v>
      </c>
      <c r="H235" s="278"/>
      <c r="I235" s="268" t="str">
        <f t="shared" si="10"/>
        <v>Internal</v>
      </c>
      <c r="J235" s="261">
        <v>1</v>
      </c>
      <c r="K235" s="261"/>
      <c r="L235" s="261"/>
      <c r="M235" s="261"/>
      <c r="N235" s="269" t="str">
        <f t="shared" si="11"/>
        <v>S</v>
      </c>
      <c r="O235" s="270"/>
      <c r="P235" s="270"/>
    </row>
    <row r="236" spans="1:16" x14ac:dyDescent="0.3">
      <c r="A236" s="171"/>
      <c r="B236" s="314" t="s">
        <v>23</v>
      </c>
      <c r="C236" s="341" t="s">
        <v>378</v>
      </c>
      <c r="D236" s="370" t="s">
        <v>717</v>
      </c>
      <c r="E236" s="370" t="s">
        <v>718</v>
      </c>
      <c r="F236" s="34" t="s">
        <v>140</v>
      </c>
      <c r="G236" s="261">
        <v>1</v>
      </c>
      <c r="H236" s="267"/>
      <c r="I236" s="268" t="str">
        <f t="shared" si="10"/>
        <v>Internal</v>
      </c>
      <c r="J236" s="171">
        <v>1</v>
      </c>
      <c r="K236" s="171"/>
      <c r="L236" s="171"/>
      <c r="M236" s="171"/>
      <c r="N236" s="269" t="str">
        <f t="shared" si="11"/>
        <v>S</v>
      </c>
      <c r="O236" s="270"/>
      <c r="P236" s="270"/>
    </row>
    <row r="237" spans="1:16" x14ac:dyDescent="0.3">
      <c r="A237" s="171"/>
      <c r="B237" s="314" t="s">
        <v>23</v>
      </c>
      <c r="C237" s="341" t="s">
        <v>378</v>
      </c>
      <c r="D237" s="310" t="s">
        <v>719</v>
      </c>
      <c r="E237" s="229" t="s">
        <v>720</v>
      </c>
      <c r="F237" s="34" t="s">
        <v>140</v>
      </c>
      <c r="G237" s="261">
        <v>1</v>
      </c>
      <c r="H237" s="267"/>
      <c r="I237" s="268" t="str">
        <f t="shared" si="10"/>
        <v>Internal</v>
      </c>
      <c r="J237" s="171">
        <v>1</v>
      </c>
      <c r="K237" s="171"/>
      <c r="L237" s="171"/>
      <c r="M237" s="171"/>
      <c r="N237" s="269" t="str">
        <f t="shared" si="11"/>
        <v>S</v>
      </c>
      <c r="O237" s="270"/>
      <c r="P237" s="270"/>
    </row>
    <row r="238" spans="1:16" x14ac:dyDescent="0.3">
      <c r="A238" s="171"/>
      <c r="B238" s="314" t="s">
        <v>23</v>
      </c>
      <c r="C238" s="341" t="s">
        <v>378</v>
      </c>
      <c r="D238" s="309" t="s">
        <v>721</v>
      </c>
      <c r="E238" s="229" t="s">
        <v>722</v>
      </c>
      <c r="F238" s="34" t="s">
        <v>17</v>
      </c>
      <c r="G238" s="261">
        <v>1</v>
      </c>
      <c r="H238" s="267"/>
      <c r="I238" s="268" t="str">
        <f t="shared" si="10"/>
        <v>Internal</v>
      </c>
      <c r="J238" s="171">
        <v>1</v>
      </c>
      <c r="K238" s="171"/>
      <c r="L238" s="171"/>
      <c r="M238" s="171"/>
      <c r="N238" s="269" t="str">
        <f t="shared" si="11"/>
        <v>S</v>
      </c>
      <c r="O238" s="270"/>
      <c r="P238" s="270"/>
    </row>
    <row r="239" spans="1:16" x14ac:dyDescent="0.3">
      <c r="A239" s="171"/>
      <c r="B239" s="314" t="s">
        <v>23</v>
      </c>
      <c r="C239" s="341" t="s">
        <v>378</v>
      </c>
      <c r="D239" s="309" t="s">
        <v>723</v>
      </c>
      <c r="E239" s="229" t="s">
        <v>724</v>
      </c>
      <c r="F239" s="34" t="s">
        <v>17</v>
      </c>
      <c r="G239" s="261">
        <v>1</v>
      </c>
      <c r="H239" s="267"/>
      <c r="I239" s="268" t="str">
        <f t="shared" si="10"/>
        <v>Internal</v>
      </c>
      <c r="J239" s="171">
        <v>1</v>
      </c>
      <c r="K239" s="171"/>
      <c r="L239" s="171"/>
      <c r="M239" s="171"/>
      <c r="N239" s="269" t="str">
        <f t="shared" si="11"/>
        <v>S</v>
      </c>
      <c r="O239" s="270"/>
      <c r="P239" s="270"/>
    </row>
    <row r="240" spans="1:16" ht="28.8" x14ac:dyDescent="0.3">
      <c r="A240" s="171"/>
      <c r="B240" s="314" t="s">
        <v>23</v>
      </c>
      <c r="C240" s="341" t="s">
        <v>378</v>
      </c>
      <c r="D240" s="229" t="s">
        <v>725</v>
      </c>
      <c r="E240" s="229" t="s">
        <v>726</v>
      </c>
      <c r="F240" s="34" t="s">
        <v>17</v>
      </c>
      <c r="G240" s="261">
        <v>1</v>
      </c>
      <c r="H240" s="267"/>
      <c r="I240" s="268" t="str">
        <f t="shared" si="10"/>
        <v>Internal</v>
      </c>
      <c r="J240" s="171">
        <v>1</v>
      </c>
      <c r="K240" s="171"/>
      <c r="L240" s="171"/>
      <c r="M240" s="171"/>
      <c r="N240" s="269" t="str">
        <f t="shared" si="11"/>
        <v>S</v>
      </c>
      <c r="O240" s="270"/>
      <c r="P240" s="270"/>
    </row>
    <row r="241" spans="1:16" x14ac:dyDescent="0.3">
      <c r="A241" s="171"/>
      <c r="B241" s="314" t="s">
        <v>23</v>
      </c>
      <c r="C241" s="341" t="s">
        <v>378</v>
      </c>
      <c r="D241" s="231" t="s">
        <v>640</v>
      </c>
      <c r="E241" s="358" t="s">
        <v>142</v>
      </c>
      <c r="F241" s="34" t="s">
        <v>150</v>
      </c>
      <c r="G241" s="261">
        <v>1</v>
      </c>
      <c r="H241" s="267"/>
      <c r="I241" s="268" t="str">
        <f t="shared" si="10"/>
        <v>Internal</v>
      </c>
      <c r="J241" s="171">
        <v>1</v>
      </c>
      <c r="K241" s="171"/>
      <c r="L241" s="171"/>
      <c r="M241" s="171"/>
      <c r="N241" s="269" t="str">
        <f t="shared" si="11"/>
        <v>S</v>
      </c>
      <c r="O241" s="270"/>
      <c r="P241" s="270"/>
    </row>
    <row r="242" spans="1:16" s="172" customFormat="1" x14ac:dyDescent="0.3">
      <c r="A242" s="171"/>
      <c r="B242" s="314" t="s">
        <v>23</v>
      </c>
      <c r="C242" s="341" t="s">
        <v>378</v>
      </c>
      <c r="D242" s="231" t="s">
        <v>727</v>
      </c>
      <c r="E242" s="231" t="s">
        <v>728</v>
      </c>
      <c r="F242" s="34" t="s">
        <v>140</v>
      </c>
      <c r="G242" s="261">
        <v>1</v>
      </c>
      <c r="H242" s="267"/>
      <c r="I242" s="268" t="str">
        <f t="shared" si="10"/>
        <v>Internal</v>
      </c>
      <c r="J242" s="171">
        <v>1</v>
      </c>
      <c r="K242" s="171"/>
      <c r="L242" s="267"/>
      <c r="M242" s="171"/>
      <c r="N242" s="269" t="str">
        <f t="shared" si="11"/>
        <v>S</v>
      </c>
      <c r="O242" s="270"/>
      <c r="P242" s="270"/>
    </row>
    <row r="243" spans="1:16" s="148" customFormat="1" x14ac:dyDescent="0.3">
      <c r="A243" s="171"/>
      <c r="B243" s="314" t="s">
        <v>23</v>
      </c>
      <c r="C243" s="341" t="s">
        <v>378</v>
      </c>
      <c r="D243" s="229" t="s">
        <v>729</v>
      </c>
      <c r="E243" s="309" t="s">
        <v>730</v>
      </c>
      <c r="F243" s="34" t="s">
        <v>17</v>
      </c>
      <c r="G243" s="261">
        <v>1</v>
      </c>
      <c r="H243" s="267"/>
      <c r="I243" s="268" t="str">
        <f t="shared" ref="I243:I270" si="12">IF(H243=1,"Eksternal",IF(G243=1,"Internal",0))</f>
        <v>Internal</v>
      </c>
      <c r="J243" s="171"/>
      <c r="K243" s="171">
        <v>1</v>
      </c>
      <c r="L243" s="171"/>
      <c r="M243" s="171"/>
      <c r="N243" s="269" t="str">
        <f t="shared" ref="N243:N270" si="13">IF(J243=1,"S",IF(K243=1,"W",IF(L243=1,"O",IF(M243=1,"T","-"))))</f>
        <v>W</v>
      </c>
      <c r="O243" s="270"/>
      <c r="P243" s="270"/>
    </row>
    <row r="244" spans="1:16" s="148" customFormat="1" x14ac:dyDescent="0.3">
      <c r="A244" s="171"/>
      <c r="B244" s="314" t="s">
        <v>23</v>
      </c>
      <c r="C244" s="341" t="s">
        <v>378</v>
      </c>
      <c r="D244" s="229" t="s">
        <v>731</v>
      </c>
      <c r="E244" s="309" t="s">
        <v>732</v>
      </c>
      <c r="F244" s="34" t="s">
        <v>140</v>
      </c>
      <c r="G244" s="261">
        <v>1</v>
      </c>
      <c r="H244" s="267"/>
      <c r="I244" s="268" t="str">
        <f t="shared" si="12"/>
        <v>Internal</v>
      </c>
      <c r="J244" s="171"/>
      <c r="K244" s="171">
        <v>1</v>
      </c>
      <c r="L244" s="171"/>
      <c r="M244" s="273"/>
      <c r="N244" s="269" t="str">
        <f t="shared" si="13"/>
        <v>W</v>
      </c>
      <c r="O244" s="270"/>
      <c r="P244" s="270"/>
    </row>
    <row r="245" spans="1:16" s="148" customFormat="1" x14ac:dyDescent="0.3">
      <c r="A245" s="171"/>
      <c r="B245" s="314" t="s">
        <v>23</v>
      </c>
      <c r="C245" s="341" t="s">
        <v>378</v>
      </c>
      <c r="D245" s="254" t="s">
        <v>733</v>
      </c>
      <c r="E245" s="309" t="s">
        <v>734</v>
      </c>
      <c r="F245" s="34" t="s">
        <v>17</v>
      </c>
      <c r="G245" s="261">
        <v>1</v>
      </c>
      <c r="H245" s="267"/>
      <c r="I245" s="268" t="str">
        <f t="shared" si="12"/>
        <v>Internal</v>
      </c>
      <c r="J245" s="171"/>
      <c r="K245" s="171">
        <v>1</v>
      </c>
      <c r="L245" s="171"/>
      <c r="M245" s="171"/>
      <c r="N245" s="269" t="str">
        <f t="shared" si="13"/>
        <v>W</v>
      </c>
      <c r="O245" s="270"/>
      <c r="P245" s="270"/>
    </row>
    <row r="246" spans="1:16" s="148" customFormat="1" x14ac:dyDescent="0.3">
      <c r="A246" s="171"/>
      <c r="B246" s="314" t="s">
        <v>23</v>
      </c>
      <c r="C246" s="341" t="s">
        <v>378</v>
      </c>
      <c r="D246" s="229" t="s">
        <v>735</v>
      </c>
      <c r="E246" s="309" t="s">
        <v>736</v>
      </c>
      <c r="F246" s="34" t="s">
        <v>17</v>
      </c>
      <c r="G246" s="261">
        <v>1</v>
      </c>
      <c r="H246" s="278"/>
      <c r="I246" s="268" t="str">
        <f t="shared" si="12"/>
        <v>Internal</v>
      </c>
      <c r="J246" s="261"/>
      <c r="K246" s="261">
        <v>1</v>
      </c>
      <c r="L246" s="261"/>
      <c r="M246" s="261"/>
      <c r="N246" s="269" t="str">
        <f t="shared" si="13"/>
        <v>W</v>
      </c>
      <c r="O246" s="270"/>
      <c r="P246" s="270"/>
    </row>
    <row r="247" spans="1:16" s="148" customFormat="1" x14ac:dyDescent="0.3">
      <c r="A247" s="171"/>
      <c r="B247" s="314" t="s">
        <v>23</v>
      </c>
      <c r="C247" s="341" t="s">
        <v>378</v>
      </c>
      <c r="D247" s="229" t="s">
        <v>737</v>
      </c>
      <c r="E247" s="229" t="s">
        <v>738</v>
      </c>
      <c r="F247" s="34" t="s">
        <v>140</v>
      </c>
      <c r="G247" s="261">
        <v>1</v>
      </c>
      <c r="H247" s="267"/>
      <c r="I247" s="268" t="str">
        <f t="shared" si="12"/>
        <v>Internal</v>
      </c>
      <c r="J247" s="171"/>
      <c r="K247" s="171">
        <v>1</v>
      </c>
      <c r="L247" s="171"/>
      <c r="M247" s="171"/>
      <c r="N247" s="269" t="str">
        <f t="shared" si="13"/>
        <v>W</v>
      </c>
      <c r="O247" s="270"/>
      <c r="P247" s="270"/>
    </row>
    <row r="248" spans="1:16" s="148" customFormat="1" x14ac:dyDescent="0.3">
      <c r="A248" s="171"/>
      <c r="B248" s="314" t="s">
        <v>23</v>
      </c>
      <c r="C248" s="341" t="s">
        <v>378</v>
      </c>
      <c r="D248" s="229" t="s">
        <v>739</v>
      </c>
      <c r="E248" s="229" t="s">
        <v>740</v>
      </c>
      <c r="F248" s="34" t="s">
        <v>140</v>
      </c>
      <c r="G248" s="261">
        <v>1</v>
      </c>
      <c r="H248" s="267"/>
      <c r="I248" s="268" t="str">
        <f t="shared" si="12"/>
        <v>Internal</v>
      </c>
      <c r="J248" s="171"/>
      <c r="K248" s="171">
        <v>1</v>
      </c>
      <c r="L248" s="171"/>
      <c r="M248" s="171"/>
      <c r="N248" s="269" t="str">
        <f t="shared" si="13"/>
        <v>W</v>
      </c>
      <c r="O248" s="270"/>
      <c r="P248" s="270"/>
    </row>
    <row r="249" spans="1:16" s="148" customFormat="1" ht="28.8" x14ac:dyDescent="0.3">
      <c r="A249" s="171"/>
      <c r="B249" s="314" t="s">
        <v>23</v>
      </c>
      <c r="C249" s="341" t="s">
        <v>378</v>
      </c>
      <c r="D249" s="229" t="s">
        <v>741</v>
      </c>
      <c r="E249" s="229" t="s">
        <v>742</v>
      </c>
      <c r="F249" s="34" t="s">
        <v>17</v>
      </c>
      <c r="G249" s="261">
        <v>1</v>
      </c>
      <c r="H249" s="267"/>
      <c r="I249" s="268" t="str">
        <f t="shared" si="12"/>
        <v>Internal</v>
      </c>
      <c r="J249" s="171"/>
      <c r="K249" s="171">
        <v>1</v>
      </c>
      <c r="L249" s="171"/>
      <c r="M249" s="171"/>
      <c r="N249" s="269" t="str">
        <f t="shared" si="13"/>
        <v>W</v>
      </c>
      <c r="O249" s="270"/>
      <c r="P249" s="270"/>
    </row>
    <row r="250" spans="1:16" x14ac:dyDescent="0.3">
      <c r="A250" s="171"/>
      <c r="B250" s="314" t="s">
        <v>23</v>
      </c>
      <c r="C250" s="341" t="s">
        <v>378</v>
      </c>
      <c r="D250" s="380" t="s">
        <v>675</v>
      </c>
      <c r="E250" s="230" t="s">
        <v>152</v>
      </c>
      <c r="F250" s="34" t="s">
        <v>21</v>
      </c>
      <c r="G250" s="261">
        <v>1</v>
      </c>
      <c r="H250" s="267"/>
      <c r="I250" s="268" t="str">
        <f t="shared" si="12"/>
        <v>Internal</v>
      </c>
      <c r="J250" s="171"/>
      <c r="K250" s="171">
        <v>1</v>
      </c>
      <c r="L250" s="171"/>
      <c r="M250" s="171"/>
      <c r="N250" s="269" t="str">
        <f t="shared" si="13"/>
        <v>W</v>
      </c>
      <c r="O250" s="270"/>
      <c r="P250" s="270"/>
    </row>
    <row r="251" spans="1:16" x14ac:dyDescent="0.3">
      <c r="A251" s="171"/>
      <c r="B251" s="314" t="s">
        <v>23</v>
      </c>
      <c r="C251" s="341" t="s">
        <v>381</v>
      </c>
      <c r="D251" s="380" t="s">
        <v>743</v>
      </c>
      <c r="E251" s="383" t="s">
        <v>716</v>
      </c>
      <c r="F251" s="34" t="s">
        <v>16</v>
      </c>
      <c r="G251" s="171"/>
      <c r="H251" s="267">
        <v>1</v>
      </c>
      <c r="I251" s="268" t="str">
        <f t="shared" si="12"/>
        <v>Eksternal</v>
      </c>
      <c r="J251" s="171"/>
      <c r="K251" s="171"/>
      <c r="L251" s="171">
        <v>1</v>
      </c>
      <c r="M251" s="171"/>
      <c r="N251" s="269" t="str">
        <f t="shared" si="13"/>
        <v>O</v>
      </c>
      <c r="O251" s="270"/>
      <c r="P251" s="270"/>
    </row>
    <row r="252" spans="1:16" x14ac:dyDescent="0.3">
      <c r="A252" s="171"/>
      <c r="B252" s="314" t="s">
        <v>23</v>
      </c>
      <c r="C252" s="341" t="s">
        <v>378</v>
      </c>
      <c r="D252" s="231" t="s">
        <v>744</v>
      </c>
      <c r="E252" s="231" t="s">
        <v>745</v>
      </c>
      <c r="F252" s="34" t="s">
        <v>150</v>
      </c>
      <c r="G252" s="261"/>
      <c r="H252" s="267">
        <v>1</v>
      </c>
      <c r="I252" s="268" t="str">
        <f t="shared" si="12"/>
        <v>Eksternal</v>
      </c>
      <c r="J252" s="261"/>
      <c r="K252" s="261"/>
      <c r="L252" s="261">
        <v>1</v>
      </c>
      <c r="M252" s="261"/>
      <c r="N252" s="269" t="str">
        <f t="shared" si="13"/>
        <v>O</v>
      </c>
      <c r="O252" s="270"/>
      <c r="P252" s="270"/>
    </row>
    <row r="253" spans="1:16" ht="28.8" x14ac:dyDescent="0.3">
      <c r="A253" s="171"/>
      <c r="B253" s="314" t="s">
        <v>23</v>
      </c>
      <c r="C253" s="341" t="s">
        <v>381</v>
      </c>
      <c r="D253" s="230" t="s">
        <v>746</v>
      </c>
      <c r="E253" s="302" t="s">
        <v>747</v>
      </c>
      <c r="F253" s="34" t="s">
        <v>423</v>
      </c>
      <c r="G253" s="171"/>
      <c r="H253" s="267">
        <v>1</v>
      </c>
      <c r="I253" s="268" t="str">
        <f t="shared" si="12"/>
        <v>Eksternal</v>
      </c>
      <c r="J253" s="171"/>
      <c r="K253" s="171"/>
      <c r="L253" s="171">
        <v>1</v>
      </c>
      <c r="M253" s="171"/>
      <c r="N253" s="269" t="str">
        <f t="shared" si="13"/>
        <v>O</v>
      </c>
      <c r="O253" s="270"/>
      <c r="P253" s="270"/>
    </row>
    <row r="254" spans="1:16" x14ac:dyDescent="0.3">
      <c r="A254" s="171"/>
      <c r="B254" s="314" t="s">
        <v>23</v>
      </c>
      <c r="C254" s="341" t="s">
        <v>381</v>
      </c>
      <c r="D254" s="230" t="s">
        <v>748</v>
      </c>
      <c r="E254" s="302" t="s">
        <v>749</v>
      </c>
      <c r="F254" s="34" t="s">
        <v>16</v>
      </c>
      <c r="G254" s="171"/>
      <c r="H254" s="267">
        <v>1</v>
      </c>
      <c r="I254" s="268" t="str">
        <f t="shared" si="12"/>
        <v>Eksternal</v>
      </c>
      <c r="J254" s="171"/>
      <c r="K254" s="171"/>
      <c r="L254" s="171">
        <v>1</v>
      </c>
      <c r="M254" s="171"/>
      <c r="N254" s="269" t="str">
        <f t="shared" si="13"/>
        <v>O</v>
      </c>
      <c r="O254" s="270"/>
      <c r="P254" s="270"/>
    </row>
    <row r="255" spans="1:16" x14ac:dyDescent="0.3">
      <c r="A255" s="171"/>
      <c r="B255" s="314" t="s">
        <v>23</v>
      </c>
      <c r="C255" s="341" t="s">
        <v>378</v>
      </c>
      <c r="D255" s="384" t="s">
        <v>750</v>
      </c>
      <c r="E255" s="381" t="s">
        <v>146</v>
      </c>
      <c r="F255" s="34" t="s">
        <v>388</v>
      </c>
      <c r="G255" s="261"/>
      <c r="H255" s="267">
        <v>1</v>
      </c>
      <c r="I255" s="268" t="str">
        <f t="shared" si="12"/>
        <v>Eksternal</v>
      </c>
      <c r="J255" s="261"/>
      <c r="K255" s="261"/>
      <c r="L255" s="261">
        <v>1</v>
      </c>
      <c r="M255" s="261"/>
      <c r="N255" s="269" t="str">
        <f t="shared" si="13"/>
        <v>O</v>
      </c>
      <c r="O255" s="270"/>
      <c r="P255" s="270"/>
    </row>
    <row r="256" spans="1:16" ht="28.8" x14ac:dyDescent="0.3">
      <c r="A256" s="171"/>
      <c r="B256" s="314" t="s">
        <v>23</v>
      </c>
      <c r="C256" s="341" t="s">
        <v>378</v>
      </c>
      <c r="D256" s="385" t="s">
        <v>751</v>
      </c>
      <c r="E256" s="230" t="s">
        <v>752</v>
      </c>
      <c r="F256" s="34" t="s">
        <v>400</v>
      </c>
      <c r="G256" s="171"/>
      <c r="H256" s="267">
        <v>1</v>
      </c>
      <c r="I256" s="268" t="str">
        <f t="shared" si="12"/>
        <v>Eksternal</v>
      </c>
      <c r="J256" s="171"/>
      <c r="K256" s="171"/>
      <c r="L256" s="171"/>
      <c r="M256" s="171">
        <v>1</v>
      </c>
      <c r="N256" s="269" t="str">
        <f t="shared" si="13"/>
        <v>T</v>
      </c>
      <c r="O256" s="270"/>
      <c r="P256" s="270"/>
    </row>
    <row r="257" spans="1:16" ht="28.8" x14ac:dyDescent="0.3">
      <c r="A257" s="171"/>
      <c r="B257" s="314" t="s">
        <v>23</v>
      </c>
      <c r="C257" s="341" t="s">
        <v>378</v>
      </c>
      <c r="D257" s="230" t="s">
        <v>753</v>
      </c>
      <c r="E257" s="231" t="s">
        <v>754</v>
      </c>
      <c r="F257" s="34" t="s">
        <v>388</v>
      </c>
      <c r="G257" s="290"/>
      <c r="H257" s="267">
        <v>1</v>
      </c>
      <c r="I257" s="268" t="str">
        <f t="shared" si="12"/>
        <v>Eksternal</v>
      </c>
      <c r="J257" s="290"/>
      <c r="K257" s="290"/>
      <c r="L257" s="290"/>
      <c r="M257" s="290">
        <v>1</v>
      </c>
      <c r="N257" s="269" t="str">
        <f t="shared" si="13"/>
        <v>T</v>
      </c>
      <c r="O257" s="270"/>
      <c r="P257" s="270"/>
    </row>
    <row r="258" spans="1:16" ht="28.8" x14ac:dyDescent="0.3">
      <c r="A258" s="171"/>
      <c r="B258" s="314" t="s">
        <v>23</v>
      </c>
      <c r="C258" s="341" t="s">
        <v>378</v>
      </c>
      <c r="D258" s="230" t="s">
        <v>755</v>
      </c>
      <c r="E258" s="230" t="s">
        <v>756</v>
      </c>
      <c r="F258" s="34" t="s">
        <v>388</v>
      </c>
      <c r="G258" s="171"/>
      <c r="H258" s="267">
        <v>1</v>
      </c>
      <c r="I258" s="268" t="str">
        <f t="shared" si="12"/>
        <v>Eksternal</v>
      </c>
      <c r="J258" s="171"/>
      <c r="K258" s="171"/>
      <c r="L258" s="171"/>
      <c r="M258" s="171">
        <v>1</v>
      </c>
      <c r="N258" s="269" t="str">
        <f t="shared" si="13"/>
        <v>T</v>
      </c>
      <c r="O258" s="270"/>
      <c r="P258" s="270"/>
    </row>
    <row r="259" spans="1:16" x14ac:dyDescent="0.3">
      <c r="A259" s="171"/>
      <c r="B259" s="314" t="s">
        <v>841</v>
      </c>
      <c r="C259" s="341" t="s">
        <v>389</v>
      </c>
      <c r="D259" s="231" t="s">
        <v>838</v>
      </c>
      <c r="E259" s="231" t="s">
        <v>839</v>
      </c>
      <c r="F259" s="34" t="s">
        <v>15</v>
      </c>
      <c r="G259" s="261">
        <v>1</v>
      </c>
      <c r="H259" s="278"/>
      <c r="I259" s="268" t="str">
        <f t="shared" si="12"/>
        <v>Internal</v>
      </c>
      <c r="J259" s="261">
        <v>1</v>
      </c>
      <c r="K259" s="261"/>
      <c r="L259" s="261"/>
      <c r="M259" s="261"/>
      <c r="N259" s="269" t="str">
        <f t="shared" si="13"/>
        <v>S</v>
      </c>
      <c r="O259" s="270"/>
      <c r="P259" s="270"/>
    </row>
    <row r="260" spans="1:16" x14ac:dyDescent="0.3">
      <c r="A260" s="171"/>
      <c r="B260" s="314" t="s">
        <v>841</v>
      </c>
      <c r="C260" s="341" t="s">
        <v>378</v>
      </c>
      <c r="D260" s="233" t="s">
        <v>675</v>
      </c>
      <c r="E260" s="230" t="s">
        <v>840</v>
      </c>
      <c r="F260" s="34" t="s">
        <v>21</v>
      </c>
      <c r="G260" s="261">
        <v>1</v>
      </c>
      <c r="H260" s="278"/>
      <c r="I260" s="268" t="str">
        <f t="shared" si="12"/>
        <v>Internal</v>
      </c>
      <c r="J260" s="261">
        <v>1</v>
      </c>
      <c r="K260" s="261"/>
      <c r="L260" s="261"/>
      <c r="M260" s="261"/>
      <c r="N260" s="269" t="str">
        <f t="shared" si="13"/>
        <v>S</v>
      </c>
      <c r="O260" s="270"/>
      <c r="P260" s="270"/>
    </row>
    <row r="261" spans="1:16" x14ac:dyDescent="0.3">
      <c r="A261" s="171"/>
      <c r="B261" s="314" t="s">
        <v>841</v>
      </c>
      <c r="C261" s="341" t="s">
        <v>389</v>
      </c>
      <c r="D261" s="231" t="s">
        <v>842</v>
      </c>
      <c r="E261" s="231" t="s">
        <v>843</v>
      </c>
      <c r="F261" s="34" t="s">
        <v>150</v>
      </c>
      <c r="G261" s="171">
        <v>1</v>
      </c>
      <c r="H261" s="267"/>
      <c r="I261" s="268" t="str">
        <f t="shared" si="12"/>
        <v>Internal</v>
      </c>
      <c r="J261" s="171"/>
      <c r="K261" s="171">
        <v>1</v>
      </c>
      <c r="L261" s="171"/>
      <c r="M261" s="171"/>
      <c r="N261" s="269" t="str">
        <f t="shared" si="13"/>
        <v>W</v>
      </c>
      <c r="O261" s="270"/>
      <c r="P261" s="270"/>
    </row>
    <row r="262" spans="1:16" x14ac:dyDescent="0.3">
      <c r="A262" s="171"/>
      <c r="B262" s="314" t="s">
        <v>841</v>
      </c>
      <c r="C262" s="341" t="s">
        <v>381</v>
      </c>
      <c r="D262" s="231" t="s">
        <v>844</v>
      </c>
      <c r="E262" s="231" t="s">
        <v>845</v>
      </c>
      <c r="F262" s="34" t="s">
        <v>15</v>
      </c>
      <c r="G262" s="261">
        <v>1</v>
      </c>
      <c r="H262" s="278"/>
      <c r="I262" s="268" t="str">
        <f t="shared" si="12"/>
        <v>Internal</v>
      </c>
      <c r="J262" s="261"/>
      <c r="K262" s="261">
        <v>1</v>
      </c>
      <c r="L262" s="261"/>
      <c r="M262" s="261"/>
      <c r="N262" s="269" t="str">
        <f t="shared" si="13"/>
        <v>W</v>
      </c>
      <c r="O262" s="270"/>
      <c r="P262" s="270"/>
    </row>
    <row r="263" spans="1:16" x14ac:dyDescent="0.3">
      <c r="A263" s="171"/>
      <c r="B263" s="314" t="s">
        <v>841</v>
      </c>
      <c r="C263" s="341" t="s">
        <v>389</v>
      </c>
      <c r="D263" s="386" t="s">
        <v>846</v>
      </c>
      <c r="E263" s="231" t="s">
        <v>847</v>
      </c>
      <c r="F263" s="34" t="s">
        <v>490</v>
      </c>
      <c r="G263" s="171">
        <v>1</v>
      </c>
      <c r="H263" s="267"/>
      <c r="I263" s="268" t="str">
        <f t="shared" si="12"/>
        <v>Internal</v>
      </c>
      <c r="J263" s="171"/>
      <c r="K263" s="171">
        <v>1</v>
      </c>
      <c r="L263" s="171"/>
      <c r="M263" s="171"/>
      <c r="N263" s="269" t="str">
        <f t="shared" si="13"/>
        <v>W</v>
      </c>
      <c r="O263" s="270"/>
      <c r="P263" s="270"/>
    </row>
    <row r="264" spans="1:16" x14ac:dyDescent="0.3">
      <c r="A264" s="171"/>
      <c r="B264" s="314" t="s">
        <v>841</v>
      </c>
      <c r="C264" s="341" t="s">
        <v>378</v>
      </c>
      <c r="D264" s="231" t="s">
        <v>848</v>
      </c>
      <c r="E264" s="231" t="s">
        <v>849</v>
      </c>
      <c r="F264" s="34" t="s">
        <v>16</v>
      </c>
      <c r="G264" s="171">
        <v>1</v>
      </c>
      <c r="H264" s="267"/>
      <c r="I264" s="268" t="str">
        <f t="shared" si="12"/>
        <v>Internal</v>
      </c>
      <c r="J264" s="171"/>
      <c r="K264" s="171">
        <v>1</v>
      </c>
      <c r="L264" s="171"/>
      <c r="M264" s="171"/>
      <c r="N264" s="269" t="str">
        <f t="shared" si="13"/>
        <v>W</v>
      </c>
      <c r="O264" s="270"/>
      <c r="P264" s="270"/>
    </row>
    <row r="265" spans="1:16" ht="28.8" x14ac:dyDescent="0.3">
      <c r="A265" s="171"/>
      <c r="B265" s="314" t="s">
        <v>841</v>
      </c>
      <c r="C265" s="341" t="s">
        <v>426</v>
      </c>
      <c r="D265" s="386" t="s">
        <v>850</v>
      </c>
      <c r="E265" s="230" t="s">
        <v>851</v>
      </c>
      <c r="F265" s="34" t="s">
        <v>388</v>
      </c>
      <c r="G265" s="171"/>
      <c r="H265" s="267">
        <v>1</v>
      </c>
      <c r="I265" s="268" t="str">
        <f t="shared" si="12"/>
        <v>Eksternal</v>
      </c>
      <c r="J265" s="171"/>
      <c r="K265" s="171"/>
      <c r="L265" s="171"/>
      <c r="M265" s="171">
        <v>1</v>
      </c>
      <c r="N265" s="269" t="str">
        <f t="shared" si="13"/>
        <v>T</v>
      </c>
      <c r="O265" s="270"/>
      <c r="P265" s="270"/>
    </row>
    <row r="266" spans="1:16" x14ac:dyDescent="0.3">
      <c r="A266" s="171"/>
      <c r="B266" s="171"/>
      <c r="C266" s="271"/>
      <c r="D266" s="297"/>
      <c r="E266" s="286"/>
      <c r="F266" s="266"/>
      <c r="G266" s="171"/>
      <c r="H266" s="267"/>
      <c r="I266" s="268">
        <f t="shared" si="12"/>
        <v>0</v>
      </c>
      <c r="J266" s="171"/>
      <c r="K266" s="171"/>
      <c r="L266" s="171"/>
      <c r="M266" s="171"/>
      <c r="N266" s="269" t="str">
        <f t="shared" si="13"/>
        <v>-</v>
      </c>
      <c r="O266" s="270"/>
      <c r="P266" s="270"/>
    </row>
    <row r="267" spans="1:16" x14ac:dyDescent="0.3">
      <c r="A267" s="171"/>
      <c r="B267" s="171"/>
      <c r="C267" s="264"/>
      <c r="D267" s="173"/>
      <c r="E267" s="173"/>
      <c r="F267" s="277"/>
      <c r="G267" s="171"/>
      <c r="H267" s="267"/>
      <c r="I267" s="268">
        <f t="shared" si="12"/>
        <v>0</v>
      </c>
      <c r="J267" s="171"/>
      <c r="K267" s="171"/>
      <c r="L267" s="171"/>
      <c r="M267" s="171"/>
      <c r="N267" s="269" t="str">
        <f t="shared" si="13"/>
        <v>-</v>
      </c>
      <c r="O267" s="270"/>
      <c r="P267" s="270"/>
    </row>
    <row r="268" spans="1:16" x14ac:dyDescent="0.3">
      <c r="A268" s="171"/>
      <c r="B268" s="171"/>
      <c r="C268" s="284"/>
      <c r="D268" s="173"/>
      <c r="E268" s="173"/>
      <c r="F268" s="283"/>
      <c r="G268" s="171"/>
      <c r="H268" s="267"/>
      <c r="I268" s="268">
        <f t="shared" si="12"/>
        <v>0</v>
      </c>
      <c r="J268" s="171"/>
      <c r="K268" s="171"/>
      <c r="L268" s="171"/>
      <c r="M268" s="171"/>
      <c r="N268" s="269" t="str">
        <f t="shared" si="13"/>
        <v>-</v>
      </c>
      <c r="O268" s="270"/>
      <c r="P268" s="270"/>
    </row>
    <row r="269" spans="1:16" s="172" customFormat="1" x14ac:dyDescent="0.3">
      <c r="A269" s="171"/>
      <c r="B269" s="171"/>
      <c r="C269" s="279"/>
      <c r="D269" s="173"/>
      <c r="E269" s="173"/>
      <c r="F269" s="266"/>
      <c r="G269" s="171"/>
      <c r="H269" s="267"/>
      <c r="I269" s="268">
        <f t="shared" si="12"/>
        <v>0</v>
      </c>
      <c r="J269" s="171"/>
      <c r="K269" s="171"/>
      <c r="L269" s="267"/>
      <c r="M269" s="171"/>
      <c r="N269" s="269" t="str">
        <f t="shared" si="13"/>
        <v>-</v>
      </c>
      <c r="O269" s="270"/>
      <c r="P269" s="270"/>
    </row>
    <row r="270" spans="1:16" x14ac:dyDescent="0.3">
      <c r="A270" s="171"/>
      <c r="B270" s="171"/>
      <c r="C270" s="294"/>
      <c r="D270" s="173"/>
      <c r="E270" s="173"/>
      <c r="F270" s="266"/>
      <c r="G270" s="171"/>
      <c r="H270" s="267"/>
      <c r="I270" s="268">
        <f t="shared" si="12"/>
        <v>0</v>
      </c>
      <c r="J270" s="171"/>
      <c r="K270" s="171"/>
      <c r="L270" s="171"/>
      <c r="M270" s="171"/>
      <c r="N270" s="269" t="str">
        <f t="shared" si="13"/>
        <v>-</v>
      </c>
      <c r="O270" s="270"/>
      <c r="P270" s="270"/>
    </row>
    <row r="271" spans="1:16" s="148" customFormat="1" x14ac:dyDescent="0.3">
      <c r="A271" s="171"/>
      <c r="B271" s="171"/>
      <c r="C271" s="264"/>
      <c r="D271" s="173"/>
      <c r="E271" s="265"/>
      <c r="F271" s="266"/>
      <c r="G271" s="171"/>
      <c r="H271" s="267"/>
      <c r="I271" s="268">
        <f t="shared" ref="I271:I312" si="14">IF(H271=1,"Eksternal",IF(G271=1,"Internal",0))</f>
        <v>0</v>
      </c>
      <c r="J271" s="171"/>
      <c r="K271" s="171"/>
      <c r="L271" s="171"/>
      <c r="M271" s="171"/>
      <c r="N271" s="269" t="str">
        <f t="shared" ref="N271:N312" si="15">IF(J271=1,"S",IF(K271=1,"W",IF(L271=1,"O",IF(M271=1,"T","-"))))</f>
        <v>-</v>
      </c>
      <c r="O271" s="270"/>
      <c r="P271" s="270"/>
    </row>
    <row r="272" spans="1:16" s="148" customFormat="1" x14ac:dyDescent="0.3">
      <c r="A272" s="171"/>
      <c r="B272" s="171"/>
      <c r="C272" s="271"/>
      <c r="D272" s="173"/>
      <c r="E272" s="173"/>
      <c r="F272" s="272"/>
      <c r="G272" s="171"/>
      <c r="H272" s="267"/>
      <c r="I272" s="268">
        <f t="shared" si="14"/>
        <v>0</v>
      </c>
      <c r="J272" s="171"/>
      <c r="K272" s="171"/>
      <c r="L272" s="171"/>
      <c r="M272" s="273"/>
      <c r="N272" s="269" t="str">
        <f t="shared" si="15"/>
        <v>-</v>
      </c>
      <c r="O272" s="270"/>
      <c r="P272" s="270"/>
    </row>
    <row r="273" spans="1:16" s="148" customFormat="1" x14ac:dyDescent="0.3">
      <c r="A273" s="171"/>
      <c r="B273" s="171"/>
      <c r="C273" s="264"/>
      <c r="D273" s="274"/>
      <c r="E273" s="173"/>
      <c r="F273" s="266"/>
      <c r="G273" s="171"/>
      <c r="H273" s="267"/>
      <c r="I273" s="268">
        <f t="shared" si="14"/>
        <v>0</v>
      </c>
      <c r="J273" s="171"/>
      <c r="K273" s="171"/>
      <c r="L273" s="171"/>
      <c r="M273" s="171"/>
      <c r="N273" s="269" t="str">
        <f t="shared" si="15"/>
        <v>-</v>
      </c>
      <c r="O273" s="270"/>
      <c r="P273" s="270"/>
    </row>
    <row r="274" spans="1:16" s="148" customFormat="1" x14ac:dyDescent="0.3">
      <c r="A274" s="171"/>
      <c r="B274" s="171"/>
      <c r="C274" s="275"/>
      <c r="D274" s="276"/>
      <c r="E274" s="276"/>
      <c r="F274" s="277"/>
      <c r="G274" s="261"/>
      <c r="H274" s="278"/>
      <c r="I274" s="268">
        <f t="shared" si="14"/>
        <v>0</v>
      </c>
      <c r="J274" s="261"/>
      <c r="K274" s="261"/>
      <c r="L274" s="261"/>
      <c r="M274" s="261"/>
      <c r="N274" s="269" t="str">
        <f t="shared" si="15"/>
        <v>-</v>
      </c>
      <c r="O274" s="270"/>
      <c r="P274" s="270"/>
    </row>
    <row r="275" spans="1:16" s="148" customFormat="1" x14ac:dyDescent="0.3">
      <c r="A275" s="171"/>
      <c r="B275" s="171"/>
      <c r="C275" s="279"/>
      <c r="D275" s="173"/>
      <c r="E275" s="276"/>
      <c r="F275" s="280"/>
      <c r="G275" s="171"/>
      <c r="H275" s="267"/>
      <c r="I275" s="268">
        <f t="shared" si="14"/>
        <v>0</v>
      </c>
      <c r="J275" s="171"/>
      <c r="K275" s="171"/>
      <c r="L275" s="171"/>
      <c r="M275" s="171"/>
      <c r="N275" s="269" t="str">
        <f t="shared" si="15"/>
        <v>-</v>
      </c>
      <c r="O275" s="270"/>
      <c r="P275" s="270"/>
    </row>
    <row r="276" spans="1:16" s="148" customFormat="1" x14ac:dyDescent="0.3">
      <c r="A276" s="171"/>
      <c r="B276" s="171"/>
      <c r="C276" s="281"/>
      <c r="D276" s="173"/>
      <c r="E276" s="282"/>
      <c r="F276" s="283"/>
      <c r="G276" s="171"/>
      <c r="H276" s="267"/>
      <c r="I276" s="268">
        <f t="shared" si="14"/>
        <v>0</v>
      </c>
      <c r="J276" s="171"/>
      <c r="K276" s="171"/>
      <c r="L276" s="171"/>
      <c r="M276" s="171"/>
      <c r="N276" s="269" t="str">
        <f t="shared" si="15"/>
        <v>-</v>
      </c>
      <c r="O276" s="270"/>
      <c r="P276" s="270"/>
    </row>
    <row r="277" spans="1:16" s="148" customFormat="1" x14ac:dyDescent="0.3">
      <c r="A277" s="171"/>
      <c r="B277" s="171"/>
      <c r="C277" s="281"/>
      <c r="D277" s="173"/>
      <c r="E277" s="173"/>
      <c r="F277" s="283"/>
      <c r="G277" s="171"/>
      <c r="H277" s="267"/>
      <c r="I277" s="268">
        <f t="shared" si="14"/>
        <v>0</v>
      </c>
      <c r="J277" s="171"/>
      <c r="K277" s="171"/>
      <c r="L277" s="171"/>
      <c r="M277" s="171"/>
      <c r="N277" s="269" t="str">
        <f t="shared" si="15"/>
        <v>-</v>
      </c>
      <c r="O277" s="270"/>
      <c r="P277" s="270"/>
    </row>
    <row r="278" spans="1:16" x14ac:dyDescent="0.3">
      <c r="A278" s="171"/>
      <c r="B278" s="171"/>
      <c r="C278" s="264"/>
      <c r="D278" s="173"/>
      <c r="E278" s="173"/>
      <c r="F278" s="277"/>
      <c r="G278" s="171"/>
      <c r="H278" s="267"/>
      <c r="I278" s="268">
        <f t="shared" si="14"/>
        <v>0</v>
      </c>
      <c r="J278" s="171"/>
      <c r="K278" s="171"/>
      <c r="L278" s="171"/>
      <c r="M278" s="171"/>
      <c r="N278" s="269" t="str">
        <f t="shared" si="15"/>
        <v>-</v>
      </c>
      <c r="O278" s="270"/>
      <c r="P278" s="270"/>
    </row>
    <row r="279" spans="1:16" x14ac:dyDescent="0.3">
      <c r="A279" s="171"/>
      <c r="B279" s="171"/>
      <c r="C279" s="284"/>
      <c r="D279" s="173"/>
      <c r="E279" s="173"/>
      <c r="F279" s="272"/>
      <c r="G279" s="171"/>
      <c r="H279" s="267"/>
      <c r="I279" s="268">
        <f t="shared" si="14"/>
        <v>0</v>
      </c>
      <c r="J279" s="171"/>
      <c r="K279" s="171"/>
      <c r="L279" s="171"/>
      <c r="M279" s="171"/>
      <c r="N279" s="269" t="str">
        <f t="shared" si="15"/>
        <v>-</v>
      </c>
      <c r="O279" s="270"/>
      <c r="P279" s="270"/>
    </row>
    <row r="280" spans="1:16" x14ac:dyDescent="0.3">
      <c r="A280" s="171"/>
      <c r="B280" s="171"/>
      <c r="C280" s="264"/>
      <c r="D280" s="173"/>
      <c r="E280" s="173"/>
      <c r="F280" s="277"/>
      <c r="G280" s="171"/>
      <c r="H280" s="267"/>
      <c r="I280" s="268">
        <f t="shared" si="14"/>
        <v>0</v>
      </c>
      <c r="J280" s="171"/>
      <c r="K280" s="171"/>
      <c r="L280" s="171"/>
      <c r="M280" s="171"/>
      <c r="N280" s="269" t="str">
        <f t="shared" si="15"/>
        <v>-</v>
      </c>
      <c r="O280" s="270"/>
      <c r="P280" s="270"/>
    </row>
    <row r="281" spans="1:16" x14ac:dyDescent="0.3">
      <c r="A281" s="171"/>
      <c r="B281" s="171"/>
      <c r="C281" s="260"/>
      <c r="D281" s="285"/>
      <c r="E281" s="173"/>
      <c r="F281" s="266"/>
      <c r="G281" s="261"/>
      <c r="H281" s="278"/>
      <c r="I281" s="268">
        <f t="shared" si="14"/>
        <v>0</v>
      </c>
      <c r="J281" s="261"/>
      <c r="K281" s="261"/>
      <c r="L281" s="261"/>
      <c r="M281" s="261"/>
      <c r="N281" s="269" t="str">
        <f t="shared" si="15"/>
        <v>-</v>
      </c>
      <c r="O281" s="270"/>
      <c r="P281" s="270"/>
    </row>
    <row r="282" spans="1:16" x14ac:dyDescent="0.3">
      <c r="A282" s="171"/>
      <c r="B282" s="171"/>
      <c r="C282" s="264"/>
      <c r="D282" s="173"/>
      <c r="E282" s="173"/>
      <c r="F282" s="277"/>
      <c r="G282" s="171"/>
      <c r="H282" s="267"/>
      <c r="I282" s="268">
        <f t="shared" si="14"/>
        <v>0</v>
      </c>
      <c r="J282" s="171"/>
      <c r="K282" s="171"/>
      <c r="L282" s="171"/>
      <c r="M282" s="171"/>
      <c r="N282" s="269" t="str">
        <f t="shared" si="15"/>
        <v>-</v>
      </c>
      <c r="O282" s="270"/>
      <c r="P282" s="270"/>
    </row>
    <row r="283" spans="1:16" x14ac:dyDescent="0.3">
      <c r="A283" s="171"/>
      <c r="B283" s="171"/>
      <c r="C283" s="260"/>
      <c r="D283" s="173"/>
      <c r="E283" s="286"/>
      <c r="F283" s="266"/>
      <c r="G283" s="171"/>
      <c r="H283" s="267"/>
      <c r="I283" s="268">
        <f t="shared" si="14"/>
        <v>0</v>
      </c>
      <c r="J283" s="171"/>
      <c r="K283" s="171"/>
      <c r="L283" s="171"/>
      <c r="M283" s="171"/>
      <c r="N283" s="269" t="str">
        <f t="shared" si="15"/>
        <v>-</v>
      </c>
      <c r="O283" s="270"/>
      <c r="P283" s="270"/>
    </row>
    <row r="284" spans="1:16" x14ac:dyDescent="0.3">
      <c r="A284" s="171"/>
      <c r="B284" s="171"/>
      <c r="C284" s="260"/>
      <c r="D284" s="276"/>
      <c r="E284" s="276"/>
      <c r="F284" s="266"/>
      <c r="G284" s="261"/>
      <c r="H284" s="278"/>
      <c r="I284" s="268">
        <f t="shared" si="14"/>
        <v>0</v>
      </c>
      <c r="J284" s="261"/>
      <c r="K284" s="261"/>
      <c r="L284" s="261"/>
      <c r="M284" s="261"/>
      <c r="N284" s="269" t="str">
        <f t="shared" si="15"/>
        <v>-</v>
      </c>
      <c r="O284" s="270"/>
      <c r="P284" s="270"/>
    </row>
    <row r="285" spans="1:16" x14ac:dyDescent="0.3">
      <c r="A285" s="171"/>
      <c r="B285" s="171"/>
      <c r="C285" s="264"/>
      <c r="D285" s="173"/>
      <c r="E285" s="173"/>
      <c r="F285" s="277"/>
      <c r="G285" s="171"/>
      <c r="H285" s="267"/>
      <c r="I285" s="268">
        <f t="shared" si="14"/>
        <v>0</v>
      </c>
      <c r="J285" s="171"/>
      <c r="K285" s="171"/>
      <c r="L285" s="171"/>
      <c r="M285" s="171"/>
      <c r="N285" s="269" t="str">
        <f t="shared" si="15"/>
        <v>-</v>
      </c>
      <c r="O285" s="270"/>
      <c r="P285" s="270"/>
    </row>
    <row r="286" spans="1:16" x14ac:dyDescent="0.3">
      <c r="A286" s="171"/>
      <c r="B286" s="171"/>
      <c r="C286" s="284"/>
      <c r="D286" s="173"/>
      <c r="E286" s="173"/>
      <c r="F286" s="272"/>
      <c r="G286" s="171"/>
      <c r="H286" s="267"/>
      <c r="I286" s="268">
        <f t="shared" si="14"/>
        <v>0</v>
      </c>
      <c r="J286" s="171"/>
      <c r="K286" s="171"/>
      <c r="L286" s="171"/>
      <c r="M286" s="171"/>
      <c r="N286" s="269" t="str">
        <f t="shared" si="15"/>
        <v>-</v>
      </c>
      <c r="O286" s="270"/>
      <c r="P286" s="270"/>
    </row>
    <row r="287" spans="1:16" x14ac:dyDescent="0.3">
      <c r="A287" s="171"/>
      <c r="B287" s="171"/>
      <c r="C287" s="279"/>
      <c r="D287" s="287"/>
      <c r="E287" s="288"/>
      <c r="F287" s="289"/>
      <c r="G287" s="290"/>
      <c r="H287" s="291"/>
      <c r="I287" s="268">
        <f t="shared" si="14"/>
        <v>0</v>
      </c>
      <c r="J287" s="290"/>
      <c r="K287" s="290"/>
      <c r="L287" s="290"/>
      <c r="M287" s="290"/>
      <c r="N287" s="269" t="str">
        <f t="shared" si="15"/>
        <v>-</v>
      </c>
      <c r="O287" s="270"/>
      <c r="P287" s="270"/>
    </row>
    <row r="288" spans="1:16" x14ac:dyDescent="0.3">
      <c r="A288" s="171"/>
      <c r="B288" s="171"/>
      <c r="C288" s="281"/>
      <c r="D288" s="285"/>
      <c r="E288" s="173"/>
      <c r="F288" s="292"/>
      <c r="G288" s="171"/>
      <c r="H288" s="267"/>
      <c r="I288" s="268">
        <f t="shared" si="14"/>
        <v>0</v>
      </c>
      <c r="J288" s="171"/>
      <c r="K288" s="171"/>
      <c r="L288" s="171"/>
      <c r="M288" s="171"/>
      <c r="N288" s="269" t="str">
        <f t="shared" si="15"/>
        <v>-</v>
      </c>
      <c r="O288" s="270"/>
      <c r="P288" s="270"/>
    </row>
    <row r="289" spans="1:16" x14ac:dyDescent="0.3">
      <c r="A289" s="171"/>
      <c r="B289" s="171"/>
      <c r="C289" s="293"/>
      <c r="D289" s="173"/>
      <c r="E289" s="173"/>
      <c r="F289" s="266"/>
      <c r="G289" s="171"/>
      <c r="H289" s="267"/>
      <c r="I289" s="268">
        <f t="shared" si="14"/>
        <v>0</v>
      </c>
      <c r="J289" s="171"/>
      <c r="K289" s="171"/>
      <c r="L289" s="171"/>
      <c r="M289" s="171"/>
      <c r="N289" s="269" t="str">
        <f t="shared" si="15"/>
        <v>-</v>
      </c>
      <c r="O289" s="270"/>
      <c r="P289" s="270"/>
    </row>
    <row r="290" spans="1:16" x14ac:dyDescent="0.3">
      <c r="A290" s="171"/>
      <c r="B290" s="171"/>
      <c r="C290" s="284"/>
      <c r="D290" s="173"/>
      <c r="E290" s="173"/>
      <c r="F290" s="272"/>
      <c r="G290" s="171"/>
      <c r="H290" s="267"/>
      <c r="I290" s="268">
        <f t="shared" si="14"/>
        <v>0</v>
      </c>
      <c r="J290" s="171"/>
      <c r="K290" s="171"/>
      <c r="L290" s="171"/>
      <c r="M290" s="171"/>
      <c r="N290" s="269" t="str">
        <f t="shared" si="15"/>
        <v>-</v>
      </c>
      <c r="O290" s="270"/>
      <c r="P290" s="270"/>
    </row>
    <row r="291" spans="1:16" x14ac:dyDescent="0.3">
      <c r="A291" s="171"/>
      <c r="B291" s="171"/>
      <c r="C291" s="260"/>
      <c r="D291" s="173"/>
      <c r="E291" s="173"/>
      <c r="F291" s="266"/>
      <c r="G291" s="261"/>
      <c r="H291" s="278"/>
      <c r="I291" s="268">
        <f t="shared" si="14"/>
        <v>0</v>
      </c>
      <c r="J291" s="261"/>
      <c r="K291" s="261"/>
      <c r="L291" s="261"/>
      <c r="M291" s="261"/>
      <c r="N291" s="269" t="str">
        <f t="shared" si="15"/>
        <v>-</v>
      </c>
      <c r="O291" s="270"/>
      <c r="P291" s="270"/>
    </row>
    <row r="292" spans="1:16" x14ac:dyDescent="0.3">
      <c r="A292" s="171"/>
      <c r="B292" s="171"/>
      <c r="C292" s="271"/>
      <c r="D292" s="173"/>
      <c r="E292" s="285"/>
      <c r="F292" s="272"/>
      <c r="G292" s="171"/>
      <c r="H292" s="267"/>
      <c r="I292" s="268">
        <f t="shared" si="14"/>
        <v>0</v>
      </c>
      <c r="J292" s="171"/>
      <c r="K292" s="171"/>
      <c r="L292" s="171"/>
      <c r="M292" s="171"/>
      <c r="N292" s="269" t="str">
        <f t="shared" si="15"/>
        <v>-</v>
      </c>
      <c r="O292" s="270"/>
      <c r="P292" s="270"/>
    </row>
    <row r="293" spans="1:16" x14ac:dyDescent="0.3">
      <c r="A293" s="171"/>
      <c r="B293" s="171"/>
      <c r="C293" s="294"/>
      <c r="D293" s="274"/>
      <c r="E293" s="173"/>
      <c r="F293" s="266"/>
      <c r="G293" s="171"/>
      <c r="H293" s="267"/>
      <c r="I293" s="268">
        <f t="shared" si="14"/>
        <v>0</v>
      </c>
      <c r="J293" s="171"/>
      <c r="K293" s="171"/>
      <c r="L293" s="171"/>
      <c r="M293" s="171"/>
      <c r="N293" s="269" t="str">
        <f t="shared" si="15"/>
        <v>-</v>
      </c>
      <c r="O293" s="270"/>
      <c r="P293" s="270"/>
    </row>
    <row r="294" spans="1:16" x14ac:dyDescent="0.3">
      <c r="A294" s="171"/>
      <c r="B294" s="171"/>
      <c r="C294" s="260"/>
      <c r="D294" s="173"/>
      <c r="E294" s="173"/>
      <c r="F294" s="266"/>
      <c r="G294" s="261"/>
      <c r="H294" s="278"/>
      <c r="I294" s="268">
        <f t="shared" si="14"/>
        <v>0</v>
      </c>
      <c r="J294" s="261"/>
      <c r="K294" s="261"/>
      <c r="L294" s="261"/>
      <c r="M294" s="261"/>
      <c r="N294" s="269" t="str">
        <f t="shared" si="15"/>
        <v>-</v>
      </c>
      <c r="O294" s="270"/>
      <c r="P294" s="270"/>
    </row>
    <row r="295" spans="1:16" x14ac:dyDescent="0.3">
      <c r="A295" s="171"/>
      <c r="B295" s="171"/>
      <c r="C295" s="260"/>
      <c r="D295" s="173"/>
      <c r="E295" s="173"/>
      <c r="F295" s="266"/>
      <c r="G295" s="261"/>
      <c r="H295" s="278"/>
      <c r="I295" s="268">
        <f t="shared" si="14"/>
        <v>0</v>
      </c>
      <c r="J295" s="261"/>
      <c r="K295" s="261"/>
      <c r="L295" s="261"/>
      <c r="M295" s="261"/>
      <c r="N295" s="269" t="str">
        <f t="shared" si="15"/>
        <v>-</v>
      </c>
      <c r="O295" s="270"/>
      <c r="P295" s="270"/>
    </row>
    <row r="296" spans="1:16" x14ac:dyDescent="0.3">
      <c r="A296" s="171"/>
      <c r="B296" s="171"/>
      <c r="C296" s="279"/>
      <c r="D296" s="173"/>
      <c r="E296" s="173"/>
      <c r="F296" s="266"/>
      <c r="G296" s="171"/>
      <c r="H296" s="267"/>
      <c r="I296" s="268">
        <f t="shared" si="14"/>
        <v>0</v>
      </c>
      <c r="J296" s="171"/>
      <c r="K296" s="171"/>
      <c r="L296" s="171"/>
      <c r="M296" s="171"/>
      <c r="N296" s="269" t="str">
        <f t="shared" si="15"/>
        <v>-</v>
      </c>
      <c r="O296" s="270"/>
      <c r="P296" s="270"/>
    </row>
    <row r="297" spans="1:16" x14ac:dyDescent="0.3">
      <c r="A297" s="171"/>
      <c r="B297" s="171"/>
      <c r="C297" s="260"/>
      <c r="D297" s="276"/>
      <c r="E297" s="276"/>
      <c r="F297" s="266"/>
      <c r="G297" s="261"/>
      <c r="H297" s="278"/>
      <c r="I297" s="268">
        <f t="shared" si="14"/>
        <v>0</v>
      </c>
      <c r="J297" s="261"/>
      <c r="K297" s="261"/>
      <c r="L297" s="261"/>
      <c r="M297" s="261"/>
      <c r="N297" s="269" t="str">
        <f t="shared" si="15"/>
        <v>-</v>
      </c>
      <c r="O297" s="270"/>
      <c r="P297" s="270"/>
    </row>
    <row r="298" spans="1:16" x14ac:dyDescent="0.3">
      <c r="A298" s="171"/>
      <c r="B298" s="171"/>
      <c r="C298" s="264"/>
      <c r="D298" s="173"/>
      <c r="E298" s="173"/>
      <c r="F298" s="277"/>
      <c r="G298" s="171"/>
      <c r="H298" s="267"/>
      <c r="I298" s="268">
        <f t="shared" si="14"/>
        <v>0</v>
      </c>
      <c r="J298" s="171"/>
      <c r="K298" s="171"/>
      <c r="L298" s="171"/>
      <c r="M298" s="171"/>
      <c r="N298" s="269" t="str">
        <f t="shared" si="15"/>
        <v>-</v>
      </c>
      <c r="O298" s="270"/>
      <c r="P298" s="270"/>
    </row>
    <row r="299" spans="1:16" x14ac:dyDescent="0.3">
      <c r="A299" s="171"/>
      <c r="B299" s="171"/>
      <c r="C299" s="284"/>
      <c r="D299" s="173"/>
      <c r="E299" s="173"/>
      <c r="F299" s="272"/>
      <c r="G299" s="171"/>
      <c r="H299" s="267"/>
      <c r="I299" s="268">
        <f t="shared" si="14"/>
        <v>0</v>
      </c>
      <c r="J299" s="171"/>
      <c r="K299" s="171"/>
      <c r="L299" s="171"/>
      <c r="M299" s="171"/>
      <c r="N299" s="269" t="str">
        <f t="shared" si="15"/>
        <v>-</v>
      </c>
      <c r="O299" s="270"/>
      <c r="P299" s="270"/>
    </row>
    <row r="300" spans="1:16" x14ac:dyDescent="0.3">
      <c r="A300" s="171"/>
      <c r="B300" s="171"/>
      <c r="C300" s="281"/>
      <c r="D300" s="173"/>
      <c r="E300" s="173"/>
      <c r="F300" s="292"/>
      <c r="G300" s="171"/>
      <c r="H300" s="267"/>
      <c r="I300" s="268">
        <f t="shared" si="14"/>
        <v>0</v>
      </c>
      <c r="J300" s="171"/>
      <c r="K300" s="171"/>
      <c r="L300" s="171"/>
      <c r="M300" s="171"/>
      <c r="N300" s="269" t="str">
        <f t="shared" si="15"/>
        <v>-</v>
      </c>
      <c r="O300" s="270"/>
      <c r="P300" s="270"/>
    </row>
    <row r="301" spans="1:16" x14ac:dyDescent="0.3">
      <c r="A301" s="171"/>
      <c r="B301" s="171"/>
      <c r="C301" s="295"/>
      <c r="D301" s="285"/>
      <c r="E301" s="173"/>
      <c r="F301" s="266"/>
      <c r="G301" s="261"/>
      <c r="H301" s="278"/>
      <c r="I301" s="268">
        <f t="shared" si="14"/>
        <v>0</v>
      </c>
      <c r="J301" s="261"/>
      <c r="K301" s="261"/>
      <c r="L301" s="261"/>
      <c r="M301" s="261"/>
      <c r="N301" s="269" t="str">
        <f t="shared" si="15"/>
        <v>-</v>
      </c>
      <c r="O301" s="270"/>
      <c r="P301" s="270"/>
    </row>
    <row r="302" spans="1:16" x14ac:dyDescent="0.3">
      <c r="A302" s="171"/>
      <c r="B302" s="171"/>
      <c r="C302" s="260"/>
      <c r="D302" s="173"/>
      <c r="E302" s="296"/>
      <c r="F302" s="266"/>
      <c r="G302" s="261"/>
      <c r="H302" s="278"/>
      <c r="I302" s="268">
        <f t="shared" si="14"/>
        <v>0</v>
      </c>
      <c r="J302" s="261"/>
      <c r="K302" s="261"/>
      <c r="L302" s="261"/>
      <c r="M302" s="261"/>
      <c r="N302" s="269" t="str">
        <f t="shared" si="15"/>
        <v>-</v>
      </c>
      <c r="O302" s="270"/>
      <c r="P302" s="270"/>
    </row>
    <row r="303" spans="1:16" x14ac:dyDescent="0.3">
      <c r="A303" s="171"/>
      <c r="B303" s="171"/>
      <c r="C303" s="271"/>
      <c r="D303" s="173"/>
      <c r="E303" s="173"/>
      <c r="F303" s="272"/>
      <c r="G303" s="171"/>
      <c r="H303" s="267"/>
      <c r="I303" s="268">
        <f t="shared" si="14"/>
        <v>0</v>
      </c>
      <c r="J303" s="171"/>
      <c r="K303" s="171"/>
      <c r="L303" s="171"/>
      <c r="M303" s="171"/>
      <c r="N303" s="269" t="str">
        <f t="shared" si="15"/>
        <v>-</v>
      </c>
      <c r="O303" s="270"/>
      <c r="P303" s="270"/>
    </row>
    <row r="304" spans="1:16" x14ac:dyDescent="0.3">
      <c r="A304" s="171"/>
      <c r="B304" s="171"/>
      <c r="C304" s="260"/>
      <c r="D304" s="173"/>
      <c r="E304" s="173"/>
      <c r="F304" s="283"/>
      <c r="G304" s="261"/>
      <c r="H304" s="278"/>
      <c r="I304" s="268">
        <f t="shared" si="14"/>
        <v>0</v>
      </c>
      <c r="J304" s="261"/>
      <c r="K304" s="261"/>
      <c r="L304" s="261"/>
      <c r="M304" s="261"/>
      <c r="N304" s="269" t="str">
        <f t="shared" si="15"/>
        <v>-</v>
      </c>
      <c r="O304" s="270"/>
      <c r="P304" s="270"/>
    </row>
    <row r="305" spans="1:16" x14ac:dyDescent="0.3">
      <c r="A305" s="171"/>
      <c r="B305" s="171"/>
      <c r="C305" s="294"/>
      <c r="D305" s="173"/>
      <c r="E305" s="173"/>
      <c r="F305" s="266"/>
      <c r="G305" s="171"/>
      <c r="H305" s="267"/>
      <c r="I305" s="268">
        <f t="shared" si="14"/>
        <v>0</v>
      </c>
      <c r="J305" s="171"/>
      <c r="K305" s="171"/>
      <c r="L305" s="171"/>
      <c r="M305" s="171"/>
      <c r="N305" s="269" t="str">
        <f t="shared" si="15"/>
        <v>-</v>
      </c>
      <c r="O305" s="270"/>
      <c r="P305" s="270"/>
    </row>
    <row r="306" spans="1:16" x14ac:dyDescent="0.3">
      <c r="A306" s="171"/>
      <c r="B306" s="171"/>
      <c r="C306" s="264"/>
      <c r="D306" s="173"/>
      <c r="E306" s="173"/>
      <c r="F306" s="266"/>
      <c r="G306" s="171"/>
      <c r="H306" s="267"/>
      <c r="I306" s="268">
        <f t="shared" si="14"/>
        <v>0</v>
      </c>
      <c r="J306" s="171"/>
      <c r="K306" s="171"/>
      <c r="L306" s="171"/>
      <c r="M306" s="171"/>
      <c r="N306" s="269" t="str">
        <f t="shared" si="15"/>
        <v>-</v>
      </c>
      <c r="O306" s="270"/>
      <c r="P306" s="270"/>
    </row>
    <row r="307" spans="1:16" x14ac:dyDescent="0.3">
      <c r="A307" s="171"/>
      <c r="B307" s="171"/>
      <c r="C307" s="279"/>
      <c r="D307" s="173"/>
      <c r="E307" s="173"/>
      <c r="F307" s="280"/>
      <c r="G307" s="171"/>
      <c r="H307" s="267"/>
      <c r="I307" s="268">
        <f t="shared" si="14"/>
        <v>0</v>
      </c>
      <c r="J307" s="171"/>
      <c r="K307" s="171"/>
      <c r="L307" s="171"/>
      <c r="M307" s="171"/>
      <c r="N307" s="269" t="str">
        <f t="shared" si="15"/>
        <v>-</v>
      </c>
      <c r="O307" s="270"/>
      <c r="P307" s="270"/>
    </row>
    <row r="308" spans="1:16" x14ac:dyDescent="0.3">
      <c r="A308" s="171"/>
      <c r="B308" s="171"/>
      <c r="C308" s="271"/>
      <c r="D308" s="297"/>
      <c r="E308" s="286"/>
      <c r="F308" s="266"/>
      <c r="G308" s="171"/>
      <c r="H308" s="267"/>
      <c r="I308" s="268">
        <f t="shared" si="14"/>
        <v>0</v>
      </c>
      <c r="J308" s="171"/>
      <c r="K308" s="171"/>
      <c r="L308" s="171"/>
      <c r="M308" s="171"/>
      <c r="N308" s="269" t="str">
        <f t="shared" si="15"/>
        <v>-</v>
      </c>
      <c r="O308" s="270"/>
      <c r="P308" s="270"/>
    </row>
    <row r="309" spans="1:16" x14ac:dyDescent="0.3">
      <c r="A309" s="171"/>
      <c r="B309" s="171"/>
      <c r="C309" s="264"/>
      <c r="D309" s="173"/>
      <c r="E309" s="173"/>
      <c r="F309" s="277"/>
      <c r="G309" s="171"/>
      <c r="H309" s="267"/>
      <c r="I309" s="268">
        <f t="shared" si="14"/>
        <v>0</v>
      </c>
      <c r="J309" s="171"/>
      <c r="K309" s="171"/>
      <c r="L309" s="171"/>
      <c r="M309" s="171"/>
      <c r="N309" s="269" t="str">
        <f t="shared" si="15"/>
        <v>-</v>
      </c>
      <c r="O309" s="270"/>
      <c r="P309" s="270"/>
    </row>
    <row r="310" spans="1:16" x14ac:dyDescent="0.3">
      <c r="A310" s="171"/>
      <c r="B310" s="171"/>
      <c r="C310" s="284"/>
      <c r="D310" s="173"/>
      <c r="E310" s="173"/>
      <c r="F310" s="283"/>
      <c r="G310" s="171"/>
      <c r="H310" s="267"/>
      <c r="I310" s="268">
        <f t="shared" si="14"/>
        <v>0</v>
      </c>
      <c r="J310" s="171"/>
      <c r="K310" s="171"/>
      <c r="L310" s="171"/>
      <c r="M310" s="171"/>
      <c r="N310" s="269" t="str">
        <f t="shared" si="15"/>
        <v>-</v>
      </c>
      <c r="O310" s="270"/>
      <c r="P310" s="270"/>
    </row>
    <row r="311" spans="1:16" s="172" customFormat="1" x14ac:dyDescent="0.3">
      <c r="A311" s="171"/>
      <c r="B311" s="171"/>
      <c r="C311" s="279"/>
      <c r="D311" s="173"/>
      <c r="E311" s="173"/>
      <c r="F311" s="266"/>
      <c r="G311" s="171"/>
      <c r="H311" s="267"/>
      <c r="I311" s="268">
        <f t="shared" si="14"/>
        <v>0</v>
      </c>
      <c r="J311" s="171"/>
      <c r="K311" s="171"/>
      <c r="L311" s="267"/>
      <c r="M311" s="171"/>
      <c r="N311" s="269" t="str">
        <f t="shared" si="15"/>
        <v>-</v>
      </c>
      <c r="O311" s="270"/>
      <c r="P311" s="270"/>
    </row>
    <row r="312" spans="1:16" x14ac:dyDescent="0.3">
      <c r="A312" s="171"/>
      <c r="B312" s="171"/>
      <c r="C312" s="294"/>
      <c r="D312" s="173"/>
      <c r="E312" s="173"/>
      <c r="F312" s="266"/>
      <c r="G312" s="171"/>
      <c r="H312" s="267"/>
      <c r="I312" s="268">
        <f t="shared" si="14"/>
        <v>0</v>
      </c>
      <c r="J312" s="171"/>
      <c r="K312" s="171"/>
      <c r="L312" s="171"/>
      <c r="M312" s="171"/>
      <c r="N312" s="269" t="str">
        <f t="shared" si="15"/>
        <v>-</v>
      </c>
      <c r="O312" s="270"/>
      <c r="P312" s="270"/>
    </row>
    <row r="313" spans="1:16" s="148" customFormat="1" x14ac:dyDescent="0.3">
      <c r="A313" s="171"/>
      <c r="B313" s="171"/>
      <c r="C313" s="264"/>
      <c r="D313" s="173"/>
      <c r="E313" s="265"/>
      <c r="F313" s="266"/>
      <c r="G313" s="171"/>
      <c r="H313" s="267"/>
      <c r="I313" s="268">
        <f t="shared" ref="I313:I354" si="16">IF(H313=1,"Eksternal",IF(G313=1,"Internal",0))</f>
        <v>0</v>
      </c>
      <c r="J313" s="171"/>
      <c r="K313" s="171"/>
      <c r="L313" s="171"/>
      <c r="M313" s="171"/>
      <c r="N313" s="269" t="str">
        <f t="shared" ref="N313:N354" si="17">IF(J313=1,"S",IF(K313=1,"W",IF(L313=1,"O",IF(M313=1,"T","-"))))</f>
        <v>-</v>
      </c>
      <c r="O313" s="270"/>
      <c r="P313" s="270"/>
    </row>
    <row r="314" spans="1:16" s="148" customFormat="1" x14ac:dyDescent="0.3">
      <c r="A314" s="171"/>
      <c r="B314" s="171"/>
      <c r="C314" s="271"/>
      <c r="D314" s="173"/>
      <c r="E314" s="173"/>
      <c r="F314" s="272"/>
      <c r="G314" s="171"/>
      <c r="H314" s="267"/>
      <c r="I314" s="268">
        <f t="shared" si="16"/>
        <v>0</v>
      </c>
      <c r="J314" s="171"/>
      <c r="K314" s="171"/>
      <c r="L314" s="171"/>
      <c r="M314" s="273"/>
      <c r="N314" s="269" t="str">
        <f t="shared" si="17"/>
        <v>-</v>
      </c>
      <c r="O314" s="270"/>
      <c r="P314" s="270"/>
    </row>
    <row r="315" spans="1:16" s="148" customFormat="1" x14ac:dyDescent="0.3">
      <c r="A315" s="171"/>
      <c r="B315" s="171"/>
      <c r="C315" s="264"/>
      <c r="D315" s="274"/>
      <c r="E315" s="173"/>
      <c r="F315" s="266"/>
      <c r="G315" s="171"/>
      <c r="H315" s="267"/>
      <c r="I315" s="268">
        <f t="shared" si="16"/>
        <v>0</v>
      </c>
      <c r="J315" s="171"/>
      <c r="K315" s="171"/>
      <c r="L315" s="171"/>
      <c r="M315" s="171"/>
      <c r="N315" s="269" t="str">
        <f t="shared" si="17"/>
        <v>-</v>
      </c>
      <c r="O315" s="270"/>
      <c r="P315" s="270"/>
    </row>
    <row r="316" spans="1:16" s="148" customFormat="1" x14ac:dyDescent="0.3">
      <c r="A316" s="171"/>
      <c r="B316" s="171"/>
      <c r="C316" s="275"/>
      <c r="D316" s="276"/>
      <c r="E316" s="276"/>
      <c r="F316" s="277"/>
      <c r="G316" s="261"/>
      <c r="H316" s="278"/>
      <c r="I316" s="268">
        <f t="shared" si="16"/>
        <v>0</v>
      </c>
      <c r="J316" s="261"/>
      <c r="K316" s="261"/>
      <c r="L316" s="261"/>
      <c r="M316" s="261"/>
      <c r="N316" s="269" t="str">
        <f t="shared" si="17"/>
        <v>-</v>
      </c>
      <c r="O316" s="270"/>
      <c r="P316" s="270"/>
    </row>
    <row r="317" spans="1:16" s="148" customFormat="1" x14ac:dyDescent="0.3">
      <c r="A317" s="171"/>
      <c r="B317" s="171"/>
      <c r="C317" s="279"/>
      <c r="D317" s="173"/>
      <c r="E317" s="276"/>
      <c r="F317" s="280"/>
      <c r="G317" s="171"/>
      <c r="H317" s="267"/>
      <c r="I317" s="268">
        <f t="shared" si="16"/>
        <v>0</v>
      </c>
      <c r="J317" s="171"/>
      <c r="K317" s="171"/>
      <c r="L317" s="171"/>
      <c r="M317" s="171"/>
      <c r="N317" s="269" t="str">
        <f t="shared" si="17"/>
        <v>-</v>
      </c>
      <c r="O317" s="270"/>
      <c r="P317" s="270"/>
    </row>
    <row r="318" spans="1:16" s="148" customFormat="1" x14ac:dyDescent="0.3">
      <c r="A318" s="171"/>
      <c r="B318" s="171"/>
      <c r="C318" s="281"/>
      <c r="D318" s="173"/>
      <c r="E318" s="282"/>
      <c r="F318" s="283"/>
      <c r="G318" s="171"/>
      <c r="H318" s="267"/>
      <c r="I318" s="268">
        <f t="shared" si="16"/>
        <v>0</v>
      </c>
      <c r="J318" s="171"/>
      <c r="K318" s="171"/>
      <c r="L318" s="171"/>
      <c r="M318" s="171"/>
      <c r="N318" s="269" t="str">
        <f t="shared" si="17"/>
        <v>-</v>
      </c>
      <c r="O318" s="270"/>
      <c r="P318" s="270"/>
    </row>
    <row r="319" spans="1:16" s="148" customFormat="1" x14ac:dyDescent="0.3">
      <c r="A319" s="171"/>
      <c r="B319" s="171"/>
      <c r="C319" s="281"/>
      <c r="D319" s="173"/>
      <c r="E319" s="173"/>
      <c r="F319" s="283"/>
      <c r="G319" s="171"/>
      <c r="H319" s="267"/>
      <c r="I319" s="268">
        <f t="shared" si="16"/>
        <v>0</v>
      </c>
      <c r="J319" s="171"/>
      <c r="K319" s="171"/>
      <c r="L319" s="171"/>
      <c r="M319" s="171"/>
      <c r="N319" s="269" t="str">
        <f t="shared" si="17"/>
        <v>-</v>
      </c>
      <c r="O319" s="270"/>
      <c r="P319" s="270"/>
    </row>
    <row r="320" spans="1:16" x14ac:dyDescent="0.3">
      <c r="A320" s="171"/>
      <c r="B320" s="171"/>
      <c r="C320" s="264"/>
      <c r="D320" s="173"/>
      <c r="E320" s="173"/>
      <c r="F320" s="277"/>
      <c r="G320" s="171"/>
      <c r="H320" s="267"/>
      <c r="I320" s="268">
        <f t="shared" si="16"/>
        <v>0</v>
      </c>
      <c r="J320" s="171"/>
      <c r="K320" s="171"/>
      <c r="L320" s="171"/>
      <c r="M320" s="171"/>
      <c r="N320" s="269" t="str">
        <f t="shared" si="17"/>
        <v>-</v>
      </c>
      <c r="O320" s="270"/>
      <c r="P320" s="270"/>
    </row>
    <row r="321" spans="1:16" x14ac:dyDescent="0.3">
      <c r="A321" s="171"/>
      <c r="B321" s="171"/>
      <c r="C321" s="284"/>
      <c r="D321" s="173"/>
      <c r="E321" s="173"/>
      <c r="F321" s="272"/>
      <c r="G321" s="171"/>
      <c r="H321" s="267"/>
      <c r="I321" s="268">
        <f t="shared" si="16"/>
        <v>0</v>
      </c>
      <c r="J321" s="171"/>
      <c r="K321" s="171"/>
      <c r="L321" s="171"/>
      <c r="M321" s="171"/>
      <c r="N321" s="269" t="str">
        <f t="shared" si="17"/>
        <v>-</v>
      </c>
      <c r="O321" s="270"/>
      <c r="P321" s="270"/>
    </row>
    <row r="322" spans="1:16" x14ac:dyDescent="0.3">
      <c r="A322" s="171"/>
      <c r="B322" s="171"/>
      <c r="C322" s="264"/>
      <c r="D322" s="173"/>
      <c r="E322" s="173"/>
      <c r="F322" s="277"/>
      <c r="G322" s="171"/>
      <c r="H322" s="267"/>
      <c r="I322" s="268">
        <f t="shared" si="16"/>
        <v>0</v>
      </c>
      <c r="J322" s="171"/>
      <c r="K322" s="171"/>
      <c r="L322" s="171"/>
      <c r="M322" s="171"/>
      <c r="N322" s="269" t="str">
        <f t="shared" si="17"/>
        <v>-</v>
      </c>
      <c r="O322" s="270"/>
      <c r="P322" s="270"/>
    </row>
    <row r="323" spans="1:16" x14ac:dyDescent="0.3">
      <c r="A323" s="171"/>
      <c r="B323" s="171"/>
      <c r="C323" s="260"/>
      <c r="D323" s="285"/>
      <c r="E323" s="173"/>
      <c r="F323" s="266"/>
      <c r="G323" s="261"/>
      <c r="H323" s="278"/>
      <c r="I323" s="268">
        <f t="shared" si="16"/>
        <v>0</v>
      </c>
      <c r="J323" s="261"/>
      <c r="K323" s="261"/>
      <c r="L323" s="261"/>
      <c r="M323" s="261"/>
      <c r="N323" s="269" t="str">
        <f t="shared" si="17"/>
        <v>-</v>
      </c>
      <c r="O323" s="270"/>
      <c r="P323" s="270"/>
    </row>
    <row r="324" spans="1:16" x14ac:dyDescent="0.3">
      <c r="A324" s="171"/>
      <c r="B324" s="171"/>
      <c r="C324" s="264"/>
      <c r="D324" s="173"/>
      <c r="E324" s="173"/>
      <c r="F324" s="277"/>
      <c r="G324" s="171"/>
      <c r="H324" s="267"/>
      <c r="I324" s="268">
        <f t="shared" si="16"/>
        <v>0</v>
      </c>
      <c r="J324" s="171"/>
      <c r="K324" s="171"/>
      <c r="L324" s="171"/>
      <c r="M324" s="171"/>
      <c r="N324" s="269" t="str">
        <f t="shared" si="17"/>
        <v>-</v>
      </c>
      <c r="O324" s="270"/>
      <c r="P324" s="270"/>
    </row>
    <row r="325" spans="1:16" x14ac:dyDescent="0.3">
      <c r="A325" s="171"/>
      <c r="B325" s="171"/>
      <c r="C325" s="260"/>
      <c r="D325" s="173"/>
      <c r="E325" s="286"/>
      <c r="F325" s="266"/>
      <c r="G325" s="171"/>
      <c r="H325" s="267"/>
      <c r="I325" s="268">
        <f t="shared" si="16"/>
        <v>0</v>
      </c>
      <c r="J325" s="171"/>
      <c r="K325" s="171"/>
      <c r="L325" s="171"/>
      <c r="M325" s="171"/>
      <c r="N325" s="269" t="str">
        <f t="shared" si="17"/>
        <v>-</v>
      </c>
      <c r="O325" s="270"/>
      <c r="P325" s="270"/>
    </row>
    <row r="326" spans="1:16" x14ac:dyDescent="0.3">
      <c r="A326" s="171"/>
      <c r="B326" s="171"/>
      <c r="C326" s="260"/>
      <c r="D326" s="276"/>
      <c r="E326" s="276"/>
      <c r="F326" s="266"/>
      <c r="G326" s="261"/>
      <c r="H326" s="278"/>
      <c r="I326" s="268">
        <f t="shared" si="16"/>
        <v>0</v>
      </c>
      <c r="J326" s="261"/>
      <c r="K326" s="261"/>
      <c r="L326" s="261"/>
      <c r="M326" s="261"/>
      <c r="N326" s="269" t="str">
        <f t="shared" si="17"/>
        <v>-</v>
      </c>
      <c r="O326" s="270"/>
      <c r="P326" s="270"/>
    </row>
    <row r="327" spans="1:16" x14ac:dyDescent="0.3">
      <c r="A327" s="171"/>
      <c r="B327" s="171"/>
      <c r="C327" s="264"/>
      <c r="D327" s="173"/>
      <c r="E327" s="173"/>
      <c r="F327" s="277"/>
      <c r="G327" s="171"/>
      <c r="H327" s="267"/>
      <c r="I327" s="268">
        <f t="shared" si="16"/>
        <v>0</v>
      </c>
      <c r="J327" s="171"/>
      <c r="K327" s="171"/>
      <c r="L327" s="171"/>
      <c r="M327" s="171"/>
      <c r="N327" s="269" t="str">
        <f t="shared" si="17"/>
        <v>-</v>
      </c>
      <c r="O327" s="270"/>
      <c r="P327" s="270"/>
    </row>
    <row r="328" spans="1:16" x14ac:dyDescent="0.3">
      <c r="A328" s="171"/>
      <c r="B328" s="171"/>
      <c r="C328" s="284"/>
      <c r="D328" s="173"/>
      <c r="E328" s="173"/>
      <c r="F328" s="272"/>
      <c r="G328" s="171"/>
      <c r="H328" s="267"/>
      <c r="I328" s="268">
        <f t="shared" si="16"/>
        <v>0</v>
      </c>
      <c r="J328" s="171"/>
      <c r="K328" s="171"/>
      <c r="L328" s="171"/>
      <c r="M328" s="171"/>
      <c r="N328" s="269" t="str">
        <f t="shared" si="17"/>
        <v>-</v>
      </c>
      <c r="O328" s="270"/>
      <c r="P328" s="270"/>
    </row>
    <row r="329" spans="1:16" x14ac:dyDescent="0.3">
      <c r="A329" s="171"/>
      <c r="B329" s="171"/>
      <c r="C329" s="279"/>
      <c r="D329" s="287"/>
      <c r="E329" s="288"/>
      <c r="F329" s="289"/>
      <c r="G329" s="290"/>
      <c r="H329" s="291"/>
      <c r="I329" s="268">
        <f t="shared" si="16"/>
        <v>0</v>
      </c>
      <c r="J329" s="290"/>
      <c r="K329" s="290"/>
      <c r="L329" s="290"/>
      <c r="M329" s="290"/>
      <c r="N329" s="269" t="str">
        <f t="shared" si="17"/>
        <v>-</v>
      </c>
      <c r="O329" s="270"/>
      <c r="P329" s="270"/>
    </row>
    <row r="330" spans="1:16" x14ac:dyDescent="0.3">
      <c r="A330" s="171"/>
      <c r="B330" s="171"/>
      <c r="C330" s="281"/>
      <c r="D330" s="285"/>
      <c r="E330" s="173"/>
      <c r="F330" s="292"/>
      <c r="G330" s="171"/>
      <c r="H330" s="267"/>
      <c r="I330" s="268">
        <f t="shared" si="16"/>
        <v>0</v>
      </c>
      <c r="J330" s="171"/>
      <c r="K330" s="171"/>
      <c r="L330" s="171"/>
      <c r="M330" s="171"/>
      <c r="N330" s="269" t="str">
        <f t="shared" si="17"/>
        <v>-</v>
      </c>
      <c r="O330" s="270"/>
      <c r="P330" s="270"/>
    </row>
    <row r="331" spans="1:16" x14ac:dyDescent="0.3">
      <c r="A331" s="171"/>
      <c r="B331" s="171"/>
      <c r="C331" s="293"/>
      <c r="D331" s="173"/>
      <c r="E331" s="173"/>
      <c r="F331" s="266"/>
      <c r="G331" s="171"/>
      <c r="H331" s="267"/>
      <c r="I331" s="268">
        <f t="shared" si="16"/>
        <v>0</v>
      </c>
      <c r="J331" s="171"/>
      <c r="K331" s="171"/>
      <c r="L331" s="171"/>
      <c r="M331" s="171"/>
      <c r="N331" s="269" t="str">
        <f t="shared" si="17"/>
        <v>-</v>
      </c>
      <c r="O331" s="270"/>
      <c r="P331" s="270"/>
    </row>
    <row r="332" spans="1:16" x14ac:dyDescent="0.3">
      <c r="A332" s="171"/>
      <c r="B332" s="171"/>
      <c r="C332" s="284"/>
      <c r="D332" s="173"/>
      <c r="E332" s="173"/>
      <c r="F332" s="272"/>
      <c r="G332" s="171"/>
      <c r="H332" s="267"/>
      <c r="I332" s="268">
        <f t="shared" si="16"/>
        <v>0</v>
      </c>
      <c r="J332" s="171"/>
      <c r="K332" s="171"/>
      <c r="L332" s="171"/>
      <c r="M332" s="171"/>
      <c r="N332" s="269" t="str">
        <f t="shared" si="17"/>
        <v>-</v>
      </c>
      <c r="O332" s="270"/>
      <c r="P332" s="270"/>
    </row>
    <row r="333" spans="1:16" x14ac:dyDescent="0.3">
      <c r="A333" s="171"/>
      <c r="B333" s="171"/>
      <c r="C333" s="260"/>
      <c r="D333" s="173"/>
      <c r="E333" s="173"/>
      <c r="F333" s="266"/>
      <c r="G333" s="261"/>
      <c r="H333" s="278"/>
      <c r="I333" s="268">
        <f t="shared" si="16"/>
        <v>0</v>
      </c>
      <c r="J333" s="261"/>
      <c r="K333" s="261"/>
      <c r="L333" s="261"/>
      <c r="M333" s="261"/>
      <c r="N333" s="269" t="str">
        <f t="shared" si="17"/>
        <v>-</v>
      </c>
      <c r="O333" s="270"/>
      <c r="P333" s="270"/>
    </row>
    <row r="334" spans="1:16" x14ac:dyDescent="0.3">
      <c r="A334" s="171"/>
      <c r="B334" s="171"/>
      <c r="C334" s="271"/>
      <c r="D334" s="173"/>
      <c r="E334" s="285"/>
      <c r="F334" s="272"/>
      <c r="G334" s="171"/>
      <c r="H334" s="267"/>
      <c r="I334" s="268">
        <f t="shared" si="16"/>
        <v>0</v>
      </c>
      <c r="J334" s="171"/>
      <c r="K334" s="171"/>
      <c r="L334" s="171"/>
      <c r="M334" s="171"/>
      <c r="N334" s="269" t="str">
        <f t="shared" si="17"/>
        <v>-</v>
      </c>
      <c r="O334" s="270"/>
      <c r="P334" s="270"/>
    </row>
    <row r="335" spans="1:16" x14ac:dyDescent="0.3">
      <c r="A335" s="171"/>
      <c r="B335" s="171"/>
      <c r="C335" s="294"/>
      <c r="D335" s="274"/>
      <c r="E335" s="173"/>
      <c r="F335" s="266"/>
      <c r="G335" s="171"/>
      <c r="H335" s="267"/>
      <c r="I335" s="268">
        <f t="shared" si="16"/>
        <v>0</v>
      </c>
      <c r="J335" s="171"/>
      <c r="K335" s="171"/>
      <c r="L335" s="171"/>
      <c r="M335" s="171"/>
      <c r="N335" s="269" t="str">
        <f t="shared" si="17"/>
        <v>-</v>
      </c>
      <c r="O335" s="270"/>
      <c r="P335" s="270"/>
    </row>
    <row r="336" spans="1:16" x14ac:dyDescent="0.3">
      <c r="A336" s="171"/>
      <c r="B336" s="171"/>
      <c r="C336" s="260"/>
      <c r="D336" s="173"/>
      <c r="E336" s="173"/>
      <c r="F336" s="266"/>
      <c r="G336" s="261"/>
      <c r="H336" s="278"/>
      <c r="I336" s="268">
        <f t="shared" si="16"/>
        <v>0</v>
      </c>
      <c r="J336" s="261"/>
      <c r="K336" s="261"/>
      <c r="L336" s="261"/>
      <c r="M336" s="261"/>
      <c r="N336" s="269" t="str">
        <f t="shared" si="17"/>
        <v>-</v>
      </c>
      <c r="O336" s="270"/>
      <c r="P336" s="270"/>
    </row>
    <row r="337" spans="1:16" x14ac:dyDescent="0.3">
      <c r="A337" s="171"/>
      <c r="B337" s="171"/>
      <c r="C337" s="260"/>
      <c r="D337" s="173"/>
      <c r="E337" s="173"/>
      <c r="F337" s="266"/>
      <c r="G337" s="261"/>
      <c r="H337" s="278"/>
      <c r="I337" s="268">
        <f t="shared" si="16"/>
        <v>0</v>
      </c>
      <c r="J337" s="261"/>
      <c r="K337" s="261"/>
      <c r="L337" s="261"/>
      <c r="M337" s="261"/>
      <c r="N337" s="269" t="str">
        <f t="shared" si="17"/>
        <v>-</v>
      </c>
      <c r="O337" s="270"/>
      <c r="P337" s="270"/>
    </row>
    <row r="338" spans="1:16" x14ac:dyDescent="0.3">
      <c r="A338" s="171"/>
      <c r="B338" s="171"/>
      <c r="C338" s="279"/>
      <c r="D338" s="173"/>
      <c r="E338" s="173"/>
      <c r="F338" s="266"/>
      <c r="G338" s="171"/>
      <c r="H338" s="267"/>
      <c r="I338" s="268">
        <f t="shared" si="16"/>
        <v>0</v>
      </c>
      <c r="J338" s="171"/>
      <c r="K338" s="171"/>
      <c r="L338" s="171"/>
      <c r="M338" s="171"/>
      <c r="N338" s="269" t="str">
        <f t="shared" si="17"/>
        <v>-</v>
      </c>
      <c r="O338" s="270"/>
      <c r="P338" s="270"/>
    </row>
    <row r="339" spans="1:16" x14ac:dyDescent="0.3">
      <c r="A339" s="171"/>
      <c r="B339" s="171"/>
      <c r="C339" s="260"/>
      <c r="D339" s="276"/>
      <c r="E339" s="276"/>
      <c r="F339" s="266"/>
      <c r="G339" s="261"/>
      <c r="H339" s="278"/>
      <c r="I339" s="268">
        <f t="shared" si="16"/>
        <v>0</v>
      </c>
      <c r="J339" s="261"/>
      <c r="K339" s="261"/>
      <c r="L339" s="261"/>
      <c r="M339" s="261"/>
      <c r="N339" s="269" t="str">
        <f t="shared" si="17"/>
        <v>-</v>
      </c>
      <c r="O339" s="270"/>
      <c r="P339" s="270"/>
    </row>
    <row r="340" spans="1:16" x14ac:dyDescent="0.3">
      <c r="A340" s="171"/>
      <c r="B340" s="171"/>
      <c r="C340" s="264"/>
      <c r="D340" s="173"/>
      <c r="E340" s="173"/>
      <c r="F340" s="277"/>
      <c r="G340" s="171"/>
      <c r="H340" s="267"/>
      <c r="I340" s="268">
        <f t="shared" si="16"/>
        <v>0</v>
      </c>
      <c r="J340" s="171"/>
      <c r="K340" s="171"/>
      <c r="L340" s="171"/>
      <c r="M340" s="171"/>
      <c r="N340" s="269" t="str">
        <f t="shared" si="17"/>
        <v>-</v>
      </c>
      <c r="O340" s="270"/>
      <c r="P340" s="270"/>
    </row>
    <row r="341" spans="1:16" x14ac:dyDescent="0.3">
      <c r="A341" s="171"/>
      <c r="B341" s="171"/>
      <c r="C341" s="284"/>
      <c r="D341" s="173"/>
      <c r="E341" s="173"/>
      <c r="F341" s="272"/>
      <c r="G341" s="171"/>
      <c r="H341" s="267"/>
      <c r="I341" s="268">
        <f t="shared" si="16"/>
        <v>0</v>
      </c>
      <c r="J341" s="171"/>
      <c r="K341" s="171"/>
      <c r="L341" s="171"/>
      <c r="M341" s="171"/>
      <c r="N341" s="269" t="str">
        <f t="shared" si="17"/>
        <v>-</v>
      </c>
      <c r="O341" s="270"/>
      <c r="P341" s="270"/>
    </row>
    <row r="342" spans="1:16" x14ac:dyDescent="0.3">
      <c r="A342" s="171"/>
      <c r="B342" s="171"/>
      <c r="C342" s="281"/>
      <c r="D342" s="173"/>
      <c r="E342" s="173"/>
      <c r="F342" s="292"/>
      <c r="G342" s="171"/>
      <c r="H342" s="267"/>
      <c r="I342" s="268">
        <f t="shared" si="16"/>
        <v>0</v>
      </c>
      <c r="J342" s="171"/>
      <c r="K342" s="171"/>
      <c r="L342" s="171"/>
      <c r="M342" s="171"/>
      <c r="N342" s="269" t="str">
        <f t="shared" si="17"/>
        <v>-</v>
      </c>
      <c r="O342" s="270"/>
      <c r="P342" s="270"/>
    </row>
    <row r="343" spans="1:16" x14ac:dyDescent="0.3">
      <c r="A343" s="171"/>
      <c r="B343" s="171"/>
      <c r="C343" s="295"/>
      <c r="D343" s="285"/>
      <c r="E343" s="173"/>
      <c r="F343" s="266"/>
      <c r="G343" s="261"/>
      <c r="H343" s="278"/>
      <c r="I343" s="268">
        <f t="shared" si="16"/>
        <v>0</v>
      </c>
      <c r="J343" s="261"/>
      <c r="K343" s="261"/>
      <c r="L343" s="261"/>
      <c r="M343" s="261"/>
      <c r="N343" s="269" t="str">
        <f t="shared" si="17"/>
        <v>-</v>
      </c>
      <c r="O343" s="270"/>
      <c r="P343" s="270"/>
    </row>
    <row r="344" spans="1:16" x14ac:dyDescent="0.3">
      <c r="A344" s="171"/>
      <c r="B344" s="171"/>
      <c r="C344" s="260"/>
      <c r="D344" s="173"/>
      <c r="E344" s="296"/>
      <c r="F344" s="266"/>
      <c r="G344" s="261"/>
      <c r="H344" s="278"/>
      <c r="I344" s="268">
        <f t="shared" si="16"/>
        <v>0</v>
      </c>
      <c r="J344" s="261"/>
      <c r="K344" s="261"/>
      <c r="L344" s="261"/>
      <c r="M344" s="261"/>
      <c r="N344" s="269" t="str">
        <f t="shared" si="17"/>
        <v>-</v>
      </c>
      <c r="O344" s="270"/>
      <c r="P344" s="270"/>
    </row>
    <row r="345" spans="1:16" x14ac:dyDescent="0.3">
      <c r="A345" s="171"/>
      <c r="B345" s="171"/>
      <c r="C345" s="271"/>
      <c r="D345" s="173"/>
      <c r="E345" s="173"/>
      <c r="F345" s="272"/>
      <c r="G345" s="171"/>
      <c r="H345" s="267"/>
      <c r="I345" s="268">
        <f t="shared" si="16"/>
        <v>0</v>
      </c>
      <c r="J345" s="171"/>
      <c r="K345" s="171"/>
      <c r="L345" s="171"/>
      <c r="M345" s="171"/>
      <c r="N345" s="269" t="str">
        <f t="shared" si="17"/>
        <v>-</v>
      </c>
      <c r="O345" s="270"/>
      <c r="P345" s="270"/>
    </row>
    <row r="346" spans="1:16" x14ac:dyDescent="0.3">
      <c r="A346" s="171"/>
      <c r="B346" s="171"/>
      <c r="C346" s="260"/>
      <c r="D346" s="173"/>
      <c r="E346" s="173"/>
      <c r="F346" s="283"/>
      <c r="G346" s="261"/>
      <c r="H346" s="278"/>
      <c r="I346" s="268">
        <f t="shared" si="16"/>
        <v>0</v>
      </c>
      <c r="J346" s="261"/>
      <c r="K346" s="261"/>
      <c r="L346" s="261"/>
      <c r="M346" s="261"/>
      <c r="N346" s="269" t="str">
        <f t="shared" si="17"/>
        <v>-</v>
      </c>
      <c r="O346" s="270"/>
      <c r="P346" s="270"/>
    </row>
    <row r="347" spans="1:16" x14ac:dyDescent="0.3">
      <c r="A347" s="171"/>
      <c r="B347" s="171"/>
      <c r="C347" s="294"/>
      <c r="D347" s="173"/>
      <c r="E347" s="173"/>
      <c r="F347" s="266"/>
      <c r="G347" s="171"/>
      <c r="H347" s="267"/>
      <c r="I347" s="268">
        <f t="shared" si="16"/>
        <v>0</v>
      </c>
      <c r="J347" s="171"/>
      <c r="K347" s="171"/>
      <c r="L347" s="171"/>
      <c r="M347" s="171"/>
      <c r="N347" s="269" t="str">
        <f t="shared" si="17"/>
        <v>-</v>
      </c>
      <c r="O347" s="270"/>
      <c r="P347" s="270"/>
    </row>
    <row r="348" spans="1:16" x14ac:dyDescent="0.3">
      <c r="A348" s="171"/>
      <c r="B348" s="171"/>
      <c r="C348" s="264"/>
      <c r="D348" s="173"/>
      <c r="E348" s="173"/>
      <c r="F348" s="266"/>
      <c r="G348" s="171"/>
      <c r="H348" s="267"/>
      <c r="I348" s="268">
        <f t="shared" si="16"/>
        <v>0</v>
      </c>
      <c r="J348" s="171"/>
      <c r="K348" s="171"/>
      <c r="L348" s="171"/>
      <c r="M348" s="171"/>
      <c r="N348" s="269" t="str">
        <f t="shared" si="17"/>
        <v>-</v>
      </c>
      <c r="O348" s="270"/>
      <c r="P348" s="270"/>
    </row>
    <row r="349" spans="1:16" x14ac:dyDescent="0.3">
      <c r="A349" s="171"/>
      <c r="B349" s="171"/>
      <c r="C349" s="279"/>
      <c r="D349" s="173"/>
      <c r="E349" s="173"/>
      <c r="F349" s="280"/>
      <c r="G349" s="171"/>
      <c r="H349" s="267"/>
      <c r="I349" s="268">
        <f t="shared" si="16"/>
        <v>0</v>
      </c>
      <c r="J349" s="171"/>
      <c r="K349" s="171"/>
      <c r="L349" s="171"/>
      <c r="M349" s="171"/>
      <c r="N349" s="269" t="str">
        <f t="shared" si="17"/>
        <v>-</v>
      </c>
      <c r="O349" s="270"/>
      <c r="P349" s="270"/>
    </row>
    <row r="350" spans="1:16" x14ac:dyDescent="0.3">
      <c r="A350" s="171"/>
      <c r="B350" s="171"/>
      <c r="C350" s="271"/>
      <c r="D350" s="297"/>
      <c r="E350" s="286"/>
      <c r="F350" s="266"/>
      <c r="G350" s="171"/>
      <c r="H350" s="267"/>
      <c r="I350" s="268">
        <f t="shared" si="16"/>
        <v>0</v>
      </c>
      <c r="J350" s="171"/>
      <c r="K350" s="171"/>
      <c r="L350" s="171"/>
      <c r="M350" s="171"/>
      <c r="N350" s="269" t="str">
        <f t="shared" si="17"/>
        <v>-</v>
      </c>
      <c r="O350" s="270"/>
      <c r="P350" s="270"/>
    </row>
    <row r="351" spans="1:16" x14ac:dyDescent="0.3">
      <c r="A351" s="171"/>
      <c r="B351" s="171"/>
      <c r="C351" s="264"/>
      <c r="D351" s="173"/>
      <c r="E351" s="173"/>
      <c r="F351" s="277"/>
      <c r="G351" s="171"/>
      <c r="H351" s="267"/>
      <c r="I351" s="268">
        <f t="shared" si="16"/>
        <v>0</v>
      </c>
      <c r="J351" s="171"/>
      <c r="K351" s="171"/>
      <c r="L351" s="171"/>
      <c r="M351" s="171"/>
      <c r="N351" s="269" t="str">
        <f t="shared" si="17"/>
        <v>-</v>
      </c>
      <c r="O351" s="270"/>
      <c r="P351" s="270"/>
    </row>
    <row r="352" spans="1:16" x14ac:dyDescent="0.3">
      <c r="A352" s="171"/>
      <c r="B352" s="171"/>
      <c r="C352" s="284"/>
      <c r="D352" s="173"/>
      <c r="E352" s="173"/>
      <c r="F352" s="283"/>
      <c r="G352" s="171"/>
      <c r="H352" s="267"/>
      <c r="I352" s="268">
        <f t="shared" si="16"/>
        <v>0</v>
      </c>
      <c r="J352" s="171"/>
      <c r="K352" s="171"/>
      <c r="L352" s="171"/>
      <c r="M352" s="171"/>
      <c r="N352" s="269" t="str">
        <f t="shared" si="17"/>
        <v>-</v>
      </c>
      <c r="O352" s="270"/>
      <c r="P352" s="270"/>
    </row>
    <row r="353" spans="1:16" s="172" customFormat="1" x14ac:dyDescent="0.3">
      <c r="A353" s="171"/>
      <c r="B353" s="171"/>
      <c r="C353" s="279"/>
      <c r="D353" s="173"/>
      <c r="E353" s="173"/>
      <c r="F353" s="266"/>
      <c r="G353" s="171"/>
      <c r="H353" s="267"/>
      <c r="I353" s="268">
        <f t="shared" si="16"/>
        <v>0</v>
      </c>
      <c r="J353" s="171"/>
      <c r="K353" s="171"/>
      <c r="L353" s="267"/>
      <c r="M353" s="171"/>
      <c r="N353" s="269" t="str">
        <f t="shared" si="17"/>
        <v>-</v>
      </c>
      <c r="O353" s="270"/>
      <c r="P353" s="270"/>
    </row>
    <row r="354" spans="1:16" x14ac:dyDescent="0.3">
      <c r="A354" s="171"/>
      <c r="B354" s="171"/>
      <c r="C354" s="294"/>
      <c r="D354" s="173"/>
      <c r="E354" s="173"/>
      <c r="F354" s="266"/>
      <c r="G354" s="171"/>
      <c r="H354" s="267"/>
      <c r="I354" s="268">
        <f t="shared" si="16"/>
        <v>0</v>
      </c>
      <c r="J354" s="171"/>
      <c r="K354" s="171"/>
      <c r="L354" s="171"/>
      <c r="M354" s="171"/>
      <c r="N354" s="269" t="str">
        <f t="shared" si="17"/>
        <v>-</v>
      </c>
      <c r="O354" s="270"/>
      <c r="P354" s="270"/>
    </row>
    <row r="355" spans="1:16" s="148" customFormat="1" x14ac:dyDescent="0.3">
      <c r="A355" s="171"/>
      <c r="B355" s="171"/>
      <c r="C355" s="264"/>
      <c r="D355" s="173"/>
      <c r="E355" s="265"/>
      <c r="F355" s="266"/>
      <c r="G355" s="171"/>
      <c r="H355" s="267"/>
      <c r="I355" s="268">
        <f t="shared" ref="I355:I396" si="18">IF(H355=1,"Eksternal",IF(G355=1,"Internal",0))</f>
        <v>0</v>
      </c>
      <c r="J355" s="171"/>
      <c r="K355" s="171"/>
      <c r="L355" s="171"/>
      <c r="M355" s="171"/>
      <c r="N355" s="269" t="str">
        <f t="shared" ref="N355:N396" si="19">IF(J355=1,"S",IF(K355=1,"W",IF(L355=1,"O",IF(M355=1,"T","-"))))</f>
        <v>-</v>
      </c>
      <c r="O355" s="270"/>
      <c r="P355" s="270"/>
    </row>
    <row r="356" spans="1:16" s="148" customFormat="1" x14ac:dyDescent="0.3">
      <c r="A356" s="171"/>
      <c r="B356" s="171"/>
      <c r="C356" s="271"/>
      <c r="D356" s="173"/>
      <c r="E356" s="173"/>
      <c r="F356" s="272"/>
      <c r="G356" s="171"/>
      <c r="H356" s="267"/>
      <c r="I356" s="268">
        <f t="shared" si="18"/>
        <v>0</v>
      </c>
      <c r="J356" s="171"/>
      <c r="K356" s="171"/>
      <c r="L356" s="171"/>
      <c r="M356" s="273"/>
      <c r="N356" s="269" t="str">
        <f t="shared" si="19"/>
        <v>-</v>
      </c>
      <c r="O356" s="270"/>
      <c r="P356" s="270"/>
    </row>
    <row r="357" spans="1:16" s="148" customFormat="1" x14ac:dyDescent="0.3">
      <c r="A357" s="171"/>
      <c r="B357" s="171"/>
      <c r="C357" s="264"/>
      <c r="D357" s="274"/>
      <c r="E357" s="173"/>
      <c r="F357" s="266"/>
      <c r="G357" s="171"/>
      <c r="H357" s="267"/>
      <c r="I357" s="268">
        <f t="shared" si="18"/>
        <v>0</v>
      </c>
      <c r="J357" s="171"/>
      <c r="K357" s="171"/>
      <c r="L357" s="171"/>
      <c r="M357" s="171"/>
      <c r="N357" s="269" t="str">
        <f t="shared" si="19"/>
        <v>-</v>
      </c>
      <c r="O357" s="270"/>
      <c r="P357" s="270"/>
    </row>
    <row r="358" spans="1:16" s="148" customFormat="1" x14ac:dyDescent="0.3">
      <c r="A358" s="171"/>
      <c r="B358" s="171"/>
      <c r="C358" s="275"/>
      <c r="D358" s="276"/>
      <c r="E358" s="276"/>
      <c r="F358" s="277"/>
      <c r="G358" s="261"/>
      <c r="H358" s="278"/>
      <c r="I358" s="268">
        <f t="shared" si="18"/>
        <v>0</v>
      </c>
      <c r="J358" s="261"/>
      <c r="K358" s="261"/>
      <c r="L358" s="261"/>
      <c r="M358" s="261"/>
      <c r="N358" s="269" t="str">
        <f t="shared" si="19"/>
        <v>-</v>
      </c>
      <c r="O358" s="270"/>
      <c r="P358" s="270"/>
    </row>
    <row r="359" spans="1:16" s="148" customFormat="1" x14ac:dyDescent="0.3">
      <c r="A359" s="171"/>
      <c r="B359" s="171"/>
      <c r="C359" s="279"/>
      <c r="D359" s="173"/>
      <c r="E359" s="276"/>
      <c r="F359" s="280"/>
      <c r="G359" s="171"/>
      <c r="H359" s="267"/>
      <c r="I359" s="268">
        <f t="shared" si="18"/>
        <v>0</v>
      </c>
      <c r="J359" s="171"/>
      <c r="K359" s="171"/>
      <c r="L359" s="171"/>
      <c r="M359" s="171"/>
      <c r="N359" s="269" t="str">
        <f t="shared" si="19"/>
        <v>-</v>
      </c>
      <c r="O359" s="270"/>
      <c r="P359" s="270"/>
    </row>
    <row r="360" spans="1:16" s="148" customFormat="1" x14ac:dyDescent="0.3">
      <c r="A360" s="171"/>
      <c r="B360" s="171"/>
      <c r="C360" s="281"/>
      <c r="D360" s="173"/>
      <c r="E360" s="282"/>
      <c r="F360" s="283"/>
      <c r="G360" s="171"/>
      <c r="H360" s="267"/>
      <c r="I360" s="268">
        <f t="shared" si="18"/>
        <v>0</v>
      </c>
      <c r="J360" s="171"/>
      <c r="K360" s="171"/>
      <c r="L360" s="171"/>
      <c r="M360" s="171"/>
      <c r="N360" s="269" t="str">
        <f t="shared" si="19"/>
        <v>-</v>
      </c>
      <c r="O360" s="270"/>
      <c r="P360" s="270"/>
    </row>
    <row r="361" spans="1:16" s="148" customFormat="1" x14ac:dyDescent="0.3">
      <c r="A361" s="171"/>
      <c r="B361" s="171"/>
      <c r="C361" s="281"/>
      <c r="D361" s="173"/>
      <c r="E361" s="173"/>
      <c r="F361" s="283"/>
      <c r="G361" s="171"/>
      <c r="H361" s="267"/>
      <c r="I361" s="268">
        <f t="shared" si="18"/>
        <v>0</v>
      </c>
      <c r="J361" s="171"/>
      <c r="K361" s="171"/>
      <c r="L361" s="171"/>
      <c r="M361" s="171"/>
      <c r="N361" s="269" t="str">
        <f t="shared" si="19"/>
        <v>-</v>
      </c>
      <c r="O361" s="270"/>
      <c r="P361" s="270"/>
    </row>
    <row r="362" spans="1:16" x14ac:dyDescent="0.3">
      <c r="A362" s="171"/>
      <c r="B362" s="171"/>
      <c r="C362" s="264"/>
      <c r="D362" s="173"/>
      <c r="E362" s="173"/>
      <c r="F362" s="277"/>
      <c r="G362" s="171"/>
      <c r="H362" s="267"/>
      <c r="I362" s="268">
        <f t="shared" si="18"/>
        <v>0</v>
      </c>
      <c r="J362" s="171"/>
      <c r="K362" s="171"/>
      <c r="L362" s="171"/>
      <c r="M362" s="171"/>
      <c r="N362" s="269" t="str">
        <f t="shared" si="19"/>
        <v>-</v>
      </c>
      <c r="O362" s="270"/>
      <c r="P362" s="270"/>
    </row>
    <row r="363" spans="1:16" x14ac:dyDescent="0.3">
      <c r="A363" s="171"/>
      <c r="B363" s="171"/>
      <c r="C363" s="284"/>
      <c r="D363" s="173"/>
      <c r="E363" s="173"/>
      <c r="F363" s="272"/>
      <c r="G363" s="171"/>
      <c r="H363" s="267"/>
      <c r="I363" s="268">
        <f t="shared" si="18"/>
        <v>0</v>
      </c>
      <c r="J363" s="171"/>
      <c r="K363" s="171"/>
      <c r="L363" s="171"/>
      <c r="M363" s="171"/>
      <c r="N363" s="269" t="str">
        <f t="shared" si="19"/>
        <v>-</v>
      </c>
      <c r="O363" s="270"/>
      <c r="P363" s="270"/>
    </row>
    <row r="364" spans="1:16" x14ac:dyDescent="0.3">
      <c r="A364" s="171"/>
      <c r="B364" s="171"/>
      <c r="C364" s="264"/>
      <c r="D364" s="173"/>
      <c r="E364" s="173"/>
      <c r="F364" s="277"/>
      <c r="G364" s="171"/>
      <c r="H364" s="267"/>
      <c r="I364" s="268">
        <f t="shared" si="18"/>
        <v>0</v>
      </c>
      <c r="J364" s="171"/>
      <c r="K364" s="171"/>
      <c r="L364" s="171"/>
      <c r="M364" s="171"/>
      <c r="N364" s="269" t="str">
        <f t="shared" si="19"/>
        <v>-</v>
      </c>
      <c r="O364" s="270"/>
      <c r="P364" s="270"/>
    </row>
    <row r="365" spans="1:16" x14ac:dyDescent="0.3">
      <c r="A365" s="171"/>
      <c r="B365" s="171"/>
      <c r="C365" s="260"/>
      <c r="D365" s="285"/>
      <c r="E365" s="173"/>
      <c r="F365" s="266"/>
      <c r="G365" s="261"/>
      <c r="H365" s="278"/>
      <c r="I365" s="268">
        <f t="shared" si="18"/>
        <v>0</v>
      </c>
      <c r="J365" s="261"/>
      <c r="K365" s="261"/>
      <c r="L365" s="261"/>
      <c r="M365" s="261"/>
      <c r="N365" s="269" t="str">
        <f t="shared" si="19"/>
        <v>-</v>
      </c>
      <c r="O365" s="270"/>
      <c r="P365" s="270"/>
    </row>
    <row r="366" spans="1:16" x14ac:dyDescent="0.3">
      <c r="A366" s="171"/>
      <c r="B366" s="171"/>
      <c r="C366" s="264"/>
      <c r="D366" s="173"/>
      <c r="E366" s="173"/>
      <c r="F366" s="277"/>
      <c r="G366" s="171"/>
      <c r="H366" s="267"/>
      <c r="I366" s="268">
        <f t="shared" si="18"/>
        <v>0</v>
      </c>
      <c r="J366" s="171"/>
      <c r="K366" s="171"/>
      <c r="L366" s="171"/>
      <c r="M366" s="171"/>
      <c r="N366" s="269" t="str">
        <f t="shared" si="19"/>
        <v>-</v>
      </c>
      <c r="O366" s="270"/>
      <c r="P366" s="270"/>
    </row>
    <row r="367" spans="1:16" x14ac:dyDescent="0.3">
      <c r="A367" s="171"/>
      <c r="B367" s="171"/>
      <c r="C367" s="260"/>
      <c r="D367" s="173"/>
      <c r="E367" s="286"/>
      <c r="F367" s="266"/>
      <c r="G367" s="171"/>
      <c r="H367" s="267"/>
      <c r="I367" s="268">
        <f t="shared" si="18"/>
        <v>0</v>
      </c>
      <c r="J367" s="171"/>
      <c r="K367" s="171"/>
      <c r="L367" s="171"/>
      <c r="M367" s="171"/>
      <c r="N367" s="269" t="str">
        <f t="shared" si="19"/>
        <v>-</v>
      </c>
      <c r="O367" s="270"/>
      <c r="P367" s="270"/>
    </row>
    <row r="368" spans="1:16" x14ac:dyDescent="0.3">
      <c r="A368" s="171"/>
      <c r="B368" s="171"/>
      <c r="C368" s="260"/>
      <c r="D368" s="276"/>
      <c r="E368" s="276"/>
      <c r="F368" s="266"/>
      <c r="G368" s="261"/>
      <c r="H368" s="278"/>
      <c r="I368" s="268">
        <f t="shared" si="18"/>
        <v>0</v>
      </c>
      <c r="J368" s="261"/>
      <c r="K368" s="261"/>
      <c r="L368" s="261"/>
      <c r="M368" s="261"/>
      <c r="N368" s="269" t="str">
        <f t="shared" si="19"/>
        <v>-</v>
      </c>
      <c r="O368" s="270"/>
      <c r="P368" s="270"/>
    </row>
    <row r="369" spans="1:16" x14ac:dyDescent="0.3">
      <c r="A369" s="171"/>
      <c r="B369" s="171"/>
      <c r="C369" s="264"/>
      <c r="D369" s="173"/>
      <c r="E369" s="173"/>
      <c r="F369" s="277"/>
      <c r="G369" s="171"/>
      <c r="H369" s="267"/>
      <c r="I369" s="268">
        <f t="shared" si="18"/>
        <v>0</v>
      </c>
      <c r="J369" s="171"/>
      <c r="K369" s="171"/>
      <c r="L369" s="171"/>
      <c r="M369" s="171"/>
      <c r="N369" s="269" t="str">
        <f t="shared" si="19"/>
        <v>-</v>
      </c>
      <c r="O369" s="270"/>
      <c r="P369" s="270"/>
    </row>
    <row r="370" spans="1:16" x14ac:dyDescent="0.3">
      <c r="A370" s="171"/>
      <c r="B370" s="171"/>
      <c r="C370" s="284"/>
      <c r="D370" s="173"/>
      <c r="E370" s="173"/>
      <c r="F370" s="272"/>
      <c r="G370" s="171"/>
      <c r="H370" s="267"/>
      <c r="I370" s="268">
        <f t="shared" si="18"/>
        <v>0</v>
      </c>
      <c r="J370" s="171"/>
      <c r="K370" s="171"/>
      <c r="L370" s="171"/>
      <c r="M370" s="171"/>
      <c r="N370" s="269" t="str">
        <f t="shared" si="19"/>
        <v>-</v>
      </c>
      <c r="O370" s="270"/>
      <c r="P370" s="270"/>
    </row>
    <row r="371" spans="1:16" x14ac:dyDescent="0.3">
      <c r="A371" s="171"/>
      <c r="B371" s="171"/>
      <c r="C371" s="279"/>
      <c r="D371" s="287"/>
      <c r="E371" s="288"/>
      <c r="F371" s="289"/>
      <c r="G371" s="290"/>
      <c r="H371" s="291"/>
      <c r="I371" s="268">
        <f t="shared" si="18"/>
        <v>0</v>
      </c>
      <c r="J371" s="290"/>
      <c r="K371" s="290"/>
      <c r="L371" s="290"/>
      <c r="M371" s="290"/>
      <c r="N371" s="269" t="str">
        <f t="shared" si="19"/>
        <v>-</v>
      </c>
      <c r="O371" s="270"/>
      <c r="P371" s="270"/>
    </row>
    <row r="372" spans="1:16" x14ac:dyDescent="0.3">
      <c r="A372" s="171"/>
      <c r="B372" s="171"/>
      <c r="C372" s="281"/>
      <c r="D372" s="285"/>
      <c r="E372" s="173"/>
      <c r="F372" s="292"/>
      <c r="G372" s="171"/>
      <c r="H372" s="267"/>
      <c r="I372" s="268">
        <f t="shared" si="18"/>
        <v>0</v>
      </c>
      <c r="J372" s="171"/>
      <c r="K372" s="171"/>
      <c r="L372" s="171"/>
      <c r="M372" s="171"/>
      <c r="N372" s="269" t="str">
        <f t="shared" si="19"/>
        <v>-</v>
      </c>
      <c r="O372" s="270"/>
      <c r="P372" s="270"/>
    </row>
    <row r="373" spans="1:16" x14ac:dyDescent="0.3">
      <c r="A373" s="171"/>
      <c r="B373" s="171"/>
      <c r="C373" s="293"/>
      <c r="D373" s="173"/>
      <c r="E373" s="173"/>
      <c r="F373" s="266"/>
      <c r="G373" s="171"/>
      <c r="H373" s="267"/>
      <c r="I373" s="268">
        <f t="shared" si="18"/>
        <v>0</v>
      </c>
      <c r="J373" s="171"/>
      <c r="K373" s="171"/>
      <c r="L373" s="171"/>
      <c r="M373" s="171"/>
      <c r="N373" s="269" t="str">
        <f t="shared" si="19"/>
        <v>-</v>
      </c>
      <c r="O373" s="270"/>
      <c r="P373" s="270"/>
    </row>
    <row r="374" spans="1:16" x14ac:dyDescent="0.3">
      <c r="A374" s="171"/>
      <c r="B374" s="171"/>
      <c r="C374" s="284"/>
      <c r="D374" s="173"/>
      <c r="E374" s="173"/>
      <c r="F374" s="272"/>
      <c r="G374" s="171"/>
      <c r="H374" s="267"/>
      <c r="I374" s="268">
        <f t="shared" si="18"/>
        <v>0</v>
      </c>
      <c r="J374" s="171"/>
      <c r="K374" s="171"/>
      <c r="L374" s="171"/>
      <c r="M374" s="171"/>
      <c r="N374" s="269" t="str">
        <f t="shared" si="19"/>
        <v>-</v>
      </c>
      <c r="O374" s="270"/>
      <c r="P374" s="270"/>
    </row>
    <row r="375" spans="1:16" x14ac:dyDescent="0.3">
      <c r="A375" s="171"/>
      <c r="B375" s="171"/>
      <c r="C375" s="260"/>
      <c r="D375" s="173"/>
      <c r="E375" s="173"/>
      <c r="F375" s="266"/>
      <c r="G375" s="261"/>
      <c r="H375" s="278"/>
      <c r="I375" s="268">
        <f t="shared" si="18"/>
        <v>0</v>
      </c>
      <c r="J375" s="261"/>
      <c r="K375" s="261"/>
      <c r="L375" s="261"/>
      <c r="M375" s="261"/>
      <c r="N375" s="269" t="str">
        <f t="shared" si="19"/>
        <v>-</v>
      </c>
      <c r="O375" s="270"/>
      <c r="P375" s="270"/>
    </row>
    <row r="376" spans="1:16" x14ac:dyDescent="0.3">
      <c r="A376" s="171"/>
      <c r="B376" s="171"/>
      <c r="C376" s="271"/>
      <c r="D376" s="173"/>
      <c r="E376" s="285"/>
      <c r="F376" s="272"/>
      <c r="G376" s="171"/>
      <c r="H376" s="267"/>
      <c r="I376" s="268">
        <f t="shared" si="18"/>
        <v>0</v>
      </c>
      <c r="J376" s="171"/>
      <c r="K376" s="171"/>
      <c r="L376" s="171"/>
      <c r="M376" s="171"/>
      <c r="N376" s="269" t="str">
        <f t="shared" si="19"/>
        <v>-</v>
      </c>
      <c r="O376" s="270"/>
      <c r="P376" s="270"/>
    </row>
    <row r="377" spans="1:16" x14ac:dyDescent="0.3">
      <c r="A377" s="171"/>
      <c r="B377" s="171"/>
      <c r="C377" s="294"/>
      <c r="D377" s="274"/>
      <c r="E377" s="173"/>
      <c r="F377" s="266"/>
      <c r="G377" s="171"/>
      <c r="H377" s="267"/>
      <c r="I377" s="268">
        <f t="shared" si="18"/>
        <v>0</v>
      </c>
      <c r="J377" s="171"/>
      <c r="K377" s="171"/>
      <c r="L377" s="171"/>
      <c r="M377" s="171"/>
      <c r="N377" s="269" t="str">
        <f t="shared" si="19"/>
        <v>-</v>
      </c>
      <c r="O377" s="270"/>
      <c r="P377" s="270"/>
    </row>
    <row r="378" spans="1:16" x14ac:dyDescent="0.3">
      <c r="A378" s="171"/>
      <c r="B378" s="171"/>
      <c r="C378" s="260"/>
      <c r="D378" s="173"/>
      <c r="E378" s="173"/>
      <c r="F378" s="266"/>
      <c r="G378" s="261"/>
      <c r="H378" s="278"/>
      <c r="I378" s="268">
        <f t="shared" si="18"/>
        <v>0</v>
      </c>
      <c r="J378" s="261"/>
      <c r="K378" s="261"/>
      <c r="L378" s="261"/>
      <c r="M378" s="261"/>
      <c r="N378" s="269" t="str">
        <f t="shared" si="19"/>
        <v>-</v>
      </c>
      <c r="O378" s="270"/>
      <c r="P378" s="270"/>
    </row>
    <row r="379" spans="1:16" x14ac:dyDescent="0.3">
      <c r="A379" s="171"/>
      <c r="B379" s="171"/>
      <c r="C379" s="260"/>
      <c r="D379" s="173"/>
      <c r="E379" s="173"/>
      <c r="F379" s="266"/>
      <c r="G379" s="261"/>
      <c r="H379" s="278"/>
      <c r="I379" s="268">
        <f t="shared" si="18"/>
        <v>0</v>
      </c>
      <c r="J379" s="261"/>
      <c r="K379" s="261"/>
      <c r="L379" s="261"/>
      <c r="M379" s="261"/>
      <c r="N379" s="269" t="str">
        <f t="shared" si="19"/>
        <v>-</v>
      </c>
      <c r="O379" s="270"/>
      <c r="P379" s="270"/>
    </row>
    <row r="380" spans="1:16" x14ac:dyDescent="0.3">
      <c r="A380" s="171"/>
      <c r="B380" s="171"/>
      <c r="C380" s="279"/>
      <c r="D380" s="173"/>
      <c r="E380" s="173"/>
      <c r="F380" s="266"/>
      <c r="G380" s="171"/>
      <c r="H380" s="267"/>
      <c r="I380" s="268">
        <f t="shared" si="18"/>
        <v>0</v>
      </c>
      <c r="J380" s="171"/>
      <c r="K380" s="171"/>
      <c r="L380" s="171"/>
      <c r="M380" s="171"/>
      <c r="N380" s="269" t="str">
        <f t="shared" si="19"/>
        <v>-</v>
      </c>
      <c r="O380" s="270"/>
      <c r="P380" s="270"/>
    </row>
    <row r="381" spans="1:16" x14ac:dyDescent="0.3">
      <c r="A381" s="171"/>
      <c r="B381" s="171"/>
      <c r="C381" s="260"/>
      <c r="D381" s="276"/>
      <c r="E381" s="276"/>
      <c r="F381" s="266"/>
      <c r="G381" s="261"/>
      <c r="H381" s="278"/>
      <c r="I381" s="268">
        <f t="shared" si="18"/>
        <v>0</v>
      </c>
      <c r="J381" s="261"/>
      <c r="K381" s="261"/>
      <c r="L381" s="261"/>
      <c r="M381" s="261"/>
      <c r="N381" s="269" t="str">
        <f t="shared" si="19"/>
        <v>-</v>
      </c>
      <c r="O381" s="270"/>
      <c r="P381" s="270"/>
    </row>
    <row r="382" spans="1:16" x14ac:dyDescent="0.3">
      <c r="A382" s="171"/>
      <c r="B382" s="171"/>
      <c r="C382" s="264"/>
      <c r="D382" s="173"/>
      <c r="E382" s="173"/>
      <c r="F382" s="277"/>
      <c r="G382" s="171"/>
      <c r="H382" s="267"/>
      <c r="I382" s="268">
        <f t="shared" si="18"/>
        <v>0</v>
      </c>
      <c r="J382" s="171"/>
      <c r="K382" s="171"/>
      <c r="L382" s="171"/>
      <c r="M382" s="171"/>
      <c r="N382" s="269" t="str">
        <f t="shared" si="19"/>
        <v>-</v>
      </c>
      <c r="O382" s="270"/>
      <c r="P382" s="270"/>
    </row>
    <row r="383" spans="1:16" x14ac:dyDescent="0.3">
      <c r="A383" s="171"/>
      <c r="B383" s="171"/>
      <c r="C383" s="284"/>
      <c r="D383" s="173"/>
      <c r="E383" s="173"/>
      <c r="F383" s="272"/>
      <c r="G383" s="171"/>
      <c r="H383" s="267"/>
      <c r="I383" s="268">
        <f t="shared" si="18"/>
        <v>0</v>
      </c>
      <c r="J383" s="171"/>
      <c r="K383" s="171"/>
      <c r="L383" s="171"/>
      <c r="M383" s="171"/>
      <c r="N383" s="269" t="str">
        <f t="shared" si="19"/>
        <v>-</v>
      </c>
      <c r="O383" s="270"/>
      <c r="P383" s="270"/>
    </row>
    <row r="384" spans="1:16" x14ac:dyDescent="0.3">
      <c r="A384" s="171"/>
      <c r="B384" s="171"/>
      <c r="C384" s="281"/>
      <c r="D384" s="173"/>
      <c r="E384" s="173"/>
      <c r="F384" s="292"/>
      <c r="G384" s="171"/>
      <c r="H384" s="267"/>
      <c r="I384" s="268">
        <f t="shared" si="18"/>
        <v>0</v>
      </c>
      <c r="J384" s="171"/>
      <c r="K384" s="171"/>
      <c r="L384" s="171"/>
      <c r="M384" s="171"/>
      <c r="N384" s="269" t="str">
        <f t="shared" si="19"/>
        <v>-</v>
      </c>
      <c r="O384" s="270"/>
      <c r="P384" s="270"/>
    </row>
    <row r="385" spans="1:16" x14ac:dyDescent="0.3">
      <c r="A385" s="171"/>
      <c r="B385" s="171"/>
      <c r="C385" s="295"/>
      <c r="D385" s="285"/>
      <c r="E385" s="173"/>
      <c r="F385" s="266"/>
      <c r="G385" s="261"/>
      <c r="H385" s="278"/>
      <c r="I385" s="268">
        <f t="shared" si="18"/>
        <v>0</v>
      </c>
      <c r="J385" s="261"/>
      <c r="K385" s="261"/>
      <c r="L385" s="261"/>
      <c r="M385" s="261"/>
      <c r="N385" s="269" t="str">
        <f t="shared" si="19"/>
        <v>-</v>
      </c>
      <c r="O385" s="270"/>
      <c r="P385" s="270"/>
    </row>
    <row r="386" spans="1:16" x14ac:dyDescent="0.3">
      <c r="A386" s="171"/>
      <c r="B386" s="171"/>
      <c r="C386" s="260"/>
      <c r="D386" s="173"/>
      <c r="E386" s="296"/>
      <c r="F386" s="266"/>
      <c r="G386" s="261"/>
      <c r="H386" s="278"/>
      <c r="I386" s="268">
        <f t="shared" si="18"/>
        <v>0</v>
      </c>
      <c r="J386" s="261"/>
      <c r="K386" s="261"/>
      <c r="L386" s="261"/>
      <c r="M386" s="261"/>
      <c r="N386" s="269" t="str">
        <f t="shared" si="19"/>
        <v>-</v>
      </c>
      <c r="O386" s="270"/>
      <c r="P386" s="270"/>
    </row>
    <row r="387" spans="1:16" x14ac:dyDescent="0.3">
      <c r="A387" s="171"/>
      <c r="B387" s="171"/>
      <c r="C387" s="271"/>
      <c r="D387" s="173"/>
      <c r="E387" s="173"/>
      <c r="F387" s="272"/>
      <c r="G387" s="171"/>
      <c r="H387" s="267"/>
      <c r="I387" s="268">
        <f t="shared" si="18"/>
        <v>0</v>
      </c>
      <c r="J387" s="171"/>
      <c r="K387" s="171"/>
      <c r="L387" s="171"/>
      <c r="M387" s="171"/>
      <c r="N387" s="269" t="str">
        <f t="shared" si="19"/>
        <v>-</v>
      </c>
      <c r="O387" s="270"/>
      <c r="P387" s="270"/>
    </row>
    <row r="388" spans="1:16" x14ac:dyDescent="0.3">
      <c r="A388" s="171"/>
      <c r="B388" s="171"/>
      <c r="C388" s="260"/>
      <c r="D388" s="173"/>
      <c r="E388" s="173"/>
      <c r="F388" s="283"/>
      <c r="G388" s="261"/>
      <c r="H388" s="278"/>
      <c r="I388" s="268">
        <f t="shared" si="18"/>
        <v>0</v>
      </c>
      <c r="J388" s="261"/>
      <c r="K388" s="261"/>
      <c r="L388" s="261"/>
      <c r="M388" s="261"/>
      <c r="N388" s="269" t="str">
        <f t="shared" si="19"/>
        <v>-</v>
      </c>
      <c r="O388" s="270"/>
      <c r="P388" s="270"/>
    </row>
    <row r="389" spans="1:16" x14ac:dyDescent="0.3">
      <c r="A389" s="171"/>
      <c r="B389" s="171"/>
      <c r="C389" s="294"/>
      <c r="D389" s="173"/>
      <c r="E389" s="173"/>
      <c r="F389" s="266"/>
      <c r="G389" s="171"/>
      <c r="H389" s="267"/>
      <c r="I389" s="268">
        <f t="shared" si="18"/>
        <v>0</v>
      </c>
      <c r="J389" s="171"/>
      <c r="K389" s="171"/>
      <c r="L389" s="171"/>
      <c r="M389" s="171"/>
      <c r="N389" s="269" t="str">
        <f t="shared" si="19"/>
        <v>-</v>
      </c>
      <c r="O389" s="270"/>
      <c r="P389" s="270"/>
    </row>
    <row r="390" spans="1:16" x14ac:dyDescent="0.3">
      <c r="A390" s="171"/>
      <c r="B390" s="171"/>
      <c r="C390" s="264"/>
      <c r="D390" s="173"/>
      <c r="E390" s="173"/>
      <c r="F390" s="266"/>
      <c r="G390" s="171"/>
      <c r="H390" s="267"/>
      <c r="I390" s="268">
        <f t="shared" si="18"/>
        <v>0</v>
      </c>
      <c r="J390" s="171"/>
      <c r="K390" s="171"/>
      <c r="L390" s="171"/>
      <c r="M390" s="171"/>
      <c r="N390" s="269" t="str">
        <f t="shared" si="19"/>
        <v>-</v>
      </c>
      <c r="O390" s="270"/>
      <c r="P390" s="270"/>
    </row>
    <row r="391" spans="1:16" x14ac:dyDescent="0.3">
      <c r="A391" s="171"/>
      <c r="B391" s="171"/>
      <c r="C391" s="279"/>
      <c r="D391" s="173"/>
      <c r="E391" s="173"/>
      <c r="F391" s="280"/>
      <c r="G391" s="171"/>
      <c r="H391" s="267"/>
      <c r="I391" s="268">
        <f t="shared" si="18"/>
        <v>0</v>
      </c>
      <c r="J391" s="171"/>
      <c r="K391" s="171"/>
      <c r="L391" s="171"/>
      <c r="M391" s="171"/>
      <c r="N391" s="269" t="str">
        <f t="shared" si="19"/>
        <v>-</v>
      </c>
      <c r="O391" s="270"/>
      <c r="P391" s="270"/>
    </row>
    <row r="392" spans="1:16" x14ac:dyDescent="0.3">
      <c r="A392" s="171"/>
      <c r="B392" s="171"/>
      <c r="C392" s="271"/>
      <c r="D392" s="297"/>
      <c r="E392" s="286"/>
      <c r="F392" s="266"/>
      <c r="G392" s="171"/>
      <c r="H392" s="267"/>
      <c r="I392" s="268">
        <f t="shared" si="18"/>
        <v>0</v>
      </c>
      <c r="J392" s="171"/>
      <c r="K392" s="171"/>
      <c r="L392" s="171"/>
      <c r="M392" s="171"/>
      <c r="N392" s="269" t="str">
        <f t="shared" si="19"/>
        <v>-</v>
      </c>
      <c r="O392" s="270"/>
      <c r="P392" s="270"/>
    </row>
    <row r="393" spans="1:16" x14ac:dyDescent="0.3">
      <c r="A393" s="171"/>
      <c r="B393" s="171"/>
      <c r="C393" s="264"/>
      <c r="D393" s="173"/>
      <c r="E393" s="173"/>
      <c r="F393" s="277"/>
      <c r="G393" s="171"/>
      <c r="H393" s="267"/>
      <c r="I393" s="268">
        <f t="shared" si="18"/>
        <v>0</v>
      </c>
      <c r="J393" s="171"/>
      <c r="K393" s="171"/>
      <c r="L393" s="171"/>
      <c r="M393" s="171"/>
      <c r="N393" s="269" t="str">
        <f t="shared" si="19"/>
        <v>-</v>
      </c>
      <c r="O393" s="270"/>
      <c r="P393" s="270"/>
    </row>
    <row r="394" spans="1:16" x14ac:dyDescent="0.3">
      <c r="A394" s="171"/>
      <c r="B394" s="171"/>
      <c r="C394" s="284"/>
      <c r="D394" s="173"/>
      <c r="E394" s="173"/>
      <c r="F394" s="283"/>
      <c r="G394" s="171"/>
      <c r="H394" s="267"/>
      <c r="I394" s="268">
        <f t="shared" si="18"/>
        <v>0</v>
      </c>
      <c r="J394" s="171"/>
      <c r="K394" s="171"/>
      <c r="L394" s="171"/>
      <c r="M394" s="171"/>
      <c r="N394" s="269" t="str">
        <f t="shared" si="19"/>
        <v>-</v>
      </c>
      <c r="O394" s="270"/>
      <c r="P394" s="270"/>
    </row>
    <row r="395" spans="1:16" s="172" customFormat="1" x14ac:dyDescent="0.3">
      <c r="A395" s="171"/>
      <c r="B395" s="171"/>
      <c r="C395" s="279"/>
      <c r="D395" s="173"/>
      <c r="E395" s="173"/>
      <c r="F395" s="266"/>
      <c r="G395" s="171"/>
      <c r="H395" s="267"/>
      <c r="I395" s="268">
        <f t="shared" si="18"/>
        <v>0</v>
      </c>
      <c r="J395" s="171"/>
      <c r="K395" s="171"/>
      <c r="L395" s="267"/>
      <c r="M395" s="171"/>
      <c r="N395" s="269" t="str">
        <f t="shared" si="19"/>
        <v>-</v>
      </c>
      <c r="O395" s="270"/>
      <c r="P395" s="270"/>
    </row>
    <row r="396" spans="1:16" x14ac:dyDescent="0.3">
      <c r="A396" s="171"/>
      <c r="B396" s="171"/>
      <c r="C396" s="294"/>
      <c r="D396" s="173"/>
      <c r="E396" s="173"/>
      <c r="F396" s="266"/>
      <c r="G396" s="171"/>
      <c r="H396" s="267"/>
      <c r="I396" s="268">
        <f t="shared" si="18"/>
        <v>0</v>
      </c>
      <c r="J396" s="171"/>
      <c r="K396" s="171"/>
      <c r="L396" s="171"/>
      <c r="M396" s="171"/>
      <c r="N396" s="269" t="str">
        <f t="shared" si="19"/>
        <v>-</v>
      </c>
      <c r="O396" s="270"/>
      <c r="P396" s="270"/>
    </row>
    <row r="397" spans="1:16" s="148" customFormat="1" x14ac:dyDescent="0.3">
      <c r="A397" s="171"/>
      <c r="B397" s="171"/>
      <c r="C397" s="264"/>
      <c r="D397" s="173"/>
      <c r="E397" s="265"/>
      <c r="F397" s="266"/>
      <c r="G397" s="171"/>
      <c r="H397" s="267"/>
      <c r="I397" s="268">
        <f t="shared" ref="I397:I438" si="20">IF(H397=1,"Eksternal",IF(G397=1,"Internal",0))</f>
        <v>0</v>
      </c>
      <c r="J397" s="171"/>
      <c r="K397" s="171"/>
      <c r="L397" s="171"/>
      <c r="M397" s="171"/>
      <c r="N397" s="269" t="str">
        <f t="shared" ref="N397:N438" si="21">IF(J397=1,"S",IF(K397=1,"W",IF(L397=1,"O",IF(M397=1,"T","-"))))</f>
        <v>-</v>
      </c>
      <c r="O397" s="270"/>
      <c r="P397" s="270"/>
    </row>
    <row r="398" spans="1:16" s="148" customFormat="1" x14ac:dyDescent="0.3">
      <c r="A398" s="171"/>
      <c r="B398" s="171"/>
      <c r="C398" s="271"/>
      <c r="D398" s="173"/>
      <c r="E398" s="173"/>
      <c r="F398" s="272"/>
      <c r="G398" s="171"/>
      <c r="H398" s="267"/>
      <c r="I398" s="268">
        <f t="shared" si="20"/>
        <v>0</v>
      </c>
      <c r="J398" s="171"/>
      <c r="K398" s="171"/>
      <c r="L398" s="171"/>
      <c r="M398" s="273"/>
      <c r="N398" s="269" t="str">
        <f t="shared" si="21"/>
        <v>-</v>
      </c>
      <c r="O398" s="270"/>
      <c r="P398" s="270"/>
    </row>
    <row r="399" spans="1:16" s="148" customFormat="1" x14ac:dyDescent="0.3">
      <c r="A399" s="171"/>
      <c r="B399" s="171"/>
      <c r="C399" s="264"/>
      <c r="D399" s="274"/>
      <c r="E399" s="173"/>
      <c r="F399" s="266"/>
      <c r="G399" s="171"/>
      <c r="H399" s="267"/>
      <c r="I399" s="268">
        <f t="shared" si="20"/>
        <v>0</v>
      </c>
      <c r="J399" s="171"/>
      <c r="K399" s="171"/>
      <c r="L399" s="171"/>
      <c r="M399" s="171"/>
      <c r="N399" s="269" t="str">
        <f t="shared" si="21"/>
        <v>-</v>
      </c>
      <c r="O399" s="270"/>
      <c r="P399" s="270"/>
    </row>
    <row r="400" spans="1:16" s="148" customFormat="1" x14ac:dyDescent="0.3">
      <c r="A400" s="171"/>
      <c r="B400" s="171"/>
      <c r="C400" s="275"/>
      <c r="D400" s="276"/>
      <c r="E400" s="276"/>
      <c r="F400" s="277"/>
      <c r="G400" s="261"/>
      <c r="H400" s="278"/>
      <c r="I400" s="268">
        <f t="shared" si="20"/>
        <v>0</v>
      </c>
      <c r="J400" s="261"/>
      <c r="K400" s="261"/>
      <c r="L400" s="261"/>
      <c r="M400" s="261"/>
      <c r="N400" s="269" t="str">
        <f t="shared" si="21"/>
        <v>-</v>
      </c>
      <c r="O400" s="270"/>
      <c r="P400" s="270"/>
    </row>
    <row r="401" spans="1:16" s="148" customFormat="1" x14ac:dyDescent="0.3">
      <c r="A401" s="171"/>
      <c r="B401" s="171"/>
      <c r="C401" s="279"/>
      <c r="D401" s="173"/>
      <c r="E401" s="276"/>
      <c r="F401" s="280"/>
      <c r="G401" s="171"/>
      <c r="H401" s="267"/>
      <c r="I401" s="268">
        <f t="shared" si="20"/>
        <v>0</v>
      </c>
      <c r="J401" s="171"/>
      <c r="K401" s="171"/>
      <c r="L401" s="171"/>
      <c r="M401" s="171"/>
      <c r="N401" s="269" t="str">
        <f t="shared" si="21"/>
        <v>-</v>
      </c>
      <c r="O401" s="270"/>
      <c r="P401" s="270"/>
    </row>
    <row r="402" spans="1:16" s="148" customFormat="1" x14ac:dyDescent="0.3">
      <c r="A402" s="171"/>
      <c r="B402" s="171"/>
      <c r="C402" s="281"/>
      <c r="D402" s="173"/>
      <c r="E402" s="282"/>
      <c r="F402" s="283"/>
      <c r="G402" s="171"/>
      <c r="H402" s="267"/>
      <c r="I402" s="268">
        <f t="shared" si="20"/>
        <v>0</v>
      </c>
      <c r="J402" s="171"/>
      <c r="K402" s="171"/>
      <c r="L402" s="171"/>
      <c r="M402" s="171"/>
      <c r="N402" s="269" t="str">
        <f t="shared" si="21"/>
        <v>-</v>
      </c>
      <c r="O402" s="270"/>
      <c r="P402" s="270"/>
    </row>
    <row r="403" spans="1:16" s="148" customFormat="1" x14ac:dyDescent="0.3">
      <c r="A403" s="171"/>
      <c r="B403" s="171"/>
      <c r="C403" s="281"/>
      <c r="D403" s="173"/>
      <c r="E403" s="173"/>
      <c r="F403" s="283"/>
      <c r="G403" s="171"/>
      <c r="H403" s="267"/>
      <c r="I403" s="268">
        <f t="shared" si="20"/>
        <v>0</v>
      </c>
      <c r="J403" s="171"/>
      <c r="K403" s="171"/>
      <c r="L403" s="171"/>
      <c r="M403" s="171"/>
      <c r="N403" s="269" t="str">
        <f t="shared" si="21"/>
        <v>-</v>
      </c>
      <c r="O403" s="270"/>
      <c r="P403" s="270"/>
    </row>
    <row r="404" spans="1:16" x14ac:dyDescent="0.3">
      <c r="A404" s="171"/>
      <c r="B404" s="171"/>
      <c r="C404" s="264"/>
      <c r="D404" s="173"/>
      <c r="E404" s="173"/>
      <c r="F404" s="277"/>
      <c r="G404" s="171"/>
      <c r="H404" s="267"/>
      <c r="I404" s="268">
        <f t="shared" si="20"/>
        <v>0</v>
      </c>
      <c r="J404" s="171"/>
      <c r="K404" s="171"/>
      <c r="L404" s="171"/>
      <c r="M404" s="171"/>
      <c r="N404" s="269" t="str">
        <f t="shared" si="21"/>
        <v>-</v>
      </c>
      <c r="O404" s="270"/>
      <c r="P404" s="270"/>
    </row>
    <row r="405" spans="1:16" x14ac:dyDescent="0.3">
      <c r="A405" s="171"/>
      <c r="B405" s="171"/>
      <c r="C405" s="284"/>
      <c r="D405" s="173"/>
      <c r="E405" s="173"/>
      <c r="F405" s="272"/>
      <c r="G405" s="171"/>
      <c r="H405" s="267"/>
      <c r="I405" s="268">
        <f t="shared" si="20"/>
        <v>0</v>
      </c>
      <c r="J405" s="171"/>
      <c r="K405" s="171"/>
      <c r="L405" s="171"/>
      <c r="M405" s="171"/>
      <c r="N405" s="269" t="str">
        <f t="shared" si="21"/>
        <v>-</v>
      </c>
      <c r="O405" s="270"/>
      <c r="P405" s="270"/>
    </row>
    <row r="406" spans="1:16" x14ac:dyDescent="0.3">
      <c r="A406" s="171"/>
      <c r="B406" s="171"/>
      <c r="C406" s="264"/>
      <c r="D406" s="173"/>
      <c r="E406" s="173"/>
      <c r="F406" s="277"/>
      <c r="G406" s="171"/>
      <c r="H406" s="267"/>
      <c r="I406" s="268">
        <f t="shared" si="20"/>
        <v>0</v>
      </c>
      <c r="J406" s="171"/>
      <c r="K406" s="171"/>
      <c r="L406" s="171"/>
      <c r="M406" s="171"/>
      <c r="N406" s="269" t="str">
        <f t="shared" si="21"/>
        <v>-</v>
      </c>
      <c r="O406" s="270"/>
      <c r="P406" s="270"/>
    </row>
    <row r="407" spans="1:16" x14ac:dyDescent="0.3">
      <c r="A407" s="171"/>
      <c r="B407" s="171"/>
      <c r="C407" s="260"/>
      <c r="D407" s="285"/>
      <c r="E407" s="173"/>
      <c r="F407" s="266"/>
      <c r="G407" s="261"/>
      <c r="H407" s="278"/>
      <c r="I407" s="268">
        <f t="shared" si="20"/>
        <v>0</v>
      </c>
      <c r="J407" s="261"/>
      <c r="K407" s="261"/>
      <c r="L407" s="261"/>
      <c r="M407" s="261"/>
      <c r="N407" s="269" t="str">
        <f t="shared" si="21"/>
        <v>-</v>
      </c>
      <c r="O407" s="270"/>
      <c r="P407" s="270"/>
    </row>
    <row r="408" spans="1:16" x14ac:dyDescent="0.3">
      <c r="A408" s="171"/>
      <c r="B408" s="171"/>
      <c r="C408" s="264"/>
      <c r="D408" s="173"/>
      <c r="E408" s="173"/>
      <c r="F408" s="277"/>
      <c r="G408" s="171"/>
      <c r="H408" s="267"/>
      <c r="I408" s="268">
        <f t="shared" si="20"/>
        <v>0</v>
      </c>
      <c r="J408" s="171"/>
      <c r="K408" s="171"/>
      <c r="L408" s="171"/>
      <c r="M408" s="171"/>
      <c r="N408" s="269" t="str">
        <f t="shared" si="21"/>
        <v>-</v>
      </c>
      <c r="O408" s="270"/>
      <c r="P408" s="270"/>
    </row>
    <row r="409" spans="1:16" x14ac:dyDescent="0.3">
      <c r="A409" s="171"/>
      <c r="B409" s="171"/>
      <c r="C409" s="260"/>
      <c r="D409" s="173"/>
      <c r="E409" s="286"/>
      <c r="F409" s="266"/>
      <c r="G409" s="171"/>
      <c r="H409" s="267"/>
      <c r="I409" s="268">
        <f t="shared" si="20"/>
        <v>0</v>
      </c>
      <c r="J409" s="171"/>
      <c r="K409" s="171"/>
      <c r="L409" s="171"/>
      <c r="M409" s="171"/>
      <c r="N409" s="269" t="str">
        <f t="shared" si="21"/>
        <v>-</v>
      </c>
      <c r="O409" s="270"/>
      <c r="P409" s="270"/>
    </row>
    <row r="410" spans="1:16" x14ac:dyDescent="0.3">
      <c r="A410" s="171"/>
      <c r="B410" s="171"/>
      <c r="C410" s="260"/>
      <c r="D410" s="276"/>
      <c r="E410" s="276"/>
      <c r="F410" s="266"/>
      <c r="G410" s="261"/>
      <c r="H410" s="278"/>
      <c r="I410" s="268">
        <f t="shared" si="20"/>
        <v>0</v>
      </c>
      <c r="J410" s="261"/>
      <c r="K410" s="261"/>
      <c r="L410" s="261"/>
      <c r="M410" s="261"/>
      <c r="N410" s="269" t="str">
        <f t="shared" si="21"/>
        <v>-</v>
      </c>
      <c r="O410" s="270"/>
      <c r="P410" s="270"/>
    </row>
    <row r="411" spans="1:16" x14ac:dyDescent="0.3">
      <c r="A411" s="171"/>
      <c r="B411" s="171"/>
      <c r="C411" s="264"/>
      <c r="D411" s="173"/>
      <c r="E411" s="173"/>
      <c r="F411" s="277"/>
      <c r="G411" s="171"/>
      <c r="H411" s="267"/>
      <c r="I411" s="268">
        <f t="shared" si="20"/>
        <v>0</v>
      </c>
      <c r="J411" s="171"/>
      <c r="K411" s="171"/>
      <c r="L411" s="171"/>
      <c r="M411" s="171"/>
      <c r="N411" s="269" t="str">
        <f t="shared" si="21"/>
        <v>-</v>
      </c>
      <c r="O411" s="270"/>
      <c r="P411" s="270"/>
    </row>
    <row r="412" spans="1:16" x14ac:dyDescent="0.3">
      <c r="A412" s="171"/>
      <c r="B412" s="171"/>
      <c r="C412" s="284"/>
      <c r="D412" s="173"/>
      <c r="E412" s="173"/>
      <c r="F412" s="272"/>
      <c r="G412" s="171"/>
      <c r="H412" s="267"/>
      <c r="I412" s="268">
        <f t="shared" si="20"/>
        <v>0</v>
      </c>
      <c r="J412" s="171"/>
      <c r="K412" s="171"/>
      <c r="L412" s="171"/>
      <c r="M412" s="171"/>
      <c r="N412" s="269" t="str">
        <f t="shared" si="21"/>
        <v>-</v>
      </c>
      <c r="O412" s="270"/>
      <c r="P412" s="270"/>
    </row>
    <row r="413" spans="1:16" x14ac:dyDescent="0.3">
      <c r="A413" s="171"/>
      <c r="B413" s="171"/>
      <c r="C413" s="279"/>
      <c r="D413" s="287"/>
      <c r="E413" s="288"/>
      <c r="F413" s="289"/>
      <c r="G413" s="290"/>
      <c r="H413" s="291"/>
      <c r="I413" s="268">
        <f t="shared" si="20"/>
        <v>0</v>
      </c>
      <c r="J413" s="290"/>
      <c r="K413" s="290"/>
      <c r="L413" s="290"/>
      <c r="M413" s="290"/>
      <c r="N413" s="269" t="str">
        <f t="shared" si="21"/>
        <v>-</v>
      </c>
      <c r="O413" s="270"/>
      <c r="P413" s="270"/>
    </row>
    <row r="414" spans="1:16" x14ac:dyDescent="0.3">
      <c r="A414" s="171"/>
      <c r="B414" s="171"/>
      <c r="C414" s="281"/>
      <c r="D414" s="285"/>
      <c r="E414" s="173"/>
      <c r="F414" s="292"/>
      <c r="G414" s="171"/>
      <c r="H414" s="267"/>
      <c r="I414" s="268">
        <f t="shared" si="20"/>
        <v>0</v>
      </c>
      <c r="J414" s="171"/>
      <c r="K414" s="171"/>
      <c r="L414" s="171"/>
      <c r="M414" s="171"/>
      <c r="N414" s="269" t="str">
        <f t="shared" si="21"/>
        <v>-</v>
      </c>
      <c r="O414" s="270"/>
      <c r="P414" s="270"/>
    </row>
    <row r="415" spans="1:16" x14ac:dyDescent="0.3">
      <c r="A415" s="171"/>
      <c r="B415" s="171"/>
      <c r="C415" s="293"/>
      <c r="D415" s="173"/>
      <c r="E415" s="173"/>
      <c r="F415" s="266"/>
      <c r="G415" s="171"/>
      <c r="H415" s="267"/>
      <c r="I415" s="268">
        <f t="shared" si="20"/>
        <v>0</v>
      </c>
      <c r="J415" s="171"/>
      <c r="K415" s="171"/>
      <c r="L415" s="171"/>
      <c r="M415" s="171"/>
      <c r="N415" s="269" t="str">
        <f t="shared" si="21"/>
        <v>-</v>
      </c>
      <c r="O415" s="270"/>
      <c r="P415" s="270"/>
    </row>
    <row r="416" spans="1:16" x14ac:dyDescent="0.3">
      <c r="A416" s="171"/>
      <c r="B416" s="171"/>
      <c r="C416" s="284"/>
      <c r="D416" s="173"/>
      <c r="E416" s="173"/>
      <c r="F416" s="272"/>
      <c r="G416" s="171"/>
      <c r="H416" s="267"/>
      <c r="I416" s="268">
        <f t="shared" si="20"/>
        <v>0</v>
      </c>
      <c r="J416" s="171"/>
      <c r="K416" s="171"/>
      <c r="L416" s="171"/>
      <c r="M416" s="171"/>
      <c r="N416" s="269" t="str">
        <f t="shared" si="21"/>
        <v>-</v>
      </c>
      <c r="O416" s="270"/>
      <c r="P416" s="270"/>
    </row>
    <row r="417" spans="1:16" x14ac:dyDescent="0.3">
      <c r="A417" s="171"/>
      <c r="B417" s="171"/>
      <c r="C417" s="260"/>
      <c r="D417" s="173"/>
      <c r="E417" s="173"/>
      <c r="F417" s="266"/>
      <c r="G417" s="261"/>
      <c r="H417" s="278"/>
      <c r="I417" s="268">
        <f t="shared" si="20"/>
        <v>0</v>
      </c>
      <c r="J417" s="261"/>
      <c r="K417" s="261"/>
      <c r="L417" s="261"/>
      <c r="M417" s="261"/>
      <c r="N417" s="269" t="str">
        <f t="shared" si="21"/>
        <v>-</v>
      </c>
      <c r="O417" s="270"/>
      <c r="P417" s="270"/>
    </row>
    <row r="418" spans="1:16" x14ac:dyDescent="0.3">
      <c r="A418" s="171"/>
      <c r="B418" s="171"/>
      <c r="C418" s="271"/>
      <c r="D418" s="173"/>
      <c r="E418" s="285"/>
      <c r="F418" s="272"/>
      <c r="G418" s="171"/>
      <c r="H418" s="267"/>
      <c r="I418" s="268">
        <f t="shared" si="20"/>
        <v>0</v>
      </c>
      <c r="J418" s="171"/>
      <c r="K418" s="171"/>
      <c r="L418" s="171"/>
      <c r="M418" s="171"/>
      <c r="N418" s="269" t="str">
        <f t="shared" si="21"/>
        <v>-</v>
      </c>
      <c r="O418" s="270"/>
      <c r="P418" s="270"/>
    </row>
    <row r="419" spans="1:16" x14ac:dyDescent="0.3">
      <c r="A419" s="171"/>
      <c r="B419" s="171"/>
      <c r="C419" s="294"/>
      <c r="D419" s="274"/>
      <c r="E419" s="173"/>
      <c r="F419" s="266"/>
      <c r="G419" s="171"/>
      <c r="H419" s="267"/>
      <c r="I419" s="268">
        <f t="shared" si="20"/>
        <v>0</v>
      </c>
      <c r="J419" s="171"/>
      <c r="K419" s="171"/>
      <c r="L419" s="171"/>
      <c r="M419" s="171"/>
      <c r="N419" s="269" t="str">
        <f t="shared" si="21"/>
        <v>-</v>
      </c>
      <c r="O419" s="270"/>
      <c r="P419" s="270"/>
    </row>
    <row r="420" spans="1:16" x14ac:dyDescent="0.3">
      <c r="A420" s="171"/>
      <c r="B420" s="171"/>
      <c r="C420" s="260"/>
      <c r="D420" s="173"/>
      <c r="E420" s="173"/>
      <c r="F420" s="266"/>
      <c r="G420" s="261"/>
      <c r="H420" s="278"/>
      <c r="I420" s="268">
        <f t="shared" si="20"/>
        <v>0</v>
      </c>
      <c r="J420" s="261"/>
      <c r="K420" s="261"/>
      <c r="L420" s="261"/>
      <c r="M420" s="261"/>
      <c r="N420" s="269" t="str">
        <f t="shared" si="21"/>
        <v>-</v>
      </c>
      <c r="O420" s="270"/>
      <c r="P420" s="270"/>
    </row>
    <row r="421" spans="1:16" x14ac:dyDescent="0.3">
      <c r="A421" s="171"/>
      <c r="B421" s="171"/>
      <c r="C421" s="260"/>
      <c r="D421" s="173"/>
      <c r="E421" s="173"/>
      <c r="F421" s="266"/>
      <c r="G421" s="261"/>
      <c r="H421" s="278"/>
      <c r="I421" s="268">
        <f t="shared" si="20"/>
        <v>0</v>
      </c>
      <c r="J421" s="261"/>
      <c r="K421" s="261"/>
      <c r="L421" s="261"/>
      <c r="M421" s="261"/>
      <c r="N421" s="269" t="str">
        <f t="shared" si="21"/>
        <v>-</v>
      </c>
      <c r="O421" s="270"/>
      <c r="P421" s="270"/>
    </row>
    <row r="422" spans="1:16" x14ac:dyDescent="0.3">
      <c r="A422" s="171"/>
      <c r="B422" s="171"/>
      <c r="C422" s="279"/>
      <c r="D422" s="173"/>
      <c r="E422" s="173"/>
      <c r="F422" s="266"/>
      <c r="G422" s="171"/>
      <c r="H422" s="267"/>
      <c r="I422" s="268">
        <f t="shared" si="20"/>
        <v>0</v>
      </c>
      <c r="J422" s="171"/>
      <c r="K422" s="171"/>
      <c r="L422" s="171"/>
      <c r="M422" s="171"/>
      <c r="N422" s="269" t="str">
        <f t="shared" si="21"/>
        <v>-</v>
      </c>
      <c r="O422" s="270"/>
      <c r="P422" s="270"/>
    </row>
    <row r="423" spans="1:16" x14ac:dyDescent="0.3">
      <c r="A423" s="171"/>
      <c r="B423" s="171"/>
      <c r="C423" s="260"/>
      <c r="D423" s="276"/>
      <c r="E423" s="276"/>
      <c r="F423" s="266"/>
      <c r="G423" s="261"/>
      <c r="H423" s="278"/>
      <c r="I423" s="268">
        <f t="shared" si="20"/>
        <v>0</v>
      </c>
      <c r="J423" s="261"/>
      <c r="K423" s="261"/>
      <c r="L423" s="261"/>
      <c r="M423" s="261"/>
      <c r="N423" s="269" t="str">
        <f t="shared" si="21"/>
        <v>-</v>
      </c>
      <c r="O423" s="270"/>
      <c r="P423" s="270"/>
    </row>
    <row r="424" spans="1:16" x14ac:dyDescent="0.3">
      <c r="A424" s="171"/>
      <c r="B424" s="171"/>
      <c r="C424" s="264"/>
      <c r="D424" s="173"/>
      <c r="E424" s="173"/>
      <c r="F424" s="277"/>
      <c r="G424" s="171"/>
      <c r="H424" s="267"/>
      <c r="I424" s="268">
        <f t="shared" si="20"/>
        <v>0</v>
      </c>
      <c r="J424" s="171"/>
      <c r="K424" s="171"/>
      <c r="L424" s="171"/>
      <c r="M424" s="171"/>
      <c r="N424" s="269" t="str">
        <f t="shared" si="21"/>
        <v>-</v>
      </c>
      <c r="O424" s="270"/>
      <c r="P424" s="270"/>
    </row>
    <row r="425" spans="1:16" x14ac:dyDescent="0.3">
      <c r="A425" s="171"/>
      <c r="B425" s="171"/>
      <c r="C425" s="284"/>
      <c r="D425" s="173"/>
      <c r="E425" s="173"/>
      <c r="F425" s="272"/>
      <c r="G425" s="171"/>
      <c r="H425" s="267"/>
      <c r="I425" s="268">
        <f t="shared" si="20"/>
        <v>0</v>
      </c>
      <c r="J425" s="171"/>
      <c r="K425" s="171"/>
      <c r="L425" s="171"/>
      <c r="M425" s="171"/>
      <c r="N425" s="269" t="str">
        <f t="shared" si="21"/>
        <v>-</v>
      </c>
      <c r="O425" s="270"/>
      <c r="P425" s="270"/>
    </row>
    <row r="426" spans="1:16" x14ac:dyDescent="0.3">
      <c r="A426" s="171"/>
      <c r="B426" s="171"/>
      <c r="C426" s="281"/>
      <c r="D426" s="173"/>
      <c r="E426" s="173"/>
      <c r="F426" s="292"/>
      <c r="G426" s="171"/>
      <c r="H426" s="267"/>
      <c r="I426" s="268">
        <f t="shared" si="20"/>
        <v>0</v>
      </c>
      <c r="J426" s="171"/>
      <c r="K426" s="171"/>
      <c r="L426" s="171"/>
      <c r="M426" s="171"/>
      <c r="N426" s="269" t="str">
        <f t="shared" si="21"/>
        <v>-</v>
      </c>
      <c r="O426" s="270"/>
      <c r="P426" s="270"/>
    </row>
    <row r="427" spans="1:16" x14ac:dyDescent="0.3">
      <c r="A427" s="171"/>
      <c r="B427" s="171"/>
      <c r="C427" s="295"/>
      <c r="D427" s="285"/>
      <c r="E427" s="173"/>
      <c r="F427" s="266"/>
      <c r="G427" s="261"/>
      <c r="H427" s="278"/>
      <c r="I427" s="268">
        <f t="shared" si="20"/>
        <v>0</v>
      </c>
      <c r="J427" s="261"/>
      <c r="K427" s="261"/>
      <c r="L427" s="261"/>
      <c r="M427" s="261"/>
      <c r="N427" s="269" t="str">
        <f t="shared" si="21"/>
        <v>-</v>
      </c>
      <c r="O427" s="270"/>
      <c r="P427" s="270"/>
    </row>
    <row r="428" spans="1:16" x14ac:dyDescent="0.3">
      <c r="A428" s="171"/>
      <c r="B428" s="171"/>
      <c r="C428" s="260"/>
      <c r="D428" s="173"/>
      <c r="E428" s="296"/>
      <c r="F428" s="266"/>
      <c r="G428" s="261"/>
      <c r="H428" s="278"/>
      <c r="I428" s="268">
        <f t="shared" si="20"/>
        <v>0</v>
      </c>
      <c r="J428" s="261"/>
      <c r="K428" s="261"/>
      <c r="L428" s="261"/>
      <c r="M428" s="261"/>
      <c r="N428" s="269" t="str">
        <f t="shared" si="21"/>
        <v>-</v>
      </c>
      <c r="O428" s="270"/>
      <c r="P428" s="270"/>
    </row>
    <row r="429" spans="1:16" x14ac:dyDescent="0.3">
      <c r="A429" s="171"/>
      <c r="B429" s="171"/>
      <c r="C429" s="271"/>
      <c r="D429" s="173"/>
      <c r="E429" s="173"/>
      <c r="F429" s="272"/>
      <c r="G429" s="171"/>
      <c r="H429" s="267"/>
      <c r="I429" s="268">
        <f t="shared" si="20"/>
        <v>0</v>
      </c>
      <c r="J429" s="171"/>
      <c r="K429" s="171"/>
      <c r="L429" s="171"/>
      <c r="M429" s="171"/>
      <c r="N429" s="269" t="str">
        <f t="shared" si="21"/>
        <v>-</v>
      </c>
      <c r="O429" s="270"/>
      <c r="P429" s="270"/>
    </row>
    <row r="430" spans="1:16" x14ac:dyDescent="0.3">
      <c r="A430" s="171"/>
      <c r="B430" s="171"/>
      <c r="C430" s="260"/>
      <c r="D430" s="173"/>
      <c r="E430" s="173"/>
      <c r="F430" s="283"/>
      <c r="G430" s="261"/>
      <c r="H430" s="278"/>
      <c r="I430" s="268">
        <f t="shared" si="20"/>
        <v>0</v>
      </c>
      <c r="J430" s="261"/>
      <c r="K430" s="261"/>
      <c r="L430" s="261"/>
      <c r="M430" s="261"/>
      <c r="N430" s="269" t="str">
        <f t="shared" si="21"/>
        <v>-</v>
      </c>
      <c r="O430" s="270"/>
      <c r="P430" s="270"/>
    </row>
    <row r="431" spans="1:16" x14ac:dyDescent="0.3">
      <c r="A431" s="171"/>
      <c r="B431" s="171"/>
      <c r="C431" s="294"/>
      <c r="D431" s="173"/>
      <c r="E431" s="173"/>
      <c r="F431" s="266"/>
      <c r="G431" s="171"/>
      <c r="H431" s="267"/>
      <c r="I431" s="268">
        <f t="shared" si="20"/>
        <v>0</v>
      </c>
      <c r="J431" s="171"/>
      <c r="K431" s="171"/>
      <c r="L431" s="171"/>
      <c r="M431" s="171"/>
      <c r="N431" s="269" t="str">
        <f t="shared" si="21"/>
        <v>-</v>
      </c>
      <c r="O431" s="270"/>
      <c r="P431" s="270"/>
    </row>
    <row r="432" spans="1:16" x14ac:dyDescent="0.3">
      <c r="A432" s="171"/>
      <c r="B432" s="171"/>
      <c r="C432" s="264"/>
      <c r="D432" s="173"/>
      <c r="E432" s="173"/>
      <c r="F432" s="266"/>
      <c r="G432" s="171"/>
      <c r="H432" s="267"/>
      <c r="I432" s="268">
        <f t="shared" si="20"/>
        <v>0</v>
      </c>
      <c r="J432" s="171"/>
      <c r="K432" s="171"/>
      <c r="L432" s="171"/>
      <c r="M432" s="171"/>
      <c r="N432" s="269" t="str">
        <f t="shared" si="21"/>
        <v>-</v>
      </c>
      <c r="O432" s="270"/>
      <c r="P432" s="270"/>
    </row>
    <row r="433" spans="1:16" x14ac:dyDescent="0.3">
      <c r="A433" s="171"/>
      <c r="B433" s="171"/>
      <c r="C433" s="279"/>
      <c r="D433" s="173"/>
      <c r="E433" s="173"/>
      <c r="F433" s="280"/>
      <c r="G433" s="171"/>
      <c r="H433" s="267"/>
      <c r="I433" s="268">
        <f t="shared" si="20"/>
        <v>0</v>
      </c>
      <c r="J433" s="171"/>
      <c r="K433" s="171"/>
      <c r="L433" s="171"/>
      <c r="M433" s="171"/>
      <c r="N433" s="269" t="str">
        <f t="shared" si="21"/>
        <v>-</v>
      </c>
      <c r="O433" s="270"/>
      <c r="P433" s="270"/>
    </row>
    <row r="434" spans="1:16" x14ac:dyDescent="0.3">
      <c r="A434" s="171"/>
      <c r="B434" s="171"/>
      <c r="C434" s="271"/>
      <c r="D434" s="297"/>
      <c r="E434" s="286"/>
      <c r="F434" s="266"/>
      <c r="G434" s="171"/>
      <c r="H434" s="267"/>
      <c r="I434" s="268">
        <f t="shared" si="20"/>
        <v>0</v>
      </c>
      <c r="J434" s="171"/>
      <c r="K434" s="171"/>
      <c r="L434" s="171"/>
      <c r="M434" s="171"/>
      <c r="N434" s="269" t="str">
        <f t="shared" si="21"/>
        <v>-</v>
      </c>
      <c r="O434" s="270"/>
      <c r="P434" s="270"/>
    </row>
    <row r="435" spans="1:16" x14ac:dyDescent="0.3">
      <c r="A435" s="171"/>
      <c r="B435" s="171"/>
      <c r="C435" s="264"/>
      <c r="D435" s="173"/>
      <c r="E435" s="173"/>
      <c r="F435" s="277"/>
      <c r="G435" s="171"/>
      <c r="H435" s="267"/>
      <c r="I435" s="268">
        <f t="shared" si="20"/>
        <v>0</v>
      </c>
      <c r="J435" s="171"/>
      <c r="K435" s="171"/>
      <c r="L435" s="171"/>
      <c r="M435" s="171"/>
      <c r="N435" s="269" t="str">
        <f t="shared" si="21"/>
        <v>-</v>
      </c>
      <c r="O435" s="270"/>
      <c r="P435" s="270"/>
    </row>
    <row r="436" spans="1:16" x14ac:dyDescent="0.3">
      <c r="A436" s="171"/>
      <c r="B436" s="171"/>
      <c r="C436" s="284"/>
      <c r="D436" s="173"/>
      <c r="E436" s="173"/>
      <c r="F436" s="283"/>
      <c r="G436" s="171"/>
      <c r="H436" s="267"/>
      <c r="I436" s="268">
        <f t="shared" si="20"/>
        <v>0</v>
      </c>
      <c r="J436" s="171"/>
      <c r="K436" s="171"/>
      <c r="L436" s="171"/>
      <c r="M436" s="171"/>
      <c r="N436" s="269" t="str">
        <f t="shared" si="21"/>
        <v>-</v>
      </c>
      <c r="O436" s="270"/>
      <c r="P436" s="270"/>
    </row>
    <row r="437" spans="1:16" s="172" customFormat="1" x14ac:dyDescent="0.3">
      <c r="A437" s="171"/>
      <c r="B437" s="171"/>
      <c r="C437" s="279"/>
      <c r="D437" s="173"/>
      <c r="E437" s="173"/>
      <c r="F437" s="266"/>
      <c r="G437" s="171"/>
      <c r="H437" s="267"/>
      <c r="I437" s="268">
        <f t="shared" si="20"/>
        <v>0</v>
      </c>
      <c r="J437" s="171"/>
      <c r="K437" s="171"/>
      <c r="L437" s="267"/>
      <c r="M437" s="171"/>
      <c r="N437" s="269" t="str">
        <f t="shared" si="21"/>
        <v>-</v>
      </c>
      <c r="O437" s="270"/>
      <c r="P437" s="270"/>
    </row>
    <row r="438" spans="1:16" x14ac:dyDescent="0.3">
      <c r="A438" s="171"/>
      <c r="B438" s="171"/>
      <c r="C438" s="294"/>
      <c r="D438" s="173"/>
      <c r="E438" s="173"/>
      <c r="F438" s="266"/>
      <c r="G438" s="171"/>
      <c r="H438" s="267"/>
      <c r="I438" s="268">
        <f t="shared" si="20"/>
        <v>0</v>
      </c>
      <c r="J438" s="171"/>
      <c r="K438" s="171"/>
      <c r="L438" s="171"/>
      <c r="M438" s="171"/>
      <c r="N438" s="269" t="str">
        <f t="shared" si="21"/>
        <v>-</v>
      </c>
      <c r="O438" s="270"/>
      <c r="P438" s="270"/>
    </row>
    <row r="439" spans="1:16" s="148" customFormat="1" x14ac:dyDescent="0.3">
      <c r="A439" s="171"/>
      <c r="B439" s="171"/>
      <c r="C439" s="264"/>
      <c r="D439" s="173"/>
      <c r="E439" s="265"/>
      <c r="F439" s="266"/>
      <c r="G439" s="171"/>
      <c r="H439" s="267"/>
      <c r="I439" s="268">
        <f t="shared" ref="I439:I480" si="22">IF(H439=1,"Eksternal",IF(G439=1,"Internal",0))</f>
        <v>0</v>
      </c>
      <c r="J439" s="171"/>
      <c r="K439" s="171"/>
      <c r="L439" s="171"/>
      <c r="M439" s="171"/>
      <c r="N439" s="269" t="str">
        <f t="shared" ref="N439:N480" si="23">IF(J439=1,"S",IF(K439=1,"W",IF(L439=1,"O",IF(M439=1,"T","-"))))</f>
        <v>-</v>
      </c>
      <c r="O439" s="270"/>
      <c r="P439" s="270"/>
    </row>
    <row r="440" spans="1:16" s="148" customFormat="1" x14ac:dyDescent="0.3">
      <c r="A440" s="171"/>
      <c r="B440" s="171"/>
      <c r="C440" s="271"/>
      <c r="D440" s="173"/>
      <c r="E440" s="173"/>
      <c r="F440" s="272"/>
      <c r="G440" s="171"/>
      <c r="H440" s="267"/>
      <c r="I440" s="268">
        <f t="shared" si="22"/>
        <v>0</v>
      </c>
      <c r="J440" s="171"/>
      <c r="K440" s="171"/>
      <c r="L440" s="171"/>
      <c r="M440" s="273"/>
      <c r="N440" s="269" t="str">
        <f t="shared" si="23"/>
        <v>-</v>
      </c>
      <c r="O440" s="270"/>
      <c r="P440" s="270"/>
    </row>
    <row r="441" spans="1:16" s="148" customFormat="1" x14ac:dyDescent="0.3">
      <c r="A441" s="171"/>
      <c r="B441" s="171"/>
      <c r="C441" s="264"/>
      <c r="D441" s="274"/>
      <c r="E441" s="173"/>
      <c r="F441" s="266"/>
      <c r="G441" s="171"/>
      <c r="H441" s="267"/>
      <c r="I441" s="268">
        <f t="shared" si="22"/>
        <v>0</v>
      </c>
      <c r="J441" s="171"/>
      <c r="K441" s="171"/>
      <c r="L441" s="171"/>
      <c r="M441" s="171"/>
      <c r="N441" s="269" t="str">
        <f t="shared" si="23"/>
        <v>-</v>
      </c>
      <c r="O441" s="270"/>
      <c r="P441" s="270"/>
    </row>
    <row r="442" spans="1:16" s="148" customFormat="1" x14ac:dyDescent="0.3">
      <c r="A442" s="171"/>
      <c r="B442" s="171"/>
      <c r="C442" s="275"/>
      <c r="D442" s="276"/>
      <c r="E442" s="276"/>
      <c r="F442" s="277"/>
      <c r="G442" s="261"/>
      <c r="H442" s="278"/>
      <c r="I442" s="268">
        <f t="shared" si="22"/>
        <v>0</v>
      </c>
      <c r="J442" s="261"/>
      <c r="K442" s="261"/>
      <c r="L442" s="261"/>
      <c r="M442" s="261"/>
      <c r="N442" s="269" t="str">
        <f t="shared" si="23"/>
        <v>-</v>
      </c>
      <c r="O442" s="270"/>
      <c r="P442" s="270"/>
    </row>
    <row r="443" spans="1:16" s="148" customFormat="1" x14ac:dyDescent="0.3">
      <c r="A443" s="171"/>
      <c r="B443" s="171"/>
      <c r="C443" s="279"/>
      <c r="D443" s="173"/>
      <c r="E443" s="276"/>
      <c r="F443" s="280"/>
      <c r="G443" s="171"/>
      <c r="H443" s="267"/>
      <c r="I443" s="268">
        <f t="shared" si="22"/>
        <v>0</v>
      </c>
      <c r="J443" s="171"/>
      <c r="K443" s="171"/>
      <c r="L443" s="171"/>
      <c r="M443" s="171"/>
      <c r="N443" s="269" t="str">
        <f t="shared" si="23"/>
        <v>-</v>
      </c>
      <c r="O443" s="270"/>
      <c r="P443" s="270"/>
    </row>
    <row r="444" spans="1:16" s="148" customFormat="1" x14ac:dyDescent="0.3">
      <c r="A444" s="171"/>
      <c r="B444" s="171"/>
      <c r="C444" s="281"/>
      <c r="D444" s="173"/>
      <c r="E444" s="282"/>
      <c r="F444" s="283"/>
      <c r="G444" s="171"/>
      <c r="H444" s="267"/>
      <c r="I444" s="268">
        <f t="shared" si="22"/>
        <v>0</v>
      </c>
      <c r="J444" s="171"/>
      <c r="K444" s="171"/>
      <c r="L444" s="171"/>
      <c r="M444" s="171"/>
      <c r="N444" s="269" t="str">
        <f t="shared" si="23"/>
        <v>-</v>
      </c>
      <c r="O444" s="270"/>
      <c r="P444" s="270"/>
    </row>
    <row r="445" spans="1:16" s="148" customFormat="1" x14ac:dyDescent="0.3">
      <c r="A445" s="171"/>
      <c r="B445" s="171"/>
      <c r="C445" s="281"/>
      <c r="D445" s="173"/>
      <c r="E445" s="173"/>
      <c r="F445" s="283"/>
      <c r="G445" s="171"/>
      <c r="H445" s="267"/>
      <c r="I445" s="268">
        <f t="shared" si="22"/>
        <v>0</v>
      </c>
      <c r="J445" s="171"/>
      <c r="K445" s="171"/>
      <c r="L445" s="171"/>
      <c r="M445" s="171"/>
      <c r="N445" s="269" t="str">
        <f t="shared" si="23"/>
        <v>-</v>
      </c>
      <c r="O445" s="270"/>
      <c r="P445" s="270"/>
    </row>
    <row r="446" spans="1:16" x14ac:dyDescent="0.3">
      <c r="A446" s="171"/>
      <c r="B446" s="171"/>
      <c r="C446" s="264"/>
      <c r="D446" s="173"/>
      <c r="E446" s="173"/>
      <c r="F446" s="277"/>
      <c r="G446" s="171"/>
      <c r="H446" s="267"/>
      <c r="I446" s="268">
        <f t="shared" si="22"/>
        <v>0</v>
      </c>
      <c r="J446" s="171"/>
      <c r="K446" s="171"/>
      <c r="L446" s="171"/>
      <c r="M446" s="171"/>
      <c r="N446" s="269" t="str">
        <f t="shared" si="23"/>
        <v>-</v>
      </c>
      <c r="O446" s="270"/>
      <c r="P446" s="270"/>
    </row>
    <row r="447" spans="1:16" x14ac:dyDescent="0.3">
      <c r="A447" s="171"/>
      <c r="B447" s="171"/>
      <c r="C447" s="284"/>
      <c r="D447" s="173"/>
      <c r="E447" s="173"/>
      <c r="F447" s="272"/>
      <c r="G447" s="171"/>
      <c r="H447" s="267"/>
      <c r="I447" s="268">
        <f t="shared" si="22"/>
        <v>0</v>
      </c>
      <c r="J447" s="171"/>
      <c r="K447" s="171"/>
      <c r="L447" s="171"/>
      <c r="M447" s="171"/>
      <c r="N447" s="269" t="str">
        <f t="shared" si="23"/>
        <v>-</v>
      </c>
      <c r="O447" s="270"/>
      <c r="P447" s="270"/>
    </row>
    <row r="448" spans="1:16" x14ac:dyDescent="0.3">
      <c r="A448" s="171"/>
      <c r="B448" s="171"/>
      <c r="C448" s="264"/>
      <c r="D448" s="173"/>
      <c r="E448" s="173"/>
      <c r="F448" s="277"/>
      <c r="G448" s="171"/>
      <c r="H448" s="267"/>
      <c r="I448" s="268">
        <f t="shared" si="22"/>
        <v>0</v>
      </c>
      <c r="J448" s="171"/>
      <c r="K448" s="171"/>
      <c r="L448" s="171"/>
      <c r="M448" s="171"/>
      <c r="N448" s="269" t="str">
        <f t="shared" si="23"/>
        <v>-</v>
      </c>
      <c r="O448" s="270"/>
      <c r="P448" s="270"/>
    </row>
    <row r="449" spans="1:16" x14ac:dyDescent="0.3">
      <c r="A449" s="171"/>
      <c r="B449" s="171"/>
      <c r="C449" s="260"/>
      <c r="D449" s="285"/>
      <c r="E449" s="173"/>
      <c r="F449" s="266"/>
      <c r="G449" s="261"/>
      <c r="H449" s="278"/>
      <c r="I449" s="268">
        <f t="shared" si="22"/>
        <v>0</v>
      </c>
      <c r="J449" s="261"/>
      <c r="K449" s="261"/>
      <c r="L449" s="261"/>
      <c r="M449" s="261"/>
      <c r="N449" s="269" t="str">
        <f t="shared" si="23"/>
        <v>-</v>
      </c>
      <c r="O449" s="270"/>
      <c r="P449" s="270"/>
    </row>
    <row r="450" spans="1:16" x14ac:dyDescent="0.3">
      <c r="A450" s="171"/>
      <c r="B450" s="171"/>
      <c r="C450" s="264"/>
      <c r="D450" s="173"/>
      <c r="E450" s="173"/>
      <c r="F450" s="277"/>
      <c r="G450" s="171"/>
      <c r="H450" s="267"/>
      <c r="I450" s="268">
        <f t="shared" si="22"/>
        <v>0</v>
      </c>
      <c r="J450" s="171"/>
      <c r="K450" s="171"/>
      <c r="L450" s="171"/>
      <c r="M450" s="171"/>
      <c r="N450" s="269" t="str">
        <f t="shared" si="23"/>
        <v>-</v>
      </c>
      <c r="O450" s="270"/>
      <c r="P450" s="270"/>
    </row>
    <row r="451" spans="1:16" x14ac:dyDescent="0.3">
      <c r="A451" s="171"/>
      <c r="B451" s="171"/>
      <c r="C451" s="260"/>
      <c r="D451" s="173"/>
      <c r="E451" s="286"/>
      <c r="F451" s="266"/>
      <c r="G451" s="171"/>
      <c r="H451" s="267"/>
      <c r="I451" s="268">
        <f t="shared" si="22"/>
        <v>0</v>
      </c>
      <c r="J451" s="171"/>
      <c r="K451" s="171"/>
      <c r="L451" s="171"/>
      <c r="M451" s="171"/>
      <c r="N451" s="269" t="str">
        <f t="shared" si="23"/>
        <v>-</v>
      </c>
      <c r="O451" s="270"/>
      <c r="P451" s="270"/>
    </row>
    <row r="452" spans="1:16" x14ac:dyDescent="0.3">
      <c r="A452" s="171"/>
      <c r="B452" s="171"/>
      <c r="C452" s="260"/>
      <c r="D452" s="276"/>
      <c r="E452" s="276"/>
      <c r="F452" s="266"/>
      <c r="G452" s="261"/>
      <c r="H452" s="278"/>
      <c r="I452" s="268">
        <f t="shared" si="22"/>
        <v>0</v>
      </c>
      <c r="J452" s="261"/>
      <c r="K452" s="261"/>
      <c r="L452" s="261"/>
      <c r="M452" s="261"/>
      <c r="N452" s="269" t="str">
        <f t="shared" si="23"/>
        <v>-</v>
      </c>
      <c r="O452" s="270"/>
      <c r="P452" s="270"/>
    </row>
    <row r="453" spans="1:16" x14ac:dyDescent="0.3">
      <c r="A453" s="171"/>
      <c r="B453" s="171"/>
      <c r="C453" s="264"/>
      <c r="D453" s="173"/>
      <c r="E453" s="173"/>
      <c r="F453" s="277"/>
      <c r="G453" s="171"/>
      <c r="H453" s="267"/>
      <c r="I453" s="268">
        <f t="shared" si="22"/>
        <v>0</v>
      </c>
      <c r="J453" s="171"/>
      <c r="K453" s="171"/>
      <c r="L453" s="171"/>
      <c r="M453" s="171"/>
      <c r="N453" s="269" t="str">
        <f t="shared" si="23"/>
        <v>-</v>
      </c>
      <c r="O453" s="270"/>
      <c r="P453" s="270"/>
    </row>
    <row r="454" spans="1:16" x14ac:dyDescent="0.3">
      <c r="A454" s="171"/>
      <c r="B454" s="171"/>
      <c r="C454" s="284"/>
      <c r="D454" s="173"/>
      <c r="E454" s="173"/>
      <c r="F454" s="272"/>
      <c r="G454" s="171"/>
      <c r="H454" s="267"/>
      <c r="I454" s="268">
        <f t="shared" si="22"/>
        <v>0</v>
      </c>
      <c r="J454" s="171"/>
      <c r="K454" s="171"/>
      <c r="L454" s="171"/>
      <c r="M454" s="171"/>
      <c r="N454" s="269" t="str">
        <f t="shared" si="23"/>
        <v>-</v>
      </c>
      <c r="O454" s="270"/>
      <c r="P454" s="270"/>
    </row>
    <row r="455" spans="1:16" x14ac:dyDescent="0.3">
      <c r="A455" s="171"/>
      <c r="B455" s="171"/>
      <c r="C455" s="279"/>
      <c r="D455" s="287"/>
      <c r="E455" s="288"/>
      <c r="F455" s="289"/>
      <c r="G455" s="290"/>
      <c r="H455" s="291"/>
      <c r="I455" s="268">
        <f t="shared" si="22"/>
        <v>0</v>
      </c>
      <c r="J455" s="290"/>
      <c r="K455" s="290"/>
      <c r="L455" s="290"/>
      <c r="M455" s="290"/>
      <c r="N455" s="269" t="str">
        <f t="shared" si="23"/>
        <v>-</v>
      </c>
      <c r="O455" s="270"/>
      <c r="P455" s="270"/>
    </row>
    <row r="456" spans="1:16" x14ac:dyDescent="0.3">
      <c r="A456" s="171"/>
      <c r="B456" s="171"/>
      <c r="C456" s="281"/>
      <c r="D456" s="285"/>
      <c r="E456" s="173"/>
      <c r="F456" s="292"/>
      <c r="G456" s="171"/>
      <c r="H456" s="267"/>
      <c r="I456" s="268">
        <f t="shared" si="22"/>
        <v>0</v>
      </c>
      <c r="J456" s="171"/>
      <c r="K456" s="171"/>
      <c r="L456" s="171"/>
      <c r="M456" s="171"/>
      <c r="N456" s="269" t="str">
        <f t="shared" si="23"/>
        <v>-</v>
      </c>
      <c r="O456" s="270"/>
      <c r="P456" s="270"/>
    </row>
    <row r="457" spans="1:16" x14ac:dyDescent="0.3">
      <c r="A457" s="171"/>
      <c r="B457" s="171"/>
      <c r="C457" s="293"/>
      <c r="D457" s="173"/>
      <c r="E457" s="173"/>
      <c r="F457" s="266"/>
      <c r="G457" s="171"/>
      <c r="H457" s="267"/>
      <c r="I457" s="268">
        <f t="shared" si="22"/>
        <v>0</v>
      </c>
      <c r="J457" s="171"/>
      <c r="K457" s="171"/>
      <c r="L457" s="171"/>
      <c r="M457" s="171"/>
      <c r="N457" s="269" t="str">
        <f t="shared" si="23"/>
        <v>-</v>
      </c>
      <c r="O457" s="270"/>
      <c r="P457" s="270"/>
    </row>
    <row r="458" spans="1:16" x14ac:dyDescent="0.3">
      <c r="A458" s="171"/>
      <c r="B458" s="171"/>
      <c r="C458" s="284"/>
      <c r="D458" s="173"/>
      <c r="E458" s="173"/>
      <c r="F458" s="272"/>
      <c r="G458" s="171"/>
      <c r="H458" s="267"/>
      <c r="I458" s="268">
        <f t="shared" si="22"/>
        <v>0</v>
      </c>
      <c r="J458" s="171"/>
      <c r="K458" s="171"/>
      <c r="L458" s="171"/>
      <c r="M458" s="171"/>
      <c r="N458" s="269" t="str">
        <f t="shared" si="23"/>
        <v>-</v>
      </c>
      <c r="O458" s="270"/>
      <c r="P458" s="270"/>
    </row>
    <row r="459" spans="1:16" x14ac:dyDescent="0.3">
      <c r="A459" s="171"/>
      <c r="B459" s="171"/>
      <c r="C459" s="260"/>
      <c r="D459" s="173"/>
      <c r="E459" s="173"/>
      <c r="F459" s="266"/>
      <c r="G459" s="261"/>
      <c r="H459" s="278"/>
      <c r="I459" s="268">
        <f t="shared" si="22"/>
        <v>0</v>
      </c>
      <c r="J459" s="261"/>
      <c r="K459" s="261"/>
      <c r="L459" s="261"/>
      <c r="M459" s="261"/>
      <c r="N459" s="269" t="str">
        <f t="shared" si="23"/>
        <v>-</v>
      </c>
      <c r="O459" s="270"/>
      <c r="P459" s="270"/>
    </row>
    <row r="460" spans="1:16" x14ac:dyDescent="0.3">
      <c r="A460" s="171"/>
      <c r="B460" s="171"/>
      <c r="C460" s="271"/>
      <c r="D460" s="173"/>
      <c r="E460" s="285"/>
      <c r="F460" s="272"/>
      <c r="G460" s="171"/>
      <c r="H460" s="267"/>
      <c r="I460" s="268">
        <f t="shared" si="22"/>
        <v>0</v>
      </c>
      <c r="J460" s="171"/>
      <c r="K460" s="171"/>
      <c r="L460" s="171"/>
      <c r="M460" s="171"/>
      <c r="N460" s="269" t="str">
        <f t="shared" si="23"/>
        <v>-</v>
      </c>
      <c r="O460" s="270"/>
      <c r="P460" s="270"/>
    </row>
    <row r="461" spans="1:16" x14ac:dyDescent="0.3">
      <c r="A461" s="171"/>
      <c r="B461" s="171"/>
      <c r="C461" s="294"/>
      <c r="D461" s="274"/>
      <c r="E461" s="173"/>
      <c r="F461" s="266"/>
      <c r="G461" s="171"/>
      <c r="H461" s="267"/>
      <c r="I461" s="268">
        <f t="shared" si="22"/>
        <v>0</v>
      </c>
      <c r="J461" s="171"/>
      <c r="K461" s="171"/>
      <c r="L461" s="171"/>
      <c r="M461" s="171"/>
      <c r="N461" s="269" t="str">
        <f t="shared" si="23"/>
        <v>-</v>
      </c>
      <c r="O461" s="270"/>
      <c r="P461" s="270"/>
    </row>
    <row r="462" spans="1:16" x14ac:dyDescent="0.3">
      <c r="A462" s="171"/>
      <c r="B462" s="171"/>
      <c r="C462" s="260"/>
      <c r="D462" s="173"/>
      <c r="E462" s="173"/>
      <c r="F462" s="266"/>
      <c r="G462" s="261"/>
      <c r="H462" s="278"/>
      <c r="I462" s="268">
        <f t="shared" si="22"/>
        <v>0</v>
      </c>
      <c r="J462" s="261"/>
      <c r="K462" s="261"/>
      <c r="L462" s="261"/>
      <c r="M462" s="261"/>
      <c r="N462" s="269" t="str">
        <f t="shared" si="23"/>
        <v>-</v>
      </c>
      <c r="O462" s="270"/>
      <c r="P462" s="270"/>
    </row>
    <row r="463" spans="1:16" x14ac:dyDescent="0.3">
      <c r="A463" s="171"/>
      <c r="B463" s="171"/>
      <c r="C463" s="260"/>
      <c r="D463" s="173"/>
      <c r="E463" s="173"/>
      <c r="F463" s="266"/>
      <c r="G463" s="261"/>
      <c r="H463" s="278"/>
      <c r="I463" s="268">
        <f t="shared" si="22"/>
        <v>0</v>
      </c>
      <c r="J463" s="261"/>
      <c r="K463" s="261"/>
      <c r="L463" s="261"/>
      <c r="M463" s="261"/>
      <c r="N463" s="269" t="str">
        <f t="shared" si="23"/>
        <v>-</v>
      </c>
      <c r="O463" s="270"/>
      <c r="P463" s="270"/>
    </row>
    <row r="464" spans="1:16" x14ac:dyDescent="0.3">
      <c r="A464" s="171"/>
      <c r="B464" s="171"/>
      <c r="C464" s="279"/>
      <c r="D464" s="173"/>
      <c r="E464" s="173"/>
      <c r="F464" s="266"/>
      <c r="G464" s="171"/>
      <c r="H464" s="267"/>
      <c r="I464" s="268">
        <f t="shared" si="22"/>
        <v>0</v>
      </c>
      <c r="J464" s="171"/>
      <c r="K464" s="171"/>
      <c r="L464" s="171"/>
      <c r="M464" s="171"/>
      <c r="N464" s="269" t="str">
        <f t="shared" si="23"/>
        <v>-</v>
      </c>
      <c r="O464" s="270"/>
      <c r="P464" s="270"/>
    </row>
    <row r="465" spans="1:16" x14ac:dyDescent="0.3">
      <c r="A465" s="171"/>
      <c r="B465" s="171"/>
      <c r="C465" s="260"/>
      <c r="D465" s="276"/>
      <c r="E465" s="276"/>
      <c r="F465" s="266"/>
      <c r="G465" s="261"/>
      <c r="H465" s="278"/>
      <c r="I465" s="268">
        <f t="shared" si="22"/>
        <v>0</v>
      </c>
      <c r="J465" s="261"/>
      <c r="K465" s="261"/>
      <c r="L465" s="261"/>
      <c r="M465" s="261"/>
      <c r="N465" s="269" t="str">
        <f t="shared" si="23"/>
        <v>-</v>
      </c>
      <c r="O465" s="270"/>
      <c r="P465" s="270"/>
    </row>
    <row r="466" spans="1:16" x14ac:dyDescent="0.3">
      <c r="A466" s="171"/>
      <c r="B466" s="171"/>
      <c r="C466" s="264"/>
      <c r="D466" s="173"/>
      <c r="E466" s="173"/>
      <c r="F466" s="277"/>
      <c r="G466" s="171"/>
      <c r="H466" s="267"/>
      <c r="I466" s="268">
        <f t="shared" si="22"/>
        <v>0</v>
      </c>
      <c r="J466" s="171"/>
      <c r="K466" s="171"/>
      <c r="L466" s="171"/>
      <c r="M466" s="171"/>
      <c r="N466" s="269" t="str">
        <f t="shared" si="23"/>
        <v>-</v>
      </c>
      <c r="O466" s="270"/>
      <c r="P466" s="270"/>
    </row>
    <row r="467" spans="1:16" x14ac:dyDescent="0.3">
      <c r="A467" s="171"/>
      <c r="B467" s="171"/>
      <c r="C467" s="284"/>
      <c r="D467" s="173"/>
      <c r="E467" s="173"/>
      <c r="F467" s="272"/>
      <c r="G467" s="171"/>
      <c r="H467" s="267"/>
      <c r="I467" s="268">
        <f t="shared" si="22"/>
        <v>0</v>
      </c>
      <c r="J467" s="171"/>
      <c r="K467" s="171"/>
      <c r="L467" s="171"/>
      <c r="M467" s="171"/>
      <c r="N467" s="269" t="str">
        <f t="shared" si="23"/>
        <v>-</v>
      </c>
      <c r="O467" s="270"/>
      <c r="P467" s="270"/>
    </row>
    <row r="468" spans="1:16" x14ac:dyDescent="0.3">
      <c r="A468" s="171"/>
      <c r="B468" s="171"/>
      <c r="C468" s="281"/>
      <c r="D468" s="173"/>
      <c r="E468" s="173"/>
      <c r="F468" s="292"/>
      <c r="G468" s="171"/>
      <c r="H468" s="267"/>
      <c r="I468" s="268">
        <f t="shared" si="22"/>
        <v>0</v>
      </c>
      <c r="J468" s="171"/>
      <c r="K468" s="171"/>
      <c r="L468" s="171"/>
      <c r="M468" s="171"/>
      <c r="N468" s="269" t="str">
        <f t="shared" si="23"/>
        <v>-</v>
      </c>
      <c r="O468" s="270"/>
      <c r="P468" s="270"/>
    </row>
    <row r="469" spans="1:16" x14ac:dyDescent="0.3">
      <c r="A469" s="171"/>
      <c r="B469" s="171"/>
      <c r="C469" s="295"/>
      <c r="D469" s="285"/>
      <c r="E469" s="173"/>
      <c r="F469" s="266"/>
      <c r="G469" s="261"/>
      <c r="H469" s="278"/>
      <c r="I469" s="268">
        <f t="shared" si="22"/>
        <v>0</v>
      </c>
      <c r="J469" s="261"/>
      <c r="K469" s="261"/>
      <c r="L469" s="261"/>
      <c r="M469" s="261"/>
      <c r="N469" s="269" t="str">
        <f t="shared" si="23"/>
        <v>-</v>
      </c>
      <c r="O469" s="270"/>
      <c r="P469" s="270"/>
    </row>
    <row r="470" spans="1:16" x14ac:dyDescent="0.3">
      <c r="A470" s="171"/>
      <c r="B470" s="171"/>
      <c r="C470" s="260"/>
      <c r="D470" s="173"/>
      <c r="E470" s="296"/>
      <c r="F470" s="266"/>
      <c r="G470" s="261"/>
      <c r="H470" s="278"/>
      <c r="I470" s="268">
        <f t="shared" si="22"/>
        <v>0</v>
      </c>
      <c r="J470" s="261"/>
      <c r="K470" s="261"/>
      <c r="L470" s="261"/>
      <c r="M470" s="261"/>
      <c r="N470" s="269" t="str">
        <f t="shared" si="23"/>
        <v>-</v>
      </c>
      <c r="O470" s="270"/>
      <c r="P470" s="270"/>
    </row>
    <row r="471" spans="1:16" x14ac:dyDescent="0.3">
      <c r="A471" s="171"/>
      <c r="B471" s="171"/>
      <c r="C471" s="271"/>
      <c r="D471" s="173"/>
      <c r="E471" s="173"/>
      <c r="F471" s="272"/>
      <c r="G471" s="171"/>
      <c r="H471" s="267"/>
      <c r="I471" s="268">
        <f t="shared" si="22"/>
        <v>0</v>
      </c>
      <c r="J471" s="171"/>
      <c r="K471" s="171"/>
      <c r="L471" s="171"/>
      <c r="M471" s="171"/>
      <c r="N471" s="269" t="str">
        <f t="shared" si="23"/>
        <v>-</v>
      </c>
      <c r="O471" s="270"/>
      <c r="P471" s="270"/>
    </row>
    <row r="472" spans="1:16" x14ac:dyDescent="0.3">
      <c r="A472" s="171"/>
      <c r="B472" s="171"/>
      <c r="C472" s="260"/>
      <c r="D472" s="173"/>
      <c r="E472" s="173"/>
      <c r="F472" s="283"/>
      <c r="G472" s="261"/>
      <c r="H472" s="278"/>
      <c r="I472" s="268">
        <f t="shared" si="22"/>
        <v>0</v>
      </c>
      <c r="J472" s="261"/>
      <c r="K472" s="261"/>
      <c r="L472" s="261"/>
      <c r="M472" s="261"/>
      <c r="N472" s="269" t="str">
        <f t="shared" si="23"/>
        <v>-</v>
      </c>
      <c r="O472" s="270"/>
      <c r="P472" s="270"/>
    </row>
    <row r="473" spans="1:16" x14ac:dyDescent="0.3">
      <c r="A473" s="171"/>
      <c r="B473" s="171"/>
      <c r="C473" s="294"/>
      <c r="D473" s="173"/>
      <c r="E473" s="173"/>
      <c r="F473" s="266"/>
      <c r="G473" s="171"/>
      <c r="H473" s="267"/>
      <c r="I473" s="268">
        <f t="shared" si="22"/>
        <v>0</v>
      </c>
      <c r="J473" s="171"/>
      <c r="K473" s="171"/>
      <c r="L473" s="171"/>
      <c r="M473" s="171"/>
      <c r="N473" s="269" t="str">
        <f t="shared" si="23"/>
        <v>-</v>
      </c>
      <c r="O473" s="270"/>
      <c r="P473" s="270"/>
    </row>
    <row r="474" spans="1:16" x14ac:dyDescent="0.3">
      <c r="A474" s="171"/>
      <c r="B474" s="171"/>
      <c r="C474" s="264"/>
      <c r="D474" s="173"/>
      <c r="E474" s="173"/>
      <c r="F474" s="266"/>
      <c r="G474" s="171"/>
      <c r="H474" s="267"/>
      <c r="I474" s="268">
        <f t="shared" si="22"/>
        <v>0</v>
      </c>
      <c r="J474" s="171"/>
      <c r="K474" s="171"/>
      <c r="L474" s="171"/>
      <c r="M474" s="171"/>
      <c r="N474" s="269" t="str">
        <f t="shared" si="23"/>
        <v>-</v>
      </c>
      <c r="O474" s="270"/>
      <c r="P474" s="270"/>
    </row>
    <row r="475" spans="1:16" x14ac:dyDescent="0.3">
      <c r="A475" s="171"/>
      <c r="B475" s="171"/>
      <c r="C475" s="279"/>
      <c r="D475" s="173"/>
      <c r="E475" s="173"/>
      <c r="F475" s="280"/>
      <c r="G475" s="171"/>
      <c r="H475" s="267"/>
      <c r="I475" s="268">
        <f t="shared" si="22"/>
        <v>0</v>
      </c>
      <c r="J475" s="171"/>
      <c r="K475" s="171"/>
      <c r="L475" s="171"/>
      <c r="M475" s="171"/>
      <c r="N475" s="269" t="str">
        <f t="shared" si="23"/>
        <v>-</v>
      </c>
      <c r="O475" s="270"/>
      <c r="P475" s="270"/>
    </row>
    <row r="476" spans="1:16" x14ac:dyDescent="0.3">
      <c r="A476" s="171"/>
      <c r="B476" s="171"/>
      <c r="C476" s="271"/>
      <c r="D476" s="297"/>
      <c r="E476" s="286"/>
      <c r="F476" s="266"/>
      <c r="G476" s="171"/>
      <c r="H476" s="267"/>
      <c r="I476" s="268">
        <f t="shared" si="22"/>
        <v>0</v>
      </c>
      <c r="J476" s="171"/>
      <c r="K476" s="171"/>
      <c r="L476" s="171"/>
      <c r="M476" s="171"/>
      <c r="N476" s="269" t="str">
        <f t="shared" si="23"/>
        <v>-</v>
      </c>
      <c r="O476" s="270"/>
      <c r="P476" s="270"/>
    </row>
    <row r="477" spans="1:16" x14ac:dyDescent="0.3">
      <c r="A477" s="171"/>
      <c r="B477" s="171"/>
      <c r="C477" s="264"/>
      <c r="D477" s="173"/>
      <c r="E477" s="173"/>
      <c r="F477" s="277"/>
      <c r="G477" s="171"/>
      <c r="H477" s="267"/>
      <c r="I477" s="268">
        <f t="shared" si="22"/>
        <v>0</v>
      </c>
      <c r="J477" s="171"/>
      <c r="K477" s="171"/>
      <c r="L477" s="171"/>
      <c r="M477" s="171"/>
      <c r="N477" s="269" t="str">
        <f t="shared" si="23"/>
        <v>-</v>
      </c>
      <c r="O477" s="270"/>
      <c r="P477" s="270"/>
    </row>
    <row r="478" spans="1:16" x14ac:dyDescent="0.3">
      <c r="A478" s="171"/>
      <c r="B478" s="171"/>
      <c r="C478" s="284"/>
      <c r="D478" s="173"/>
      <c r="E478" s="173"/>
      <c r="F478" s="283"/>
      <c r="G478" s="171"/>
      <c r="H478" s="267"/>
      <c r="I478" s="268">
        <f t="shared" si="22"/>
        <v>0</v>
      </c>
      <c r="J478" s="171"/>
      <c r="K478" s="171"/>
      <c r="L478" s="171"/>
      <c r="M478" s="171"/>
      <c r="N478" s="269" t="str">
        <f t="shared" si="23"/>
        <v>-</v>
      </c>
      <c r="O478" s="270"/>
      <c r="P478" s="270"/>
    </row>
    <row r="479" spans="1:16" s="172" customFormat="1" x14ac:dyDescent="0.3">
      <c r="A479" s="171"/>
      <c r="B479" s="171"/>
      <c r="C479" s="279"/>
      <c r="D479" s="173"/>
      <c r="E479" s="173"/>
      <c r="F479" s="266"/>
      <c r="G479" s="171"/>
      <c r="H479" s="267"/>
      <c r="I479" s="268">
        <f t="shared" si="22"/>
        <v>0</v>
      </c>
      <c r="J479" s="171"/>
      <c r="K479" s="171"/>
      <c r="L479" s="267"/>
      <c r="M479" s="171"/>
      <c r="N479" s="269" t="str">
        <f t="shared" si="23"/>
        <v>-</v>
      </c>
      <c r="O479" s="270"/>
      <c r="P479" s="270"/>
    </row>
    <row r="480" spans="1:16" x14ac:dyDescent="0.3">
      <c r="A480" s="171"/>
      <c r="B480" s="171"/>
      <c r="C480" s="294"/>
      <c r="D480" s="173"/>
      <c r="E480" s="173"/>
      <c r="F480" s="266"/>
      <c r="G480" s="171"/>
      <c r="H480" s="267"/>
      <c r="I480" s="268">
        <f t="shared" si="22"/>
        <v>0</v>
      </c>
      <c r="J480" s="171"/>
      <c r="K480" s="171"/>
      <c r="L480" s="171"/>
      <c r="M480" s="171"/>
      <c r="N480" s="269" t="str">
        <f t="shared" si="23"/>
        <v>-</v>
      </c>
      <c r="O480" s="270"/>
      <c r="P480" s="270"/>
    </row>
    <row r="481" spans="1:16" s="148" customFormat="1" x14ac:dyDescent="0.3">
      <c r="A481" s="171"/>
      <c r="B481" s="171"/>
      <c r="C481" s="264"/>
      <c r="D481" s="173"/>
      <c r="E481" s="265"/>
      <c r="F481" s="266"/>
      <c r="G481" s="171"/>
      <c r="H481" s="267"/>
      <c r="I481" s="268">
        <f t="shared" ref="I481:I522" si="24">IF(H481=1,"Eksternal",IF(G481=1,"Internal",0))</f>
        <v>0</v>
      </c>
      <c r="J481" s="171"/>
      <c r="K481" s="171"/>
      <c r="L481" s="171"/>
      <c r="M481" s="171"/>
      <c r="N481" s="269" t="str">
        <f t="shared" ref="N481:N522" si="25">IF(J481=1,"S",IF(K481=1,"W",IF(L481=1,"O",IF(M481=1,"T","-"))))</f>
        <v>-</v>
      </c>
      <c r="O481" s="270"/>
      <c r="P481" s="270"/>
    </row>
    <row r="482" spans="1:16" s="148" customFormat="1" x14ac:dyDescent="0.3">
      <c r="A482" s="171"/>
      <c r="B482" s="171"/>
      <c r="C482" s="271"/>
      <c r="D482" s="173"/>
      <c r="E482" s="173"/>
      <c r="F482" s="272"/>
      <c r="G482" s="171"/>
      <c r="H482" s="267"/>
      <c r="I482" s="268">
        <f t="shared" si="24"/>
        <v>0</v>
      </c>
      <c r="J482" s="171"/>
      <c r="K482" s="171"/>
      <c r="L482" s="171"/>
      <c r="M482" s="273"/>
      <c r="N482" s="269" t="str">
        <f t="shared" si="25"/>
        <v>-</v>
      </c>
      <c r="O482" s="270"/>
      <c r="P482" s="270"/>
    </row>
    <row r="483" spans="1:16" s="148" customFormat="1" x14ac:dyDescent="0.3">
      <c r="A483" s="171"/>
      <c r="B483" s="171"/>
      <c r="C483" s="264"/>
      <c r="D483" s="274"/>
      <c r="E483" s="173"/>
      <c r="F483" s="266"/>
      <c r="G483" s="171"/>
      <c r="H483" s="267"/>
      <c r="I483" s="268">
        <f t="shared" si="24"/>
        <v>0</v>
      </c>
      <c r="J483" s="171"/>
      <c r="K483" s="171"/>
      <c r="L483" s="171"/>
      <c r="M483" s="171"/>
      <c r="N483" s="269" t="str">
        <f t="shared" si="25"/>
        <v>-</v>
      </c>
      <c r="O483" s="270"/>
      <c r="P483" s="270"/>
    </row>
    <row r="484" spans="1:16" s="148" customFormat="1" x14ac:dyDescent="0.3">
      <c r="A484" s="171"/>
      <c r="B484" s="171"/>
      <c r="C484" s="275"/>
      <c r="D484" s="276"/>
      <c r="E484" s="276"/>
      <c r="F484" s="277"/>
      <c r="G484" s="261"/>
      <c r="H484" s="278"/>
      <c r="I484" s="268">
        <f t="shared" si="24"/>
        <v>0</v>
      </c>
      <c r="J484" s="261"/>
      <c r="K484" s="261"/>
      <c r="L484" s="261"/>
      <c r="M484" s="261"/>
      <c r="N484" s="269" t="str">
        <f t="shared" si="25"/>
        <v>-</v>
      </c>
      <c r="O484" s="270"/>
      <c r="P484" s="270"/>
    </row>
    <row r="485" spans="1:16" s="148" customFormat="1" x14ac:dyDescent="0.3">
      <c r="A485" s="171"/>
      <c r="B485" s="171"/>
      <c r="C485" s="279"/>
      <c r="D485" s="173"/>
      <c r="E485" s="276"/>
      <c r="F485" s="280"/>
      <c r="G485" s="171"/>
      <c r="H485" s="267"/>
      <c r="I485" s="268">
        <f t="shared" si="24"/>
        <v>0</v>
      </c>
      <c r="J485" s="171"/>
      <c r="K485" s="171"/>
      <c r="L485" s="171"/>
      <c r="M485" s="171"/>
      <c r="N485" s="269" t="str">
        <f t="shared" si="25"/>
        <v>-</v>
      </c>
      <c r="O485" s="270"/>
      <c r="P485" s="270"/>
    </row>
    <row r="486" spans="1:16" s="148" customFormat="1" x14ac:dyDescent="0.3">
      <c r="A486" s="171"/>
      <c r="B486" s="171"/>
      <c r="C486" s="281"/>
      <c r="D486" s="173"/>
      <c r="E486" s="282"/>
      <c r="F486" s="283"/>
      <c r="G486" s="171"/>
      <c r="H486" s="267"/>
      <c r="I486" s="268">
        <f t="shared" si="24"/>
        <v>0</v>
      </c>
      <c r="J486" s="171"/>
      <c r="K486" s="171"/>
      <c r="L486" s="171"/>
      <c r="M486" s="171"/>
      <c r="N486" s="269" t="str">
        <f t="shared" si="25"/>
        <v>-</v>
      </c>
      <c r="O486" s="270"/>
      <c r="P486" s="270"/>
    </row>
    <row r="487" spans="1:16" s="148" customFormat="1" x14ac:dyDescent="0.3">
      <c r="A487" s="171"/>
      <c r="B487" s="171"/>
      <c r="C487" s="281"/>
      <c r="D487" s="173"/>
      <c r="E487" s="173"/>
      <c r="F487" s="283"/>
      <c r="G487" s="171"/>
      <c r="H487" s="267"/>
      <c r="I487" s="268">
        <f t="shared" si="24"/>
        <v>0</v>
      </c>
      <c r="J487" s="171"/>
      <c r="K487" s="171"/>
      <c r="L487" s="171"/>
      <c r="M487" s="171"/>
      <c r="N487" s="269" t="str">
        <f t="shared" si="25"/>
        <v>-</v>
      </c>
      <c r="O487" s="270"/>
      <c r="P487" s="270"/>
    </row>
    <row r="488" spans="1:16" x14ac:dyDescent="0.3">
      <c r="A488" s="171"/>
      <c r="B488" s="171"/>
      <c r="C488" s="264"/>
      <c r="D488" s="173"/>
      <c r="E488" s="173"/>
      <c r="F488" s="277"/>
      <c r="G488" s="171"/>
      <c r="H488" s="267"/>
      <c r="I488" s="268">
        <f t="shared" si="24"/>
        <v>0</v>
      </c>
      <c r="J488" s="171"/>
      <c r="K488" s="171"/>
      <c r="L488" s="171"/>
      <c r="M488" s="171"/>
      <c r="N488" s="269" t="str">
        <f t="shared" si="25"/>
        <v>-</v>
      </c>
      <c r="O488" s="270"/>
      <c r="P488" s="270"/>
    </row>
    <row r="489" spans="1:16" x14ac:dyDescent="0.3">
      <c r="A489" s="171"/>
      <c r="B489" s="171"/>
      <c r="C489" s="284"/>
      <c r="D489" s="173"/>
      <c r="E489" s="173"/>
      <c r="F489" s="272"/>
      <c r="G489" s="171"/>
      <c r="H489" s="267"/>
      <c r="I489" s="268">
        <f t="shared" si="24"/>
        <v>0</v>
      </c>
      <c r="J489" s="171"/>
      <c r="K489" s="171"/>
      <c r="L489" s="171"/>
      <c r="M489" s="171"/>
      <c r="N489" s="269" t="str">
        <f t="shared" si="25"/>
        <v>-</v>
      </c>
      <c r="O489" s="270"/>
      <c r="P489" s="270"/>
    </row>
    <row r="490" spans="1:16" x14ac:dyDescent="0.3">
      <c r="A490" s="171"/>
      <c r="B490" s="171"/>
      <c r="C490" s="264"/>
      <c r="D490" s="173"/>
      <c r="E490" s="173"/>
      <c r="F490" s="277"/>
      <c r="G490" s="171"/>
      <c r="H490" s="267"/>
      <c r="I490" s="268">
        <f t="shared" si="24"/>
        <v>0</v>
      </c>
      <c r="J490" s="171"/>
      <c r="K490" s="171"/>
      <c r="L490" s="171"/>
      <c r="M490" s="171"/>
      <c r="N490" s="269" t="str">
        <f t="shared" si="25"/>
        <v>-</v>
      </c>
      <c r="O490" s="270"/>
      <c r="P490" s="270"/>
    </row>
    <row r="491" spans="1:16" x14ac:dyDescent="0.3">
      <c r="A491" s="171"/>
      <c r="B491" s="171"/>
      <c r="C491" s="260"/>
      <c r="D491" s="285"/>
      <c r="E491" s="173"/>
      <c r="F491" s="266"/>
      <c r="G491" s="261"/>
      <c r="H491" s="278"/>
      <c r="I491" s="268">
        <f t="shared" si="24"/>
        <v>0</v>
      </c>
      <c r="J491" s="261"/>
      <c r="K491" s="261"/>
      <c r="L491" s="261"/>
      <c r="M491" s="261"/>
      <c r="N491" s="269" t="str">
        <f t="shared" si="25"/>
        <v>-</v>
      </c>
      <c r="O491" s="270"/>
      <c r="P491" s="270"/>
    </row>
    <row r="492" spans="1:16" x14ac:dyDescent="0.3">
      <c r="A492" s="171"/>
      <c r="B492" s="171"/>
      <c r="C492" s="264"/>
      <c r="D492" s="173"/>
      <c r="E492" s="173"/>
      <c r="F492" s="277"/>
      <c r="G492" s="171"/>
      <c r="H492" s="267"/>
      <c r="I492" s="268">
        <f t="shared" si="24"/>
        <v>0</v>
      </c>
      <c r="J492" s="171"/>
      <c r="K492" s="171"/>
      <c r="L492" s="171"/>
      <c r="M492" s="171"/>
      <c r="N492" s="269" t="str">
        <f t="shared" si="25"/>
        <v>-</v>
      </c>
      <c r="O492" s="270"/>
      <c r="P492" s="270"/>
    </row>
    <row r="493" spans="1:16" x14ac:dyDescent="0.3">
      <c r="A493" s="171"/>
      <c r="B493" s="171"/>
      <c r="C493" s="260"/>
      <c r="D493" s="173"/>
      <c r="E493" s="286"/>
      <c r="F493" s="266"/>
      <c r="G493" s="171"/>
      <c r="H493" s="267"/>
      <c r="I493" s="268">
        <f t="shared" si="24"/>
        <v>0</v>
      </c>
      <c r="J493" s="171"/>
      <c r="K493" s="171"/>
      <c r="L493" s="171"/>
      <c r="M493" s="171"/>
      <c r="N493" s="269" t="str">
        <f t="shared" si="25"/>
        <v>-</v>
      </c>
      <c r="O493" s="270"/>
      <c r="P493" s="270"/>
    </row>
    <row r="494" spans="1:16" x14ac:dyDescent="0.3">
      <c r="A494" s="171"/>
      <c r="B494" s="171"/>
      <c r="C494" s="260"/>
      <c r="D494" s="276"/>
      <c r="E494" s="276"/>
      <c r="F494" s="266"/>
      <c r="G494" s="261"/>
      <c r="H494" s="278"/>
      <c r="I494" s="268">
        <f t="shared" si="24"/>
        <v>0</v>
      </c>
      <c r="J494" s="261"/>
      <c r="K494" s="261"/>
      <c r="L494" s="261"/>
      <c r="M494" s="261"/>
      <c r="N494" s="269" t="str">
        <f t="shared" si="25"/>
        <v>-</v>
      </c>
      <c r="O494" s="270"/>
      <c r="P494" s="270"/>
    </row>
    <row r="495" spans="1:16" x14ac:dyDescent="0.3">
      <c r="A495" s="171"/>
      <c r="B495" s="171"/>
      <c r="C495" s="264"/>
      <c r="D495" s="173"/>
      <c r="E495" s="173"/>
      <c r="F495" s="277"/>
      <c r="G495" s="171"/>
      <c r="H495" s="267"/>
      <c r="I495" s="268">
        <f t="shared" si="24"/>
        <v>0</v>
      </c>
      <c r="J495" s="171"/>
      <c r="K495" s="171"/>
      <c r="L495" s="171"/>
      <c r="M495" s="171"/>
      <c r="N495" s="269" t="str">
        <f t="shared" si="25"/>
        <v>-</v>
      </c>
      <c r="O495" s="270"/>
      <c r="P495" s="270"/>
    </row>
    <row r="496" spans="1:16" x14ac:dyDescent="0.3">
      <c r="A496" s="171"/>
      <c r="B496" s="171"/>
      <c r="C496" s="284"/>
      <c r="D496" s="173"/>
      <c r="E496" s="173"/>
      <c r="F496" s="272"/>
      <c r="G496" s="171"/>
      <c r="H496" s="267"/>
      <c r="I496" s="268">
        <f t="shared" si="24"/>
        <v>0</v>
      </c>
      <c r="J496" s="171"/>
      <c r="K496" s="171"/>
      <c r="L496" s="171"/>
      <c r="M496" s="171"/>
      <c r="N496" s="269" t="str">
        <f t="shared" si="25"/>
        <v>-</v>
      </c>
      <c r="O496" s="270"/>
      <c r="P496" s="270"/>
    </row>
    <row r="497" spans="1:16" x14ac:dyDescent="0.3">
      <c r="A497" s="171"/>
      <c r="B497" s="171"/>
      <c r="C497" s="279"/>
      <c r="D497" s="287"/>
      <c r="E497" s="288"/>
      <c r="F497" s="289"/>
      <c r="G497" s="290"/>
      <c r="H497" s="291"/>
      <c r="I497" s="268">
        <f t="shared" si="24"/>
        <v>0</v>
      </c>
      <c r="J497" s="290"/>
      <c r="K497" s="290"/>
      <c r="L497" s="290"/>
      <c r="M497" s="290"/>
      <c r="N497" s="269" t="str">
        <f t="shared" si="25"/>
        <v>-</v>
      </c>
      <c r="O497" s="270"/>
      <c r="P497" s="270"/>
    </row>
    <row r="498" spans="1:16" x14ac:dyDescent="0.3">
      <c r="A498" s="171"/>
      <c r="B498" s="171"/>
      <c r="C498" s="281"/>
      <c r="D498" s="285"/>
      <c r="E498" s="173"/>
      <c r="F498" s="292"/>
      <c r="G498" s="171"/>
      <c r="H498" s="267"/>
      <c r="I498" s="268">
        <f t="shared" si="24"/>
        <v>0</v>
      </c>
      <c r="J498" s="171"/>
      <c r="K498" s="171"/>
      <c r="L498" s="171"/>
      <c r="M498" s="171"/>
      <c r="N498" s="269" t="str">
        <f t="shared" si="25"/>
        <v>-</v>
      </c>
      <c r="O498" s="270"/>
      <c r="P498" s="270"/>
    </row>
    <row r="499" spans="1:16" x14ac:dyDescent="0.3">
      <c r="A499" s="171"/>
      <c r="B499" s="171"/>
      <c r="C499" s="293"/>
      <c r="D499" s="173"/>
      <c r="E499" s="173"/>
      <c r="F499" s="266"/>
      <c r="G499" s="171"/>
      <c r="H499" s="267"/>
      <c r="I499" s="268">
        <f t="shared" si="24"/>
        <v>0</v>
      </c>
      <c r="J499" s="171"/>
      <c r="K499" s="171"/>
      <c r="L499" s="171"/>
      <c r="M499" s="171"/>
      <c r="N499" s="269" t="str">
        <f t="shared" si="25"/>
        <v>-</v>
      </c>
      <c r="O499" s="270"/>
      <c r="P499" s="270"/>
    </row>
    <row r="500" spans="1:16" x14ac:dyDescent="0.3">
      <c r="A500" s="171"/>
      <c r="B500" s="171"/>
      <c r="C500" s="284"/>
      <c r="D500" s="173"/>
      <c r="E500" s="173"/>
      <c r="F500" s="272"/>
      <c r="G500" s="171"/>
      <c r="H500" s="267"/>
      <c r="I500" s="268">
        <f t="shared" si="24"/>
        <v>0</v>
      </c>
      <c r="J500" s="171"/>
      <c r="K500" s="171"/>
      <c r="L500" s="171"/>
      <c r="M500" s="171"/>
      <c r="N500" s="269" t="str">
        <f t="shared" si="25"/>
        <v>-</v>
      </c>
      <c r="O500" s="270"/>
      <c r="P500" s="270"/>
    </row>
    <row r="501" spans="1:16" x14ac:dyDescent="0.3">
      <c r="A501" s="171"/>
      <c r="B501" s="171"/>
      <c r="C501" s="260"/>
      <c r="D501" s="173"/>
      <c r="E501" s="173"/>
      <c r="F501" s="266"/>
      <c r="G501" s="261"/>
      <c r="H501" s="278"/>
      <c r="I501" s="268">
        <f t="shared" si="24"/>
        <v>0</v>
      </c>
      <c r="J501" s="261"/>
      <c r="K501" s="261"/>
      <c r="L501" s="261"/>
      <c r="M501" s="261"/>
      <c r="N501" s="269" t="str">
        <f t="shared" si="25"/>
        <v>-</v>
      </c>
      <c r="O501" s="270"/>
      <c r="P501" s="270"/>
    </row>
    <row r="502" spans="1:16" x14ac:dyDescent="0.3">
      <c r="A502" s="171"/>
      <c r="B502" s="171"/>
      <c r="C502" s="271"/>
      <c r="D502" s="173"/>
      <c r="E502" s="285"/>
      <c r="F502" s="272"/>
      <c r="G502" s="171"/>
      <c r="H502" s="267"/>
      <c r="I502" s="268">
        <f t="shared" si="24"/>
        <v>0</v>
      </c>
      <c r="J502" s="171"/>
      <c r="K502" s="171"/>
      <c r="L502" s="171"/>
      <c r="M502" s="171"/>
      <c r="N502" s="269" t="str">
        <f t="shared" si="25"/>
        <v>-</v>
      </c>
      <c r="O502" s="270"/>
      <c r="P502" s="270"/>
    </row>
    <row r="503" spans="1:16" x14ac:dyDescent="0.3">
      <c r="A503" s="171"/>
      <c r="B503" s="171"/>
      <c r="C503" s="294"/>
      <c r="D503" s="274"/>
      <c r="E503" s="173"/>
      <c r="F503" s="266"/>
      <c r="G503" s="171"/>
      <c r="H503" s="267"/>
      <c r="I503" s="268">
        <f t="shared" si="24"/>
        <v>0</v>
      </c>
      <c r="J503" s="171"/>
      <c r="K503" s="171"/>
      <c r="L503" s="171"/>
      <c r="M503" s="171"/>
      <c r="N503" s="269" t="str">
        <f t="shared" si="25"/>
        <v>-</v>
      </c>
      <c r="O503" s="270"/>
      <c r="P503" s="270"/>
    </row>
    <row r="504" spans="1:16" x14ac:dyDescent="0.3">
      <c r="A504" s="171"/>
      <c r="B504" s="171"/>
      <c r="C504" s="260"/>
      <c r="D504" s="173"/>
      <c r="E504" s="173"/>
      <c r="F504" s="266"/>
      <c r="G504" s="261"/>
      <c r="H504" s="278"/>
      <c r="I504" s="268">
        <f t="shared" si="24"/>
        <v>0</v>
      </c>
      <c r="J504" s="261"/>
      <c r="K504" s="261"/>
      <c r="L504" s="261"/>
      <c r="M504" s="261"/>
      <c r="N504" s="269" t="str">
        <f t="shared" si="25"/>
        <v>-</v>
      </c>
      <c r="O504" s="270"/>
      <c r="P504" s="270"/>
    </row>
    <row r="505" spans="1:16" x14ac:dyDescent="0.3">
      <c r="A505" s="171"/>
      <c r="B505" s="171"/>
      <c r="C505" s="260"/>
      <c r="D505" s="173"/>
      <c r="E505" s="173"/>
      <c r="F505" s="266"/>
      <c r="G505" s="261"/>
      <c r="H505" s="278"/>
      <c r="I505" s="268">
        <f t="shared" si="24"/>
        <v>0</v>
      </c>
      <c r="J505" s="261"/>
      <c r="K505" s="261"/>
      <c r="L505" s="261"/>
      <c r="M505" s="261"/>
      <c r="N505" s="269" t="str">
        <f t="shared" si="25"/>
        <v>-</v>
      </c>
      <c r="O505" s="270"/>
      <c r="P505" s="270"/>
    </row>
    <row r="506" spans="1:16" x14ac:dyDescent="0.3">
      <c r="A506" s="171"/>
      <c r="B506" s="171"/>
      <c r="C506" s="279"/>
      <c r="D506" s="173"/>
      <c r="E506" s="173"/>
      <c r="F506" s="266"/>
      <c r="G506" s="171"/>
      <c r="H506" s="267"/>
      <c r="I506" s="268">
        <f t="shared" si="24"/>
        <v>0</v>
      </c>
      <c r="J506" s="171"/>
      <c r="K506" s="171"/>
      <c r="L506" s="171"/>
      <c r="M506" s="171"/>
      <c r="N506" s="269" t="str">
        <f t="shared" si="25"/>
        <v>-</v>
      </c>
      <c r="O506" s="270"/>
      <c r="P506" s="270"/>
    </row>
    <row r="507" spans="1:16" x14ac:dyDescent="0.3">
      <c r="A507" s="171"/>
      <c r="B507" s="171"/>
      <c r="C507" s="260"/>
      <c r="D507" s="276"/>
      <c r="E507" s="276"/>
      <c r="F507" s="266"/>
      <c r="G507" s="261"/>
      <c r="H507" s="278"/>
      <c r="I507" s="268">
        <f t="shared" si="24"/>
        <v>0</v>
      </c>
      <c r="J507" s="261"/>
      <c r="K507" s="261"/>
      <c r="L507" s="261"/>
      <c r="M507" s="261"/>
      <c r="N507" s="269" t="str">
        <f t="shared" si="25"/>
        <v>-</v>
      </c>
      <c r="O507" s="270"/>
      <c r="P507" s="270"/>
    </row>
    <row r="508" spans="1:16" x14ac:dyDescent="0.3">
      <c r="A508" s="171"/>
      <c r="B508" s="171"/>
      <c r="C508" s="264"/>
      <c r="D508" s="173"/>
      <c r="E508" s="173"/>
      <c r="F508" s="277"/>
      <c r="G508" s="171"/>
      <c r="H508" s="267"/>
      <c r="I508" s="268">
        <f t="shared" si="24"/>
        <v>0</v>
      </c>
      <c r="J508" s="171"/>
      <c r="K508" s="171"/>
      <c r="L508" s="171"/>
      <c r="M508" s="171"/>
      <c r="N508" s="269" t="str">
        <f t="shared" si="25"/>
        <v>-</v>
      </c>
      <c r="O508" s="270"/>
      <c r="P508" s="270"/>
    </row>
    <row r="509" spans="1:16" x14ac:dyDescent="0.3">
      <c r="A509" s="171"/>
      <c r="B509" s="171"/>
      <c r="C509" s="284"/>
      <c r="D509" s="173"/>
      <c r="E509" s="173"/>
      <c r="F509" s="272"/>
      <c r="G509" s="171"/>
      <c r="H509" s="267"/>
      <c r="I509" s="268">
        <f t="shared" si="24"/>
        <v>0</v>
      </c>
      <c r="J509" s="171"/>
      <c r="K509" s="171"/>
      <c r="L509" s="171"/>
      <c r="M509" s="171"/>
      <c r="N509" s="269" t="str">
        <f t="shared" si="25"/>
        <v>-</v>
      </c>
      <c r="O509" s="270"/>
      <c r="P509" s="270"/>
    </row>
    <row r="510" spans="1:16" x14ac:dyDescent="0.3">
      <c r="A510" s="171"/>
      <c r="B510" s="171"/>
      <c r="C510" s="281"/>
      <c r="D510" s="173"/>
      <c r="E510" s="173"/>
      <c r="F510" s="292"/>
      <c r="G510" s="171"/>
      <c r="H510" s="267"/>
      <c r="I510" s="268">
        <f t="shared" si="24"/>
        <v>0</v>
      </c>
      <c r="J510" s="171"/>
      <c r="K510" s="171"/>
      <c r="L510" s="171"/>
      <c r="M510" s="171"/>
      <c r="N510" s="269" t="str">
        <f t="shared" si="25"/>
        <v>-</v>
      </c>
      <c r="O510" s="270"/>
      <c r="P510" s="270"/>
    </row>
    <row r="511" spans="1:16" x14ac:dyDescent="0.3">
      <c r="A511" s="171"/>
      <c r="B511" s="171"/>
      <c r="C511" s="295"/>
      <c r="D511" s="285"/>
      <c r="E511" s="173"/>
      <c r="F511" s="266"/>
      <c r="G511" s="261"/>
      <c r="H511" s="278"/>
      <c r="I511" s="268">
        <f t="shared" si="24"/>
        <v>0</v>
      </c>
      <c r="J511" s="261"/>
      <c r="K511" s="261"/>
      <c r="L511" s="261"/>
      <c r="M511" s="261"/>
      <c r="N511" s="269" t="str">
        <f t="shared" si="25"/>
        <v>-</v>
      </c>
      <c r="O511" s="270"/>
      <c r="P511" s="270"/>
    </row>
    <row r="512" spans="1:16" x14ac:dyDescent="0.3">
      <c r="A512" s="171"/>
      <c r="B512" s="171"/>
      <c r="C512" s="260"/>
      <c r="D512" s="173"/>
      <c r="E512" s="296"/>
      <c r="F512" s="266"/>
      <c r="G512" s="261"/>
      <c r="H512" s="278"/>
      <c r="I512" s="268">
        <f t="shared" si="24"/>
        <v>0</v>
      </c>
      <c r="J512" s="261"/>
      <c r="K512" s="261"/>
      <c r="L512" s="261"/>
      <c r="M512" s="261"/>
      <c r="N512" s="269" t="str">
        <f t="shared" si="25"/>
        <v>-</v>
      </c>
      <c r="O512" s="270"/>
      <c r="P512" s="270"/>
    </row>
    <row r="513" spans="1:16" x14ac:dyDescent="0.3">
      <c r="A513" s="171"/>
      <c r="B513" s="171"/>
      <c r="C513" s="271"/>
      <c r="D513" s="173"/>
      <c r="E513" s="173"/>
      <c r="F513" s="272"/>
      <c r="G513" s="171"/>
      <c r="H513" s="267"/>
      <c r="I513" s="268">
        <f t="shared" si="24"/>
        <v>0</v>
      </c>
      <c r="J513" s="171"/>
      <c r="K513" s="171"/>
      <c r="L513" s="171"/>
      <c r="M513" s="171"/>
      <c r="N513" s="269" t="str">
        <f t="shared" si="25"/>
        <v>-</v>
      </c>
      <c r="O513" s="270"/>
      <c r="P513" s="270"/>
    </row>
    <row r="514" spans="1:16" x14ac:dyDescent="0.3">
      <c r="A514" s="171"/>
      <c r="B514" s="171"/>
      <c r="C514" s="260"/>
      <c r="D514" s="173"/>
      <c r="E514" s="173"/>
      <c r="F514" s="283"/>
      <c r="G514" s="261"/>
      <c r="H514" s="278"/>
      <c r="I514" s="268">
        <f t="shared" si="24"/>
        <v>0</v>
      </c>
      <c r="J514" s="261"/>
      <c r="K514" s="261"/>
      <c r="L514" s="261"/>
      <c r="M514" s="261"/>
      <c r="N514" s="269" t="str">
        <f t="shared" si="25"/>
        <v>-</v>
      </c>
      <c r="O514" s="270"/>
      <c r="P514" s="270"/>
    </row>
    <row r="515" spans="1:16" x14ac:dyDescent="0.3">
      <c r="A515" s="171"/>
      <c r="B515" s="171"/>
      <c r="C515" s="294"/>
      <c r="D515" s="173"/>
      <c r="E515" s="173"/>
      <c r="F515" s="266"/>
      <c r="G515" s="171"/>
      <c r="H515" s="267"/>
      <c r="I515" s="268">
        <f t="shared" si="24"/>
        <v>0</v>
      </c>
      <c r="J515" s="171"/>
      <c r="K515" s="171"/>
      <c r="L515" s="171"/>
      <c r="M515" s="171"/>
      <c r="N515" s="269" t="str">
        <f t="shared" si="25"/>
        <v>-</v>
      </c>
      <c r="O515" s="270"/>
      <c r="P515" s="270"/>
    </row>
    <row r="516" spans="1:16" x14ac:dyDescent="0.3">
      <c r="A516" s="171"/>
      <c r="B516" s="171"/>
      <c r="C516" s="264"/>
      <c r="D516" s="173"/>
      <c r="E516" s="173"/>
      <c r="F516" s="266"/>
      <c r="G516" s="171"/>
      <c r="H516" s="267"/>
      <c r="I516" s="268">
        <f t="shared" si="24"/>
        <v>0</v>
      </c>
      <c r="J516" s="171"/>
      <c r="K516" s="171"/>
      <c r="L516" s="171"/>
      <c r="M516" s="171"/>
      <c r="N516" s="269" t="str">
        <f t="shared" si="25"/>
        <v>-</v>
      </c>
      <c r="O516" s="270"/>
      <c r="P516" s="270"/>
    </row>
    <row r="517" spans="1:16" x14ac:dyDescent="0.3">
      <c r="A517" s="171"/>
      <c r="B517" s="171"/>
      <c r="C517" s="279"/>
      <c r="D517" s="173"/>
      <c r="E517" s="173"/>
      <c r="F517" s="280"/>
      <c r="G517" s="171"/>
      <c r="H517" s="267"/>
      <c r="I517" s="268">
        <f t="shared" si="24"/>
        <v>0</v>
      </c>
      <c r="J517" s="171"/>
      <c r="K517" s="171"/>
      <c r="L517" s="171"/>
      <c r="M517" s="171"/>
      <c r="N517" s="269" t="str">
        <f t="shared" si="25"/>
        <v>-</v>
      </c>
      <c r="O517" s="270"/>
      <c r="P517" s="270"/>
    </row>
    <row r="518" spans="1:16" x14ac:dyDescent="0.3">
      <c r="A518" s="171"/>
      <c r="B518" s="171"/>
      <c r="C518" s="271"/>
      <c r="D518" s="297"/>
      <c r="E518" s="286"/>
      <c r="F518" s="266"/>
      <c r="G518" s="171"/>
      <c r="H518" s="267"/>
      <c r="I518" s="268">
        <f t="shared" si="24"/>
        <v>0</v>
      </c>
      <c r="J518" s="171"/>
      <c r="K518" s="171"/>
      <c r="L518" s="171"/>
      <c r="M518" s="171"/>
      <c r="N518" s="269" t="str">
        <f t="shared" si="25"/>
        <v>-</v>
      </c>
      <c r="O518" s="270"/>
      <c r="P518" s="270"/>
    </row>
    <row r="519" spans="1:16" x14ac:dyDescent="0.3">
      <c r="A519" s="171"/>
      <c r="B519" s="171"/>
      <c r="C519" s="264"/>
      <c r="D519" s="173"/>
      <c r="E519" s="173"/>
      <c r="F519" s="277"/>
      <c r="G519" s="171"/>
      <c r="H519" s="267"/>
      <c r="I519" s="268">
        <f t="shared" si="24"/>
        <v>0</v>
      </c>
      <c r="J519" s="171"/>
      <c r="K519" s="171"/>
      <c r="L519" s="171"/>
      <c r="M519" s="171"/>
      <c r="N519" s="269" t="str">
        <f t="shared" si="25"/>
        <v>-</v>
      </c>
      <c r="O519" s="270"/>
      <c r="P519" s="270"/>
    </row>
    <row r="520" spans="1:16" x14ac:dyDescent="0.3">
      <c r="A520" s="171"/>
      <c r="B520" s="171"/>
      <c r="C520" s="284"/>
      <c r="D520" s="173"/>
      <c r="E520" s="173"/>
      <c r="F520" s="283"/>
      <c r="G520" s="171"/>
      <c r="H520" s="267"/>
      <c r="I520" s="268">
        <f t="shared" si="24"/>
        <v>0</v>
      </c>
      <c r="J520" s="171"/>
      <c r="K520" s="171"/>
      <c r="L520" s="171"/>
      <c r="M520" s="171"/>
      <c r="N520" s="269" t="str">
        <f t="shared" si="25"/>
        <v>-</v>
      </c>
      <c r="O520" s="270"/>
      <c r="P520" s="270"/>
    </row>
    <row r="521" spans="1:16" s="172" customFormat="1" x14ac:dyDescent="0.3">
      <c r="A521" s="171"/>
      <c r="B521" s="171"/>
      <c r="C521" s="279"/>
      <c r="D521" s="173"/>
      <c r="E521" s="173"/>
      <c r="F521" s="266"/>
      <c r="G521" s="171"/>
      <c r="H521" s="267"/>
      <c r="I521" s="268">
        <f t="shared" si="24"/>
        <v>0</v>
      </c>
      <c r="J521" s="171"/>
      <c r="K521" s="171"/>
      <c r="L521" s="267"/>
      <c r="M521" s="171"/>
      <c r="N521" s="269" t="str">
        <f t="shared" si="25"/>
        <v>-</v>
      </c>
      <c r="O521" s="270"/>
      <c r="P521" s="270"/>
    </row>
    <row r="522" spans="1:16" x14ac:dyDescent="0.3">
      <c r="A522" s="171"/>
      <c r="B522" s="171"/>
      <c r="C522" s="294"/>
      <c r="D522" s="173"/>
      <c r="E522" s="173"/>
      <c r="F522" s="266"/>
      <c r="G522" s="171"/>
      <c r="H522" s="267"/>
      <c r="I522" s="268">
        <f t="shared" si="24"/>
        <v>0</v>
      </c>
      <c r="J522" s="171"/>
      <c r="K522" s="171"/>
      <c r="L522" s="171"/>
      <c r="M522" s="171"/>
      <c r="N522" s="269" t="str">
        <f t="shared" si="25"/>
        <v>-</v>
      </c>
      <c r="O522" s="270"/>
      <c r="P522" s="270"/>
    </row>
    <row r="523" spans="1:16" x14ac:dyDescent="0.3">
      <c r="A523" s="298"/>
      <c r="B523" s="298"/>
      <c r="C523" s="299"/>
      <c r="D523" s="299"/>
      <c r="E523" s="300" t="s">
        <v>63</v>
      </c>
      <c r="F523" s="5"/>
      <c r="G523" s="1">
        <f>SUBTOTAL(9,G481:G522)</f>
        <v>0</v>
      </c>
      <c r="H523" s="1">
        <f>SUBTOTAL(9,H481:H522)</f>
        <v>0</v>
      </c>
      <c r="I523" s="1"/>
      <c r="J523" s="1">
        <f>SUBTOTAL(9,J481:J522)</f>
        <v>0</v>
      </c>
      <c r="K523" s="1">
        <f>SUBTOTAL(9,K481:K522)</f>
        <v>0</v>
      </c>
      <c r="L523" s="1">
        <f>SUBTOTAL(9,L481:L522)</f>
        <v>0</v>
      </c>
      <c r="M523" s="1">
        <f>SUBTOTAL(9,M481:M522)</f>
        <v>0</v>
      </c>
      <c r="N523" s="1"/>
      <c r="O523" s="301"/>
      <c r="P523" s="301"/>
    </row>
    <row r="524" spans="1:16" x14ac:dyDescent="0.3">
      <c r="A524" s="75"/>
      <c r="B524" s="75"/>
      <c r="C524" s="108"/>
      <c r="D524" s="108"/>
      <c r="E524" s="77"/>
      <c r="F524" s="2"/>
      <c r="G524" s="71"/>
      <c r="H524" s="104"/>
      <c r="I524" s="71"/>
      <c r="J524" s="71"/>
      <c r="K524" s="71"/>
      <c r="L524" s="71"/>
      <c r="M524" s="71"/>
      <c r="N524" s="71"/>
      <c r="O524" s="149"/>
    </row>
    <row r="525" spans="1:16" x14ac:dyDescent="0.3">
      <c r="A525" s="75"/>
      <c r="B525" s="75"/>
      <c r="C525" s="108"/>
      <c r="D525" s="108"/>
      <c r="E525" s="77"/>
      <c r="F525" s="2"/>
      <c r="G525" s="71" t="s">
        <v>135</v>
      </c>
      <c r="H525" s="105">
        <f>H523+G523</f>
        <v>0</v>
      </c>
      <c r="I525" s="71"/>
      <c r="J525" s="71" t="s">
        <v>135</v>
      </c>
      <c r="K525" s="71">
        <f>SUM(J523:M523)</f>
        <v>0</v>
      </c>
      <c r="L525" s="71"/>
      <c r="M525" s="71"/>
      <c r="N525" s="71"/>
      <c r="O525" s="149"/>
    </row>
    <row r="526" spans="1:16" x14ac:dyDescent="0.3">
      <c r="A526" s="75"/>
      <c r="B526" s="75"/>
      <c r="C526" s="108"/>
      <c r="D526" s="108"/>
      <c r="E526" s="77"/>
      <c r="F526" s="2"/>
      <c r="G526" s="71"/>
      <c r="H526" s="104"/>
      <c r="I526" s="71"/>
      <c r="J526" s="71"/>
      <c r="K526" s="71"/>
      <c r="L526" s="71"/>
      <c r="M526" s="71"/>
      <c r="N526" s="71"/>
      <c r="O526" s="149"/>
    </row>
    <row r="527" spans="1:16" x14ac:dyDescent="0.3">
      <c r="A527" s="75"/>
      <c r="B527" s="75"/>
      <c r="C527" s="108"/>
      <c r="D527" s="108"/>
      <c r="E527" s="77"/>
      <c r="F527" s="2"/>
      <c r="G527" s="71"/>
      <c r="H527" s="104"/>
      <c r="I527" s="71"/>
      <c r="J527" s="71"/>
      <c r="K527" s="71"/>
      <c r="L527" s="71"/>
      <c r="M527" s="71"/>
      <c r="N527" s="71"/>
      <c r="O527" s="149"/>
    </row>
    <row r="528" spans="1:16" x14ac:dyDescent="0.3">
      <c r="A528" s="75"/>
      <c r="B528" s="75"/>
      <c r="C528" s="108"/>
      <c r="D528" s="108"/>
      <c r="E528" s="77"/>
      <c r="F528" s="2"/>
      <c r="G528" s="71"/>
      <c r="H528" s="104"/>
      <c r="I528" s="71"/>
      <c r="J528" s="71"/>
      <c r="K528" s="71"/>
      <c r="L528" s="71"/>
      <c r="M528" s="71"/>
      <c r="N528" s="71"/>
      <c r="O528" s="149"/>
    </row>
    <row r="529" spans="1:15" x14ac:dyDescent="0.3">
      <c r="A529" s="75"/>
      <c r="B529" s="75"/>
      <c r="C529" s="108"/>
      <c r="D529" s="108"/>
      <c r="E529" s="77"/>
      <c r="F529" s="2"/>
      <c r="G529" s="71"/>
      <c r="H529" s="104"/>
      <c r="I529" s="71"/>
      <c r="J529" s="71"/>
      <c r="K529" s="71"/>
      <c r="L529" s="71"/>
      <c r="M529" s="71"/>
      <c r="N529" s="71"/>
      <c r="O529" s="149"/>
    </row>
    <row r="530" spans="1:15" x14ac:dyDescent="0.3">
      <c r="C530" s="108"/>
      <c r="D530" s="108"/>
      <c r="E530" s="78"/>
    </row>
  </sheetData>
  <autoFilter ref="A6:P522" xr:uid="{00000000-0001-0000-0400-000000000000}"/>
  <sortState xmlns:xlrd2="http://schemas.microsoft.com/office/spreadsheetml/2017/richdata2" ref="C481:N486">
    <sortCondition ref="C481:C486"/>
  </sortState>
  <mergeCells count="2">
    <mergeCell ref="G5:I5"/>
    <mergeCell ref="J5:N5"/>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467-7C30-41EA-9D75-FC7AB6452139}">
  <dimension ref="A1:K32"/>
  <sheetViews>
    <sheetView zoomScale="85" zoomScaleNormal="85" workbookViewId="0">
      <selection activeCell="D6" sqref="D6"/>
    </sheetView>
  </sheetViews>
  <sheetFormatPr defaultColWidth="9.109375" defaultRowHeight="14.4" x14ac:dyDescent="0.3"/>
  <cols>
    <col min="1" max="1" width="36" style="228" customWidth="1"/>
    <col min="2" max="2" width="24" style="232" customWidth="1"/>
    <col min="3" max="3" width="20.5546875" style="232" customWidth="1"/>
    <col min="4" max="4" width="49.88671875" style="227" bestFit="1" customWidth="1"/>
    <col min="5" max="5" width="11.109375" style="225" bestFit="1" customWidth="1"/>
    <col min="6" max="6" width="29.44140625" style="8" bestFit="1" customWidth="1"/>
    <col min="7" max="7" width="10.88671875" style="242" bestFit="1" customWidth="1"/>
    <col min="8" max="8" width="66.33203125" style="8" bestFit="1" customWidth="1"/>
    <col min="9" max="9" width="19.33203125" style="8" customWidth="1"/>
    <col min="10" max="10" width="36.88671875" style="8" bestFit="1" customWidth="1"/>
    <col min="11" max="11" width="32" style="225" bestFit="1" customWidth="1"/>
    <col min="12" max="16384" width="9.109375" style="8"/>
  </cols>
  <sheetData>
    <row r="1" spans="1:11" x14ac:dyDescent="0.3">
      <c r="A1" s="229"/>
      <c r="B1" s="234"/>
      <c r="C1" s="234"/>
      <c r="D1" s="230">
        <f>COUNTA(D3:D39)</f>
        <v>0</v>
      </c>
      <c r="E1" s="34"/>
      <c r="F1" s="231"/>
      <c r="G1" s="240">
        <f>SUBTOTAL(9,G3:G32)</f>
        <v>0</v>
      </c>
      <c r="H1" s="231"/>
      <c r="I1" s="231"/>
      <c r="J1" s="231"/>
      <c r="K1" s="34"/>
    </row>
    <row r="2" spans="1:11" s="246" customFormat="1" ht="34.5" customHeight="1" x14ac:dyDescent="0.3">
      <c r="A2" s="306" t="s">
        <v>358</v>
      </c>
      <c r="B2" s="306" t="s">
        <v>350</v>
      </c>
      <c r="C2" s="306" t="s">
        <v>351</v>
      </c>
      <c r="D2" s="306" t="s">
        <v>237</v>
      </c>
      <c r="E2" s="307" t="s">
        <v>352</v>
      </c>
      <c r="F2" s="307" t="s">
        <v>353</v>
      </c>
      <c r="G2" s="308" t="s">
        <v>30</v>
      </c>
      <c r="H2" s="307" t="s">
        <v>354</v>
      </c>
      <c r="I2" s="307" t="s">
        <v>355</v>
      </c>
      <c r="J2" s="307" t="s">
        <v>356</v>
      </c>
      <c r="K2" s="307" t="s">
        <v>357</v>
      </c>
    </row>
    <row r="3" spans="1:11" x14ac:dyDescent="0.3">
      <c r="A3" s="304"/>
      <c r="B3" s="34"/>
      <c r="C3" s="34"/>
      <c r="D3" s="231"/>
      <c r="E3" s="243"/>
      <c r="F3" s="231"/>
      <c r="G3" s="241"/>
      <c r="H3" s="262"/>
      <c r="I3" s="231"/>
      <c r="J3" s="231"/>
      <c r="K3" s="34"/>
    </row>
    <row r="4" spans="1:11" x14ac:dyDescent="0.3">
      <c r="A4" s="304"/>
      <c r="B4" s="34"/>
      <c r="C4" s="34"/>
      <c r="D4" s="231"/>
      <c r="E4" s="243"/>
      <c r="F4" s="231"/>
      <c r="G4" s="241"/>
      <c r="H4" s="262"/>
      <c r="I4" s="231"/>
      <c r="J4" s="231"/>
      <c r="K4" s="34"/>
    </row>
    <row r="5" spans="1:11" x14ac:dyDescent="0.3">
      <c r="A5" s="304"/>
      <c r="B5" s="34"/>
      <c r="C5" s="34"/>
      <c r="D5" s="231"/>
      <c r="E5" s="245"/>
      <c r="F5" s="231"/>
      <c r="G5" s="241"/>
      <c r="H5" s="262"/>
      <c r="I5" s="231"/>
      <c r="J5" s="231"/>
      <c r="K5" s="34"/>
    </row>
    <row r="6" spans="1:11" x14ac:dyDescent="0.3">
      <c r="A6" s="304"/>
      <c r="B6" s="34"/>
      <c r="C6" s="34"/>
      <c r="D6" s="231"/>
      <c r="E6" s="244"/>
      <c r="F6" s="231"/>
      <c r="G6" s="241"/>
      <c r="H6" s="262"/>
      <c r="I6" s="231"/>
      <c r="J6" s="231"/>
      <c r="K6" s="34"/>
    </row>
    <row r="7" spans="1:11" x14ac:dyDescent="0.3">
      <c r="A7" s="302"/>
      <c r="B7" s="34"/>
      <c r="C7" s="34"/>
      <c r="D7" s="231"/>
      <c r="E7" s="245"/>
      <c r="F7" s="231"/>
      <c r="G7" s="241"/>
      <c r="H7" s="231"/>
      <c r="I7" s="231"/>
      <c r="J7" s="231"/>
      <c r="K7" s="34"/>
    </row>
    <row r="8" spans="1:11" x14ac:dyDescent="0.3">
      <c r="A8" s="304"/>
      <c r="B8" s="34"/>
      <c r="C8" s="34"/>
      <c r="D8" s="231"/>
      <c r="E8" s="243"/>
      <c r="F8" s="231"/>
      <c r="G8" s="241"/>
      <c r="H8" s="231"/>
      <c r="I8" s="231"/>
      <c r="J8" s="231"/>
      <c r="K8" s="34"/>
    </row>
    <row r="9" spans="1:11" x14ac:dyDescent="0.3">
      <c r="A9" s="304"/>
      <c r="B9" s="34"/>
      <c r="C9" s="34"/>
      <c r="D9" s="231"/>
      <c r="E9" s="244"/>
      <c r="F9" s="231"/>
      <c r="G9" s="241"/>
      <c r="H9" s="231"/>
      <c r="I9" s="231"/>
      <c r="J9" s="231"/>
      <c r="K9" s="34"/>
    </row>
    <row r="10" spans="1:11" x14ac:dyDescent="0.3">
      <c r="A10" s="304"/>
      <c r="B10" s="34"/>
      <c r="C10" s="34"/>
      <c r="D10" s="231"/>
      <c r="E10" s="244"/>
      <c r="F10" s="231"/>
      <c r="G10" s="241"/>
      <c r="H10" s="262"/>
      <c r="I10" s="231"/>
      <c r="J10" s="231"/>
      <c r="K10" s="34"/>
    </row>
    <row r="11" spans="1:11" x14ac:dyDescent="0.3">
      <c r="A11" s="304"/>
      <c r="B11" s="34"/>
      <c r="C11" s="34"/>
      <c r="D11" s="231"/>
      <c r="E11" s="34"/>
      <c r="F11" s="231"/>
      <c r="G11" s="241"/>
      <c r="H11" s="262"/>
      <c r="I11" s="231"/>
      <c r="J11" s="231"/>
      <c r="K11" s="34"/>
    </row>
    <row r="12" spans="1:11" x14ac:dyDescent="0.3">
      <c r="A12" s="302"/>
      <c r="B12" s="34"/>
      <c r="C12" s="34"/>
      <c r="D12" s="231"/>
      <c r="E12" s="34"/>
      <c r="F12" s="231"/>
      <c r="G12" s="241"/>
      <c r="H12" s="262"/>
      <c r="I12" s="231"/>
      <c r="J12" s="231"/>
      <c r="K12" s="34"/>
    </row>
    <row r="13" spans="1:11" x14ac:dyDescent="0.3">
      <c r="A13" s="304"/>
      <c r="B13" s="34"/>
      <c r="C13" s="305"/>
      <c r="D13" s="231"/>
      <c r="E13" s="34"/>
      <c r="F13" s="231"/>
      <c r="G13" s="241"/>
      <c r="H13" s="262"/>
      <c r="I13" s="231"/>
      <c r="J13" s="231"/>
      <c r="K13" s="34"/>
    </row>
    <row r="14" spans="1:11" x14ac:dyDescent="0.3">
      <c r="A14" s="304"/>
      <c r="B14" s="34"/>
      <c r="C14" s="305"/>
      <c r="D14" s="231"/>
      <c r="E14" s="34"/>
      <c r="F14" s="231"/>
      <c r="G14" s="241"/>
      <c r="H14" s="262"/>
      <c r="I14" s="231"/>
      <c r="J14" s="231"/>
      <c r="K14" s="34"/>
    </row>
    <row r="15" spans="1:11" x14ac:dyDescent="0.3">
      <c r="A15" s="304"/>
      <c r="B15" s="34"/>
      <c r="C15" s="34"/>
      <c r="D15" s="231"/>
      <c r="E15" s="34"/>
      <c r="F15" s="231"/>
      <c r="G15" s="241"/>
      <c r="H15" s="262"/>
      <c r="I15" s="231"/>
      <c r="J15" s="231"/>
      <c r="K15" s="34"/>
    </row>
    <row r="16" spans="1:11" x14ac:dyDescent="0.3">
      <c r="A16" s="304"/>
      <c r="B16" s="34"/>
      <c r="C16" s="34"/>
      <c r="D16" s="303"/>
      <c r="E16" s="34"/>
      <c r="F16" s="231"/>
      <c r="G16" s="241"/>
      <c r="H16" s="262"/>
      <c r="I16" s="231"/>
      <c r="J16" s="231"/>
      <c r="K16" s="34"/>
    </row>
    <row r="17" spans="1:11" x14ac:dyDescent="0.3">
      <c r="A17" s="304"/>
      <c r="B17" s="34"/>
      <c r="C17" s="34"/>
      <c r="D17" s="231"/>
      <c r="E17" s="34"/>
      <c r="F17" s="231"/>
      <c r="G17" s="241"/>
      <c r="H17" s="262"/>
      <c r="I17" s="231"/>
      <c r="J17" s="231"/>
      <c r="K17" s="34"/>
    </row>
    <row r="18" spans="1:11" x14ac:dyDescent="0.3">
      <c r="A18" s="304"/>
      <c r="B18" s="34"/>
      <c r="C18" s="34"/>
      <c r="D18" s="231"/>
      <c r="E18" s="34"/>
      <c r="F18" s="231"/>
      <c r="G18" s="241"/>
      <c r="H18" s="262"/>
      <c r="I18" s="231"/>
      <c r="J18" s="231"/>
      <c r="K18" s="34"/>
    </row>
    <row r="19" spans="1:11" x14ac:dyDescent="0.3">
      <c r="A19" s="304"/>
      <c r="B19" s="34"/>
      <c r="C19" s="34"/>
      <c r="D19" s="231"/>
      <c r="E19" s="34"/>
      <c r="F19" s="231"/>
      <c r="G19" s="241"/>
      <c r="H19" s="262"/>
      <c r="I19" s="231"/>
      <c r="J19" s="231"/>
      <c r="K19" s="34"/>
    </row>
    <row r="20" spans="1:11" x14ac:dyDescent="0.3">
      <c r="A20" s="304"/>
      <c r="B20" s="34"/>
      <c r="C20" s="34"/>
      <c r="D20" s="231"/>
      <c r="E20" s="34"/>
      <c r="F20" s="231"/>
      <c r="G20" s="241"/>
      <c r="H20" s="262"/>
      <c r="I20" s="231"/>
      <c r="J20" s="231"/>
      <c r="K20" s="34"/>
    </row>
    <row r="21" spans="1:11" x14ac:dyDescent="0.3">
      <c r="A21" s="304"/>
      <c r="B21" s="34"/>
      <c r="C21" s="34"/>
      <c r="D21" s="231"/>
      <c r="E21" s="34"/>
      <c r="F21" s="231"/>
      <c r="G21" s="241"/>
      <c r="H21" s="262"/>
      <c r="I21" s="231"/>
      <c r="J21" s="231"/>
      <c r="K21" s="34"/>
    </row>
    <row r="22" spans="1:11" ht="15" customHeight="1" x14ac:dyDescent="0.3">
      <c r="A22" s="304"/>
      <c r="B22" s="34"/>
      <c r="C22" s="34"/>
      <c r="D22" s="231"/>
      <c r="E22" s="34"/>
      <c r="F22" s="231"/>
      <c r="G22" s="241"/>
      <c r="H22" s="262"/>
      <c r="I22" s="231"/>
      <c r="J22" s="231"/>
      <c r="K22" s="34"/>
    </row>
    <row r="23" spans="1:11" x14ac:dyDescent="0.3">
      <c r="A23" s="302"/>
      <c r="B23" s="34"/>
      <c r="C23" s="34"/>
      <c r="D23" s="231"/>
      <c r="E23" s="34"/>
      <c r="F23" s="231"/>
      <c r="G23" s="241"/>
      <c r="H23" s="231"/>
      <c r="I23" s="231"/>
      <c r="J23" s="231"/>
      <c r="K23" s="34"/>
    </row>
    <row r="24" spans="1:11" x14ac:dyDescent="0.3">
      <c r="A24" s="302"/>
      <c r="B24" s="34"/>
      <c r="C24" s="34"/>
      <c r="D24" s="231"/>
      <c r="E24" s="34"/>
      <c r="F24" s="231"/>
      <c r="G24" s="241"/>
      <c r="H24" s="231"/>
      <c r="I24" s="231"/>
      <c r="J24" s="231"/>
      <c r="K24" s="34"/>
    </row>
    <row r="25" spans="1:11" x14ac:dyDescent="0.3">
      <c r="A25" s="304"/>
      <c r="B25" s="34"/>
      <c r="C25" s="34"/>
      <c r="D25" s="231"/>
      <c r="E25" s="34"/>
      <c r="F25" s="231"/>
      <c r="G25" s="241"/>
      <c r="H25" s="262"/>
      <c r="I25" s="231"/>
      <c r="J25" s="262"/>
      <c r="K25" s="34"/>
    </row>
    <row r="26" spans="1:11" x14ac:dyDescent="0.3">
      <c r="A26" s="304"/>
      <c r="B26" s="34"/>
      <c r="C26" s="34"/>
      <c r="D26" s="231"/>
      <c r="E26" s="34"/>
      <c r="F26" s="231"/>
      <c r="G26" s="241"/>
      <c r="H26" s="262"/>
      <c r="I26" s="231"/>
      <c r="J26" s="262"/>
      <c r="K26" s="34"/>
    </row>
    <row r="27" spans="1:11" x14ac:dyDescent="0.3">
      <c r="A27" s="302"/>
      <c r="B27" s="34"/>
      <c r="C27" s="34"/>
      <c r="D27" s="231"/>
      <c r="E27" s="34"/>
      <c r="F27" s="231"/>
      <c r="G27" s="241"/>
      <c r="H27" s="231"/>
      <c r="I27" s="231"/>
      <c r="J27" s="231"/>
      <c r="K27" s="34"/>
    </row>
    <row r="28" spans="1:11" x14ac:dyDescent="0.3">
      <c r="A28" s="304"/>
      <c r="B28" s="34"/>
      <c r="C28" s="34"/>
      <c r="D28" s="231"/>
      <c r="E28" s="34"/>
      <c r="F28" s="231"/>
      <c r="G28" s="241"/>
      <c r="H28" s="262"/>
      <c r="I28" s="231"/>
      <c r="J28" s="231"/>
      <c r="K28" s="34"/>
    </row>
    <row r="29" spans="1:11" x14ac:dyDescent="0.3">
      <c r="A29" s="304"/>
      <c r="B29" s="34"/>
      <c r="C29" s="34"/>
      <c r="D29" s="231"/>
      <c r="E29" s="244"/>
      <c r="F29" s="231"/>
      <c r="G29" s="241"/>
      <c r="H29" s="262"/>
      <c r="I29" s="231"/>
      <c r="J29" s="231"/>
      <c r="K29" s="34"/>
    </row>
    <row r="30" spans="1:11" x14ac:dyDescent="0.3">
      <c r="A30" s="304"/>
      <c r="B30" s="34"/>
      <c r="C30" s="34"/>
      <c r="D30" s="231"/>
      <c r="E30" s="34"/>
      <c r="F30" s="231"/>
      <c r="G30" s="241"/>
      <c r="H30" s="231"/>
      <c r="I30" s="231"/>
      <c r="J30" s="231"/>
      <c r="K30" s="34"/>
    </row>
    <row r="31" spans="1:11" x14ac:dyDescent="0.3">
      <c r="A31" s="304"/>
      <c r="B31" s="34"/>
      <c r="C31" s="34"/>
      <c r="D31" s="231"/>
      <c r="E31" s="34"/>
      <c r="F31" s="231"/>
      <c r="G31" s="241"/>
      <c r="H31" s="231"/>
      <c r="I31" s="231"/>
      <c r="J31" s="231"/>
      <c r="K31" s="34"/>
    </row>
    <row r="32" spans="1:11" x14ac:dyDescent="0.3">
      <c r="A32" s="302"/>
      <c r="B32" s="34"/>
      <c r="C32" s="34"/>
      <c r="D32" s="231"/>
      <c r="E32" s="34"/>
      <c r="F32" s="231"/>
      <c r="G32" s="241"/>
      <c r="H32" s="231"/>
      <c r="I32" s="231"/>
      <c r="J32" s="231"/>
      <c r="K32" s="34"/>
    </row>
  </sheetData>
  <autoFilter ref="A2:K32" xr:uid="{02FCEE5D-D5AE-44B2-958F-741085FA1E11}"/>
  <conditionalFormatting sqref="A30 A10 A17 A32:A1048576 A23:A25 A2:A4 A7:A8 A15 A12 A27:A28">
    <cfRule type="duplicateValues" dxfId="7" priority="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FE968-F02E-4B3D-ADE2-9F5EEC623F10}">
  <dimension ref="A1:L32"/>
  <sheetViews>
    <sheetView topLeftCell="A3" zoomScale="115" zoomScaleNormal="115" workbookViewId="0">
      <selection activeCell="E3" sqref="E3"/>
    </sheetView>
  </sheetViews>
  <sheetFormatPr defaultColWidth="9.109375" defaultRowHeight="14.4" x14ac:dyDescent="0.3"/>
  <cols>
    <col min="1" max="1" width="36" style="228" customWidth="1"/>
    <col min="2" max="2" width="24" style="232" customWidth="1"/>
    <col min="3" max="3" width="20.5546875" style="232" customWidth="1"/>
    <col min="4" max="4" width="49.88671875" style="227" bestFit="1" customWidth="1"/>
    <col min="5" max="5" width="11.109375" style="225" bestFit="1" customWidth="1"/>
    <col min="6" max="6" width="29.44140625" style="8" bestFit="1" customWidth="1"/>
    <col min="7" max="7" width="10.88671875" style="242" bestFit="1" customWidth="1"/>
    <col min="8" max="8" width="66.33203125" style="8" bestFit="1" customWidth="1"/>
    <col min="9" max="9" width="19.33203125" style="8" customWidth="1"/>
    <col min="10" max="10" width="22.44140625" style="8" customWidth="1"/>
    <col min="11" max="11" width="16.6640625" style="225" bestFit="1" customWidth="1"/>
    <col min="12" max="16384" width="9.109375" style="8"/>
  </cols>
  <sheetData>
    <row r="1" spans="1:12" x14ac:dyDescent="0.3">
      <c r="A1" s="229"/>
      <c r="B1" s="234"/>
      <c r="C1" s="234"/>
      <c r="D1" s="230">
        <f>COUNTA(D3:D39)</f>
        <v>30</v>
      </c>
      <c r="E1" s="34"/>
      <c r="F1" s="231"/>
      <c r="G1" s="240">
        <f>SUBTOTAL(9,G3:G32)</f>
        <v>1.0000000000000004</v>
      </c>
      <c r="H1" s="231"/>
      <c r="I1" s="231"/>
      <c r="J1" s="231"/>
      <c r="K1" s="34"/>
    </row>
    <row r="2" spans="1:12" s="71" customFormat="1" ht="24" customHeight="1" x14ac:dyDescent="0.3">
      <c r="A2" s="247" t="s">
        <v>358</v>
      </c>
      <c r="B2" s="247" t="s">
        <v>350</v>
      </c>
      <c r="C2" s="247" t="s">
        <v>351</v>
      </c>
      <c r="D2" s="247" t="s">
        <v>237</v>
      </c>
      <c r="E2" s="248" t="s">
        <v>352</v>
      </c>
      <c r="F2" s="248" t="s">
        <v>353</v>
      </c>
      <c r="G2" s="249" t="s">
        <v>30</v>
      </c>
      <c r="H2" s="248" t="s">
        <v>354</v>
      </c>
      <c r="I2" s="248" t="s">
        <v>355</v>
      </c>
      <c r="J2" s="248" t="s">
        <v>356</v>
      </c>
      <c r="K2" s="248" t="s">
        <v>357</v>
      </c>
      <c r="L2" s="248" t="s">
        <v>357</v>
      </c>
    </row>
    <row r="3" spans="1:12" ht="115.2" x14ac:dyDescent="0.3">
      <c r="A3" s="454" t="s">
        <v>221</v>
      </c>
      <c r="B3" s="447" t="s">
        <v>174</v>
      </c>
      <c r="C3" s="448" t="s">
        <v>260</v>
      </c>
      <c r="D3" s="235" t="s">
        <v>162</v>
      </c>
      <c r="E3" s="250">
        <v>67779</v>
      </c>
      <c r="F3" s="236" t="s">
        <v>179</v>
      </c>
      <c r="G3" s="240">
        <v>0.09</v>
      </c>
      <c r="H3" s="446" t="s">
        <v>294</v>
      </c>
      <c r="I3" s="231" t="s">
        <v>301</v>
      </c>
      <c r="J3" s="230" t="s">
        <v>311</v>
      </c>
      <c r="K3" s="34" t="s">
        <v>24</v>
      </c>
    </row>
    <row r="4" spans="1:12" x14ac:dyDescent="0.3">
      <c r="A4" s="454"/>
      <c r="B4" s="447"/>
      <c r="C4" s="449"/>
      <c r="D4" s="235" t="s">
        <v>175</v>
      </c>
      <c r="E4" s="250">
        <v>19461</v>
      </c>
      <c r="F4" s="236" t="s">
        <v>179</v>
      </c>
      <c r="G4" s="240">
        <v>0.09</v>
      </c>
      <c r="H4" s="446"/>
      <c r="I4" s="231" t="s">
        <v>301</v>
      </c>
      <c r="J4" s="231" t="s">
        <v>163</v>
      </c>
      <c r="K4" s="34" t="s">
        <v>24</v>
      </c>
    </row>
    <row r="5" spans="1:12" ht="60" customHeight="1" x14ac:dyDescent="0.3">
      <c r="A5" s="454"/>
      <c r="B5" s="447"/>
      <c r="C5" s="448" t="s">
        <v>349</v>
      </c>
      <c r="D5" s="230" t="s">
        <v>176</v>
      </c>
      <c r="E5" s="245">
        <v>7.4999999999999997E-2</v>
      </c>
      <c r="F5" s="231" t="s">
        <v>245</v>
      </c>
      <c r="G5" s="240">
        <v>7.0000000000000007E-2</v>
      </c>
      <c r="H5" s="446"/>
      <c r="I5" s="230" t="s">
        <v>342</v>
      </c>
      <c r="J5" s="230" t="s">
        <v>312</v>
      </c>
      <c r="K5" s="34" t="s">
        <v>24</v>
      </c>
    </row>
    <row r="6" spans="1:12" ht="60" customHeight="1" x14ac:dyDescent="0.3">
      <c r="A6" s="454"/>
      <c r="B6" s="447"/>
      <c r="C6" s="452"/>
      <c r="D6" s="230" t="s">
        <v>177</v>
      </c>
      <c r="E6" s="244">
        <v>0.95</v>
      </c>
      <c r="F6" s="231" t="s">
        <v>296</v>
      </c>
      <c r="G6" s="240">
        <v>0.05</v>
      </c>
      <c r="H6" s="446"/>
      <c r="I6" s="231" t="s">
        <v>301</v>
      </c>
      <c r="J6" s="231" t="s">
        <v>163</v>
      </c>
      <c r="K6" s="34" t="s">
        <v>24</v>
      </c>
    </row>
    <row r="7" spans="1:12" ht="86.4" x14ac:dyDescent="0.3">
      <c r="A7" s="229" t="s">
        <v>230</v>
      </c>
      <c r="B7" s="447"/>
      <c r="C7" s="449"/>
      <c r="D7" s="230" t="s">
        <v>178</v>
      </c>
      <c r="E7" s="245">
        <v>1.2E-2</v>
      </c>
      <c r="F7" s="231" t="s">
        <v>245</v>
      </c>
      <c r="G7" s="240">
        <v>0.05</v>
      </c>
      <c r="H7" s="230" t="s">
        <v>246</v>
      </c>
      <c r="I7" s="230" t="s">
        <v>342</v>
      </c>
      <c r="J7" s="230" t="s">
        <v>313</v>
      </c>
      <c r="K7" s="34" t="s">
        <v>24</v>
      </c>
    </row>
    <row r="8" spans="1:12" ht="57.6" x14ac:dyDescent="0.3">
      <c r="A8" s="454" t="s">
        <v>205</v>
      </c>
      <c r="B8" s="447"/>
      <c r="C8" s="234" t="s">
        <v>241</v>
      </c>
      <c r="D8" s="230" t="s">
        <v>255</v>
      </c>
      <c r="E8" s="243">
        <v>51442</v>
      </c>
      <c r="F8" s="231" t="s">
        <v>179</v>
      </c>
      <c r="G8" s="240">
        <v>0.09</v>
      </c>
      <c r="H8" s="230" t="s">
        <v>256</v>
      </c>
      <c r="I8" s="230" t="s">
        <v>342</v>
      </c>
      <c r="J8" s="230" t="s">
        <v>309</v>
      </c>
      <c r="K8" s="34" t="s">
        <v>24</v>
      </c>
    </row>
    <row r="9" spans="1:12" ht="57.6" x14ac:dyDescent="0.3">
      <c r="A9" s="454"/>
      <c r="B9" s="447" t="s">
        <v>132</v>
      </c>
      <c r="C9" s="234" t="s">
        <v>259</v>
      </c>
      <c r="D9" s="230" t="s">
        <v>257</v>
      </c>
      <c r="E9" s="244">
        <v>0.75</v>
      </c>
      <c r="F9" s="231" t="s">
        <v>132</v>
      </c>
      <c r="G9" s="240">
        <v>0.03</v>
      </c>
      <c r="H9" s="230" t="s">
        <v>258</v>
      </c>
      <c r="I9" s="230" t="s">
        <v>342</v>
      </c>
      <c r="J9" s="230" t="s">
        <v>309</v>
      </c>
      <c r="K9" s="34" t="s">
        <v>335</v>
      </c>
    </row>
    <row r="10" spans="1:12" ht="57.6" x14ac:dyDescent="0.3">
      <c r="A10" s="454" t="s">
        <v>214</v>
      </c>
      <c r="B10" s="447"/>
      <c r="C10" s="448" t="s">
        <v>284</v>
      </c>
      <c r="D10" s="235" t="s">
        <v>282</v>
      </c>
      <c r="E10" s="251">
        <v>1</v>
      </c>
      <c r="F10" s="236" t="s">
        <v>295</v>
      </c>
      <c r="G10" s="241">
        <v>0.02</v>
      </c>
      <c r="H10" s="446" t="s">
        <v>285</v>
      </c>
      <c r="I10" s="230" t="s">
        <v>342</v>
      </c>
      <c r="J10" s="230" t="s">
        <v>310</v>
      </c>
      <c r="K10" s="34" t="s">
        <v>335</v>
      </c>
    </row>
    <row r="11" spans="1:12" ht="57.6" x14ac:dyDescent="0.3">
      <c r="A11" s="454"/>
      <c r="B11" s="447"/>
      <c r="C11" s="449"/>
      <c r="D11" s="235" t="s">
        <v>283</v>
      </c>
      <c r="E11" s="237" t="s">
        <v>321</v>
      </c>
      <c r="F11" s="236" t="s">
        <v>331</v>
      </c>
      <c r="G11" s="241">
        <v>0.03</v>
      </c>
      <c r="H11" s="446"/>
      <c r="I11" s="230" t="s">
        <v>342</v>
      </c>
      <c r="J11" s="230" t="s">
        <v>310</v>
      </c>
      <c r="K11" s="34" t="s">
        <v>335</v>
      </c>
    </row>
    <row r="12" spans="1:12" ht="72" x14ac:dyDescent="0.3">
      <c r="A12" s="456" t="s">
        <v>213</v>
      </c>
      <c r="B12" s="447"/>
      <c r="C12" s="448" t="s">
        <v>290</v>
      </c>
      <c r="D12" s="230" t="s">
        <v>292</v>
      </c>
      <c r="E12" s="34">
        <v>0</v>
      </c>
      <c r="F12" s="231" t="s">
        <v>297</v>
      </c>
      <c r="G12" s="241">
        <v>0.04</v>
      </c>
      <c r="H12" s="446" t="s">
        <v>347</v>
      </c>
      <c r="I12" s="230" t="s">
        <v>343</v>
      </c>
      <c r="J12" s="230" t="s">
        <v>320</v>
      </c>
      <c r="K12" s="34" t="s">
        <v>23</v>
      </c>
    </row>
    <row r="13" spans="1:12" ht="72" x14ac:dyDescent="0.3">
      <c r="A13" s="457"/>
      <c r="B13" s="447"/>
      <c r="C13" s="449"/>
      <c r="D13" s="230" t="s">
        <v>329</v>
      </c>
      <c r="E13" s="34">
        <v>0</v>
      </c>
      <c r="F13" s="231" t="s">
        <v>330</v>
      </c>
      <c r="G13" s="241">
        <v>0.04</v>
      </c>
      <c r="H13" s="446"/>
      <c r="I13" s="230" t="s">
        <v>343</v>
      </c>
      <c r="J13" s="230" t="s">
        <v>320</v>
      </c>
      <c r="K13" s="34" t="s">
        <v>337</v>
      </c>
    </row>
    <row r="14" spans="1:12" ht="30" customHeight="1" x14ac:dyDescent="0.3">
      <c r="A14" s="454" t="s">
        <v>215</v>
      </c>
      <c r="B14" s="447"/>
      <c r="C14" s="447" t="s">
        <v>239</v>
      </c>
      <c r="D14" s="230" t="s">
        <v>261</v>
      </c>
      <c r="E14" s="34">
        <v>10</v>
      </c>
      <c r="F14" s="231" t="s">
        <v>298</v>
      </c>
      <c r="G14" s="241">
        <v>0.02</v>
      </c>
      <c r="H14" s="446" t="s">
        <v>247</v>
      </c>
      <c r="I14" s="231" t="s">
        <v>301</v>
      </c>
      <c r="J14" s="231" t="s">
        <v>163</v>
      </c>
      <c r="K14" s="34" t="s">
        <v>338</v>
      </c>
    </row>
    <row r="15" spans="1:12" x14ac:dyDescent="0.3">
      <c r="A15" s="454"/>
      <c r="B15" s="447"/>
      <c r="C15" s="447"/>
      <c r="D15" s="238" t="s">
        <v>262</v>
      </c>
      <c r="E15" s="34">
        <v>0</v>
      </c>
      <c r="F15" s="231" t="s">
        <v>299</v>
      </c>
      <c r="G15" s="241">
        <v>0.02</v>
      </c>
      <c r="H15" s="446"/>
      <c r="I15" s="231" t="s">
        <v>301</v>
      </c>
      <c r="J15" s="231" t="s">
        <v>163</v>
      </c>
      <c r="K15" s="34" t="s">
        <v>338</v>
      </c>
    </row>
    <row r="16" spans="1:12" ht="30" customHeight="1" x14ac:dyDescent="0.3">
      <c r="A16" s="454" t="s">
        <v>223</v>
      </c>
      <c r="B16" s="447"/>
      <c r="C16" s="448" t="s">
        <v>243</v>
      </c>
      <c r="D16" s="230" t="s">
        <v>263</v>
      </c>
      <c r="E16" s="34">
        <v>3</v>
      </c>
      <c r="F16" s="231" t="s">
        <v>302</v>
      </c>
      <c r="G16" s="241">
        <v>0.01</v>
      </c>
      <c r="H16" s="446" t="s">
        <v>248</v>
      </c>
      <c r="I16" s="231" t="s">
        <v>301</v>
      </c>
      <c r="J16" s="231" t="s">
        <v>163</v>
      </c>
      <c r="K16" s="34" t="s">
        <v>339</v>
      </c>
    </row>
    <row r="17" spans="1:11" x14ac:dyDescent="0.3">
      <c r="A17" s="454"/>
      <c r="B17" s="447"/>
      <c r="C17" s="452"/>
      <c r="D17" s="235" t="s">
        <v>269</v>
      </c>
      <c r="E17" s="237"/>
      <c r="F17" s="236"/>
      <c r="G17" s="241">
        <v>0.01</v>
      </c>
      <c r="H17" s="446"/>
      <c r="I17" s="231" t="s">
        <v>301</v>
      </c>
      <c r="J17" s="231" t="s">
        <v>163</v>
      </c>
      <c r="K17" s="34" t="s">
        <v>339</v>
      </c>
    </row>
    <row r="18" spans="1:11" x14ac:dyDescent="0.3">
      <c r="A18" s="454"/>
      <c r="B18" s="447"/>
      <c r="C18" s="452"/>
      <c r="D18" s="235" t="s">
        <v>270</v>
      </c>
      <c r="E18" s="237"/>
      <c r="F18" s="236"/>
      <c r="G18" s="241">
        <v>0.01</v>
      </c>
      <c r="H18" s="446"/>
      <c r="I18" s="231" t="s">
        <v>301</v>
      </c>
      <c r="J18" s="231" t="s">
        <v>163</v>
      </c>
      <c r="K18" s="34" t="s">
        <v>339</v>
      </c>
    </row>
    <row r="19" spans="1:11" x14ac:dyDescent="0.3">
      <c r="A19" s="454"/>
      <c r="B19" s="447"/>
      <c r="C19" s="452"/>
      <c r="D19" s="235" t="s">
        <v>271</v>
      </c>
      <c r="E19" s="237"/>
      <c r="F19" s="236"/>
      <c r="G19" s="240">
        <v>0.01</v>
      </c>
      <c r="H19" s="446"/>
      <c r="I19" s="231" t="s">
        <v>301</v>
      </c>
      <c r="J19" s="231" t="s">
        <v>163</v>
      </c>
      <c r="K19" s="34" t="s">
        <v>339</v>
      </c>
    </row>
    <row r="20" spans="1:11" x14ac:dyDescent="0.3">
      <c r="A20" s="454"/>
      <c r="B20" s="447"/>
      <c r="C20" s="452"/>
      <c r="D20" s="235" t="s">
        <v>272</v>
      </c>
      <c r="E20" s="237"/>
      <c r="F20" s="236"/>
      <c r="G20" s="240">
        <v>0.01</v>
      </c>
      <c r="H20" s="446"/>
      <c r="I20" s="231" t="s">
        <v>301</v>
      </c>
      <c r="J20" s="231" t="s">
        <v>163</v>
      </c>
      <c r="K20" s="34" t="s">
        <v>339</v>
      </c>
    </row>
    <row r="21" spans="1:11" ht="15" customHeight="1" x14ac:dyDescent="0.3">
      <c r="A21" s="454"/>
      <c r="B21" s="447"/>
      <c r="C21" s="452"/>
      <c r="D21" s="235" t="s">
        <v>273</v>
      </c>
      <c r="E21" s="237"/>
      <c r="F21" s="236"/>
      <c r="G21" s="240">
        <v>0.01</v>
      </c>
      <c r="H21" s="446"/>
      <c r="I21" s="231" t="s">
        <v>301</v>
      </c>
      <c r="J21" s="231" t="s">
        <v>163</v>
      </c>
      <c r="K21" s="34" t="s">
        <v>339</v>
      </c>
    </row>
    <row r="22" spans="1:11" ht="28.8" x14ac:dyDescent="0.3">
      <c r="A22" s="229" t="s">
        <v>224</v>
      </c>
      <c r="B22" s="447"/>
      <c r="C22" s="452"/>
      <c r="D22" s="230" t="s">
        <v>267</v>
      </c>
      <c r="E22" s="34">
        <v>0</v>
      </c>
      <c r="F22" s="231" t="s">
        <v>268</v>
      </c>
      <c r="G22" s="240">
        <v>0.02</v>
      </c>
      <c r="H22" s="230" t="s">
        <v>251</v>
      </c>
      <c r="I22" s="231" t="s">
        <v>301</v>
      </c>
      <c r="J22" s="231" t="s">
        <v>163</v>
      </c>
      <c r="K22" s="34" t="s">
        <v>25</v>
      </c>
    </row>
    <row r="23" spans="1:11" ht="43.2" x14ac:dyDescent="0.3">
      <c r="A23" s="229" t="s">
        <v>220</v>
      </c>
      <c r="B23" s="447"/>
      <c r="C23" s="449"/>
      <c r="D23" s="230" t="s">
        <v>327</v>
      </c>
      <c r="E23" s="34">
        <v>0</v>
      </c>
      <c r="F23" s="231" t="s">
        <v>280</v>
      </c>
      <c r="G23" s="240">
        <v>0.02</v>
      </c>
      <c r="H23" s="230" t="s">
        <v>326</v>
      </c>
      <c r="I23" s="231" t="s">
        <v>301</v>
      </c>
      <c r="J23" s="231" t="s">
        <v>163</v>
      </c>
      <c r="K23" s="34"/>
    </row>
    <row r="24" spans="1:11" ht="72" x14ac:dyDescent="0.3">
      <c r="A24" s="229" t="s">
        <v>254</v>
      </c>
      <c r="B24" s="447"/>
      <c r="C24" s="234" t="s">
        <v>244</v>
      </c>
      <c r="D24" s="230" t="s">
        <v>274</v>
      </c>
      <c r="E24" s="34">
        <v>8</v>
      </c>
      <c r="F24" s="231" t="s">
        <v>168</v>
      </c>
      <c r="G24" s="240">
        <v>0.05</v>
      </c>
      <c r="H24" s="233" t="s">
        <v>249</v>
      </c>
      <c r="I24" s="230" t="s">
        <v>343</v>
      </c>
      <c r="J24" s="230" t="s">
        <v>334</v>
      </c>
      <c r="K24" s="34" t="s">
        <v>340</v>
      </c>
    </row>
    <row r="25" spans="1:11" ht="45" customHeight="1" x14ac:dyDescent="0.3">
      <c r="A25" s="454" t="s">
        <v>225</v>
      </c>
      <c r="B25" s="447"/>
      <c r="C25" s="448" t="s">
        <v>275</v>
      </c>
      <c r="D25" s="230" t="s">
        <v>264</v>
      </c>
      <c r="E25" s="34">
        <v>4</v>
      </c>
      <c r="F25" s="231" t="s">
        <v>167</v>
      </c>
      <c r="G25" s="240">
        <v>0.05</v>
      </c>
      <c r="H25" s="446" t="s">
        <v>362</v>
      </c>
      <c r="I25" s="230" t="s">
        <v>343</v>
      </c>
      <c r="J25" s="446" t="s">
        <v>332</v>
      </c>
      <c r="K25" s="34" t="s">
        <v>24</v>
      </c>
    </row>
    <row r="26" spans="1:11" ht="43.2" x14ac:dyDescent="0.3">
      <c r="A26" s="454"/>
      <c r="B26" s="447"/>
      <c r="C26" s="449"/>
      <c r="D26" s="230" t="s">
        <v>265</v>
      </c>
      <c r="E26" s="34">
        <v>0</v>
      </c>
      <c r="F26" s="231" t="s">
        <v>330</v>
      </c>
      <c r="G26" s="240">
        <v>0.05</v>
      </c>
      <c r="H26" s="446"/>
      <c r="I26" s="230" t="s">
        <v>343</v>
      </c>
      <c r="J26" s="446"/>
      <c r="K26" s="34" t="s">
        <v>24</v>
      </c>
    </row>
    <row r="27" spans="1:11" ht="30" customHeight="1" x14ac:dyDescent="0.3">
      <c r="A27" s="454" t="s">
        <v>212</v>
      </c>
      <c r="B27" s="447" t="s">
        <v>165</v>
      </c>
      <c r="C27" s="448" t="s">
        <v>238</v>
      </c>
      <c r="D27" s="230" t="s">
        <v>166</v>
      </c>
      <c r="E27" s="34">
        <v>1</v>
      </c>
      <c r="F27" s="231" t="s">
        <v>279</v>
      </c>
      <c r="G27" s="240">
        <v>0.03</v>
      </c>
      <c r="H27" s="455" t="s">
        <v>252</v>
      </c>
      <c r="I27" s="231" t="s">
        <v>301</v>
      </c>
      <c r="J27" s="231" t="s">
        <v>163</v>
      </c>
      <c r="K27" s="34" t="s">
        <v>25</v>
      </c>
    </row>
    <row r="28" spans="1:11" ht="30" customHeight="1" x14ac:dyDescent="0.3">
      <c r="A28" s="454"/>
      <c r="B28" s="447"/>
      <c r="C28" s="449"/>
      <c r="D28" s="230" t="s">
        <v>276</v>
      </c>
      <c r="E28" s="244">
        <v>0.75</v>
      </c>
      <c r="F28" s="231" t="s">
        <v>300</v>
      </c>
      <c r="G28" s="240">
        <v>0.02</v>
      </c>
      <c r="H28" s="455"/>
      <c r="I28" s="231" t="s">
        <v>301</v>
      </c>
      <c r="J28" s="231" t="s">
        <v>163</v>
      </c>
      <c r="K28" s="34" t="s">
        <v>25</v>
      </c>
    </row>
    <row r="29" spans="1:11" ht="28.8" x14ac:dyDescent="0.3">
      <c r="A29" s="454" t="s">
        <v>136</v>
      </c>
      <c r="B29" s="447"/>
      <c r="C29" s="448" t="s">
        <v>239</v>
      </c>
      <c r="D29" s="230" t="s">
        <v>172</v>
      </c>
      <c r="E29" s="34">
        <v>0</v>
      </c>
      <c r="F29" s="231" t="s">
        <v>171</v>
      </c>
      <c r="G29" s="240">
        <v>0.01</v>
      </c>
      <c r="H29" s="230" t="s">
        <v>253</v>
      </c>
      <c r="I29" s="231" t="s">
        <v>301</v>
      </c>
      <c r="J29" s="231" t="s">
        <v>163</v>
      </c>
      <c r="K29" s="34" t="s">
        <v>25</v>
      </c>
    </row>
    <row r="30" spans="1:11" ht="30" customHeight="1" x14ac:dyDescent="0.3">
      <c r="A30" s="454"/>
      <c r="B30" s="447"/>
      <c r="C30" s="449"/>
      <c r="D30" s="230" t="s">
        <v>170</v>
      </c>
      <c r="E30" s="34">
        <v>0</v>
      </c>
      <c r="F30" s="231" t="s">
        <v>277</v>
      </c>
      <c r="G30" s="240">
        <v>0.01</v>
      </c>
      <c r="H30" s="230" t="s">
        <v>325</v>
      </c>
      <c r="I30" s="231" t="s">
        <v>301</v>
      </c>
      <c r="J30" s="231" t="s">
        <v>163</v>
      </c>
      <c r="K30" s="34" t="s">
        <v>25</v>
      </c>
    </row>
    <row r="31" spans="1:11" ht="28.8" x14ac:dyDescent="0.3">
      <c r="A31" s="229" t="s">
        <v>222</v>
      </c>
      <c r="B31" s="447"/>
      <c r="C31" s="234" t="s">
        <v>240</v>
      </c>
      <c r="D31" s="230" t="s">
        <v>173</v>
      </c>
      <c r="E31" s="34">
        <v>1</v>
      </c>
      <c r="F31" s="231" t="s">
        <v>279</v>
      </c>
      <c r="G31" s="240">
        <v>0.02</v>
      </c>
      <c r="H31" s="230" t="s">
        <v>278</v>
      </c>
      <c r="I31" s="231" t="s">
        <v>301</v>
      </c>
      <c r="J31" s="231" t="s">
        <v>163</v>
      </c>
      <c r="K31" s="34" t="s">
        <v>341</v>
      </c>
    </row>
    <row r="32" spans="1:11" ht="28.8" x14ac:dyDescent="0.3">
      <c r="A32" s="229" t="s">
        <v>219</v>
      </c>
      <c r="B32" s="447"/>
      <c r="C32" s="234" t="s">
        <v>238</v>
      </c>
      <c r="D32" s="235" t="s">
        <v>281</v>
      </c>
      <c r="E32" s="237"/>
      <c r="F32" s="235"/>
      <c r="G32" s="240">
        <v>0.02</v>
      </c>
      <c r="H32" s="230" t="s">
        <v>363</v>
      </c>
      <c r="I32" s="231" t="s">
        <v>301</v>
      </c>
      <c r="J32" s="231" t="s">
        <v>163</v>
      </c>
      <c r="K32" s="34" t="s">
        <v>25</v>
      </c>
    </row>
  </sheetData>
  <autoFilter ref="A2:K32" xr:uid="{02FCEE5D-D5AE-44B2-958F-741085FA1E11}"/>
  <mergeCells count="30">
    <mergeCell ref="J25:J26"/>
    <mergeCell ref="A27:A28"/>
    <mergeCell ref="B27:B32"/>
    <mergeCell ref="H27:H28"/>
    <mergeCell ref="A29:A30"/>
    <mergeCell ref="B12:B26"/>
    <mergeCell ref="H12:H13"/>
    <mergeCell ref="A14:A15"/>
    <mergeCell ref="C14:C15"/>
    <mergeCell ref="H14:H15"/>
    <mergeCell ref="A16:A21"/>
    <mergeCell ref="H16:H21"/>
    <mergeCell ref="A25:A26"/>
    <mergeCell ref="H25:H26"/>
    <mergeCell ref="C12:C13"/>
    <mergeCell ref="C16:C23"/>
    <mergeCell ref="H3:H6"/>
    <mergeCell ref="A8:A9"/>
    <mergeCell ref="B9:B11"/>
    <mergeCell ref="A10:A11"/>
    <mergeCell ref="H10:H11"/>
    <mergeCell ref="C5:C7"/>
    <mergeCell ref="C3:C4"/>
    <mergeCell ref="C10:C11"/>
    <mergeCell ref="C25:C26"/>
    <mergeCell ref="C27:C28"/>
    <mergeCell ref="C29:C30"/>
    <mergeCell ref="A12:A13"/>
    <mergeCell ref="A3:A6"/>
    <mergeCell ref="B3:B8"/>
  </mergeCells>
  <conditionalFormatting sqref="A2">
    <cfRule type="duplicateValues" dxfId="6" priority="1"/>
  </conditionalFormatting>
  <conditionalFormatting sqref="A29 A10 A16 A27 A31:A1048576 A22:A25 A3:A4 A7:A8 A14">
    <cfRule type="duplicateValues" dxfId="5" priority="3"/>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8F5F-FA57-40C9-98E8-9DAE74877453}">
  <dimension ref="A1:K32"/>
  <sheetViews>
    <sheetView zoomScale="70" zoomScaleNormal="70" workbookViewId="0">
      <selection activeCell="D1" sqref="D1"/>
    </sheetView>
  </sheetViews>
  <sheetFormatPr defaultColWidth="9.109375" defaultRowHeight="14.4" x14ac:dyDescent="0.3"/>
  <cols>
    <col min="1" max="1" width="36" style="228" customWidth="1"/>
    <col min="2" max="2" width="24" style="232" customWidth="1"/>
    <col min="3" max="3" width="20.5546875" style="232" customWidth="1"/>
    <col min="4" max="4" width="49.88671875" style="227" bestFit="1" customWidth="1"/>
    <col min="5" max="5" width="11.109375" style="225" bestFit="1" customWidth="1"/>
    <col min="6" max="6" width="29.44140625" style="8" bestFit="1" customWidth="1"/>
    <col min="7" max="7" width="10.88671875" style="242" bestFit="1" customWidth="1"/>
    <col min="8" max="8" width="66.33203125" style="8" bestFit="1" customWidth="1"/>
    <col min="9" max="9" width="19.33203125" style="8" customWidth="1"/>
    <col min="10" max="10" width="22.44140625" style="8" customWidth="1"/>
    <col min="11" max="11" width="16.6640625" style="225" bestFit="1" customWidth="1"/>
    <col min="12" max="16384" width="9.109375" style="8"/>
  </cols>
  <sheetData>
    <row r="1" spans="1:11" x14ac:dyDescent="0.3">
      <c r="A1" s="229"/>
      <c r="B1" s="234"/>
      <c r="C1" s="234"/>
      <c r="D1" s="230">
        <f>COUNTA(D3:D39)</f>
        <v>30</v>
      </c>
      <c r="E1" s="34"/>
      <c r="F1" s="231"/>
      <c r="G1" s="240">
        <f>SUBTOTAL(9,G3:G32)</f>
        <v>1.0000000000000004</v>
      </c>
      <c r="H1" s="231"/>
      <c r="I1" s="231"/>
      <c r="J1" s="231"/>
      <c r="K1" s="34"/>
    </row>
    <row r="2" spans="1:11" s="71" customFormat="1" ht="23.25" customHeight="1" x14ac:dyDescent="0.3">
      <c r="A2" s="247" t="s">
        <v>358</v>
      </c>
      <c r="B2" s="247" t="s">
        <v>350</v>
      </c>
      <c r="C2" s="247" t="s">
        <v>351</v>
      </c>
      <c r="D2" s="247" t="s">
        <v>237</v>
      </c>
      <c r="E2" s="248" t="s">
        <v>352</v>
      </c>
      <c r="F2" s="248" t="s">
        <v>353</v>
      </c>
      <c r="G2" s="249" t="s">
        <v>30</v>
      </c>
      <c r="H2" s="248" t="s">
        <v>354</v>
      </c>
      <c r="I2" s="248" t="s">
        <v>355</v>
      </c>
      <c r="J2" s="248" t="s">
        <v>356</v>
      </c>
      <c r="K2" s="248" t="s">
        <v>357</v>
      </c>
    </row>
    <row r="3" spans="1:11" ht="115.2" x14ac:dyDescent="0.3">
      <c r="A3" s="454" t="s">
        <v>221</v>
      </c>
      <c r="B3" s="447" t="s">
        <v>174</v>
      </c>
      <c r="C3" s="447" t="s">
        <v>260</v>
      </c>
      <c r="D3" s="230" t="s">
        <v>162</v>
      </c>
      <c r="E3" s="243">
        <v>67779</v>
      </c>
      <c r="F3" s="231" t="s">
        <v>179</v>
      </c>
      <c r="G3" s="240">
        <v>0.05</v>
      </c>
      <c r="H3" s="446" t="s">
        <v>294</v>
      </c>
      <c r="I3" s="231" t="s">
        <v>301</v>
      </c>
      <c r="J3" s="230" t="s">
        <v>311</v>
      </c>
      <c r="K3" s="34" t="s">
        <v>24</v>
      </c>
    </row>
    <row r="4" spans="1:11" x14ac:dyDescent="0.3">
      <c r="A4" s="454"/>
      <c r="B4" s="447"/>
      <c r="C4" s="447"/>
      <c r="D4" s="230" t="s">
        <v>175</v>
      </c>
      <c r="E4" s="243">
        <v>19461</v>
      </c>
      <c r="F4" s="231" t="s">
        <v>179</v>
      </c>
      <c r="G4" s="240">
        <v>0.05</v>
      </c>
      <c r="H4" s="446"/>
      <c r="I4" s="231" t="s">
        <v>301</v>
      </c>
      <c r="J4" s="231" t="s">
        <v>163</v>
      </c>
      <c r="K4" s="34" t="s">
        <v>24</v>
      </c>
    </row>
    <row r="5" spans="1:11" ht="60" customHeight="1" x14ac:dyDescent="0.3">
      <c r="A5" s="454"/>
      <c r="B5" s="447"/>
      <c r="C5" s="234" t="s">
        <v>349</v>
      </c>
      <c r="D5" s="230" t="s">
        <v>177</v>
      </c>
      <c r="E5" s="244">
        <v>0.95</v>
      </c>
      <c r="F5" s="231" t="s">
        <v>296</v>
      </c>
      <c r="G5" s="240">
        <v>0.05</v>
      </c>
      <c r="H5" s="446"/>
      <c r="I5" s="231" t="s">
        <v>301</v>
      </c>
      <c r="J5" s="231" t="s">
        <v>163</v>
      </c>
      <c r="K5" s="34" t="s">
        <v>24</v>
      </c>
    </row>
    <row r="6" spans="1:11" ht="30" customHeight="1" x14ac:dyDescent="0.3">
      <c r="A6" s="454" t="s">
        <v>218</v>
      </c>
      <c r="B6" s="447" t="s">
        <v>164</v>
      </c>
      <c r="C6" s="447" t="s">
        <v>244</v>
      </c>
      <c r="D6" s="230" t="s">
        <v>286</v>
      </c>
      <c r="E6" s="34">
        <v>5</v>
      </c>
      <c r="F6" s="231" t="s">
        <v>322</v>
      </c>
      <c r="G6" s="241">
        <v>0.05</v>
      </c>
      <c r="H6" s="230" t="s">
        <v>293</v>
      </c>
      <c r="I6" s="231" t="s">
        <v>307</v>
      </c>
      <c r="J6" s="231" t="s">
        <v>318</v>
      </c>
      <c r="K6" s="34" t="s">
        <v>22</v>
      </c>
    </row>
    <row r="7" spans="1:11" ht="72" x14ac:dyDescent="0.3">
      <c r="A7" s="454"/>
      <c r="B7" s="447"/>
      <c r="C7" s="447"/>
      <c r="D7" s="230" t="s">
        <v>274</v>
      </c>
      <c r="E7" s="237">
        <v>8</v>
      </c>
      <c r="F7" s="236" t="s">
        <v>168</v>
      </c>
      <c r="G7" s="240">
        <v>0.04</v>
      </c>
      <c r="H7" s="233" t="s">
        <v>249</v>
      </c>
      <c r="I7" s="230" t="s">
        <v>343</v>
      </c>
      <c r="J7" s="230" t="s">
        <v>334</v>
      </c>
      <c r="K7" s="34" t="s">
        <v>340</v>
      </c>
    </row>
    <row r="8" spans="1:11" ht="57.6" x14ac:dyDescent="0.3">
      <c r="A8" s="454"/>
      <c r="B8" s="447"/>
      <c r="C8" s="447" t="s">
        <v>290</v>
      </c>
      <c r="D8" s="230" t="s">
        <v>287</v>
      </c>
      <c r="E8" s="245">
        <v>2E-3</v>
      </c>
      <c r="F8" s="231" t="s">
        <v>323</v>
      </c>
      <c r="G8" s="241">
        <v>0.05</v>
      </c>
      <c r="H8" s="230" t="s">
        <v>305</v>
      </c>
      <c r="I8" s="231" t="s">
        <v>307</v>
      </c>
      <c r="J8" s="230" t="s">
        <v>314</v>
      </c>
      <c r="K8" s="34" t="s">
        <v>23</v>
      </c>
    </row>
    <row r="9" spans="1:11" ht="72" x14ac:dyDescent="0.3">
      <c r="A9" s="454"/>
      <c r="B9" s="447"/>
      <c r="C9" s="447"/>
      <c r="D9" s="230" t="s">
        <v>292</v>
      </c>
      <c r="E9" s="34">
        <v>0</v>
      </c>
      <c r="F9" s="231" t="s">
        <v>297</v>
      </c>
      <c r="G9" s="241">
        <v>0.03</v>
      </c>
      <c r="H9" s="446" t="s">
        <v>347</v>
      </c>
      <c r="I9" s="230" t="s">
        <v>343</v>
      </c>
      <c r="J9" s="230" t="s">
        <v>320</v>
      </c>
      <c r="K9" s="34" t="s">
        <v>23</v>
      </c>
    </row>
    <row r="10" spans="1:11" ht="72" x14ac:dyDescent="0.3">
      <c r="A10" s="454"/>
      <c r="B10" s="447"/>
      <c r="C10" s="447"/>
      <c r="D10" s="230" t="s">
        <v>329</v>
      </c>
      <c r="E10" s="34">
        <v>0</v>
      </c>
      <c r="F10" s="231" t="s">
        <v>330</v>
      </c>
      <c r="G10" s="241">
        <v>0.02</v>
      </c>
      <c r="H10" s="446"/>
      <c r="I10" s="230" t="s">
        <v>343</v>
      </c>
      <c r="J10" s="230" t="s">
        <v>320</v>
      </c>
      <c r="K10" s="34" t="s">
        <v>337</v>
      </c>
    </row>
    <row r="11" spans="1:11" ht="72" x14ac:dyDescent="0.3">
      <c r="A11" s="454"/>
      <c r="B11" s="447"/>
      <c r="C11" s="447" t="s">
        <v>242</v>
      </c>
      <c r="D11" s="230" t="s">
        <v>288</v>
      </c>
      <c r="E11" s="34">
        <v>2800</v>
      </c>
      <c r="F11" s="231" t="s">
        <v>324</v>
      </c>
      <c r="G11" s="241">
        <v>0.05</v>
      </c>
      <c r="H11" s="230" t="s">
        <v>304</v>
      </c>
      <c r="I11" s="230" t="s">
        <v>315</v>
      </c>
      <c r="J11" s="230" t="s">
        <v>317</v>
      </c>
      <c r="K11" s="34" t="s">
        <v>12</v>
      </c>
    </row>
    <row r="12" spans="1:11" ht="57.6" x14ac:dyDescent="0.3">
      <c r="A12" s="454"/>
      <c r="B12" s="447"/>
      <c r="C12" s="447"/>
      <c r="D12" s="230" t="s">
        <v>291</v>
      </c>
      <c r="E12" s="237"/>
      <c r="F12" s="236"/>
      <c r="G12" s="241">
        <v>0.05</v>
      </c>
      <c r="H12" s="230" t="s">
        <v>306</v>
      </c>
      <c r="I12" s="231" t="s">
        <v>307</v>
      </c>
      <c r="J12" s="230" t="s">
        <v>316</v>
      </c>
      <c r="K12" s="34" t="s">
        <v>12</v>
      </c>
    </row>
    <row r="13" spans="1:11" ht="57.6" x14ac:dyDescent="0.3">
      <c r="A13" s="454"/>
      <c r="B13" s="447"/>
      <c r="C13" s="447"/>
      <c r="D13" s="230" t="s">
        <v>289</v>
      </c>
      <c r="E13" s="244">
        <v>0.85</v>
      </c>
      <c r="F13" s="231"/>
      <c r="G13" s="241">
        <v>0.05</v>
      </c>
      <c r="H13" s="230" t="s">
        <v>328</v>
      </c>
      <c r="I13" s="231" t="s">
        <v>307</v>
      </c>
      <c r="J13" s="230" t="s">
        <v>319</v>
      </c>
      <c r="K13" s="234" t="s">
        <v>336</v>
      </c>
    </row>
    <row r="14" spans="1:11" ht="43.2" x14ac:dyDescent="0.3">
      <c r="A14" s="229" t="s">
        <v>216</v>
      </c>
      <c r="B14" s="447"/>
      <c r="C14" s="447"/>
      <c r="D14" s="230" t="s">
        <v>266</v>
      </c>
      <c r="E14" s="237"/>
      <c r="F14" s="236"/>
      <c r="G14" s="240">
        <v>0.05</v>
      </c>
      <c r="H14" s="231" t="s">
        <v>250</v>
      </c>
      <c r="I14" s="231" t="s">
        <v>307</v>
      </c>
      <c r="J14" s="230" t="s">
        <v>333</v>
      </c>
      <c r="K14" s="34" t="s">
        <v>12</v>
      </c>
    </row>
    <row r="15" spans="1:11" ht="30" customHeight="1" x14ac:dyDescent="0.3">
      <c r="A15" s="454" t="s">
        <v>215</v>
      </c>
      <c r="B15" s="447"/>
      <c r="C15" s="447" t="s">
        <v>239</v>
      </c>
      <c r="D15" s="230" t="s">
        <v>261</v>
      </c>
      <c r="E15" s="34">
        <v>10</v>
      </c>
      <c r="F15" s="231" t="s">
        <v>298</v>
      </c>
      <c r="G15" s="241">
        <v>0.02</v>
      </c>
      <c r="H15" s="446" t="s">
        <v>247</v>
      </c>
      <c r="I15" s="231" t="s">
        <v>301</v>
      </c>
      <c r="J15" s="231" t="s">
        <v>163</v>
      </c>
      <c r="K15" s="34" t="s">
        <v>338</v>
      </c>
    </row>
    <row r="16" spans="1:11" x14ac:dyDescent="0.3">
      <c r="A16" s="454"/>
      <c r="B16" s="447"/>
      <c r="C16" s="447"/>
      <c r="D16" s="238" t="s">
        <v>262</v>
      </c>
      <c r="E16" s="34">
        <v>0</v>
      </c>
      <c r="F16" s="231" t="s">
        <v>299</v>
      </c>
      <c r="G16" s="241">
        <v>0.02</v>
      </c>
      <c r="H16" s="446"/>
      <c r="I16" s="231" t="s">
        <v>301</v>
      </c>
      <c r="J16" s="231" t="s">
        <v>163</v>
      </c>
      <c r="K16" s="34" t="s">
        <v>338</v>
      </c>
    </row>
    <row r="17" spans="1:11" ht="30" customHeight="1" x14ac:dyDescent="0.3">
      <c r="A17" s="454" t="s">
        <v>223</v>
      </c>
      <c r="B17" s="447"/>
      <c r="C17" s="447" t="s">
        <v>243</v>
      </c>
      <c r="D17" s="230" t="s">
        <v>263</v>
      </c>
      <c r="E17" s="34">
        <v>3</v>
      </c>
      <c r="F17" s="231" t="s">
        <v>302</v>
      </c>
      <c r="G17" s="241">
        <v>0.03</v>
      </c>
      <c r="H17" s="446" t="s">
        <v>248</v>
      </c>
      <c r="I17" s="231" t="s">
        <v>301</v>
      </c>
      <c r="J17" s="231" t="s">
        <v>163</v>
      </c>
      <c r="K17" s="34" t="s">
        <v>339</v>
      </c>
    </row>
    <row r="18" spans="1:11" x14ac:dyDescent="0.3">
      <c r="A18" s="454"/>
      <c r="B18" s="447"/>
      <c r="C18" s="447"/>
      <c r="D18" s="230" t="s">
        <v>269</v>
      </c>
      <c r="E18" s="237"/>
      <c r="F18" s="236"/>
      <c r="G18" s="241">
        <v>0.02</v>
      </c>
      <c r="H18" s="446"/>
      <c r="I18" s="231" t="s">
        <v>301</v>
      </c>
      <c r="J18" s="231" t="s">
        <v>163</v>
      </c>
      <c r="K18" s="34" t="s">
        <v>339</v>
      </c>
    </row>
    <row r="19" spans="1:11" x14ac:dyDescent="0.3">
      <c r="A19" s="454"/>
      <c r="B19" s="447"/>
      <c r="C19" s="447"/>
      <c r="D19" s="230" t="s">
        <v>270</v>
      </c>
      <c r="E19" s="237"/>
      <c r="F19" s="236"/>
      <c r="G19" s="241">
        <v>0.02</v>
      </c>
      <c r="H19" s="446"/>
      <c r="I19" s="231" t="s">
        <v>301</v>
      </c>
      <c r="J19" s="231" t="s">
        <v>163</v>
      </c>
      <c r="K19" s="34" t="s">
        <v>339</v>
      </c>
    </row>
    <row r="20" spans="1:11" x14ac:dyDescent="0.3">
      <c r="A20" s="454"/>
      <c r="B20" s="447"/>
      <c r="C20" s="447"/>
      <c r="D20" s="230" t="s">
        <v>271</v>
      </c>
      <c r="E20" s="237"/>
      <c r="F20" s="236"/>
      <c r="G20" s="240">
        <v>0.02</v>
      </c>
      <c r="H20" s="446"/>
      <c r="I20" s="231" t="s">
        <v>301</v>
      </c>
      <c r="J20" s="231" t="s">
        <v>163</v>
      </c>
      <c r="K20" s="34" t="s">
        <v>339</v>
      </c>
    </row>
    <row r="21" spans="1:11" x14ac:dyDescent="0.3">
      <c r="A21" s="454"/>
      <c r="B21" s="447"/>
      <c r="C21" s="447"/>
      <c r="D21" s="230" t="s">
        <v>272</v>
      </c>
      <c r="E21" s="237"/>
      <c r="F21" s="236"/>
      <c r="G21" s="240">
        <v>0.02</v>
      </c>
      <c r="H21" s="446"/>
      <c r="I21" s="231" t="s">
        <v>301</v>
      </c>
      <c r="J21" s="231" t="s">
        <v>163</v>
      </c>
      <c r="K21" s="34" t="s">
        <v>339</v>
      </c>
    </row>
    <row r="22" spans="1:11" ht="15" customHeight="1" x14ac:dyDescent="0.3">
      <c r="A22" s="454"/>
      <c r="B22" s="447"/>
      <c r="C22" s="447"/>
      <c r="D22" s="230" t="s">
        <v>273</v>
      </c>
      <c r="E22" s="237"/>
      <c r="F22" s="236"/>
      <c r="G22" s="240">
        <v>0.02</v>
      </c>
      <c r="H22" s="446"/>
      <c r="I22" s="231" t="s">
        <v>301</v>
      </c>
      <c r="J22" s="231" t="s">
        <v>163</v>
      </c>
      <c r="K22" s="34" t="s">
        <v>339</v>
      </c>
    </row>
    <row r="23" spans="1:11" ht="28.8" x14ac:dyDescent="0.3">
      <c r="A23" s="229" t="s">
        <v>224</v>
      </c>
      <c r="B23" s="447"/>
      <c r="C23" s="447"/>
      <c r="D23" s="230" t="s">
        <v>267</v>
      </c>
      <c r="E23" s="34">
        <v>0</v>
      </c>
      <c r="F23" s="231" t="s">
        <v>268</v>
      </c>
      <c r="G23" s="240">
        <v>0.03</v>
      </c>
      <c r="H23" s="230" t="s">
        <v>251</v>
      </c>
      <c r="I23" s="231" t="s">
        <v>301</v>
      </c>
      <c r="J23" s="231" t="s">
        <v>163</v>
      </c>
      <c r="K23" s="34" t="s">
        <v>25</v>
      </c>
    </row>
    <row r="24" spans="1:11" ht="43.2" x14ac:dyDescent="0.3">
      <c r="A24" s="229" t="s">
        <v>220</v>
      </c>
      <c r="B24" s="447"/>
      <c r="C24" s="447"/>
      <c r="D24" s="230" t="s">
        <v>327</v>
      </c>
      <c r="E24" s="34">
        <v>0</v>
      </c>
      <c r="F24" s="231" t="s">
        <v>280</v>
      </c>
      <c r="G24" s="240">
        <v>0.03</v>
      </c>
      <c r="H24" s="230" t="s">
        <v>326</v>
      </c>
      <c r="I24" s="231" t="s">
        <v>301</v>
      </c>
      <c r="J24" s="231" t="s">
        <v>163</v>
      </c>
      <c r="K24" s="237"/>
    </row>
    <row r="25" spans="1:11" ht="45" customHeight="1" x14ac:dyDescent="0.3">
      <c r="A25" s="454" t="s">
        <v>225</v>
      </c>
      <c r="B25" s="447"/>
      <c r="C25" s="447" t="s">
        <v>275</v>
      </c>
      <c r="D25" s="230" t="s">
        <v>345</v>
      </c>
      <c r="E25" s="237">
        <v>32</v>
      </c>
      <c r="F25" s="236" t="s">
        <v>167</v>
      </c>
      <c r="G25" s="240">
        <v>0.05</v>
      </c>
      <c r="H25" s="446" t="s">
        <v>362</v>
      </c>
      <c r="I25" s="230" t="s">
        <v>343</v>
      </c>
      <c r="J25" s="446" t="s">
        <v>332</v>
      </c>
      <c r="K25" s="34" t="s">
        <v>24</v>
      </c>
    </row>
    <row r="26" spans="1:11" ht="43.2" x14ac:dyDescent="0.3">
      <c r="A26" s="454"/>
      <c r="B26" s="447"/>
      <c r="C26" s="447"/>
      <c r="D26" s="230" t="s">
        <v>346</v>
      </c>
      <c r="E26" s="237">
        <v>0</v>
      </c>
      <c r="F26" s="236" t="s">
        <v>330</v>
      </c>
      <c r="G26" s="240">
        <v>0.05</v>
      </c>
      <c r="H26" s="446"/>
      <c r="I26" s="230" t="s">
        <v>343</v>
      </c>
      <c r="J26" s="446"/>
      <c r="K26" s="34" t="s">
        <v>24</v>
      </c>
    </row>
    <row r="27" spans="1:11" ht="30" customHeight="1" x14ac:dyDescent="0.3">
      <c r="A27" s="454" t="s">
        <v>212</v>
      </c>
      <c r="B27" s="447" t="s">
        <v>165</v>
      </c>
      <c r="C27" s="447" t="s">
        <v>238</v>
      </c>
      <c r="D27" s="230" t="s">
        <v>166</v>
      </c>
      <c r="E27" s="34">
        <v>1</v>
      </c>
      <c r="F27" s="231" t="s">
        <v>279</v>
      </c>
      <c r="G27" s="240">
        <v>0.03</v>
      </c>
      <c r="H27" s="455" t="s">
        <v>252</v>
      </c>
      <c r="I27" s="231" t="s">
        <v>301</v>
      </c>
      <c r="J27" s="231" t="s">
        <v>163</v>
      </c>
      <c r="K27" s="34" t="s">
        <v>25</v>
      </c>
    </row>
    <row r="28" spans="1:11" ht="30" customHeight="1" x14ac:dyDescent="0.3">
      <c r="A28" s="454"/>
      <c r="B28" s="447"/>
      <c r="C28" s="447"/>
      <c r="D28" s="230" t="s">
        <v>276</v>
      </c>
      <c r="E28" s="244">
        <v>0.75</v>
      </c>
      <c r="F28" s="231" t="s">
        <v>300</v>
      </c>
      <c r="G28" s="240">
        <v>0.02</v>
      </c>
      <c r="H28" s="455"/>
      <c r="I28" s="231" t="s">
        <v>301</v>
      </c>
      <c r="J28" s="231" t="s">
        <v>163</v>
      </c>
      <c r="K28" s="34" t="s">
        <v>25</v>
      </c>
    </row>
    <row r="29" spans="1:11" ht="28.8" x14ac:dyDescent="0.3">
      <c r="A29" s="454" t="s">
        <v>136</v>
      </c>
      <c r="B29" s="447"/>
      <c r="C29" s="447" t="s">
        <v>239</v>
      </c>
      <c r="D29" s="230" t="s">
        <v>172</v>
      </c>
      <c r="E29" s="34">
        <v>0</v>
      </c>
      <c r="F29" s="231" t="s">
        <v>171</v>
      </c>
      <c r="G29" s="240">
        <v>0.01</v>
      </c>
      <c r="H29" s="230" t="s">
        <v>253</v>
      </c>
      <c r="I29" s="231" t="s">
        <v>301</v>
      </c>
      <c r="J29" s="231" t="s">
        <v>163</v>
      </c>
      <c r="K29" s="34" t="s">
        <v>25</v>
      </c>
    </row>
    <row r="30" spans="1:11" ht="30" customHeight="1" x14ac:dyDescent="0.3">
      <c r="A30" s="454"/>
      <c r="B30" s="447"/>
      <c r="C30" s="447"/>
      <c r="D30" s="230" t="s">
        <v>170</v>
      </c>
      <c r="E30" s="34">
        <v>0</v>
      </c>
      <c r="F30" s="231" t="s">
        <v>277</v>
      </c>
      <c r="G30" s="240">
        <v>0.02</v>
      </c>
      <c r="H30" s="230" t="s">
        <v>325</v>
      </c>
      <c r="I30" s="231" t="s">
        <v>301</v>
      </c>
      <c r="J30" s="231" t="s">
        <v>163</v>
      </c>
      <c r="K30" s="34" t="s">
        <v>25</v>
      </c>
    </row>
    <row r="31" spans="1:11" ht="28.8" x14ac:dyDescent="0.3">
      <c r="A31" s="229" t="s">
        <v>222</v>
      </c>
      <c r="B31" s="447"/>
      <c r="C31" s="234" t="s">
        <v>240</v>
      </c>
      <c r="D31" s="230" t="s">
        <v>173</v>
      </c>
      <c r="E31" s="34">
        <v>1</v>
      </c>
      <c r="F31" s="231" t="s">
        <v>279</v>
      </c>
      <c r="G31" s="240">
        <v>0.03</v>
      </c>
      <c r="H31" s="230" t="s">
        <v>278</v>
      </c>
      <c r="I31" s="231" t="s">
        <v>301</v>
      </c>
      <c r="J31" s="231" t="s">
        <v>163</v>
      </c>
      <c r="K31" s="34" t="s">
        <v>341</v>
      </c>
    </row>
    <row r="32" spans="1:11" ht="28.8" x14ac:dyDescent="0.3">
      <c r="A32" s="229" t="s">
        <v>219</v>
      </c>
      <c r="B32" s="447"/>
      <c r="C32" s="234" t="s">
        <v>238</v>
      </c>
      <c r="D32" s="230" t="s">
        <v>281</v>
      </c>
      <c r="E32" s="237"/>
      <c r="F32" s="236"/>
      <c r="G32" s="240">
        <v>0.02</v>
      </c>
      <c r="H32" s="230" t="s">
        <v>363</v>
      </c>
      <c r="I32" s="231" t="s">
        <v>301</v>
      </c>
      <c r="J32" s="231" t="s">
        <v>163</v>
      </c>
      <c r="K32" s="34" t="s">
        <v>25</v>
      </c>
    </row>
  </sheetData>
  <autoFilter ref="A2:K32" xr:uid="{02FCEE5D-D5AE-44B2-958F-741085FA1E11}"/>
  <mergeCells count="26">
    <mergeCell ref="C25:C26"/>
    <mergeCell ref="C17:C24"/>
    <mergeCell ref="C11:C14"/>
    <mergeCell ref="J25:J26"/>
    <mergeCell ref="A27:A28"/>
    <mergeCell ref="B27:B32"/>
    <mergeCell ref="H27:H28"/>
    <mergeCell ref="A29:A30"/>
    <mergeCell ref="C27:C28"/>
    <mergeCell ref="C29:C30"/>
    <mergeCell ref="A3:A5"/>
    <mergeCell ref="B3:B5"/>
    <mergeCell ref="H3:H5"/>
    <mergeCell ref="C3:C4"/>
    <mergeCell ref="H9:H10"/>
    <mergeCell ref="C8:C10"/>
    <mergeCell ref="C6:C7"/>
    <mergeCell ref="A6:A13"/>
    <mergeCell ref="B6:B26"/>
    <mergeCell ref="A15:A16"/>
    <mergeCell ref="C15:C16"/>
    <mergeCell ref="H15:H16"/>
    <mergeCell ref="A17:A22"/>
    <mergeCell ref="H17:H22"/>
    <mergeCell ref="A25:A26"/>
    <mergeCell ref="H25:H26"/>
  </mergeCells>
  <conditionalFormatting sqref="A2">
    <cfRule type="duplicateValues" dxfId="4" priority="1"/>
  </conditionalFormatting>
  <conditionalFormatting sqref="A29 A17 A27 A31:A1048576 A23:A25 A3:A4 A6:A7 A14:A15">
    <cfRule type="duplicateValues" dxfId="3"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423E-E015-4B6C-8A3D-75DE26489C2D}">
  <dimension ref="A1:K23"/>
  <sheetViews>
    <sheetView zoomScale="85" zoomScaleNormal="85" workbookViewId="0">
      <selection activeCell="D3" sqref="D3"/>
    </sheetView>
  </sheetViews>
  <sheetFormatPr defaultColWidth="9.109375" defaultRowHeight="14.4" x14ac:dyDescent="0.3"/>
  <cols>
    <col min="1" max="1" width="36" style="228" customWidth="1"/>
    <col min="2" max="2" width="24" style="232" customWidth="1"/>
    <col min="3" max="3" width="20.5546875" style="232" customWidth="1"/>
    <col min="4" max="4" width="49.88671875" style="227" bestFit="1" customWidth="1"/>
    <col min="5" max="5" width="13.109375" style="225" customWidth="1"/>
    <col min="6" max="6" width="29.44140625" style="8" bestFit="1" customWidth="1"/>
    <col min="7" max="7" width="10.88671875" style="242" bestFit="1" customWidth="1"/>
    <col min="8" max="8" width="66.33203125" style="8" bestFit="1" customWidth="1"/>
    <col min="9" max="9" width="19.33203125" style="8" customWidth="1"/>
    <col min="10" max="10" width="22.44140625" style="8" customWidth="1"/>
    <col min="11" max="11" width="16.6640625" style="225" bestFit="1" customWidth="1"/>
    <col min="12" max="16384" width="9.109375" style="8"/>
  </cols>
  <sheetData>
    <row r="1" spans="1:11" x14ac:dyDescent="0.3">
      <c r="A1" s="229"/>
      <c r="B1" s="234"/>
      <c r="C1" s="234"/>
      <c r="D1" s="230">
        <f>COUNTA(D3:D39)</f>
        <v>21</v>
      </c>
      <c r="E1" s="34"/>
      <c r="F1" s="231"/>
      <c r="G1" s="240">
        <f>SUBTOTAL(9,G3:G23)</f>
        <v>0.97000000000000042</v>
      </c>
      <c r="H1" s="231"/>
      <c r="I1" s="231"/>
      <c r="J1" s="231"/>
      <c r="K1" s="34"/>
    </row>
    <row r="2" spans="1:11" s="71" customFormat="1" ht="24" customHeight="1" x14ac:dyDescent="0.3">
      <c r="A2" s="247" t="s">
        <v>358</v>
      </c>
      <c r="B2" s="247" t="s">
        <v>350</v>
      </c>
      <c r="C2" s="247" t="s">
        <v>351</v>
      </c>
      <c r="D2" s="247" t="s">
        <v>237</v>
      </c>
      <c r="E2" s="248" t="s">
        <v>352</v>
      </c>
      <c r="F2" s="248" t="s">
        <v>353</v>
      </c>
      <c r="G2" s="249" t="s">
        <v>30</v>
      </c>
      <c r="H2" s="248" t="s">
        <v>354</v>
      </c>
      <c r="I2" s="248" t="s">
        <v>355</v>
      </c>
      <c r="J2" s="248" t="s">
        <v>356</v>
      </c>
      <c r="K2" s="248" t="s">
        <v>357</v>
      </c>
    </row>
    <row r="3" spans="1:11" ht="115.2" x14ac:dyDescent="0.3">
      <c r="A3" s="454" t="s">
        <v>221</v>
      </c>
      <c r="B3" s="447" t="s">
        <v>174</v>
      </c>
      <c r="C3" s="234" t="s">
        <v>260</v>
      </c>
      <c r="D3" s="230" t="s">
        <v>162</v>
      </c>
      <c r="E3" s="243">
        <v>67779</v>
      </c>
      <c r="F3" s="231" t="s">
        <v>179</v>
      </c>
      <c r="G3" s="240">
        <v>0.1</v>
      </c>
      <c r="H3" s="446" t="s">
        <v>294</v>
      </c>
      <c r="I3" s="231" t="s">
        <v>301</v>
      </c>
      <c r="J3" s="230" t="s">
        <v>311</v>
      </c>
      <c r="K3" s="34" t="s">
        <v>24</v>
      </c>
    </row>
    <row r="4" spans="1:11" x14ac:dyDescent="0.3">
      <c r="A4" s="454"/>
      <c r="B4" s="447"/>
      <c r="C4" s="234" t="s">
        <v>260</v>
      </c>
      <c r="D4" s="230" t="s">
        <v>175</v>
      </c>
      <c r="E4" s="243">
        <v>19461</v>
      </c>
      <c r="F4" s="231" t="s">
        <v>179</v>
      </c>
      <c r="G4" s="240">
        <v>0.1</v>
      </c>
      <c r="H4" s="446"/>
      <c r="I4" s="231" t="s">
        <v>301</v>
      </c>
      <c r="J4" s="231" t="s">
        <v>163</v>
      </c>
      <c r="K4" s="34" t="s">
        <v>24</v>
      </c>
    </row>
    <row r="5" spans="1:11" ht="60" customHeight="1" x14ac:dyDescent="0.3">
      <c r="A5" s="454"/>
      <c r="B5" s="447"/>
      <c r="C5" s="234" t="s">
        <v>349</v>
      </c>
      <c r="D5" s="230" t="s">
        <v>177</v>
      </c>
      <c r="E5" s="244">
        <v>0.95</v>
      </c>
      <c r="F5" s="231" t="s">
        <v>296</v>
      </c>
      <c r="G5" s="240">
        <v>7.0000000000000007E-2</v>
      </c>
      <c r="H5" s="446"/>
      <c r="I5" s="231" t="s">
        <v>301</v>
      </c>
      <c r="J5" s="231" t="s">
        <v>163</v>
      </c>
      <c r="K5" s="34" t="s">
        <v>24</v>
      </c>
    </row>
    <row r="6" spans="1:11" ht="30" customHeight="1" x14ac:dyDescent="0.3">
      <c r="A6" s="454" t="s">
        <v>215</v>
      </c>
      <c r="B6" s="447" t="s">
        <v>164</v>
      </c>
      <c r="C6" s="447" t="s">
        <v>239</v>
      </c>
      <c r="D6" s="230" t="s">
        <v>261</v>
      </c>
      <c r="E6" s="34">
        <v>10</v>
      </c>
      <c r="F6" s="231" t="s">
        <v>298</v>
      </c>
      <c r="G6" s="241">
        <v>0.05</v>
      </c>
      <c r="H6" s="446" t="s">
        <v>247</v>
      </c>
      <c r="I6" s="231" t="s">
        <v>301</v>
      </c>
      <c r="J6" s="231" t="s">
        <v>163</v>
      </c>
      <c r="K6" s="34" t="s">
        <v>338</v>
      </c>
    </row>
    <row r="7" spans="1:11" x14ac:dyDescent="0.3">
      <c r="A7" s="454"/>
      <c r="B7" s="447"/>
      <c r="C7" s="447"/>
      <c r="D7" s="238" t="s">
        <v>262</v>
      </c>
      <c r="E7" s="34">
        <v>0</v>
      </c>
      <c r="F7" s="231" t="s">
        <v>299</v>
      </c>
      <c r="G7" s="241">
        <v>0.05</v>
      </c>
      <c r="H7" s="446"/>
      <c r="I7" s="231" t="s">
        <v>301</v>
      </c>
      <c r="J7" s="231" t="s">
        <v>163</v>
      </c>
      <c r="K7" s="34" t="s">
        <v>338</v>
      </c>
    </row>
    <row r="8" spans="1:11" ht="30" customHeight="1" x14ac:dyDescent="0.3">
      <c r="A8" s="454" t="s">
        <v>223</v>
      </c>
      <c r="B8" s="447"/>
      <c r="C8" s="447" t="s">
        <v>243</v>
      </c>
      <c r="D8" s="230" t="s">
        <v>263</v>
      </c>
      <c r="E8" s="34">
        <v>3</v>
      </c>
      <c r="F8" s="231" t="s">
        <v>302</v>
      </c>
      <c r="G8" s="241">
        <v>0.03</v>
      </c>
      <c r="H8" s="446" t="s">
        <v>248</v>
      </c>
      <c r="I8" s="231" t="s">
        <v>301</v>
      </c>
      <c r="J8" s="231" t="s">
        <v>163</v>
      </c>
      <c r="K8" s="34" t="s">
        <v>339</v>
      </c>
    </row>
    <row r="9" spans="1:11" x14ac:dyDescent="0.3">
      <c r="A9" s="454"/>
      <c r="B9" s="447"/>
      <c r="C9" s="447"/>
      <c r="D9" s="230" t="s">
        <v>269</v>
      </c>
      <c r="E9" s="237"/>
      <c r="F9" s="236"/>
      <c r="G9" s="241">
        <v>0.02</v>
      </c>
      <c r="H9" s="446"/>
      <c r="I9" s="231" t="s">
        <v>301</v>
      </c>
      <c r="J9" s="231" t="s">
        <v>163</v>
      </c>
      <c r="K9" s="34" t="s">
        <v>339</v>
      </c>
    </row>
    <row r="10" spans="1:11" x14ac:dyDescent="0.3">
      <c r="A10" s="454"/>
      <c r="B10" s="447"/>
      <c r="C10" s="447"/>
      <c r="D10" s="230" t="s">
        <v>270</v>
      </c>
      <c r="E10" s="237"/>
      <c r="F10" s="236"/>
      <c r="G10" s="241">
        <v>0.02</v>
      </c>
      <c r="H10" s="446"/>
      <c r="I10" s="231" t="s">
        <v>301</v>
      </c>
      <c r="J10" s="231" t="s">
        <v>163</v>
      </c>
      <c r="K10" s="34" t="s">
        <v>339</v>
      </c>
    </row>
    <row r="11" spans="1:11" x14ac:dyDescent="0.3">
      <c r="A11" s="454"/>
      <c r="B11" s="447"/>
      <c r="C11" s="447"/>
      <c r="D11" s="230" t="s">
        <v>271</v>
      </c>
      <c r="E11" s="237"/>
      <c r="F11" s="236"/>
      <c r="G11" s="240">
        <v>0.02</v>
      </c>
      <c r="H11" s="446"/>
      <c r="I11" s="231" t="s">
        <v>301</v>
      </c>
      <c r="J11" s="231" t="s">
        <v>163</v>
      </c>
      <c r="K11" s="34" t="s">
        <v>339</v>
      </c>
    </row>
    <row r="12" spans="1:11" x14ac:dyDescent="0.3">
      <c r="A12" s="454"/>
      <c r="B12" s="447"/>
      <c r="C12" s="447"/>
      <c r="D12" s="230" t="s">
        <v>272</v>
      </c>
      <c r="E12" s="237"/>
      <c r="F12" s="236"/>
      <c r="G12" s="240">
        <v>0.02</v>
      </c>
      <c r="H12" s="446"/>
      <c r="I12" s="231" t="s">
        <v>301</v>
      </c>
      <c r="J12" s="231" t="s">
        <v>163</v>
      </c>
      <c r="K12" s="34" t="s">
        <v>339</v>
      </c>
    </row>
    <row r="13" spans="1:11" ht="15" customHeight="1" x14ac:dyDescent="0.3">
      <c r="A13" s="454"/>
      <c r="B13" s="447"/>
      <c r="C13" s="447"/>
      <c r="D13" s="230" t="s">
        <v>273</v>
      </c>
      <c r="E13" s="237"/>
      <c r="F13" s="236"/>
      <c r="G13" s="240">
        <v>0.02</v>
      </c>
      <c r="H13" s="446"/>
      <c r="I13" s="231" t="s">
        <v>301</v>
      </c>
      <c r="J13" s="231" t="s">
        <v>163</v>
      </c>
      <c r="K13" s="34" t="s">
        <v>339</v>
      </c>
    </row>
    <row r="14" spans="1:11" ht="28.8" x14ac:dyDescent="0.3">
      <c r="A14" s="454"/>
      <c r="B14" s="447"/>
      <c r="C14" s="447"/>
      <c r="D14" s="230" t="s">
        <v>169</v>
      </c>
      <c r="E14" s="237"/>
      <c r="F14" s="236"/>
      <c r="G14" s="240">
        <v>0.05</v>
      </c>
      <c r="H14" s="230" t="s">
        <v>303</v>
      </c>
      <c r="I14" s="231" t="s">
        <v>308</v>
      </c>
      <c r="J14" s="231" t="s">
        <v>25</v>
      </c>
      <c r="K14" s="34" t="s">
        <v>25</v>
      </c>
    </row>
    <row r="15" spans="1:11" ht="28.8" x14ac:dyDescent="0.3">
      <c r="A15" s="229" t="s">
        <v>224</v>
      </c>
      <c r="B15" s="447"/>
      <c r="C15" s="447"/>
      <c r="D15" s="230" t="s">
        <v>267</v>
      </c>
      <c r="E15" s="34">
        <v>0</v>
      </c>
      <c r="F15" s="231" t="s">
        <v>268</v>
      </c>
      <c r="G15" s="240">
        <v>0.05</v>
      </c>
      <c r="H15" s="230" t="s">
        <v>251</v>
      </c>
      <c r="I15" s="231" t="s">
        <v>301</v>
      </c>
      <c r="J15" s="231" t="s">
        <v>163</v>
      </c>
      <c r="K15" s="34" t="s">
        <v>25</v>
      </c>
    </row>
    <row r="16" spans="1:11" ht="43.2" x14ac:dyDescent="0.3">
      <c r="A16" s="229" t="s">
        <v>220</v>
      </c>
      <c r="B16" s="447"/>
      <c r="C16" s="447"/>
      <c r="D16" s="230" t="s">
        <v>327</v>
      </c>
      <c r="E16" s="34">
        <v>0</v>
      </c>
      <c r="F16" s="231" t="s">
        <v>280</v>
      </c>
      <c r="G16" s="240">
        <v>0.03</v>
      </c>
      <c r="H16" s="230" t="s">
        <v>326</v>
      </c>
      <c r="I16" s="231" t="s">
        <v>301</v>
      </c>
      <c r="J16" s="231" t="s">
        <v>163</v>
      </c>
      <c r="K16" s="237"/>
    </row>
    <row r="17" spans="1:11" ht="57.6" x14ac:dyDescent="0.3">
      <c r="A17" s="239" t="s">
        <v>225</v>
      </c>
      <c r="B17" s="447"/>
      <c r="C17" s="234" t="s">
        <v>275</v>
      </c>
      <c r="D17" s="230" t="s">
        <v>264</v>
      </c>
      <c r="E17" s="237">
        <v>80</v>
      </c>
      <c r="F17" s="236" t="s">
        <v>344</v>
      </c>
      <c r="G17" s="240">
        <v>7.0000000000000007E-2</v>
      </c>
      <c r="H17" s="230" t="s">
        <v>362</v>
      </c>
      <c r="I17" s="230" t="s">
        <v>348</v>
      </c>
      <c r="J17" s="231"/>
      <c r="K17" s="34" t="s">
        <v>24</v>
      </c>
    </row>
    <row r="18" spans="1:11" ht="30" customHeight="1" x14ac:dyDescent="0.3">
      <c r="A18" s="454" t="s">
        <v>212</v>
      </c>
      <c r="B18" s="447" t="s">
        <v>165</v>
      </c>
      <c r="C18" s="447" t="s">
        <v>238</v>
      </c>
      <c r="D18" s="230" t="s">
        <v>166</v>
      </c>
      <c r="E18" s="34">
        <v>1</v>
      </c>
      <c r="F18" s="231" t="s">
        <v>279</v>
      </c>
      <c r="G18" s="240">
        <v>0.05</v>
      </c>
      <c r="H18" s="455" t="s">
        <v>252</v>
      </c>
      <c r="I18" s="231" t="s">
        <v>301</v>
      </c>
      <c r="J18" s="231" t="s">
        <v>163</v>
      </c>
      <c r="K18" s="34" t="s">
        <v>25</v>
      </c>
    </row>
    <row r="19" spans="1:11" ht="30" customHeight="1" x14ac:dyDescent="0.3">
      <c r="A19" s="454"/>
      <c r="B19" s="447"/>
      <c r="C19" s="447"/>
      <c r="D19" s="230" t="s">
        <v>276</v>
      </c>
      <c r="E19" s="244">
        <v>0.75</v>
      </c>
      <c r="F19" s="231" t="s">
        <v>300</v>
      </c>
      <c r="G19" s="240">
        <v>0.04</v>
      </c>
      <c r="H19" s="455"/>
      <c r="I19" s="231" t="s">
        <v>301</v>
      </c>
      <c r="J19" s="231" t="s">
        <v>163</v>
      </c>
      <c r="K19" s="34" t="s">
        <v>25</v>
      </c>
    </row>
    <row r="20" spans="1:11" ht="28.8" x14ac:dyDescent="0.3">
      <c r="A20" s="454" t="s">
        <v>136</v>
      </c>
      <c r="B20" s="447"/>
      <c r="C20" s="447" t="s">
        <v>239</v>
      </c>
      <c r="D20" s="230" t="s">
        <v>172</v>
      </c>
      <c r="E20" s="34">
        <v>0</v>
      </c>
      <c r="F20" s="231" t="s">
        <v>171</v>
      </c>
      <c r="G20" s="240">
        <v>0.05</v>
      </c>
      <c r="H20" s="230" t="s">
        <v>253</v>
      </c>
      <c r="I20" s="231" t="s">
        <v>301</v>
      </c>
      <c r="J20" s="231" t="s">
        <v>163</v>
      </c>
      <c r="K20" s="34" t="s">
        <v>25</v>
      </c>
    </row>
    <row r="21" spans="1:11" ht="30" customHeight="1" x14ac:dyDescent="0.3">
      <c r="A21" s="454"/>
      <c r="B21" s="447"/>
      <c r="C21" s="447"/>
      <c r="D21" s="230" t="s">
        <v>170</v>
      </c>
      <c r="E21" s="34">
        <v>0</v>
      </c>
      <c r="F21" s="231" t="s">
        <v>277</v>
      </c>
      <c r="G21" s="240">
        <v>0.03</v>
      </c>
      <c r="H21" s="230" t="s">
        <v>325</v>
      </c>
      <c r="I21" s="231" t="s">
        <v>301</v>
      </c>
      <c r="J21" s="231" t="s">
        <v>163</v>
      </c>
      <c r="K21" s="34" t="s">
        <v>25</v>
      </c>
    </row>
    <row r="22" spans="1:11" ht="28.8" x14ac:dyDescent="0.3">
      <c r="A22" s="229" t="s">
        <v>222</v>
      </c>
      <c r="B22" s="447"/>
      <c r="C22" s="234" t="s">
        <v>240</v>
      </c>
      <c r="D22" s="230" t="s">
        <v>173</v>
      </c>
      <c r="E22" s="34">
        <v>1</v>
      </c>
      <c r="F22" s="231" t="s">
        <v>279</v>
      </c>
      <c r="G22" s="240">
        <v>0.03</v>
      </c>
      <c r="H22" s="230" t="s">
        <v>278</v>
      </c>
      <c r="I22" s="231" t="s">
        <v>301</v>
      </c>
      <c r="J22" s="231" t="s">
        <v>163</v>
      </c>
      <c r="K22" s="34" t="s">
        <v>341</v>
      </c>
    </row>
    <row r="23" spans="1:11" ht="28.8" x14ac:dyDescent="0.3">
      <c r="A23" s="229" t="s">
        <v>219</v>
      </c>
      <c r="B23" s="447"/>
      <c r="C23" s="234" t="s">
        <v>238</v>
      </c>
      <c r="D23" s="230" t="s">
        <v>281</v>
      </c>
      <c r="E23" s="237"/>
      <c r="F23" s="236"/>
      <c r="G23" s="240">
        <v>7.0000000000000007E-2</v>
      </c>
      <c r="H23" s="230" t="s">
        <v>363</v>
      </c>
      <c r="I23" s="231" t="s">
        <v>301</v>
      </c>
      <c r="J23" s="231" t="s">
        <v>163</v>
      </c>
      <c r="K23" s="34" t="s">
        <v>25</v>
      </c>
    </row>
  </sheetData>
  <autoFilter ref="A2:K23" xr:uid="{02FCEE5D-D5AE-44B2-958F-741085FA1E11}"/>
  <mergeCells count="16">
    <mergeCell ref="A18:A19"/>
    <mergeCell ref="B18:B23"/>
    <mergeCell ref="H18:H19"/>
    <mergeCell ref="A20:A21"/>
    <mergeCell ref="A6:A7"/>
    <mergeCell ref="C6:C7"/>
    <mergeCell ref="H6:H7"/>
    <mergeCell ref="A8:A14"/>
    <mergeCell ref="H8:H13"/>
    <mergeCell ref="C18:C19"/>
    <mergeCell ref="C20:C21"/>
    <mergeCell ref="A3:A5"/>
    <mergeCell ref="B3:B5"/>
    <mergeCell ref="H3:H5"/>
    <mergeCell ref="B6:B17"/>
    <mergeCell ref="C8:C16"/>
  </mergeCells>
  <conditionalFormatting sqref="A2">
    <cfRule type="duplicateValues" dxfId="2" priority="1"/>
  </conditionalFormatting>
  <conditionalFormatting sqref="A17">
    <cfRule type="duplicateValues" dxfId="1" priority="2"/>
  </conditionalFormatting>
  <conditionalFormatting sqref="A20 A8 A22:A1048576 A15:A16 A3:A4 A6 A18">
    <cfRule type="duplicateValues" dxfId="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3"/>
  <sheetViews>
    <sheetView showGridLines="0" zoomScaleNormal="100" workbookViewId="0">
      <selection activeCell="C9" sqref="C9"/>
    </sheetView>
  </sheetViews>
  <sheetFormatPr defaultColWidth="9.109375" defaultRowHeight="14.4" x14ac:dyDescent="0.3"/>
  <cols>
    <col min="1" max="1" width="9" style="10" bestFit="1" customWidth="1"/>
    <col min="2" max="2" width="23.6640625" style="9" bestFit="1" customWidth="1"/>
    <col min="3" max="3" width="76.109375" style="9" bestFit="1" customWidth="1"/>
    <col min="4" max="4" width="12.88671875" style="9" bestFit="1" customWidth="1"/>
    <col min="5" max="5" width="13.33203125" style="9" bestFit="1" customWidth="1"/>
    <col min="6" max="7" width="10.6640625" style="11" customWidth="1"/>
    <col min="8" max="16384" width="9.109375" style="9"/>
  </cols>
  <sheetData>
    <row r="1" spans="1:7" ht="23.4" x14ac:dyDescent="0.45">
      <c r="A1" s="391" t="s">
        <v>29</v>
      </c>
      <c r="B1" s="391"/>
      <c r="C1" s="391"/>
      <c r="D1" s="391"/>
      <c r="E1" s="391"/>
      <c r="F1" s="391"/>
      <c r="G1" s="391"/>
    </row>
    <row r="2" spans="1:7" x14ac:dyDescent="0.3">
      <c r="A2" s="152"/>
      <c r="B2" s="153"/>
      <c r="C2" s="154"/>
      <c r="D2" s="154"/>
      <c r="E2" s="154"/>
      <c r="F2" s="155"/>
      <c r="G2" s="155"/>
    </row>
    <row r="3" spans="1:7" x14ac:dyDescent="0.3">
      <c r="B3" s="174" t="s">
        <v>68</v>
      </c>
      <c r="C3" s="175" t="s">
        <v>7</v>
      </c>
      <c r="D3"/>
      <c r="E3"/>
    </row>
    <row r="4" spans="1:7" x14ac:dyDescent="0.3">
      <c r="B4" s="10"/>
    </row>
    <row r="5" spans="1:7" x14ac:dyDescent="0.3">
      <c r="A5" s="22" t="s">
        <v>11</v>
      </c>
      <c r="B5" s="163" t="s">
        <v>4</v>
      </c>
      <c r="C5" s="163" t="s">
        <v>13</v>
      </c>
      <c r="D5" s="179" t="s">
        <v>208</v>
      </c>
      <c r="E5" s="182" t="s">
        <v>209</v>
      </c>
      <c r="F5" s="185"/>
      <c r="G5" s="185"/>
    </row>
    <row r="6" spans="1:7" x14ac:dyDescent="0.3">
      <c r="A6" s="159">
        <v>1</v>
      </c>
      <c r="B6" s="164" t="s">
        <v>150</v>
      </c>
      <c r="C6" t="s">
        <v>142</v>
      </c>
      <c r="D6" s="179">
        <v>4</v>
      </c>
      <c r="E6" s="182">
        <v>4</v>
      </c>
      <c r="F6" s="186"/>
      <c r="G6" s="186"/>
    </row>
    <row r="7" spans="1:7" ht="43.2" x14ac:dyDescent="0.3">
      <c r="A7" s="159">
        <v>2</v>
      </c>
      <c r="B7" s="176" t="s">
        <v>18</v>
      </c>
      <c r="C7" s="180" t="s">
        <v>155</v>
      </c>
      <c r="D7" s="179">
        <v>4</v>
      </c>
      <c r="E7" s="182">
        <v>4</v>
      </c>
      <c r="F7" s="186"/>
      <c r="G7" s="186"/>
    </row>
    <row r="8" spans="1:7" x14ac:dyDescent="0.3">
      <c r="A8" s="159">
        <v>3</v>
      </c>
      <c r="B8" s="176" t="s">
        <v>18</v>
      </c>
      <c r="C8" s="179" t="s">
        <v>196</v>
      </c>
      <c r="D8" s="179">
        <v>4</v>
      </c>
      <c r="E8" s="182">
        <v>4</v>
      </c>
      <c r="F8" s="186"/>
      <c r="G8" s="186"/>
    </row>
    <row r="9" spans="1:7" x14ac:dyDescent="0.3">
      <c r="A9" s="159">
        <v>4</v>
      </c>
      <c r="B9" s="164" t="s">
        <v>17</v>
      </c>
      <c r="C9" s="179" t="s">
        <v>159</v>
      </c>
      <c r="D9" s="179">
        <v>4</v>
      </c>
      <c r="E9" s="182">
        <v>4</v>
      </c>
      <c r="F9" s="186"/>
      <c r="G9" s="186"/>
    </row>
    <row r="10" spans="1:7" x14ac:dyDescent="0.3">
      <c r="A10" s="159">
        <v>5</v>
      </c>
      <c r="B10" s="164" t="s">
        <v>17</v>
      </c>
      <c r="C10" s="179" t="s">
        <v>199</v>
      </c>
      <c r="D10" s="179">
        <v>4</v>
      </c>
      <c r="E10" s="182">
        <v>4</v>
      </c>
      <c r="F10" s="186"/>
      <c r="G10" s="186"/>
    </row>
    <row r="11" spans="1:7" x14ac:dyDescent="0.3">
      <c r="A11" s="159">
        <v>6</v>
      </c>
      <c r="B11" s="164" t="s">
        <v>17</v>
      </c>
      <c r="C11" s="179" t="s">
        <v>200</v>
      </c>
      <c r="D11" s="179">
        <v>4</v>
      </c>
      <c r="E11" s="182">
        <v>3</v>
      </c>
      <c r="F11" s="186"/>
      <c r="G11" s="186"/>
    </row>
    <row r="12" spans="1:7" x14ac:dyDescent="0.3">
      <c r="A12" s="159">
        <v>7</v>
      </c>
      <c r="B12" s="164" t="s">
        <v>17</v>
      </c>
      <c r="C12" s="179" t="s">
        <v>189</v>
      </c>
      <c r="D12" s="179">
        <v>4</v>
      </c>
      <c r="E12" s="182">
        <v>3</v>
      </c>
      <c r="F12" s="186"/>
      <c r="G12" s="186"/>
    </row>
    <row r="13" spans="1:7" x14ac:dyDescent="0.3">
      <c r="A13" s="159">
        <v>8</v>
      </c>
      <c r="B13" s="164" t="s">
        <v>15</v>
      </c>
      <c r="C13" s="179" t="s">
        <v>186</v>
      </c>
      <c r="D13" s="179">
        <v>4</v>
      </c>
      <c r="E13" s="182">
        <v>3</v>
      </c>
      <c r="F13" s="186"/>
      <c r="G13" s="186"/>
    </row>
    <row r="14" spans="1:7" x14ac:dyDescent="0.3">
      <c r="A14" s="159">
        <v>9</v>
      </c>
      <c r="B14" s="164" t="s">
        <v>15</v>
      </c>
      <c r="C14" s="179" t="s">
        <v>202</v>
      </c>
      <c r="D14" s="179">
        <v>3</v>
      </c>
      <c r="E14" s="182">
        <v>4</v>
      </c>
      <c r="F14" s="186"/>
      <c r="G14" s="186"/>
    </row>
    <row r="15" spans="1:7" x14ac:dyDescent="0.3">
      <c r="A15" s="159">
        <v>10</v>
      </c>
      <c r="B15" s="164" t="s">
        <v>14</v>
      </c>
      <c r="C15" s="179" t="s">
        <v>153</v>
      </c>
      <c r="D15" s="179">
        <v>4</v>
      </c>
      <c r="E15" s="182">
        <v>3</v>
      </c>
      <c r="F15" s="186"/>
      <c r="G15" s="186"/>
    </row>
    <row r="16" spans="1:7" x14ac:dyDescent="0.3">
      <c r="A16" s="159">
        <v>11</v>
      </c>
      <c r="B16" s="164" t="s">
        <v>14</v>
      </c>
      <c r="C16" t="s">
        <v>154</v>
      </c>
      <c r="D16" s="179">
        <v>3</v>
      </c>
      <c r="E16" s="182">
        <v>3</v>
      </c>
      <c r="F16" s="186"/>
      <c r="G16" s="186"/>
    </row>
    <row r="17" spans="1:7" x14ac:dyDescent="0.3">
      <c r="A17" s="159">
        <v>12</v>
      </c>
      <c r="B17" s="156" t="s">
        <v>66</v>
      </c>
      <c r="C17" s="162"/>
      <c r="D17" s="183">
        <v>42</v>
      </c>
      <c r="E17" s="184">
        <v>39</v>
      </c>
      <c r="F17" s="155"/>
      <c r="G17" s="155"/>
    </row>
    <row r="18" spans="1:7" x14ac:dyDescent="0.3">
      <c r="B18"/>
      <c r="C18"/>
      <c r="D18"/>
      <c r="E18"/>
    </row>
    <row r="19" spans="1:7" x14ac:dyDescent="0.3">
      <c r="B19"/>
      <c r="C19"/>
      <c r="D19"/>
      <c r="E19"/>
    </row>
    <row r="20" spans="1:7" s="10" customFormat="1" x14ac:dyDescent="0.3">
      <c r="A20" s="191" t="str">
        <f t="shared" ref="A20:E31" si="0">A5</f>
        <v>NO</v>
      </c>
      <c r="B20" s="201" t="str">
        <f t="shared" si="0"/>
        <v>TINJAUAN (FAKTOR)</v>
      </c>
      <c r="C20" s="201" t="str">
        <f t="shared" si="0"/>
        <v>ISU</v>
      </c>
      <c r="D20" s="201" t="s">
        <v>30</v>
      </c>
      <c r="E20" s="202" t="s">
        <v>32</v>
      </c>
      <c r="F20" s="203" t="s">
        <v>31</v>
      </c>
      <c r="G20" s="203" t="s">
        <v>33</v>
      </c>
    </row>
    <row r="21" spans="1:7" x14ac:dyDescent="0.3">
      <c r="A21" s="159">
        <f t="shared" si="0"/>
        <v>1</v>
      </c>
      <c r="B21" s="164" t="str">
        <f t="shared" si="0"/>
        <v>Kaizen</v>
      </c>
      <c r="C21" s="164" t="str">
        <f t="shared" si="0"/>
        <v>Budaya Kaizen konsisten diimplementasikan di lingkungan Chitose</v>
      </c>
      <c r="D21" s="164">
        <f t="shared" si="0"/>
        <v>4</v>
      </c>
      <c r="E21" s="7">
        <f t="shared" si="0"/>
        <v>4</v>
      </c>
      <c r="F21" s="189">
        <f>D21/$D$32</f>
        <v>9.5238095238095233E-2</v>
      </c>
      <c r="G21" s="190">
        <f>F21*E21</f>
        <v>0.38095238095238093</v>
      </c>
    </row>
    <row r="22" spans="1:7" x14ac:dyDescent="0.3">
      <c r="A22" s="159">
        <f t="shared" si="0"/>
        <v>2</v>
      </c>
      <c r="B22" s="164" t="str">
        <f t="shared" si="0"/>
        <v>Penjualan</v>
      </c>
      <c r="C22" s="164" t="str">
        <f t="shared" si="0"/>
        <v>Terbukanya pasar baru untuk alat kesehatan manusia di pasar swasta, alkes hewan, penjualan furnitur dengan interior design, serta perluasan pasar ke Middle East yang menerapkan Eco-Friendly.</v>
      </c>
      <c r="D22" s="164">
        <f t="shared" si="0"/>
        <v>4</v>
      </c>
      <c r="E22" s="7">
        <f t="shared" si="0"/>
        <v>4</v>
      </c>
      <c r="F22" s="189">
        <f t="shared" ref="F22:F31" si="1">D22/$D$32</f>
        <v>9.5238095238095233E-2</v>
      </c>
      <c r="G22" s="190">
        <f t="shared" ref="G22:G31" si="2">F22*E22</f>
        <v>0.38095238095238093</v>
      </c>
    </row>
    <row r="23" spans="1:7" x14ac:dyDescent="0.3">
      <c r="A23" s="159">
        <f t="shared" si="0"/>
        <v>3</v>
      </c>
      <c r="B23" s="164" t="str">
        <f t="shared" si="0"/>
        <v>Penjualan</v>
      </c>
      <c r="C23" s="164" t="str">
        <f t="shared" si="0"/>
        <v>Tersedianya material import yang lebih kompetitif</v>
      </c>
      <c r="D23" s="164">
        <f t="shared" si="0"/>
        <v>4</v>
      </c>
      <c r="E23" s="7">
        <f t="shared" si="0"/>
        <v>4</v>
      </c>
      <c r="F23" s="189">
        <f t="shared" si="1"/>
        <v>9.5238095238095233E-2</v>
      </c>
      <c r="G23" s="190">
        <f t="shared" si="2"/>
        <v>0.38095238095238093</v>
      </c>
    </row>
    <row r="24" spans="1:7" x14ac:dyDescent="0.3">
      <c r="A24" s="159">
        <f t="shared" si="0"/>
        <v>4</v>
      </c>
      <c r="B24" s="164" t="str">
        <f t="shared" si="0"/>
        <v>Proses</v>
      </c>
      <c r="C24" s="164" t="str">
        <f t="shared" si="0"/>
        <v>Ketepatan realisasi produksi terhadap APS 100%</v>
      </c>
      <c r="D24" s="164">
        <f t="shared" si="0"/>
        <v>4</v>
      </c>
      <c r="E24" s="7">
        <f t="shared" si="0"/>
        <v>4</v>
      </c>
      <c r="F24" s="189">
        <f t="shared" si="1"/>
        <v>9.5238095238095233E-2</v>
      </c>
      <c r="G24" s="190">
        <f t="shared" si="2"/>
        <v>0.38095238095238093</v>
      </c>
    </row>
    <row r="25" spans="1:7" x14ac:dyDescent="0.3">
      <c r="A25" s="159">
        <f t="shared" si="0"/>
        <v>5</v>
      </c>
      <c r="B25" s="164" t="str">
        <f t="shared" si="0"/>
        <v>Proses</v>
      </c>
      <c r="C25" s="164" t="str">
        <f t="shared" si="0"/>
        <v>Raw material unmoving tinggi</v>
      </c>
      <c r="D25" s="164">
        <f t="shared" si="0"/>
        <v>4</v>
      </c>
      <c r="E25" s="7">
        <f t="shared" si="0"/>
        <v>4</v>
      </c>
      <c r="F25" s="189">
        <f t="shared" si="1"/>
        <v>9.5238095238095233E-2</v>
      </c>
      <c r="G25" s="190">
        <f t="shared" si="2"/>
        <v>0.38095238095238093</v>
      </c>
    </row>
    <row r="26" spans="1:7" x14ac:dyDescent="0.3">
      <c r="A26" s="159">
        <f t="shared" si="0"/>
        <v>6</v>
      </c>
      <c r="B26" s="164" t="str">
        <f t="shared" si="0"/>
        <v>Proses</v>
      </c>
      <c r="C26" s="164" t="str">
        <f t="shared" si="0"/>
        <v xml:space="preserve">Pengembangan produk jadi dari fix menjadi knockdown </v>
      </c>
      <c r="D26" s="164">
        <f t="shared" si="0"/>
        <v>4</v>
      </c>
      <c r="E26" s="7">
        <f t="shared" si="0"/>
        <v>3</v>
      </c>
      <c r="F26" s="189">
        <f t="shared" si="1"/>
        <v>9.5238095238095233E-2</v>
      </c>
      <c r="G26" s="190">
        <f t="shared" si="2"/>
        <v>0.2857142857142857</v>
      </c>
    </row>
    <row r="27" spans="1:7" x14ac:dyDescent="0.3">
      <c r="A27" s="159">
        <f t="shared" si="0"/>
        <v>7</v>
      </c>
      <c r="B27" s="164" t="str">
        <f t="shared" si="0"/>
        <v>Proses</v>
      </c>
      <c r="C27" s="164" t="str">
        <f t="shared" si="0"/>
        <v>Implementasi Direct Holding Integrated System (DHIS)</v>
      </c>
      <c r="D27" s="164">
        <f t="shared" si="0"/>
        <v>4</v>
      </c>
      <c r="E27" s="7">
        <f t="shared" si="0"/>
        <v>3</v>
      </c>
      <c r="F27" s="189">
        <f t="shared" si="1"/>
        <v>9.5238095238095233E-2</v>
      </c>
      <c r="G27" s="190">
        <f t="shared" si="2"/>
        <v>0.2857142857142857</v>
      </c>
    </row>
    <row r="28" spans="1:7" x14ac:dyDescent="0.3">
      <c r="A28" s="159">
        <f t="shared" si="0"/>
        <v>8</v>
      </c>
      <c r="B28" s="164" t="str">
        <f t="shared" si="0"/>
        <v>Regulasi</v>
      </c>
      <c r="C28" s="164" t="str">
        <f t="shared" si="0"/>
        <v>Sistem manajemen terintegrasi dan program digitalisasi telah dijalankan</v>
      </c>
      <c r="D28" s="164">
        <f t="shared" si="0"/>
        <v>4</v>
      </c>
      <c r="E28" s="7">
        <f t="shared" si="0"/>
        <v>3</v>
      </c>
      <c r="F28" s="189">
        <f t="shared" si="1"/>
        <v>9.5238095238095233E-2</v>
      </c>
      <c r="G28" s="190">
        <f t="shared" si="2"/>
        <v>0.2857142857142857</v>
      </c>
    </row>
    <row r="29" spans="1:7" x14ac:dyDescent="0.3">
      <c r="A29" s="159">
        <f t="shared" si="0"/>
        <v>9</v>
      </c>
      <c r="B29" s="164" t="str">
        <f t="shared" si="0"/>
        <v>Regulasi</v>
      </c>
      <c r="C29" s="164" t="str">
        <f t="shared" si="0"/>
        <v>Tidak ada komplain dan sanksi</v>
      </c>
      <c r="D29" s="164">
        <f t="shared" si="0"/>
        <v>3</v>
      </c>
      <c r="E29" s="7">
        <f t="shared" si="0"/>
        <v>4</v>
      </c>
      <c r="F29" s="189">
        <f t="shared" si="1"/>
        <v>7.1428571428571425E-2</v>
      </c>
      <c r="G29" s="190">
        <f t="shared" si="2"/>
        <v>0.2857142857142857</v>
      </c>
    </row>
    <row r="30" spans="1:7" x14ac:dyDescent="0.3">
      <c r="A30" s="159">
        <f t="shared" si="0"/>
        <v>10</v>
      </c>
      <c r="B30" s="164" t="str">
        <f t="shared" si="0"/>
        <v>Teknologi</v>
      </c>
      <c r="C30" s="164" t="str">
        <f t="shared" si="0"/>
        <v>Investasi sarana &amp; prasarana digunakan secara maksimal</v>
      </c>
      <c r="D30" s="164">
        <f t="shared" si="0"/>
        <v>4</v>
      </c>
      <c r="E30" s="7">
        <f t="shared" si="0"/>
        <v>3</v>
      </c>
      <c r="F30" s="189">
        <f t="shared" si="1"/>
        <v>9.5238095238095233E-2</v>
      </c>
      <c r="G30" s="190">
        <f t="shared" si="2"/>
        <v>0.2857142857142857</v>
      </c>
    </row>
    <row r="31" spans="1:7" x14ac:dyDescent="0.3">
      <c r="A31" s="159">
        <f t="shared" si="0"/>
        <v>11</v>
      </c>
      <c r="B31" s="164" t="str">
        <f t="shared" si="0"/>
        <v>Teknologi</v>
      </c>
      <c r="C31" s="164" t="str">
        <f t="shared" si="0"/>
        <v>Strategi pemasaran digital menggunakan Search Engine Optimization (SEO)</v>
      </c>
      <c r="D31" s="164">
        <f t="shared" si="0"/>
        <v>3</v>
      </c>
      <c r="E31" s="7">
        <f t="shared" si="0"/>
        <v>3</v>
      </c>
      <c r="F31" s="189">
        <f t="shared" si="1"/>
        <v>7.1428571428571425E-2</v>
      </c>
      <c r="G31" s="190">
        <f t="shared" si="2"/>
        <v>0.21428571428571427</v>
      </c>
    </row>
    <row r="32" spans="1:7" x14ac:dyDescent="0.3">
      <c r="A32" s="192"/>
      <c r="B32" s="193" t="str">
        <f t="shared" ref="B32:E32" si="3">B17</f>
        <v>Grand Total</v>
      </c>
      <c r="C32" s="193">
        <f t="shared" si="3"/>
        <v>0</v>
      </c>
      <c r="D32" s="193">
        <f t="shared" si="3"/>
        <v>42</v>
      </c>
      <c r="E32" s="193">
        <f t="shared" si="3"/>
        <v>39</v>
      </c>
      <c r="F32" s="205">
        <f>SUM(F21:F31)</f>
        <v>0.99999999999999989</v>
      </c>
      <c r="G32" s="205">
        <f>SUM(G21:G31)</f>
        <v>3.547619047619047</v>
      </c>
    </row>
    <row r="33" spans="1:5" x14ac:dyDescent="0.3">
      <c r="A33"/>
      <c r="B33"/>
      <c r="C33"/>
      <c r="D33"/>
      <c r="E33"/>
    </row>
    <row r="34" spans="1:5" x14ac:dyDescent="0.3">
      <c r="A34"/>
      <c r="B34"/>
      <c r="C34"/>
      <c r="D34"/>
      <c r="E34"/>
    </row>
    <row r="35" spans="1:5" x14ac:dyDescent="0.3">
      <c r="A35"/>
      <c r="B35"/>
      <c r="C35"/>
      <c r="D35"/>
      <c r="E35"/>
    </row>
    <row r="36" spans="1:5" x14ac:dyDescent="0.3">
      <c r="A36"/>
      <c r="B36"/>
      <c r="C36"/>
      <c r="D36"/>
      <c r="E36"/>
    </row>
    <row r="37" spans="1:5" x14ac:dyDescent="0.3">
      <c r="A37"/>
      <c r="B37"/>
      <c r="C37"/>
      <c r="D37"/>
      <c r="E37"/>
    </row>
    <row r="38" spans="1:5" x14ac:dyDescent="0.3">
      <c r="A38"/>
      <c r="B38"/>
      <c r="C38"/>
      <c r="D38"/>
      <c r="E38"/>
    </row>
    <row r="39" spans="1:5" x14ac:dyDescent="0.3">
      <c r="A39"/>
    </row>
    <row r="40" spans="1:5" x14ac:dyDescent="0.3">
      <c r="A40"/>
    </row>
    <row r="41" spans="1:5" x14ac:dyDescent="0.3">
      <c r="A41"/>
    </row>
    <row r="42" spans="1:5" x14ac:dyDescent="0.3">
      <c r="A42"/>
    </row>
    <row r="43" spans="1:5" x14ac:dyDescent="0.3">
      <c r="A43"/>
    </row>
    <row r="44" spans="1:5" x14ac:dyDescent="0.3">
      <c r="A44"/>
    </row>
    <row r="45" spans="1:5" x14ac:dyDescent="0.3">
      <c r="A45"/>
    </row>
    <row r="46" spans="1:5" x14ac:dyDescent="0.3">
      <c r="A46"/>
    </row>
    <row r="47" spans="1:5" x14ac:dyDescent="0.3">
      <c r="A47"/>
    </row>
    <row r="48" spans="1:5"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6"/>
  <sheetViews>
    <sheetView showGridLines="0" zoomScale="90" zoomScaleNormal="90" workbookViewId="0">
      <selection activeCell="E28" sqref="E28"/>
    </sheetView>
  </sheetViews>
  <sheetFormatPr defaultColWidth="9.109375" defaultRowHeight="14.4" x14ac:dyDescent="0.3"/>
  <cols>
    <col min="1" max="1" width="5.6640625" style="10" customWidth="1"/>
    <col min="2" max="2" width="25.33203125" style="9" customWidth="1"/>
    <col min="3" max="3" width="102.109375" style="9" bestFit="1" customWidth="1"/>
    <col min="4" max="4" width="13.88671875" style="9" bestFit="1" customWidth="1"/>
    <col min="5" max="5" width="14.44140625" style="9" bestFit="1" customWidth="1"/>
    <col min="6" max="16384" width="9.109375" style="9"/>
  </cols>
  <sheetData>
    <row r="1" spans="1:5" ht="23.4" x14ac:dyDescent="0.45">
      <c r="A1" s="391" t="s">
        <v>69</v>
      </c>
      <c r="B1" s="391"/>
      <c r="C1" s="391"/>
    </row>
    <row r="2" spans="1:5" s="158" customFormat="1" ht="15.6" x14ac:dyDescent="0.3">
      <c r="A2" s="157"/>
      <c r="B2" s="157"/>
      <c r="C2" s="157"/>
    </row>
    <row r="4" spans="1:5" hidden="1" x14ac:dyDescent="0.3">
      <c r="B4" s="174" t="s">
        <v>68</v>
      </c>
      <c r="C4" s="175" t="s">
        <v>8</v>
      </c>
    </row>
    <row r="5" spans="1:5" hidden="1" x14ac:dyDescent="0.3">
      <c r="B5" s="10"/>
    </row>
    <row r="6" spans="1:5" hidden="1" x14ac:dyDescent="0.3">
      <c r="A6" s="198" t="s">
        <v>11</v>
      </c>
      <c r="B6" s="163" t="s">
        <v>4</v>
      </c>
      <c r="C6" s="163" t="s">
        <v>13</v>
      </c>
      <c r="D6" s="179" t="s">
        <v>210</v>
      </c>
      <c r="E6" s="182" t="s">
        <v>211</v>
      </c>
    </row>
    <row r="7" spans="1:5" hidden="1" x14ac:dyDescent="0.3">
      <c r="A7" s="10">
        <v>1</v>
      </c>
      <c r="B7" s="40" t="s">
        <v>21</v>
      </c>
      <c r="C7" s="194" t="s">
        <v>152</v>
      </c>
      <c r="D7" s="179">
        <v>3</v>
      </c>
      <c r="E7" s="182">
        <v>-3</v>
      </c>
    </row>
    <row r="8" spans="1:5" hidden="1" x14ac:dyDescent="0.3">
      <c r="A8" s="10">
        <v>2</v>
      </c>
      <c r="B8" s="176" t="s">
        <v>21</v>
      </c>
      <c r="C8" s="195" t="s">
        <v>143</v>
      </c>
      <c r="D8" s="179">
        <v>4</v>
      </c>
      <c r="E8" s="182">
        <v>-4</v>
      </c>
    </row>
    <row r="9" spans="1:5" hidden="1" x14ac:dyDescent="0.3">
      <c r="A9" s="10">
        <v>3</v>
      </c>
      <c r="B9" s="176" t="s">
        <v>27</v>
      </c>
      <c r="C9" s="179" t="s">
        <v>190</v>
      </c>
      <c r="D9" s="179">
        <v>4</v>
      </c>
      <c r="E9" s="182">
        <v>-4</v>
      </c>
    </row>
    <row r="10" spans="1:5" hidden="1" x14ac:dyDescent="0.3">
      <c r="A10" s="10">
        <v>4</v>
      </c>
      <c r="B10" t="s">
        <v>16</v>
      </c>
      <c r="C10" s="181" t="s">
        <v>151</v>
      </c>
      <c r="D10" s="179">
        <v>4</v>
      </c>
      <c r="E10" s="182">
        <v>-3</v>
      </c>
    </row>
    <row r="11" spans="1:5" hidden="1" x14ac:dyDescent="0.3">
      <c r="A11" s="10">
        <v>5</v>
      </c>
      <c r="B11" t="s">
        <v>16</v>
      </c>
      <c r="C11" s="179" t="s">
        <v>201</v>
      </c>
      <c r="D11" s="179">
        <v>4</v>
      </c>
      <c r="E11" s="182">
        <v>3</v>
      </c>
    </row>
    <row r="12" spans="1:5" hidden="1" x14ac:dyDescent="0.3">
      <c r="A12" s="10">
        <v>6</v>
      </c>
      <c r="B12" t="s">
        <v>17</v>
      </c>
      <c r="C12" s="194" t="s">
        <v>144</v>
      </c>
      <c r="D12" s="179">
        <v>4</v>
      </c>
      <c r="E12" s="182">
        <v>-3</v>
      </c>
    </row>
    <row r="13" spans="1:5" hidden="1" x14ac:dyDescent="0.3">
      <c r="A13" s="10">
        <v>7</v>
      </c>
      <c r="B13" t="s">
        <v>17</v>
      </c>
      <c r="C13" s="195" t="s">
        <v>147</v>
      </c>
      <c r="D13" s="179">
        <v>3</v>
      </c>
      <c r="E13" s="182">
        <v>-3</v>
      </c>
    </row>
    <row r="14" spans="1:5" hidden="1" x14ac:dyDescent="0.3">
      <c r="A14" s="10">
        <v>8</v>
      </c>
      <c r="B14" t="s">
        <v>17</v>
      </c>
      <c r="C14" s="179" t="s">
        <v>182</v>
      </c>
      <c r="D14" s="179">
        <v>3</v>
      </c>
      <c r="E14" s="182">
        <v>-3</v>
      </c>
    </row>
    <row r="15" spans="1:5" hidden="1" x14ac:dyDescent="0.3">
      <c r="A15" s="10">
        <v>9</v>
      </c>
      <c r="B15" t="s">
        <v>17</v>
      </c>
      <c r="C15" s="179" t="s">
        <v>183</v>
      </c>
      <c r="D15" s="179">
        <v>4</v>
      </c>
      <c r="E15" s="182">
        <v>-4</v>
      </c>
    </row>
    <row r="16" spans="1:5" hidden="1" x14ac:dyDescent="0.3">
      <c r="A16" s="10">
        <v>10</v>
      </c>
      <c r="B16" t="s">
        <v>17</v>
      </c>
      <c r="C16" s="179" t="s">
        <v>185</v>
      </c>
      <c r="D16" s="179">
        <v>3</v>
      </c>
      <c r="E16" s="182">
        <v>-2</v>
      </c>
    </row>
    <row r="17" spans="1:7" hidden="1" x14ac:dyDescent="0.3">
      <c r="A17" s="10">
        <v>11</v>
      </c>
      <c r="B17" t="s">
        <v>17</v>
      </c>
      <c r="C17" s="179" t="s">
        <v>187</v>
      </c>
      <c r="D17" s="179">
        <v>4</v>
      </c>
      <c r="E17" s="182">
        <v>-3</v>
      </c>
    </row>
    <row r="18" spans="1:7" hidden="1" x14ac:dyDescent="0.3">
      <c r="A18" s="10">
        <v>12</v>
      </c>
      <c r="B18" t="s">
        <v>17</v>
      </c>
      <c r="C18" s="179" t="s">
        <v>191</v>
      </c>
      <c r="D18" s="179">
        <v>4</v>
      </c>
      <c r="E18" s="182">
        <v>-3</v>
      </c>
    </row>
    <row r="19" spans="1:7" hidden="1" x14ac:dyDescent="0.3">
      <c r="A19" s="10">
        <v>13</v>
      </c>
      <c r="B19" t="s">
        <v>17</v>
      </c>
      <c r="C19" s="179" t="s">
        <v>192</v>
      </c>
      <c r="D19" s="179">
        <v>4</v>
      </c>
      <c r="E19" s="182">
        <v>-4</v>
      </c>
    </row>
    <row r="20" spans="1:7" hidden="1" x14ac:dyDescent="0.3">
      <c r="A20" s="10">
        <v>14</v>
      </c>
      <c r="B20" t="s">
        <v>15</v>
      </c>
      <c r="C20" s="179" t="s">
        <v>194</v>
      </c>
      <c r="D20" s="179">
        <v>3</v>
      </c>
      <c r="E20" s="182">
        <v>-4</v>
      </c>
    </row>
    <row r="21" spans="1:7" hidden="1" x14ac:dyDescent="0.3">
      <c r="A21" s="10">
        <v>15</v>
      </c>
      <c r="B21" s="40" t="s">
        <v>140</v>
      </c>
      <c r="C21" s="179" t="s">
        <v>204</v>
      </c>
      <c r="D21" s="179">
        <v>2</v>
      </c>
      <c r="E21" s="182">
        <v>-2</v>
      </c>
    </row>
    <row r="22" spans="1:7" hidden="1" x14ac:dyDescent="0.3">
      <c r="A22" s="10">
        <v>16</v>
      </c>
      <c r="B22" s="176" t="s">
        <v>140</v>
      </c>
      <c r="C22" s="179" t="s">
        <v>181</v>
      </c>
      <c r="D22" s="179">
        <v>3</v>
      </c>
      <c r="E22" s="182">
        <v>-3</v>
      </c>
    </row>
    <row r="23" spans="1:7" hidden="1" x14ac:dyDescent="0.3">
      <c r="A23" s="10">
        <v>17</v>
      </c>
      <c r="B23" s="177" t="s">
        <v>140</v>
      </c>
      <c r="C23" s="179" t="s">
        <v>206</v>
      </c>
      <c r="D23" s="179">
        <v>3</v>
      </c>
      <c r="E23" s="182">
        <v>-4</v>
      </c>
    </row>
    <row r="24" spans="1:7" hidden="1" x14ac:dyDescent="0.3">
      <c r="A24" s="10">
        <v>18</v>
      </c>
      <c r="B24" t="s">
        <v>14</v>
      </c>
      <c r="C24" s="179" t="s">
        <v>188</v>
      </c>
      <c r="D24" s="179">
        <v>4</v>
      </c>
      <c r="E24" s="182">
        <v>-4</v>
      </c>
    </row>
    <row r="25" spans="1:7" hidden="1" x14ac:dyDescent="0.3">
      <c r="B25" s="156" t="s">
        <v>66</v>
      </c>
      <c r="C25" s="156"/>
      <c r="D25" s="183">
        <v>63</v>
      </c>
      <c r="E25" s="184">
        <v>-53</v>
      </c>
    </row>
    <row r="27" spans="1:7" x14ac:dyDescent="0.3">
      <c r="A27" s="188" t="s">
        <v>11</v>
      </c>
      <c r="B27" s="197" t="s">
        <v>4</v>
      </c>
      <c r="C27" s="197" t="s">
        <v>13</v>
      </c>
      <c r="D27" s="197" t="s">
        <v>30</v>
      </c>
      <c r="E27" s="197" t="s">
        <v>32</v>
      </c>
      <c r="F27" s="197" t="s">
        <v>31</v>
      </c>
      <c r="G27" s="197" t="s">
        <v>33</v>
      </c>
    </row>
    <row r="28" spans="1:7" x14ac:dyDescent="0.3">
      <c r="A28" s="10">
        <v>1</v>
      </c>
      <c r="B28" s="9" t="str">
        <f t="shared" ref="B28:E43" si="0">B7</f>
        <v>K3</v>
      </c>
      <c r="C28" s="9" t="str">
        <f t="shared" si="0"/>
        <v>Belum disiplin dalam penggunaan APD</v>
      </c>
      <c r="D28" s="9">
        <f t="shared" si="0"/>
        <v>3</v>
      </c>
      <c r="E28" s="9">
        <f t="shared" si="0"/>
        <v>-3</v>
      </c>
      <c r="F28" s="199">
        <f>D28/$D$46</f>
        <v>4.7619047619047616E-2</v>
      </c>
      <c r="G28" s="199">
        <f>F28*E28</f>
        <v>-0.14285714285714285</v>
      </c>
    </row>
    <row r="29" spans="1:7" x14ac:dyDescent="0.3">
      <c r="A29" s="10">
        <v>2</v>
      </c>
      <c r="B29" s="9" t="str">
        <f t="shared" si="0"/>
        <v>K3</v>
      </c>
      <c r="C29" s="9" t="str">
        <f t="shared" si="0"/>
        <v>Terjadi kecelakaan kerja 6 kali di tahun 2024</v>
      </c>
      <c r="D29" s="9">
        <f t="shared" si="0"/>
        <v>4</v>
      </c>
      <c r="E29" s="9">
        <f t="shared" si="0"/>
        <v>-4</v>
      </c>
      <c r="F29" s="199">
        <f t="shared" ref="F29:F45" si="1">D29/$D$46</f>
        <v>6.3492063492063489E-2</v>
      </c>
      <c r="G29" s="199">
        <f t="shared" ref="G29:G45" si="2">F29*E29</f>
        <v>-0.25396825396825395</v>
      </c>
    </row>
    <row r="30" spans="1:7" x14ac:dyDescent="0.3">
      <c r="A30" s="10">
        <v>3</v>
      </c>
      <c r="B30" s="9" t="str">
        <f t="shared" si="0"/>
        <v>Kinerja Keuangan</v>
      </c>
      <c r="C30" s="9" t="str">
        <f t="shared" si="0"/>
        <v xml:space="preserve">DOH AR dan AP belum sesuai </v>
      </c>
      <c r="D30" s="9">
        <f t="shared" si="0"/>
        <v>4</v>
      </c>
      <c r="E30" s="9">
        <f t="shared" si="0"/>
        <v>-4</v>
      </c>
      <c r="F30" s="199">
        <f t="shared" si="1"/>
        <v>6.3492063492063489E-2</v>
      </c>
      <c r="G30" s="199">
        <f t="shared" si="2"/>
        <v>-0.25396825396825395</v>
      </c>
    </row>
    <row r="31" spans="1:7" x14ac:dyDescent="0.3">
      <c r="A31" s="10">
        <v>4</v>
      </c>
      <c r="B31" s="9" t="str">
        <f t="shared" si="0"/>
        <v>Kualitas</v>
      </c>
      <c r="C31" s="9" t="str">
        <f t="shared" si="0"/>
        <v>Masih ada komplain pelanggan terkait produk CINT</v>
      </c>
      <c r="D31" s="9">
        <f t="shared" si="0"/>
        <v>4</v>
      </c>
      <c r="E31" s="9">
        <f t="shared" si="0"/>
        <v>-3</v>
      </c>
      <c r="F31" s="199">
        <f t="shared" si="1"/>
        <v>6.3492063492063489E-2</v>
      </c>
      <c r="G31" s="199">
        <f t="shared" si="2"/>
        <v>-0.19047619047619047</v>
      </c>
    </row>
    <row r="32" spans="1:7" x14ac:dyDescent="0.3">
      <c r="A32" s="10">
        <v>5</v>
      </c>
      <c r="B32" s="9" t="str">
        <f t="shared" si="0"/>
        <v>Kualitas</v>
      </c>
      <c r="C32" s="9" t="str">
        <f t="shared" si="0"/>
        <v>Tingkat kegagalan G2 0,32% diatas target</v>
      </c>
      <c r="D32" s="9">
        <f t="shared" si="0"/>
        <v>4</v>
      </c>
      <c r="E32" s="9">
        <f t="shared" si="0"/>
        <v>3</v>
      </c>
      <c r="F32" s="199">
        <f t="shared" si="1"/>
        <v>6.3492063492063489E-2</v>
      </c>
      <c r="G32" s="199">
        <f t="shared" si="2"/>
        <v>0.19047619047619047</v>
      </c>
    </row>
    <row r="33" spans="1:7" x14ac:dyDescent="0.3">
      <c r="A33" s="10">
        <v>6</v>
      </c>
      <c r="B33" s="9" t="str">
        <f t="shared" si="0"/>
        <v>Proses</v>
      </c>
      <c r="C33" s="9" t="str">
        <f t="shared" si="0"/>
        <v>Dasar Perhitungan Actual Cost di SAP untuk masing masing produk masih menggunakan metode distribusi biaya</v>
      </c>
      <c r="D33" s="9">
        <f t="shared" si="0"/>
        <v>4</v>
      </c>
      <c r="E33" s="9">
        <f t="shared" si="0"/>
        <v>-3</v>
      </c>
      <c r="F33" s="199">
        <f t="shared" si="1"/>
        <v>6.3492063492063489E-2</v>
      </c>
      <c r="G33" s="199">
        <f t="shared" si="2"/>
        <v>-0.19047619047619047</v>
      </c>
    </row>
    <row r="34" spans="1:7" x14ac:dyDescent="0.3">
      <c r="A34" s="10">
        <v>7</v>
      </c>
      <c r="B34" s="9" t="str">
        <f t="shared" si="0"/>
        <v>Proses</v>
      </c>
      <c r="C34" s="9" t="str">
        <f t="shared" si="0"/>
        <v>Masih adanya single supplier</v>
      </c>
      <c r="D34" s="9">
        <f t="shared" si="0"/>
        <v>3</v>
      </c>
      <c r="E34" s="9">
        <f t="shared" si="0"/>
        <v>-3</v>
      </c>
      <c r="F34" s="199">
        <f t="shared" si="1"/>
        <v>4.7619047619047616E-2</v>
      </c>
      <c r="G34" s="199">
        <f t="shared" si="2"/>
        <v>-0.14285714285714285</v>
      </c>
    </row>
    <row r="35" spans="1:7" x14ac:dyDescent="0.3">
      <c r="A35" s="10">
        <v>8</v>
      </c>
      <c r="B35" s="9" t="str">
        <f t="shared" si="0"/>
        <v>Proses</v>
      </c>
      <c r="C35" s="9" t="str">
        <f t="shared" si="0"/>
        <v>Alat Uji Kualitas Alkes masih manual</v>
      </c>
      <c r="D35" s="9">
        <f t="shared" si="0"/>
        <v>3</v>
      </c>
      <c r="E35" s="9">
        <f t="shared" si="0"/>
        <v>-3</v>
      </c>
      <c r="F35" s="199">
        <f t="shared" si="1"/>
        <v>4.7619047619047616E-2</v>
      </c>
      <c r="G35" s="199">
        <f t="shared" si="2"/>
        <v>-0.14285714285714285</v>
      </c>
    </row>
    <row r="36" spans="1:7" x14ac:dyDescent="0.3">
      <c r="A36" s="10">
        <v>9</v>
      </c>
      <c r="B36" s="9" t="str">
        <f t="shared" si="0"/>
        <v>Proses</v>
      </c>
      <c r="C36" s="9" t="str">
        <f t="shared" si="0"/>
        <v>Turn over inventory finish good slow dan unmoving rendah</v>
      </c>
      <c r="D36" s="9">
        <f t="shared" si="0"/>
        <v>4</v>
      </c>
      <c r="E36" s="9">
        <f t="shared" si="0"/>
        <v>-4</v>
      </c>
      <c r="F36" s="199">
        <f t="shared" si="1"/>
        <v>6.3492063492063489E-2</v>
      </c>
      <c r="G36" s="199">
        <f t="shared" si="2"/>
        <v>-0.25396825396825395</v>
      </c>
    </row>
    <row r="37" spans="1:7" x14ac:dyDescent="0.3">
      <c r="A37" s="10">
        <v>10</v>
      </c>
      <c r="B37" s="9" t="str">
        <f t="shared" si="0"/>
        <v>Proses</v>
      </c>
      <c r="C37" s="9" t="str">
        <f t="shared" si="0"/>
        <v>Multiskill karyawan belum dapat diukur</v>
      </c>
      <c r="D37" s="9">
        <f t="shared" si="0"/>
        <v>3</v>
      </c>
      <c r="E37" s="9">
        <f t="shared" si="0"/>
        <v>-2</v>
      </c>
      <c r="F37" s="199">
        <f t="shared" si="1"/>
        <v>4.7619047619047616E-2</v>
      </c>
      <c r="G37" s="199">
        <f t="shared" si="2"/>
        <v>-9.5238095238095233E-2</v>
      </c>
    </row>
    <row r="38" spans="1:7" x14ac:dyDescent="0.3">
      <c r="A38" s="10">
        <v>11</v>
      </c>
      <c r="B38" s="9" t="str">
        <f t="shared" si="0"/>
        <v>Proses</v>
      </c>
      <c r="C38" s="9" t="str">
        <f t="shared" si="0"/>
        <v>Autonomus maintenance belum diimplementasikan</v>
      </c>
      <c r="D38" s="9">
        <f t="shared" si="0"/>
        <v>4</v>
      </c>
      <c r="E38" s="9">
        <f t="shared" si="0"/>
        <v>-3</v>
      </c>
      <c r="F38" s="199">
        <f t="shared" si="1"/>
        <v>6.3492063492063489E-2</v>
      </c>
      <c r="G38" s="199">
        <f t="shared" si="2"/>
        <v>-0.19047619047619047</v>
      </c>
    </row>
    <row r="39" spans="1:7" x14ac:dyDescent="0.3">
      <c r="A39" s="10">
        <v>12</v>
      </c>
      <c r="B39" s="9" t="str">
        <f t="shared" si="0"/>
        <v>Proses</v>
      </c>
      <c r="C39" s="9" t="str">
        <f t="shared" si="0"/>
        <v>Perhitungan kapasitas belum tepat</v>
      </c>
      <c r="D39" s="9">
        <f t="shared" si="0"/>
        <v>4</v>
      </c>
      <c r="E39" s="9">
        <f t="shared" si="0"/>
        <v>-3</v>
      </c>
      <c r="F39" s="199">
        <f t="shared" si="1"/>
        <v>6.3492063492063489E-2</v>
      </c>
      <c r="G39" s="199">
        <f t="shared" si="2"/>
        <v>-0.19047619047619047</v>
      </c>
    </row>
    <row r="40" spans="1:7" x14ac:dyDescent="0.3">
      <c r="A40" s="10">
        <v>13</v>
      </c>
      <c r="B40" s="9" t="str">
        <f t="shared" si="0"/>
        <v>Proses</v>
      </c>
      <c r="C40" s="9" t="str">
        <f t="shared" si="0"/>
        <v>Manajemen gudang Finish Goods belum dikelola dengan baik</v>
      </c>
      <c r="D40" s="9">
        <f t="shared" si="0"/>
        <v>4</v>
      </c>
      <c r="E40" s="9">
        <f t="shared" si="0"/>
        <v>-4</v>
      </c>
      <c r="F40" s="199">
        <f t="shared" si="1"/>
        <v>6.3492063492063489E-2</v>
      </c>
      <c r="G40" s="199">
        <f t="shared" si="2"/>
        <v>-0.25396825396825395</v>
      </c>
    </row>
    <row r="41" spans="1:7" x14ac:dyDescent="0.3">
      <c r="A41" s="10">
        <v>14</v>
      </c>
      <c r="B41" s="9" t="str">
        <f t="shared" si="0"/>
        <v>Regulasi</v>
      </c>
      <c r="C41" s="9" t="str">
        <f t="shared" si="0"/>
        <v>Harga jual naik karena kenaikan PPN 12%</v>
      </c>
      <c r="D41" s="9">
        <f t="shared" si="0"/>
        <v>3</v>
      </c>
      <c r="E41" s="9">
        <f t="shared" si="0"/>
        <v>-4</v>
      </c>
      <c r="F41" s="199">
        <f t="shared" si="1"/>
        <v>4.7619047619047616E-2</v>
      </c>
      <c r="G41" s="199">
        <f t="shared" si="2"/>
        <v>-0.19047619047619047</v>
      </c>
    </row>
    <row r="42" spans="1:7" x14ac:dyDescent="0.3">
      <c r="A42" s="10">
        <v>15</v>
      </c>
      <c r="B42" s="9" t="str">
        <f t="shared" si="0"/>
        <v>Sumber Daya Manusia</v>
      </c>
      <c r="C42" s="9" t="str">
        <f t="shared" si="0"/>
        <v>Sarana olahraga kurang memadai</v>
      </c>
      <c r="D42" s="9">
        <f t="shared" si="0"/>
        <v>2</v>
      </c>
      <c r="E42" s="9">
        <f t="shared" si="0"/>
        <v>-2</v>
      </c>
      <c r="F42" s="199">
        <f t="shared" si="1"/>
        <v>3.1746031746031744E-2</v>
      </c>
      <c r="G42" s="199">
        <f t="shared" si="2"/>
        <v>-6.3492063492063489E-2</v>
      </c>
    </row>
    <row r="43" spans="1:7" x14ac:dyDescent="0.3">
      <c r="A43" s="10">
        <v>16</v>
      </c>
      <c r="B43" s="9" t="str">
        <f t="shared" si="0"/>
        <v>Sumber Daya Manusia</v>
      </c>
      <c r="C43" s="9" t="str">
        <f t="shared" si="0"/>
        <v>Karir mapping belum terkonsep dengan baik</v>
      </c>
      <c r="D43" s="9">
        <f t="shared" si="0"/>
        <v>3</v>
      </c>
      <c r="E43" s="9">
        <f t="shared" si="0"/>
        <v>-3</v>
      </c>
      <c r="F43" s="199">
        <f t="shared" si="1"/>
        <v>4.7619047619047616E-2</v>
      </c>
      <c r="G43" s="199">
        <f t="shared" si="2"/>
        <v>-0.14285714285714285</v>
      </c>
    </row>
    <row r="44" spans="1:7" x14ac:dyDescent="0.3">
      <c r="A44" s="10">
        <f t="shared" ref="A44:E45" si="3">A23</f>
        <v>17</v>
      </c>
      <c r="B44" s="9" t="str">
        <f t="shared" si="3"/>
        <v>Sumber Daya Manusia</v>
      </c>
      <c r="C44" s="9" t="str">
        <f t="shared" si="3"/>
        <v>36% level asisten manager keatas sudah berusia diatas 50 tahun</v>
      </c>
      <c r="D44" s="9">
        <f t="shared" si="3"/>
        <v>3</v>
      </c>
      <c r="E44" s="9">
        <f t="shared" si="3"/>
        <v>-4</v>
      </c>
      <c r="F44" s="199">
        <f t="shared" si="1"/>
        <v>4.7619047619047616E-2</v>
      </c>
      <c r="G44" s="199">
        <f t="shared" si="2"/>
        <v>-0.19047619047619047</v>
      </c>
    </row>
    <row r="45" spans="1:7" x14ac:dyDescent="0.3">
      <c r="A45" s="10">
        <f t="shared" si="3"/>
        <v>18</v>
      </c>
      <c r="B45" s="9" t="str">
        <f t="shared" si="3"/>
        <v>Teknologi</v>
      </c>
      <c r="C45" s="9" t="str">
        <f t="shared" si="3"/>
        <v>Mesin produksi sudah berumur sehingga tidak efisien dan efektif</v>
      </c>
      <c r="D45" s="9">
        <f t="shared" si="3"/>
        <v>4</v>
      </c>
      <c r="E45" s="9">
        <f t="shared" si="3"/>
        <v>-4</v>
      </c>
      <c r="F45" s="199">
        <f t="shared" si="1"/>
        <v>6.3492063492063489E-2</v>
      </c>
      <c r="G45" s="199">
        <f t="shared" si="2"/>
        <v>-0.25396825396825395</v>
      </c>
    </row>
    <row r="46" spans="1:7" x14ac:dyDescent="0.3">
      <c r="A46" s="392" t="str">
        <f t="shared" ref="A46" si="4">B25</f>
        <v>Grand Total</v>
      </c>
      <c r="B46" s="392"/>
      <c r="C46" s="197"/>
      <c r="D46" s="197">
        <f t="shared" ref="D46:E46" si="5">D25</f>
        <v>63</v>
      </c>
      <c r="E46" s="197">
        <f t="shared" si="5"/>
        <v>-53</v>
      </c>
      <c r="F46" s="200">
        <f>SUM(F28:F45)</f>
        <v>1</v>
      </c>
      <c r="G46" s="200">
        <f>SUM(G28:G45)</f>
        <v>-2.9523809523809517</v>
      </c>
    </row>
  </sheetData>
  <mergeCells count="2">
    <mergeCell ref="A1:C1"/>
    <mergeCell ref="A46:B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30D4-77BA-471B-AA39-03EF9239179C}">
  <dimension ref="A1:G38"/>
  <sheetViews>
    <sheetView showGridLines="0" zoomScale="90" zoomScaleNormal="90" workbookViewId="0">
      <selection activeCell="C42" sqref="C42"/>
    </sheetView>
  </sheetViews>
  <sheetFormatPr defaultColWidth="9.109375" defaultRowHeight="14.4" x14ac:dyDescent="0.3"/>
  <cols>
    <col min="1" max="1" width="5.6640625" style="10" customWidth="1"/>
    <col min="2" max="2" width="25.33203125" style="9" customWidth="1"/>
    <col min="3" max="3" width="83" style="9" bestFit="1" customWidth="1"/>
    <col min="4" max="4" width="13.88671875" style="9" bestFit="1" customWidth="1"/>
    <col min="5" max="5" width="14.44140625" style="9" bestFit="1" customWidth="1"/>
    <col min="6" max="16384" width="9.109375" style="9"/>
  </cols>
  <sheetData>
    <row r="1" spans="1:5" ht="23.4" x14ac:dyDescent="0.45">
      <c r="A1" s="391" t="s">
        <v>69</v>
      </c>
      <c r="B1" s="391"/>
      <c r="C1" s="391"/>
    </row>
    <row r="2" spans="1:5" s="158" customFormat="1" ht="15.6" x14ac:dyDescent="0.3">
      <c r="A2" s="157"/>
      <c r="B2" s="157"/>
      <c r="C2" s="157"/>
    </row>
    <row r="4" spans="1:5" hidden="1" x14ac:dyDescent="0.3">
      <c r="B4" s="174" t="s">
        <v>68</v>
      </c>
      <c r="C4" s="175" t="s">
        <v>9</v>
      </c>
    </row>
    <row r="5" spans="1:5" hidden="1" x14ac:dyDescent="0.3">
      <c r="B5" s="10"/>
    </row>
    <row r="6" spans="1:5" hidden="1" x14ac:dyDescent="0.3">
      <c r="A6" s="198" t="s">
        <v>11</v>
      </c>
      <c r="B6" s="163" t="s">
        <v>4</v>
      </c>
      <c r="C6" s="163" t="s">
        <v>13</v>
      </c>
      <c r="D6" s="179" t="s">
        <v>210</v>
      </c>
      <c r="E6" s="182" t="s">
        <v>211</v>
      </c>
    </row>
    <row r="7" spans="1:5" hidden="1" x14ac:dyDescent="0.3">
      <c r="B7" s="40" t="s">
        <v>27</v>
      </c>
      <c r="C7" s="179" t="s">
        <v>193</v>
      </c>
      <c r="D7" s="179">
        <v>4</v>
      </c>
      <c r="E7" s="182">
        <v>4</v>
      </c>
    </row>
    <row r="8" spans="1:5" hidden="1" x14ac:dyDescent="0.3">
      <c r="B8" s="177" t="s">
        <v>27</v>
      </c>
      <c r="C8" s="179" t="s">
        <v>203</v>
      </c>
      <c r="D8" s="179">
        <v>3</v>
      </c>
      <c r="E8" s="182">
        <v>3</v>
      </c>
    </row>
    <row r="9" spans="1:5" hidden="1" x14ac:dyDescent="0.3">
      <c r="B9" t="s">
        <v>19</v>
      </c>
      <c r="C9" s="179" t="s">
        <v>198</v>
      </c>
      <c r="D9" s="179">
        <v>3</v>
      </c>
      <c r="E9" s="182">
        <v>2</v>
      </c>
    </row>
    <row r="10" spans="1:5" hidden="1" x14ac:dyDescent="0.3">
      <c r="B10" t="s">
        <v>19</v>
      </c>
      <c r="C10" s="179" t="s">
        <v>207</v>
      </c>
      <c r="D10" s="179">
        <v>3</v>
      </c>
      <c r="E10" s="182">
        <v>2</v>
      </c>
    </row>
    <row r="11" spans="1:5" hidden="1" x14ac:dyDescent="0.3">
      <c r="B11" s="176" t="s">
        <v>18</v>
      </c>
      <c r="C11" s="179" t="s">
        <v>145</v>
      </c>
      <c r="D11" s="179">
        <v>3</v>
      </c>
      <c r="E11" s="182">
        <v>2</v>
      </c>
    </row>
    <row r="12" spans="1:5" hidden="1" x14ac:dyDescent="0.3">
      <c r="B12" s="176" t="s">
        <v>18</v>
      </c>
      <c r="C12" s="179" t="s">
        <v>180</v>
      </c>
      <c r="D12" s="179">
        <v>4</v>
      </c>
      <c r="E12" s="182">
        <v>4</v>
      </c>
    </row>
    <row r="13" spans="1:5" hidden="1" x14ac:dyDescent="0.3">
      <c r="B13" t="s">
        <v>17</v>
      </c>
      <c r="C13" s="179" t="s">
        <v>146</v>
      </c>
      <c r="D13" s="179">
        <v>3</v>
      </c>
      <c r="E13" s="182">
        <v>3</v>
      </c>
    </row>
    <row r="14" spans="1:5" hidden="1" x14ac:dyDescent="0.3">
      <c r="B14" t="s">
        <v>17</v>
      </c>
      <c r="C14" s="179" t="s">
        <v>197</v>
      </c>
      <c r="D14" s="179">
        <v>3</v>
      </c>
      <c r="E14" s="182">
        <v>3</v>
      </c>
    </row>
    <row r="15" spans="1:5" hidden="1" x14ac:dyDescent="0.3">
      <c r="B15" t="s">
        <v>15</v>
      </c>
      <c r="C15" s="179" t="s">
        <v>139</v>
      </c>
      <c r="D15" s="179">
        <v>4</v>
      </c>
      <c r="E15" s="182">
        <v>4</v>
      </c>
    </row>
    <row r="16" spans="1:5" hidden="1" x14ac:dyDescent="0.3">
      <c r="B16" t="s">
        <v>15</v>
      </c>
      <c r="C16" s="179" t="s">
        <v>158</v>
      </c>
      <c r="D16" s="179">
        <v>3</v>
      </c>
      <c r="E16" s="182">
        <v>3</v>
      </c>
    </row>
    <row r="17" spans="1:7" hidden="1" x14ac:dyDescent="0.3">
      <c r="B17" s="156" t="s">
        <v>66</v>
      </c>
      <c r="C17" s="156"/>
      <c r="D17" s="183">
        <v>33</v>
      </c>
      <c r="E17" s="184">
        <v>30</v>
      </c>
    </row>
    <row r="18" spans="1:7" hidden="1" x14ac:dyDescent="0.3">
      <c r="B18"/>
      <c r="C18"/>
      <c r="D18"/>
      <c r="E18"/>
    </row>
    <row r="19" spans="1:7" hidden="1" x14ac:dyDescent="0.3">
      <c r="B19"/>
      <c r="C19"/>
      <c r="D19"/>
      <c r="E19"/>
    </row>
    <row r="20" spans="1:7" hidden="1" x14ac:dyDescent="0.3">
      <c r="B20"/>
      <c r="C20"/>
      <c r="D20"/>
      <c r="E20"/>
    </row>
    <row r="21" spans="1:7" hidden="1" x14ac:dyDescent="0.3">
      <c r="B21"/>
      <c r="C21"/>
      <c r="D21"/>
      <c r="E21"/>
    </row>
    <row r="22" spans="1:7" hidden="1" x14ac:dyDescent="0.3">
      <c r="B22"/>
      <c r="C22"/>
      <c r="D22"/>
      <c r="E22"/>
    </row>
    <row r="23" spans="1:7" hidden="1" x14ac:dyDescent="0.3">
      <c r="B23"/>
      <c r="C23"/>
      <c r="D23"/>
      <c r="E23"/>
    </row>
    <row r="24" spans="1:7" x14ac:dyDescent="0.3">
      <c r="B24"/>
      <c r="C24"/>
    </row>
    <row r="25" spans="1:7" x14ac:dyDescent="0.3">
      <c r="B25"/>
      <c r="C25"/>
    </row>
    <row r="27" spans="1:7" x14ac:dyDescent="0.3">
      <c r="A27" s="188" t="s">
        <v>11</v>
      </c>
      <c r="B27" s="197" t="s">
        <v>4</v>
      </c>
      <c r="C27" s="197" t="s">
        <v>13</v>
      </c>
      <c r="D27" s="197" t="s">
        <v>30</v>
      </c>
      <c r="E27" s="197" t="s">
        <v>32</v>
      </c>
      <c r="F27" s="197" t="s">
        <v>31</v>
      </c>
      <c r="G27" s="197" t="s">
        <v>33</v>
      </c>
    </row>
    <row r="28" spans="1:7" x14ac:dyDescent="0.3">
      <c r="A28" s="10">
        <v>1</v>
      </c>
      <c r="B28" s="9" t="str">
        <f t="shared" ref="B28:E38" si="0">B7</f>
        <v>Kinerja Keuangan</v>
      </c>
      <c r="C28" s="9" t="str">
        <f t="shared" si="0"/>
        <v>Kenaikan dividen</v>
      </c>
      <c r="D28" s="9">
        <f t="shared" si="0"/>
        <v>4</v>
      </c>
      <c r="E28" s="9">
        <f t="shared" si="0"/>
        <v>4</v>
      </c>
      <c r="F28" s="199">
        <f>D28/$D$38</f>
        <v>0.12121212121212122</v>
      </c>
      <c r="G28" s="199">
        <f>F28*E28</f>
        <v>0.48484848484848486</v>
      </c>
    </row>
    <row r="29" spans="1:7" x14ac:dyDescent="0.3">
      <c r="A29" s="10">
        <v>2</v>
      </c>
      <c r="B29" s="9" t="str">
        <f t="shared" si="0"/>
        <v>Kinerja Keuangan</v>
      </c>
      <c r="C29" s="9" t="str">
        <f t="shared" si="0"/>
        <v>Kenaikan nilai saham tidak signifikan</v>
      </c>
      <c r="D29" s="9">
        <f t="shared" si="0"/>
        <v>3</v>
      </c>
      <c r="E29" s="9">
        <f t="shared" si="0"/>
        <v>3</v>
      </c>
      <c r="F29" s="199">
        <f t="shared" ref="F29:F37" si="1">D29/$D$38</f>
        <v>9.0909090909090912E-2</v>
      </c>
      <c r="G29" s="199">
        <f t="shared" ref="G29:G37" si="2">F29*E29</f>
        <v>0.27272727272727271</v>
      </c>
    </row>
    <row r="30" spans="1:7" x14ac:dyDescent="0.3">
      <c r="A30" s="10">
        <v>3</v>
      </c>
      <c r="B30" s="9" t="str">
        <f t="shared" si="0"/>
        <v>Lingkungan</v>
      </c>
      <c r="C30" s="9" t="str">
        <f t="shared" si="0"/>
        <v>CINT belum menggunakan energi terbarukan</v>
      </c>
      <c r="D30" s="9">
        <f t="shared" si="0"/>
        <v>3</v>
      </c>
      <c r="E30" s="9">
        <f t="shared" si="0"/>
        <v>2</v>
      </c>
      <c r="F30" s="199">
        <f t="shared" si="1"/>
        <v>9.0909090909090912E-2</v>
      </c>
      <c r="G30" s="199">
        <f t="shared" si="2"/>
        <v>0.18181818181818182</v>
      </c>
    </row>
    <row r="31" spans="1:7" x14ac:dyDescent="0.3">
      <c r="A31" s="10">
        <v>4</v>
      </c>
      <c r="B31" s="9" t="str">
        <f t="shared" si="0"/>
        <v>Lingkungan</v>
      </c>
      <c r="C31" s="9" t="str">
        <f t="shared" si="0"/>
        <v>CINT belum mempunyai program CSR pemberdayaan masyarakat</v>
      </c>
      <c r="D31" s="9">
        <f t="shared" si="0"/>
        <v>3</v>
      </c>
      <c r="E31" s="9">
        <f t="shared" si="0"/>
        <v>2</v>
      </c>
      <c r="F31" s="199">
        <f t="shared" si="1"/>
        <v>9.0909090909090912E-2</v>
      </c>
      <c r="G31" s="199">
        <f t="shared" si="2"/>
        <v>0.18181818181818182</v>
      </c>
    </row>
    <row r="32" spans="1:7" x14ac:dyDescent="0.3">
      <c r="A32" s="10">
        <v>5</v>
      </c>
      <c r="B32" s="9" t="str">
        <f t="shared" si="0"/>
        <v>Penjualan</v>
      </c>
      <c r="C32" s="9" t="str">
        <f t="shared" si="0"/>
        <v>Penjualan Produk Chitose melalui e-commerce Tokopedia &amp; Platform jual beli pemerintah</v>
      </c>
      <c r="D32" s="9">
        <f t="shared" si="0"/>
        <v>3</v>
      </c>
      <c r="E32" s="9">
        <f t="shared" si="0"/>
        <v>2</v>
      </c>
      <c r="F32" s="199">
        <f t="shared" si="1"/>
        <v>9.0909090909090912E-2</v>
      </c>
      <c r="G32" s="199">
        <f t="shared" si="2"/>
        <v>0.18181818181818182</v>
      </c>
    </row>
    <row r="33" spans="1:7" x14ac:dyDescent="0.3">
      <c r="A33" s="10">
        <v>6</v>
      </c>
      <c r="B33" s="9" t="str">
        <f t="shared" si="0"/>
        <v>Penjualan</v>
      </c>
      <c r="C33" s="9" t="str">
        <f t="shared" si="0"/>
        <v xml:space="preserve">Produk Alkes CINT masih terbatas </v>
      </c>
      <c r="D33" s="9">
        <f t="shared" si="0"/>
        <v>4</v>
      </c>
      <c r="E33" s="9">
        <f t="shared" si="0"/>
        <v>4</v>
      </c>
      <c r="F33" s="199">
        <f t="shared" si="1"/>
        <v>0.12121212121212122</v>
      </c>
      <c r="G33" s="199">
        <f t="shared" si="2"/>
        <v>0.48484848484848486</v>
      </c>
    </row>
    <row r="34" spans="1:7" x14ac:dyDescent="0.3">
      <c r="A34" s="10">
        <v>7</v>
      </c>
      <c r="B34" s="9" t="str">
        <f t="shared" si="0"/>
        <v>Proses</v>
      </c>
      <c r="C34" s="9" t="str">
        <f t="shared" si="0"/>
        <v>Keterbukaan supplier dalam meningkatkan kemampuan dan kualitas sesuai standar CINT</v>
      </c>
      <c r="D34" s="9">
        <f t="shared" si="0"/>
        <v>3</v>
      </c>
      <c r="E34" s="9">
        <f t="shared" si="0"/>
        <v>3</v>
      </c>
      <c r="F34" s="199">
        <f t="shared" si="1"/>
        <v>9.0909090909090912E-2</v>
      </c>
      <c r="G34" s="199">
        <f t="shared" si="2"/>
        <v>0.27272727272727271</v>
      </c>
    </row>
    <row r="35" spans="1:7" x14ac:dyDescent="0.3">
      <c r="A35" s="10">
        <v>8</v>
      </c>
      <c r="B35" s="9" t="str">
        <f t="shared" si="0"/>
        <v>Proses</v>
      </c>
      <c r="C35" s="9" t="str">
        <f t="shared" si="0"/>
        <v>Persentase repeat order? Ke PCH</v>
      </c>
      <c r="D35" s="9">
        <f t="shared" si="0"/>
        <v>3</v>
      </c>
      <c r="E35" s="9">
        <f t="shared" si="0"/>
        <v>3</v>
      </c>
      <c r="F35" s="199">
        <f t="shared" si="1"/>
        <v>9.0909090909090912E-2</v>
      </c>
      <c r="G35" s="199">
        <f t="shared" si="2"/>
        <v>0.27272727272727271</v>
      </c>
    </row>
    <row r="36" spans="1:7" x14ac:dyDescent="0.3">
      <c r="A36" s="10">
        <v>9</v>
      </c>
      <c r="B36" s="9" t="str">
        <f t="shared" si="0"/>
        <v>Regulasi</v>
      </c>
      <c r="C36" s="9" t="str">
        <f t="shared" si="0"/>
        <v>Produk CINT sudah tersertifikasi TKDN dan SNI</v>
      </c>
      <c r="D36" s="9">
        <f t="shared" si="0"/>
        <v>4</v>
      </c>
      <c r="E36" s="9">
        <f t="shared" si="0"/>
        <v>4</v>
      </c>
      <c r="F36" s="199">
        <f t="shared" si="1"/>
        <v>0.12121212121212122</v>
      </c>
      <c r="G36" s="199">
        <f t="shared" si="2"/>
        <v>0.48484848484848486</v>
      </c>
    </row>
    <row r="37" spans="1:7" x14ac:dyDescent="0.3">
      <c r="A37" s="10">
        <v>10</v>
      </c>
      <c r="B37" s="9" t="str">
        <f t="shared" si="0"/>
        <v>Regulasi</v>
      </c>
      <c r="C37" s="9" t="str">
        <f t="shared" si="0"/>
        <v>Konsisten pelaksanaan program CSR untuk masyarakat sekitar</v>
      </c>
      <c r="D37" s="9">
        <f t="shared" si="0"/>
        <v>3</v>
      </c>
      <c r="E37" s="9">
        <f t="shared" si="0"/>
        <v>3</v>
      </c>
      <c r="F37" s="199">
        <f t="shared" si="1"/>
        <v>9.0909090909090912E-2</v>
      </c>
      <c r="G37" s="199">
        <f t="shared" si="2"/>
        <v>0.27272727272727271</v>
      </c>
    </row>
    <row r="38" spans="1:7" x14ac:dyDescent="0.3">
      <c r="A38" s="188"/>
      <c r="B38" s="197" t="str">
        <f t="shared" si="0"/>
        <v>Grand Total</v>
      </c>
      <c r="C38" s="197"/>
      <c r="D38" s="197">
        <f t="shared" si="0"/>
        <v>33</v>
      </c>
      <c r="E38" s="197">
        <f t="shared" si="0"/>
        <v>30</v>
      </c>
      <c r="F38" s="200">
        <f>SUM(F28:F37)</f>
        <v>1</v>
      </c>
      <c r="G38" s="200">
        <f>SUM(G28:G37)</f>
        <v>3.0909090909090908</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EF5F-4DCB-497E-B302-0AFEEEACBF95}">
  <dimension ref="A1:G31"/>
  <sheetViews>
    <sheetView showGridLines="0" zoomScale="90" zoomScaleNormal="90" workbookViewId="0">
      <selection activeCell="C37" sqref="C37"/>
    </sheetView>
  </sheetViews>
  <sheetFormatPr defaultColWidth="9.109375" defaultRowHeight="14.4" x14ac:dyDescent="0.3"/>
  <cols>
    <col min="1" max="1" width="5.6640625" style="10" customWidth="1"/>
    <col min="2" max="2" width="25.33203125" style="9" customWidth="1"/>
    <col min="3" max="3" width="61.6640625" style="9" bestFit="1" customWidth="1"/>
    <col min="4" max="4" width="13.88671875" style="9" bestFit="1" customWidth="1"/>
    <col min="5" max="5" width="14.44140625" style="9" bestFit="1" customWidth="1"/>
    <col min="6" max="16384" width="9.109375" style="9"/>
  </cols>
  <sheetData>
    <row r="1" spans="1:5" ht="23.4" x14ac:dyDescent="0.45">
      <c r="A1" s="391" t="s">
        <v>69</v>
      </c>
      <c r="B1" s="391"/>
      <c r="C1" s="391"/>
    </row>
    <row r="2" spans="1:5" s="158" customFormat="1" ht="15.6" x14ac:dyDescent="0.3">
      <c r="A2" s="157"/>
      <c r="B2" s="157"/>
      <c r="C2" s="157"/>
    </row>
    <row r="4" spans="1:5" hidden="1" x14ac:dyDescent="0.3">
      <c r="B4" s="174" t="s">
        <v>68</v>
      </c>
      <c r="C4" s="175" t="s">
        <v>10</v>
      </c>
    </row>
    <row r="5" spans="1:5" hidden="1" x14ac:dyDescent="0.3">
      <c r="B5" s="10"/>
    </row>
    <row r="6" spans="1:5" hidden="1" x14ac:dyDescent="0.3">
      <c r="A6" s="198" t="s">
        <v>11</v>
      </c>
      <c r="B6" s="163" t="s">
        <v>4</v>
      </c>
      <c r="C6" s="163" t="s">
        <v>13</v>
      </c>
      <c r="D6" s="179" t="s">
        <v>210</v>
      </c>
      <c r="E6" s="182" t="s">
        <v>211</v>
      </c>
    </row>
    <row r="7" spans="1:5" hidden="1" x14ac:dyDescent="0.3">
      <c r="B7" s="176" t="s">
        <v>20</v>
      </c>
      <c r="C7" s="179" t="s">
        <v>148</v>
      </c>
      <c r="D7" s="179">
        <v>4</v>
      </c>
      <c r="E7" s="182">
        <v>-3</v>
      </c>
    </row>
    <row r="8" spans="1:5" hidden="1" x14ac:dyDescent="0.3">
      <c r="B8" s="176" t="s">
        <v>20</v>
      </c>
      <c r="C8" s="179" t="s">
        <v>184</v>
      </c>
      <c r="D8" s="179">
        <v>3</v>
      </c>
      <c r="E8" s="182">
        <v>-3</v>
      </c>
    </row>
    <row r="9" spans="1:5" hidden="1" x14ac:dyDescent="0.3">
      <c r="B9" t="s">
        <v>15</v>
      </c>
      <c r="C9" s="179" t="s">
        <v>195</v>
      </c>
      <c r="D9" s="179">
        <v>4</v>
      </c>
      <c r="E9" s="182">
        <v>-4</v>
      </c>
    </row>
    <row r="10" spans="1:5" hidden="1" x14ac:dyDescent="0.3">
      <c r="B10" s="156" t="s">
        <v>66</v>
      </c>
      <c r="C10" s="156"/>
      <c r="D10" s="183">
        <v>11</v>
      </c>
      <c r="E10" s="184">
        <v>-10</v>
      </c>
    </row>
    <row r="11" spans="1:5" hidden="1" x14ac:dyDescent="0.3">
      <c r="B11"/>
      <c r="C11"/>
      <c r="D11"/>
      <c r="E11"/>
    </row>
    <row r="12" spans="1:5" hidden="1" x14ac:dyDescent="0.3">
      <c r="B12"/>
      <c r="C12"/>
      <c r="D12"/>
      <c r="E12"/>
    </row>
    <row r="13" spans="1:5" hidden="1" x14ac:dyDescent="0.3">
      <c r="B13"/>
      <c r="C13"/>
      <c r="D13"/>
      <c r="E13"/>
    </row>
    <row r="14" spans="1:5" hidden="1" x14ac:dyDescent="0.3">
      <c r="B14"/>
      <c r="C14"/>
      <c r="D14"/>
      <c r="E14"/>
    </row>
    <row r="15" spans="1:5" hidden="1" x14ac:dyDescent="0.3">
      <c r="B15"/>
      <c r="C15"/>
      <c r="D15"/>
      <c r="E15"/>
    </row>
    <row r="16" spans="1:5" hidden="1" x14ac:dyDescent="0.3">
      <c r="B16"/>
      <c r="C16"/>
      <c r="D16"/>
      <c r="E16"/>
    </row>
    <row r="17" spans="1:7" hidden="1" x14ac:dyDescent="0.3">
      <c r="B17"/>
      <c r="C17"/>
      <c r="D17"/>
      <c r="E17"/>
    </row>
    <row r="18" spans="1:7" hidden="1" x14ac:dyDescent="0.3">
      <c r="B18"/>
      <c r="C18"/>
      <c r="D18"/>
      <c r="E18"/>
    </row>
    <row r="19" spans="1:7" hidden="1" x14ac:dyDescent="0.3">
      <c r="B19"/>
      <c r="C19"/>
      <c r="D19"/>
      <c r="E19"/>
    </row>
    <row r="20" spans="1:7" hidden="1" x14ac:dyDescent="0.3">
      <c r="B20"/>
      <c r="C20"/>
      <c r="D20"/>
      <c r="E20"/>
    </row>
    <row r="21" spans="1:7" hidden="1" x14ac:dyDescent="0.3">
      <c r="B21"/>
      <c r="C21"/>
      <c r="D21"/>
      <c r="E21"/>
    </row>
    <row r="22" spans="1:7" hidden="1" x14ac:dyDescent="0.3">
      <c r="B22"/>
      <c r="C22"/>
      <c r="D22"/>
      <c r="E22"/>
    </row>
    <row r="23" spans="1:7" hidden="1" x14ac:dyDescent="0.3">
      <c r="B23"/>
      <c r="C23"/>
      <c r="D23"/>
      <c r="E23"/>
    </row>
    <row r="24" spans="1:7" hidden="1" x14ac:dyDescent="0.3">
      <c r="B24"/>
      <c r="C24"/>
    </row>
    <row r="25" spans="1:7" x14ac:dyDescent="0.3">
      <c r="B25"/>
      <c r="C25"/>
    </row>
    <row r="27" spans="1:7" x14ac:dyDescent="0.3">
      <c r="A27" s="188" t="s">
        <v>11</v>
      </c>
      <c r="B27" s="197" t="s">
        <v>4</v>
      </c>
      <c r="C27" s="197" t="s">
        <v>13</v>
      </c>
      <c r="D27" s="197" t="s">
        <v>30</v>
      </c>
      <c r="E27" s="197" t="s">
        <v>32</v>
      </c>
      <c r="F27" s="197" t="s">
        <v>31</v>
      </c>
      <c r="G27" s="197" t="s">
        <v>33</v>
      </c>
    </row>
    <row r="28" spans="1:7" x14ac:dyDescent="0.3">
      <c r="A28" s="10">
        <v>1</v>
      </c>
      <c r="B28" s="9" t="str">
        <f t="shared" ref="B28:E31" si="0">B7</f>
        <v>Harga Produk</v>
      </c>
      <c r="C28" s="9" t="str">
        <f t="shared" si="0"/>
        <v>Harga Produk Chitose lebih mahal dibandingkan dengan brand lain</v>
      </c>
      <c r="D28" s="9">
        <f t="shared" si="0"/>
        <v>4</v>
      </c>
      <c r="E28" s="9">
        <f t="shared" si="0"/>
        <v>-3</v>
      </c>
      <c r="F28" s="199">
        <f>D28/$D$31</f>
        <v>0.36363636363636365</v>
      </c>
      <c r="G28" s="199">
        <f>F28*E28</f>
        <v>-1.0909090909090908</v>
      </c>
    </row>
    <row r="29" spans="1:7" x14ac:dyDescent="0.3">
      <c r="A29" s="10">
        <v>2</v>
      </c>
      <c r="B29" s="9" t="str">
        <f t="shared" si="0"/>
        <v>Harga Produk</v>
      </c>
      <c r="C29" s="9" t="str">
        <f t="shared" si="0"/>
        <v>Pemenuhan order tidak sesuai dengan permintaan customer</v>
      </c>
      <c r="D29" s="9">
        <f t="shared" si="0"/>
        <v>3</v>
      </c>
      <c r="E29" s="9">
        <f t="shared" si="0"/>
        <v>-3</v>
      </c>
      <c r="F29" s="199">
        <f t="shared" ref="F29:F30" si="1">D29/$D$31</f>
        <v>0.27272727272727271</v>
      </c>
      <c r="G29" s="199">
        <f t="shared" ref="G29:G30" si="2">F29*E29</f>
        <v>-0.81818181818181812</v>
      </c>
    </row>
    <row r="30" spans="1:7" x14ac:dyDescent="0.3">
      <c r="A30" s="10">
        <v>3</v>
      </c>
      <c r="B30" s="9" t="str">
        <f t="shared" si="0"/>
        <v>Regulasi</v>
      </c>
      <c r="C30" s="9" t="str">
        <f t="shared" si="0"/>
        <v>Peraturan perundangan perubahan dan baru</v>
      </c>
      <c r="D30" s="9">
        <f t="shared" si="0"/>
        <v>4</v>
      </c>
      <c r="E30" s="9">
        <f t="shared" si="0"/>
        <v>-4</v>
      </c>
      <c r="F30" s="199">
        <f t="shared" si="1"/>
        <v>0.36363636363636365</v>
      </c>
      <c r="G30" s="199">
        <f t="shared" si="2"/>
        <v>-1.4545454545454546</v>
      </c>
    </row>
    <row r="31" spans="1:7" x14ac:dyDescent="0.3">
      <c r="A31" s="187"/>
      <c r="B31" s="196" t="str">
        <f t="shared" si="0"/>
        <v>Grand Total</v>
      </c>
      <c r="C31" s="196"/>
      <c r="D31" s="196">
        <f t="shared" si="0"/>
        <v>11</v>
      </c>
      <c r="E31" s="196">
        <f t="shared" si="0"/>
        <v>-10</v>
      </c>
      <c r="F31" s="204">
        <f>SUM(F28:F30)</f>
        <v>1</v>
      </c>
      <c r="G31" s="204">
        <f>SUM(G28:G30)</f>
        <v>-3.3636363636363633</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S20"/>
  <sheetViews>
    <sheetView showGridLines="0" zoomScale="55" zoomScaleNormal="55" workbookViewId="0">
      <selection activeCell="W11" sqref="W11"/>
    </sheetView>
  </sheetViews>
  <sheetFormatPr defaultRowHeight="14.4" x14ac:dyDescent="0.3"/>
  <cols>
    <col min="1" max="1" width="4.44140625" customWidth="1"/>
    <col min="2" max="2" width="15.88671875" bestFit="1" customWidth="1"/>
    <col min="3" max="4" width="18.44140625" customWidth="1"/>
    <col min="5" max="5" width="16" customWidth="1"/>
    <col min="6" max="6" width="9.33203125" customWidth="1"/>
  </cols>
  <sheetData>
    <row r="2" spans="2:19" x14ac:dyDescent="0.3">
      <c r="B2" s="5" t="s">
        <v>26</v>
      </c>
      <c r="C2" s="5" t="s">
        <v>71</v>
      </c>
      <c r="D2" s="5" t="s">
        <v>72</v>
      </c>
      <c r="E2" s="5" t="s">
        <v>73</v>
      </c>
      <c r="F2" s="2"/>
    </row>
    <row r="3" spans="2:19" x14ac:dyDescent="0.3">
      <c r="B3" s="400" t="s">
        <v>74</v>
      </c>
      <c r="C3" s="16" t="s">
        <v>29</v>
      </c>
      <c r="D3" s="16" t="s">
        <v>69</v>
      </c>
      <c r="E3" s="401">
        <f>(C4+D4)</f>
        <v>0.59523809523809534</v>
      </c>
      <c r="F3" s="404"/>
    </row>
    <row r="4" spans="2:19" x14ac:dyDescent="0.3">
      <c r="B4" s="400"/>
      <c r="C4" s="23">
        <f>Strenght!G32</f>
        <v>3.547619047619047</v>
      </c>
      <c r="D4" s="23">
        <f>Weakness!G46</f>
        <v>-2.9523809523809517</v>
      </c>
      <c r="E4" s="402"/>
      <c r="F4" s="405"/>
    </row>
    <row r="5" spans="2:19" x14ac:dyDescent="0.3">
      <c r="B5" s="400" t="s">
        <v>75</v>
      </c>
      <c r="C5" s="16" t="s">
        <v>76</v>
      </c>
      <c r="D5" s="16" t="s">
        <v>70</v>
      </c>
      <c r="E5" s="401">
        <f>(C6+D6)</f>
        <v>-0.27272727272727249</v>
      </c>
      <c r="F5" s="404"/>
    </row>
    <row r="6" spans="2:19" x14ac:dyDescent="0.3">
      <c r="B6" s="400"/>
      <c r="C6" s="23">
        <f>Opportunity!G38</f>
        <v>3.0909090909090908</v>
      </c>
      <c r="D6" s="23">
        <f>Threat!G31</f>
        <v>-3.3636363636363633</v>
      </c>
      <c r="E6" s="402"/>
      <c r="F6" s="405"/>
    </row>
    <row r="7" spans="2:19" ht="35.25" customHeight="1" thickBot="1" x14ac:dyDescent="0.35">
      <c r="B7" s="24"/>
      <c r="C7" s="25"/>
      <c r="D7" s="26"/>
      <c r="K7" s="403" t="s">
        <v>77</v>
      </c>
      <c r="L7" s="403"/>
      <c r="M7" s="403"/>
      <c r="N7" s="403"/>
    </row>
    <row r="8" spans="2:19" ht="43.5" customHeight="1" thickTop="1" x14ac:dyDescent="0.3">
      <c r="B8" s="1" t="s">
        <v>78</v>
      </c>
      <c r="C8" s="1" t="s">
        <v>79</v>
      </c>
      <c r="D8" s="47" t="s">
        <v>80</v>
      </c>
      <c r="G8" s="27" t="s">
        <v>81</v>
      </c>
      <c r="H8" s="28" t="s">
        <v>82</v>
      </c>
      <c r="I8" s="29"/>
      <c r="J8" s="30"/>
      <c r="K8" s="30"/>
      <c r="L8" s="398" t="s">
        <v>9</v>
      </c>
      <c r="M8" s="398"/>
      <c r="N8" s="30"/>
      <c r="O8" s="31"/>
      <c r="P8" s="31"/>
      <c r="Q8" s="32" t="s">
        <v>83</v>
      </c>
      <c r="R8" s="33" t="s">
        <v>84</v>
      </c>
    </row>
    <row r="9" spans="2:19" ht="43.5" customHeight="1" x14ac:dyDescent="0.3">
      <c r="B9" s="34" t="s">
        <v>85</v>
      </c>
      <c r="C9" s="35">
        <f>C4*C6</f>
        <v>10.965367965367964</v>
      </c>
      <c r="D9" s="34">
        <v>2</v>
      </c>
      <c r="G9" s="36"/>
      <c r="M9" s="37"/>
      <c r="R9" s="38"/>
    </row>
    <row r="10" spans="2:19" ht="43.5" customHeight="1" x14ac:dyDescent="0.3">
      <c r="B10" s="34" t="s">
        <v>86</v>
      </c>
      <c r="C10" s="35">
        <f>C6*D4</f>
        <v>-9.1255411255411225</v>
      </c>
      <c r="D10" s="34">
        <v>4</v>
      </c>
      <c r="G10" s="36"/>
      <c r="M10" s="37"/>
      <c r="R10" s="38"/>
    </row>
    <row r="11" spans="2:19" ht="43.5" customHeight="1" x14ac:dyDescent="0.3">
      <c r="B11" s="34" t="s">
        <v>87</v>
      </c>
      <c r="C11" s="35">
        <f>D4*D6</f>
        <v>9.9307359307359278</v>
      </c>
      <c r="D11" s="34">
        <v>3</v>
      </c>
      <c r="G11" s="36"/>
      <c r="M11" s="37"/>
      <c r="R11" s="38"/>
    </row>
    <row r="12" spans="2:19" ht="43.5" customHeight="1" x14ac:dyDescent="0.3">
      <c r="B12" s="34" t="s">
        <v>88</v>
      </c>
      <c r="C12" s="35">
        <f>C4*D6</f>
        <v>-11.93290043290043</v>
      </c>
      <c r="D12" s="34">
        <v>1</v>
      </c>
      <c r="F12" s="399" t="s">
        <v>89</v>
      </c>
      <c r="G12" s="36"/>
      <c r="M12" s="37"/>
      <c r="R12" s="38"/>
      <c r="S12" s="393" t="s">
        <v>90</v>
      </c>
    </row>
    <row r="13" spans="2:19" ht="43.5" customHeight="1" x14ac:dyDescent="0.3">
      <c r="F13" s="399"/>
      <c r="G13" s="394" t="s">
        <v>8</v>
      </c>
      <c r="H13" s="39"/>
      <c r="I13" s="39"/>
      <c r="J13" s="39"/>
      <c r="K13" s="39"/>
      <c r="L13" s="39"/>
      <c r="M13" s="40"/>
      <c r="N13" s="39"/>
      <c r="O13" s="39"/>
      <c r="P13" s="39"/>
      <c r="Q13" s="39"/>
      <c r="R13" s="395" t="s">
        <v>7</v>
      </c>
      <c r="S13" s="393"/>
    </row>
    <row r="14" spans="2:19" ht="43.5" customHeight="1" x14ac:dyDescent="0.3">
      <c r="F14" s="399"/>
      <c r="G14" s="394"/>
      <c r="M14" s="37"/>
      <c r="R14" s="395"/>
      <c r="S14" s="393"/>
    </row>
    <row r="15" spans="2:19" ht="43.5" customHeight="1" x14ac:dyDescent="0.3">
      <c r="F15" s="399"/>
      <c r="G15" s="36"/>
      <c r="M15" s="37"/>
      <c r="R15" s="38"/>
      <c r="S15" s="393"/>
    </row>
    <row r="16" spans="2:19" ht="43.5" customHeight="1" x14ac:dyDescent="0.3">
      <c r="G16" s="36"/>
      <c r="M16" s="37"/>
      <c r="R16" s="38"/>
    </row>
    <row r="17" spans="7:18" ht="43.5" customHeight="1" x14ac:dyDescent="0.3">
      <c r="G17" s="36"/>
      <c r="M17" s="37"/>
      <c r="R17" s="38"/>
    </row>
    <row r="18" spans="7:18" ht="43.5" customHeight="1" x14ac:dyDescent="0.3">
      <c r="G18" s="36"/>
      <c r="M18" s="37"/>
      <c r="R18" s="38"/>
    </row>
    <row r="19" spans="7:18" ht="43.5" customHeight="1" thickBot="1" x14ac:dyDescent="0.35">
      <c r="G19" s="41" t="s">
        <v>91</v>
      </c>
      <c r="H19" s="42" t="s">
        <v>92</v>
      </c>
      <c r="I19" s="43"/>
      <c r="J19" s="43"/>
      <c r="K19" s="43"/>
      <c r="L19" s="396" t="s">
        <v>10</v>
      </c>
      <c r="M19" s="396"/>
      <c r="N19" s="44"/>
      <c r="O19" s="44"/>
      <c r="P19" s="44"/>
      <c r="Q19" s="45" t="s">
        <v>93</v>
      </c>
      <c r="R19" s="46" t="s">
        <v>94</v>
      </c>
    </row>
    <row r="20" spans="7:18" ht="38.25" customHeight="1" thickTop="1" x14ac:dyDescent="0.3">
      <c r="K20" s="397" t="s">
        <v>95</v>
      </c>
      <c r="L20" s="397"/>
      <c r="M20" s="397"/>
      <c r="N20" s="397"/>
    </row>
  </sheetData>
  <mergeCells count="14">
    <mergeCell ref="L8:M8"/>
    <mergeCell ref="F12:F15"/>
    <mergeCell ref="B3:B4"/>
    <mergeCell ref="E3:E4"/>
    <mergeCell ref="B5:B6"/>
    <mergeCell ref="E5:E6"/>
    <mergeCell ref="K7:N7"/>
    <mergeCell ref="F3:F4"/>
    <mergeCell ref="F5:F6"/>
    <mergeCell ref="S12:S15"/>
    <mergeCell ref="G13:G14"/>
    <mergeCell ref="R13:R14"/>
    <mergeCell ref="L19:M19"/>
    <mergeCell ref="K20:N20"/>
  </mergeCells>
  <pageMargins left="0.7" right="0.7" top="0.75" bottom="0.75" header="0.3" footer="0.3"/>
  <pageSetup orientation="portrait" horizontalDpi="4294967292"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0"/>
  <sheetViews>
    <sheetView showGridLines="0" zoomScale="85" zoomScaleNormal="85" workbookViewId="0">
      <selection activeCell="A21" sqref="A21"/>
    </sheetView>
  </sheetViews>
  <sheetFormatPr defaultColWidth="9.109375" defaultRowHeight="14.4" x14ac:dyDescent="0.3"/>
  <cols>
    <col min="1" max="1" width="68.5546875" style="48" customWidth="1"/>
    <col min="2" max="2" width="8.44140625" style="49" customWidth="1"/>
    <col min="3" max="3" width="6.44140625" style="49" customWidth="1"/>
    <col min="4" max="4" width="4.5546875" style="49" bestFit="1" customWidth="1"/>
    <col min="5" max="5" width="70.5546875" style="48" customWidth="1"/>
    <col min="6" max="6" width="6.44140625" style="222" customWidth="1"/>
    <col min="7" max="7" width="6.44140625" style="49" customWidth="1"/>
    <col min="8" max="8" width="81.44140625" style="48" bestFit="1" customWidth="1"/>
    <col min="9" max="10" width="6.44140625" style="49" customWidth="1"/>
    <col min="11" max="16384" width="9.109375" style="49"/>
  </cols>
  <sheetData>
    <row r="1" spans="1:10" x14ac:dyDescent="0.3">
      <c r="J1" s="50" t="s">
        <v>96</v>
      </c>
    </row>
    <row r="2" spans="1:10" ht="15" thickBot="1" x14ac:dyDescent="0.35">
      <c r="A2" s="51"/>
      <c r="B2" s="52"/>
      <c r="C2" s="52"/>
      <c r="D2" s="52"/>
      <c r="E2" s="65"/>
      <c r="F2" s="209" t="s">
        <v>97</v>
      </c>
      <c r="G2" s="54" t="s">
        <v>98</v>
      </c>
      <c r="H2" s="53"/>
      <c r="I2" s="55" t="s">
        <v>99</v>
      </c>
      <c r="J2" s="56" t="s">
        <v>100</v>
      </c>
    </row>
    <row r="3" spans="1:10" ht="15" thickTop="1" x14ac:dyDescent="0.3">
      <c r="A3" s="412" t="s">
        <v>375</v>
      </c>
      <c r="B3" s="413"/>
      <c r="C3" s="413"/>
      <c r="D3" s="414"/>
      <c r="E3" s="125"/>
      <c r="F3" s="223"/>
      <c r="G3" s="126"/>
      <c r="H3" s="134"/>
      <c r="I3" s="99"/>
      <c r="J3" s="100"/>
    </row>
    <row r="4" spans="1:10" x14ac:dyDescent="0.3">
      <c r="A4" s="415"/>
      <c r="B4" s="416"/>
      <c r="C4" s="416"/>
      <c r="D4" s="417"/>
      <c r="E4" s="127"/>
      <c r="F4" s="212"/>
      <c r="G4" s="224"/>
      <c r="H4" s="109"/>
      <c r="I4" s="87"/>
      <c r="J4" s="90"/>
    </row>
    <row r="5" spans="1:10" x14ac:dyDescent="0.3">
      <c r="A5" s="415"/>
      <c r="B5" s="416"/>
      <c r="C5" s="416"/>
      <c r="D5" s="417"/>
      <c r="E5" s="129"/>
      <c r="F5" s="60"/>
      <c r="G5" s="130"/>
      <c r="H5" s="109"/>
      <c r="I5" s="210"/>
      <c r="J5" s="211"/>
    </row>
    <row r="6" spans="1:10" x14ac:dyDescent="0.3">
      <c r="A6" s="415"/>
      <c r="B6" s="416"/>
      <c r="C6" s="416"/>
      <c r="D6" s="417"/>
      <c r="E6" s="129"/>
      <c r="F6" s="82"/>
      <c r="G6" s="128"/>
      <c r="H6" s="109"/>
      <c r="I6" s="87"/>
      <c r="J6" s="90"/>
    </row>
    <row r="7" spans="1:10" x14ac:dyDescent="0.3">
      <c r="A7" s="415"/>
      <c r="B7" s="416"/>
      <c r="C7" s="416"/>
      <c r="D7" s="417"/>
      <c r="E7" s="129"/>
      <c r="F7" s="57"/>
      <c r="G7" s="130"/>
      <c r="H7" s="221"/>
      <c r="I7" s="87"/>
      <c r="J7" s="211"/>
    </row>
    <row r="8" spans="1:10" x14ac:dyDescent="0.3">
      <c r="A8" s="415"/>
      <c r="B8" s="416"/>
      <c r="C8" s="416"/>
      <c r="D8" s="417"/>
      <c r="E8" s="131"/>
      <c r="F8" s="79"/>
      <c r="G8" s="130"/>
      <c r="H8" s="109"/>
      <c r="I8" s="87"/>
      <c r="J8" s="90"/>
    </row>
    <row r="9" spans="1:10" x14ac:dyDescent="0.3">
      <c r="A9" s="415"/>
      <c r="B9" s="416"/>
      <c r="C9" s="416"/>
      <c r="D9" s="417"/>
      <c r="E9" s="129"/>
      <c r="F9" s="86"/>
      <c r="G9" s="130"/>
      <c r="H9" s="135"/>
      <c r="I9" s="87"/>
      <c r="J9" s="91"/>
    </row>
    <row r="10" spans="1:10" x14ac:dyDescent="0.3">
      <c r="A10" s="415"/>
      <c r="B10" s="416"/>
      <c r="C10" s="416"/>
      <c r="D10" s="417"/>
      <c r="E10" s="129"/>
      <c r="F10" s="118"/>
      <c r="G10" s="224"/>
      <c r="H10" s="109"/>
      <c r="I10" s="84"/>
      <c r="J10" s="67"/>
    </row>
    <row r="11" spans="1:10" x14ac:dyDescent="0.3">
      <c r="A11" s="415"/>
      <c r="B11" s="416"/>
      <c r="C11" s="416"/>
      <c r="D11" s="417"/>
      <c r="E11" s="132"/>
      <c r="F11" s="212"/>
      <c r="G11" s="130"/>
      <c r="H11" s="109"/>
      <c r="I11" s="87"/>
      <c r="J11" s="211"/>
    </row>
    <row r="12" spans="1:10" x14ac:dyDescent="0.3">
      <c r="A12" s="415"/>
      <c r="B12" s="416"/>
      <c r="C12" s="416"/>
      <c r="D12" s="417"/>
      <c r="E12" s="129"/>
      <c r="F12" s="118"/>
      <c r="G12" s="130"/>
      <c r="H12" s="109"/>
      <c r="I12" s="95"/>
      <c r="J12" s="211"/>
    </row>
    <row r="13" spans="1:10" x14ac:dyDescent="0.3">
      <c r="A13" s="415"/>
      <c r="B13" s="416"/>
      <c r="C13" s="416"/>
      <c r="D13" s="417"/>
      <c r="E13" s="133"/>
      <c r="F13" s="60"/>
      <c r="G13" s="130"/>
      <c r="H13" s="109"/>
      <c r="I13" s="84"/>
      <c r="J13" s="90"/>
    </row>
    <row r="14" spans="1:10" x14ac:dyDescent="0.3">
      <c r="A14" s="415"/>
      <c r="B14" s="416"/>
      <c r="C14" s="416"/>
      <c r="D14" s="417"/>
      <c r="E14" s="133"/>
      <c r="F14" s="60"/>
      <c r="G14" s="130"/>
      <c r="H14" s="109"/>
      <c r="I14" s="87"/>
      <c r="J14" s="90"/>
    </row>
    <row r="15" spans="1:10" x14ac:dyDescent="0.3">
      <c r="A15" s="415"/>
      <c r="B15" s="416"/>
      <c r="C15" s="416"/>
      <c r="D15" s="417"/>
      <c r="E15" s="133"/>
      <c r="F15" s="118"/>
      <c r="G15" s="130"/>
      <c r="H15" s="109"/>
      <c r="I15" s="95"/>
      <c r="J15" s="59"/>
    </row>
    <row r="16" spans="1:10" x14ac:dyDescent="0.3">
      <c r="A16" s="415"/>
      <c r="B16" s="416"/>
      <c r="C16" s="416"/>
      <c r="D16" s="417"/>
      <c r="E16" s="132"/>
      <c r="F16" s="60"/>
      <c r="G16" s="130"/>
      <c r="H16" s="221"/>
      <c r="I16" s="84"/>
      <c r="J16" s="59"/>
    </row>
    <row r="17" spans="1:10" x14ac:dyDescent="0.3">
      <c r="A17" s="415"/>
      <c r="B17" s="416"/>
      <c r="C17" s="416"/>
      <c r="D17" s="417"/>
      <c r="E17" s="133"/>
      <c r="F17" s="60"/>
      <c r="G17" s="130"/>
      <c r="H17" s="109"/>
      <c r="I17" s="84"/>
      <c r="J17" s="90"/>
    </row>
    <row r="18" spans="1:10" x14ac:dyDescent="0.3">
      <c r="A18" s="415"/>
      <c r="B18" s="416"/>
      <c r="C18" s="416"/>
      <c r="D18" s="417"/>
      <c r="E18" s="133"/>
      <c r="F18" s="60"/>
      <c r="G18" s="130"/>
      <c r="H18" s="109"/>
      <c r="I18" s="84"/>
      <c r="J18" s="90"/>
    </row>
    <row r="19" spans="1:10" x14ac:dyDescent="0.3">
      <c r="A19" s="415"/>
      <c r="B19" s="416"/>
      <c r="C19" s="416"/>
      <c r="D19" s="417"/>
      <c r="E19" s="133"/>
      <c r="F19" s="60"/>
      <c r="G19" s="130"/>
      <c r="H19" s="109"/>
      <c r="I19" s="84"/>
      <c r="J19" s="90"/>
    </row>
    <row r="20" spans="1:10" ht="15" thickBot="1" x14ac:dyDescent="0.35">
      <c r="A20" s="415"/>
      <c r="B20" s="416"/>
      <c r="C20" s="416"/>
      <c r="D20" s="417"/>
      <c r="E20" s="133"/>
      <c r="F20" s="60"/>
      <c r="G20" s="130"/>
      <c r="H20" s="109"/>
      <c r="I20" s="210"/>
      <c r="J20" s="90"/>
    </row>
    <row r="21" spans="1:10" ht="15.6" thickTop="1" thickBot="1" x14ac:dyDescent="0.35">
      <c r="A21" s="137"/>
      <c r="B21" s="138" t="s">
        <v>97</v>
      </c>
      <c r="C21" s="139" t="s">
        <v>99</v>
      </c>
      <c r="D21" s="52"/>
      <c r="E21" s="406" t="s">
        <v>29</v>
      </c>
      <c r="F21" s="407"/>
      <c r="G21" s="408"/>
      <c r="H21" s="406" t="s">
        <v>69</v>
      </c>
      <c r="I21" s="407"/>
      <c r="J21" s="408"/>
    </row>
    <row r="22" spans="1:10" ht="15" thickTop="1" x14ac:dyDescent="0.3">
      <c r="A22" s="140"/>
      <c r="B22" s="220"/>
      <c r="C22" s="141"/>
      <c r="D22" s="418" t="s">
        <v>76</v>
      </c>
      <c r="E22" s="165"/>
      <c r="F22" s="419" t="s">
        <v>101</v>
      </c>
      <c r="G22" s="420"/>
      <c r="H22" s="219"/>
      <c r="I22" s="426" t="s">
        <v>102</v>
      </c>
      <c r="J22" s="427"/>
    </row>
    <row r="23" spans="1:10" x14ac:dyDescent="0.3">
      <c r="A23" s="109"/>
      <c r="B23" s="85"/>
      <c r="C23" s="87"/>
      <c r="D23" s="410"/>
      <c r="E23" s="165"/>
      <c r="F23" s="421" t="s">
        <v>103</v>
      </c>
      <c r="G23" s="422"/>
      <c r="H23" s="168"/>
      <c r="I23" s="430" t="s">
        <v>104</v>
      </c>
      <c r="J23" s="431"/>
    </row>
    <row r="24" spans="1:10" x14ac:dyDescent="0.3">
      <c r="A24" s="109"/>
      <c r="B24" s="151"/>
      <c r="C24" s="58"/>
      <c r="D24" s="410"/>
      <c r="E24" s="165"/>
      <c r="F24" s="421" t="s">
        <v>105</v>
      </c>
      <c r="G24" s="422"/>
      <c r="H24" s="168"/>
      <c r="I24" s="430" t="s">
        <v>106</v>
      </c>
      <c r="J24" s="431"/>
    </row>
    <row r="25" spans="1:10" x14ac:dyDescent="0.3">
      <c r="A25" s="109"/>
      <c r="B25" s="93"/>
      <c r="C25" s="87"/>
      <c r="D25" s="410"/>
      <c r="E25" s="165"/>
      <c r="F25" s="421" t="s">
        <v>107</v>
      </c>
      <c r="G25" s="422"/>
      <c r="H25" s="168"/>
      <c r="I25" s="430" t="s">
        <v>108</v>
      </c>
      <c r="J25" s="431"/>
    </row>
    <row r="26" spans="1:10" x14ac:dyDescent="0.3">
      <c r="A26" s="109"/>
      <c r="B26" s="151"/>
      <c r="C26" s="66"/>
      <c r="D26" s="410"/>
      <c r="E26" s="167"/>
      <c r="F26" s="421" t="s">
        <v>109</v>
      </c>
      <c r="G26" s="422"/>
      <c r="H26" s="168"/>
      <c r="I26" s="430" t="s">
        <v>110</v>
      </c>
      <c r="J26" s="431"/>
    </row>
    <row r="27" spans="1:10" x14ac:dyDescent="0.3">
      <c r="A27" s="144"/>
      <c r="B27" s="93"/>
      <c r="C27" s="87"/>
      <c r="D27" s="410"/>
      <c r="E27" s="165"/>
      <c r="F27" s="421" t="s">
        <v>111</v>
      </c>
      <c r="G27" s="422"/>
      <c r="H27" s="168"/>
      <c r="I27" s="430" t="s">
        <v>112</v>
      </c>
      <c r="J27" s="431"/>
    </row>
    <row r="28" spans="1:10" x14ac:dyDescent="0.3">
      <c r="A28" s="110"/>
      <c r="B28" s="119"/>
      <c r="C28" s="87"/>
      <c r="D28" s="410"/>
      <c r="E28" s="165"/>
      <c r="F28" s="421" t="s">
        <v>113</v>
      </c>
      <c r="G28" s="422"/>
      <c r="H28" s="168"/>
      <c r="I28" s="430" t="s">
        <v>126</v>
      </c>
      <c r="J28" s="431"/>
    </row>
    <row r="29" spans="1:10" x14ac:dyDescent="0.3">
      <c r="A29" s="109"/>
      <c r="B29" s="93"/>
      <c r="C29" s="95"/>
      <c r="D29" s="410"/>
      <c r="E29" s="165"/>
      <c r="F29" s="421" t="s">
        <v>127</v>
      </c>
      <c r="G29" s="422"/>
      <c r="H29" s="168"/>
      <c r="I29" s="430" t="s">
        <v>128</v>
      </c>
      <c r="J29" s="431"/>
    </row>
    <row r="30" spans="1:10" x14ac:dyDescent="0.3">
      <c r="A30" s="109"/>
      <c r="B30" s="216"/>
      <c r="C30" s="81"/>
      <c r="D30" s="410"/>
      <c r="E30" s="166"/>
      <c r="F30" s="421" t="s">
        <v>133</v>
      </c>
      <c r="G30" s="422"/>
      <c r="H30" s="168"/>
      <c r="I30" s="430" t="s">
        <v>156</v>
      </c>
      <c r="J30" s="431"/>
    </row>
    <row r="31" spans="1:10" x14ac:dyDescent="0.3">
      <c r="A31" s="109"/>
      <c r="B31" s="80"/>
      <c r="C31" s="81"/>
      <c r="D31" s="410"/>
      <c r="E31" s="166"/>
      <c r="F31" s="421" t="s">
        <v>141</v>
      </c>
      <c r="G31" s="422"/>
      <c r="H31" s="168"/>
      <c r="I31" s="430" t="s">
        <v>157</v>
      </c>
      <c r="J31" s="431"/>
    </row>
    <row r="32" spans="1:10" x14ac:dyDescent="0.3">
      <c r="A32" s="109"/>
      <c r="B32" s="80"/>
      <c r="C32" s="81"/>
      <c r="D32" s="410"/>
      <c r="E32" s="167"/>
      <c r="F32" s="421" t="s">
        <v>160</v>
      </c>
      <c r="G32" s="422"/>
      <c r="H32" s="168"/>
      <c r="I32" s="430" t="s">
        <v>226</v>
      </c>
      <c r="J32" s="431"/>
    </row>
    <row r="33" spans="1:10" x14ac:dyDescent="0.3">
      <c r="A33" s="109"/>
      <c r="B33" s="80"/>
      <c r="C33" s="81"/>
      <c r="D33" s="410"/>
      <c r="E33" s="167"/>
      <c r="F33" s="423" t="s">
        <v>161</v>
      </c>
      <c r="G33" s="422"/>
      <c r="H33" s="96"/>
      <c r="I33" s="430" t="s">
        <v>234</v>
      </c>
      <c r="J33" s="431"/>
    </row>
    <row r="34" spans="1:10" ht="15" thickBot="1" x14ac:dyDescent="0.35">
      <c r="A34" s="136"/>
      <c r="B34" s="142"/>
      <c r="C34" s="143"/>
      <c r="D34" s="411"/>
      <c r="E34" s="146"/>
      <c r="F34" s="424"/>
      <c r="G34" s="425"/>
      <c r="H34" s="112"/>
      <c r="I34" s="428" t="s">
        <v>235</v>
      </c>
      <c r="J34" s="429"/>
    </row>
    <row r="35" spans="1:10" ht="15" thickTop="1" x14ac:dyDescent="0.3">
      <c r="A35" s="208"/>
      <c r="B35" s="206"/>
      <c r="C35" s="113"/>
      <c r="D35" s="409" t="s">
        <v>70</v>
      </c>
      <c r="E35" s="207"/>
      <c r="F35" s="432" t="s">
        <v>114</v>
      </c>
      <c r="G35" s="433"/>
      <c r="H35" s="252"/>
      <c r="I35" s="439" t="s">
        <v>115</v>
      </c>
      <c r="J35" s="440"/>
    </row>
    <row r="36" spans="1:10" x14ac:dyDescent="0.3">
      <c r="A36" s="109"/>
      <c r="B36" s="213"/>
      <c r="C36" s="215"/>
      <c r="D36" s="410"/>
      <c r="E36" s="217"/>
      <c r="F36" s="436" t="s">
        <v>116</v>
      </c>
      <c r="G36" s="437"/>
      <c r="H36" s="161"/>
      <c r="I36" s="443" t="s">
        <v>117</v>
      </c>
      <c r="J36" s="444"/>
    </row>
    <row r="37" spans="1:10" x14ac:dyDescent="0.3">
      <c r="A37" s="109"/>
      <c r="B37" s="88"/>
      <c r="C37" s="89"/>
      <c r="D37" s="410"/>
      <c r="E37" s="217"/>
      <c r="F37" s="436" t="s">
        <v>118</v>
      </c>
      <c r="G37" s="437"/>
      <c r="H37" s="214"/>
      <c r="I37" s="443" t="s">
        <v>119</v>
      </c>
      <c r="J37" s="444"/>
    </row>
    <row r="38" spans="1:10" x14ac:dyDescent="0.3">
      <c r="A38" s="109"/>
      <c r="B38" s="88"/>
      <c r="C38" s="94"/>
      <c r="D38" s="410"/>
      <c r="E38" s="217"/>
      <c r="F38" s="436" t="s">
        <v>120</v>
      </c>
      <c r="G38" s="437"/>
      <c r="H38" s="214"/>
      <c r="I38" s="443" t="s">
        <v>121</v>
      </c>
      <c r="J38" s="444"/>
    </row>
    <row r="39" spans="1:10" x14ac:dyDescent="0.3">
      <c r="A39" s="109"/>
      <c r="B39" s="88"/>
      <c r="C39" s="89"/>
      <c r="D39" s="410"/>
      <c r="E39" s="218"/>
      <c r="F39" s="436" t="s">
        <v>122</v>
      </c>
      <c r="G39" s="437"/>
      <c r="H39" s="214"/>
      <c r="I39" s="443" t="s">
        <v>123</v>
      </c>
      <c r="J39" s="444"/>
    </row>
    <row r="40" spans="1:10" x14ac:dyDescent="0.3">
      <c r="A40" s="109"/>
      <c r="B40" s="83"/>
      <c r="C40" s="89"/>
      <c r="D40" s="410"/>
      <c r="E40" s="150"/>
      <c r="F40" s="436" t="s">
        <v>124</v>
      </c>
      <c r="G40" s="437"/>
      <c r="H40" s="214"/>
      <c r="I40" s="443" t="s">
        <v>125</v>
      </c>
      <c r="J40" s="444"/>
    </row>
    <row r="41" spans="1:10" x14ac:dyDescent="0.3">
      <c r="A41" s="109"/>
      <c r="B41" s="83"/>
      <c r="C41" s="89"/>
      <c r="D41" s="410"/>
      <c r="E41" s="217"/>
      <c r="F41" s="436" t="s">
        <v>129</v>
      </c>
      <c r="G41" s="437"/>
      <c r="H41" s="214"/>
      <c r="I41" s="443" t="s">
        <v>131</v>
      </c>
      <c r="J41" s="444"/>
    </row>
    <row r="42" spans="1:10" x14ac:dyDescent="0.3">
      <c r="A42" s="109"/>
      <c r="B42" s="61"/>
      <c r="C42" s="89"/>
      <c r="D42" s="410"/>
      <c r="E42" s="217"/>
      <c r="F42" s="436" t="s">
        <v>130</v>
      </c>
      <c r="G42" s="437"/>
      <c r="H42" s="214"/>
      <c r="I42" s="443" t="s">
        <v>134</v>
      </c>
      <c r="J42" s="444"/>
    </row>
    <row r="43" spans="1:10" x14ac:dyDescent="0.3">
      <c r="A43" s="109"/>
      <c r="B43" s="123"/>
      <c r="C43" s="89"/>
      <c r="D43" s="410"/>
      <c r="E43" s="217"/>
      <c r="F43" s="438" t="s">
        <v>227</v>
      </c>
      <c r="G43" s="437"/>
      <c r="H43" s="214"/>
      <c r="I43" s="443" t="s">
        <v>137</v>
      </c>
      <c r="J43" s="444"/>
    </row>
    <row r="44" spans="1:10" x14ac:dyDescent="0.3">
      <c r="A44" s="109"/>
      <c r="B44" s="62"/>
      <c r="C44" s="124"/>
      <c r="D44" s="410"/>
      <c r="E44" s="145"/>
      <c r="F44" s="438" t="s">
        <v>229</v>
      </c>
      <c r="G44" s="437"/>
      <c r="H44" s="214"/>
      <c r="I44" s="443" t="s">
        <v>149</v>
      </c>
      <c r="J44" s="444"/>
    </row>
    <row r="45" spans="1:10" x14ac:dyDescent="0.3">
      <c r="A45" s="109"/>
      <c r="B45" s="62"/>
      <c r="C45" s="124"/>
      <c r="D45" s="410"/>
      <c r="E45" s="145"/>
      <c r="F45" s="438"/>
      <c r="G45" s="437"/>
      <c r="H45" s="214"/>
      <c r="I45" s="443" t="s">
        <v>231</v>
      </c>
      <c r="J45" s="444"/>
    </row>
    <row r="46" spans="1:10" x14ac:dyDescent="0.3">
      <c r="A46" s="111"/>
      <c r="B46" s="62"/>
      <c r="C46" s="124"/>
      <c r="D46" s="410"/>
      <c r="E46" s="120"/>
      <c r="F46" s="436"/>
      <c r="G46" s="437"/>
      <c r="H46" s="121"/>
      <c r="I46" s="443" t="s">
        <v>232</v>
      </c>
      <c r="J46" s="444"/>
    </row>
    <row r="47" spans="1:10" ht="15" thickBot="1" x14ac:dyDescent="0.35">
      <c r="A47" s="122"/>
      <c r="B47" s="115"/>
      <c r="C47" s="101"/>
      <c r="D47" s="411"/>
      <c r="E47" s="116"/>
      <c r="F47" s="434"/>
      <c r="G47" s="435"/>
      <c r="H47" s="117"/>
      <c r="I47" s="441" t="s">
        <v>233</v>
      </c>
      <c r="J47" s="442"/>
    </row>
    <row r="48" spans="1:10" ht="15" thickTop="1" x14ac:dyDescent="0.3">
      <c r="A48" s="49"/>
      <c r="B48" s="97" t="s">
        <v>98</v>
      </c>
      <c r="C48" s="98" t="s">
        <v>100</v>
      </c>
    </row>
    <row r="49" spans="1:11" x14ac:dyDescent="0.3">
      <c r="A49" s="49"/>
      <c r="H49" s="114"/>
      <c r="J49" s="63"/>
      <c r="K49" s="64"/>
    </row>
    <row r="50" spans="1:11" x14ac:dyDescent="0.3">
      <c r="J50" s="64"/>
      <c r="K50" s="64"/>
    </row>
    <row r="51" spans="1:11" ht="28.8" x14ac:dyDescent="0.3">
      <c r="A51" s="226" t="s">
        <v>236</v>
      </c>
      <c r="J51" s="64"/>
      <c r="K51" s="64"/>
    </row>
    <row r="52" spans="1:11" x14ac:dyDescent="0.3">
      <c r="J52" s="64"/>
      <c r="K52" s="64"/>
    </row>
    <row r="53" spans="1:11" x14ac:dyDescent="0.3">
      <c r="J53" s="64"/>
      <c r="K53" s="64"/>
    </row>
    <row r="54" spans="1:11" x14ac:dyDescent="0.3">
      <c r="J54" s="63"/>
    </row>
    <row r="60" spans="1:11" x14ac:dyDescent="0.3">
      <c r="E60" s="160"/>
    </row>
  </sheetData>
  <mergeCells count="57">
    <mergeCell ref="I35:J35"/>
    <mergeCell ref="I47:J47"/>
    <mergeCell ref="I36:J36"/>
    <mergeCell ref="I37:J37"/>
    <mergeCell ref="I38:J38"/>
    <mergeCell ref="I39:J39"/>
    <mergeCell ref="I40:J40"/>
    <mergeCell ref="I41:J41"/>
    <mergeCell ref="I42:J42"/>
    <mergeCell ref="I43:J43"/>
    <mergeCell ref="I44:J44"/>
    <mergeCell ref="I45:J45"/>
    <mergeCell ref="I46:J46"/>
    <mergeCell ref="F35:G35"/>
    <mergeCell ref="F47:G47"/>
    <mergeCell ref="F36:G36"/>
    <mergeCell ref="F37:G37"/>
    <mergeCell ref="F38:G38"/>
    <mergeCell ref="F39:G39"/>
    <mergeCell ref="F40:G40"/>
    <mergeCell ref="F41:G41"/>
    <mergeCell ref="F42:G42"/>
    <mergeCell ref="F43:G43"/>
    <mergeCell ref="F44:G44"/>
    <mergeCell ref="F45:G45"/>
    <mergeCell ref="F46:G46"/>
    <mergeCell ref="F33:G33"/>
    <mergeCell ref="F34:G34"/>
    <mergeCell ref="I22:J22"/>
    <mergeCell ref="I34:J34"/>
    <mergeCell ref="I23:J23"/>
    <mergeCell ref="I24:J24"/>
    <mergeCell ref="I25:J25"/>
    <mergeCell ref="I26:J26"/>
    <mergeCell ref="I27:J27"/>
    <mergeCell ref="I28:J28"/>
    <mergeCell ref="I29:J29"/>
    <mergeCell ref="I30:J30"/>
    <mergeCell ref="I31:J31"/>
    <mergeCell ref="I32:J32"/>
    <mergeCell ref="I33:J33"/>
    <mergeCell ref="E21:G21"/>
    <mergeCell ref="H21:J21"/>
    <mergeCell ref="D35:D47"/>
    <mergeCell ref="A3:D20"/>
    <mergeCell ref="D22:D34"/>
    <mergeCell ref="F22:G22"/>
    <mergeCell ref="F23:G23"/>
    <mergeCell ref="F24:G24"/>
    <mergeCell ref="F25:G25"/>
    <mergeCell ref="F26:G26"/>
    <mergeCell ref="F27:G27"/>
    <mergeCell ref="F28:G28"/>
    <mergeCell ref="F29:G29"/>
    <mergeCell ref="F30:G30"/>
    <mergeCell ref="F31:G31"/>
    <mergeCell ref="F32:G32"/>
  </mergeCells>
  <phoneticPr fontId="45" type="noConversion"/>
  <printOptions horizontalCentered="1" verticalCentered="1"/>
  <pageMargins left="0.23622047244094491" right="0.23622047244094491" top="0.35433070866141736" bottom="0.35433070866141736" header="0" footer="0"/>
  <pageSetup paperSize="9" scale="60"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showGridLines="0" zoomScale="90" zoomScaleNormal="90" workbookViewId="0">
      <selection activeCell="H9" sqref="H9"/>
    </sheetView>
  </sheetViews>
  <sheetFormatPr defaultRowHeight="14.4" x14ac:dyDescent="0.3"/>
  <cols>
    <col min="1" max="1" width="9.33203125" customWidth="1"/>
    <col min="2" max="2" width="18.5546875" customWidth="1"/>
    <col min="3" max="3" width="78.109375" bestFit="1" customWidth="1"/>
  </cols>
  <sheetData>
    <row r="1" spans="1:10" x14ac:dyDescent="0.3">
      <c r="A1" s="12" t="s">
        <v>34</v>
      </c>
    </row>
    <row r="2" spans="1:10" x14ac:dyDescent="0.3">
      <c r="A2" s="13" t="s">
        <v>35</v>
      </c>
      <c r="B2" s="14"/>
      <c r="C2" s="14"/>
      <c r="D2" s="14"/>
      <c r="E2" s="14"/>
      <c r="F2" s="14"/>
      <c r="G2" s="14"/>
      <c r="H2" s="14"/>
      <c r="I2" s="14"/>
      <c r="J2" s="14"/>
    </row>
    <row r="3" spans="1:10" x14ac:dyDescent="0.3">
      <c r="A3" s="15" t="s">
        <v>36</v>
      </c>
      <c r="B3" s="15" t="s">
        <v>37</v>
      </c>
      <c r="C3" s="15" t="s">
        <v>38</v>
      </c>
      <c r="D3" s="14"/>
      <c r="E3" s="14"/>
      <c r="F3" s="14"/>
      <c r="G3" s="14"/>
      <c r="H3" s="14"/>
    </row>
    <row r="4" spans="1:10" x14ac:dyDescent="0.3">
      <c r="A4" s="16">
        <v>1</v>
      </c>
      <c r="B4" s="17" t="s">
        <v>39</v>
      </c>
      <c r="C4" s="17" t="s">
        <v>40</v>
      </c>
    </row>
    <row r="5" spans="1:10" x14ac:dyDescent="0.3">
      <c r="A5" s="16">
        <v>2</v>
      </c>
      <c r="B5" s="17" t="s">
        <v>41</v>
      </c>
      <c r="C5" s="17" t="s">
        <v>42</v>
      </c>
    </row>
    <row r="6" spans="1:10" x14ac:dyDescent="0.3">
      <c r="A6" s="16">
        <v>3</v>
      </c>
      <c r="B6" s="17" t="s">
        <v>43</v>
      </c>
      <c r="C6" s="17" t="s">
        <v>44</v>
      </c>
    </row>
    <row r="7" spans="1:10" x14ac:dyDescent="0.3">
      <c r="A7" s="16">
        <v>4</v>
      </c>
      <c r="B7" s="17" t="s">
        <v>45</v>
      </c>
      <c r="C7" s="17" t="s">
        <v>46</v>
      </c>
    </row>
    <row r="8" spans="1:10" x14ac:dyDescent="0.3">
      <c r="A8" s="6"/>
    </row>
    <row r="9" spans="1:10" x14ac:dyDescent="0.3">
      <c r="A9" s="18" t="s">
        <v>47</v>
      </c>
    </row>
    <row r="10" spans="1:10" x14ac:dyDescent="0.3">
      <c r="A10" s="445" t="s">
        <v>48</v>
      </c>
      <c r="B10" s="445"/>
      <c r="C10" s="445"/>
      <c r="D10" s="445"/>
      <c r="E10" s="445"/>
      <c r="F10" s="445"/>
      <c r="G10" s="445"/>
      <c r="H10" s="445"/>
      <c r="I10" s="445"/>
      <c r="J10" s="445"/>
    </row>
    <row r="11" spans="1:10" x14ac:dyDescent="0.3">
      <c r="A11" s="6"/>
    </row>
    <row r="12" spans="1:10" x14ac:dyDescent="0.3">
      <c r="A12" s="18" t="s">
        <v>49</v>
      </c>
    </row>
    <row r="13" spans="1:10" x14ac:dyDescent="0.3">
      <c r="A13" t="s">
        <v>50</v>
      </c>
    </row>
    <row r="14" spans="1:10" x14ac:dyDescent="0.3">
      <c r="A14" s="15" t="s">
        <v>36</v>
      </c>
      <c r="B14" s="15" t="s">
        <v>37</v>
      </c>
      <c r="C14" s="15" t="s">
        <v>38</v>
      </c>
    </row>
    <row r="15" spans="1:10" x14ac:dyDescent="0.3">
      <c r="A15" s="17" t="s">
        <v>51</v>
      </c>
      <c r="B15" s="17" t="s">
        <v>52</v>
      </c>
      <c r="C15" s="17" t="s">
        <v>53</v>
      </c>
    </row>
    <row r="16" spans="1:10" x14ac:dyDescent="0.3">
      <c r="A16" s="17" t="s">
        <v>54</v>
      </c>
      <c r="B16" s="17" t="s">
        <v>55</v>
      </c>
      <c r="C16" s="17" t="s">
        <v>56</v>
      </c>
    </row>
    <row r="17" spans="1:3" x14ac:dyDescent="0.3">
      <c r="A17" s="17" t="s">
        <v>57</v>
      </c>
      <c r="B17" s="17" t="s">
        <v>58</v>
      </c>
      <c r="C17" s="17" t="s">
        <v>59</v>
      </c>
    </row>
    <row r="18" spans="1:3" x14ac:dyDescent="0.3">
      <c r="A18" s="17" t="s">
        <v>60</v>
      </c>
      <c r="B18" s="17" t="s">
        <v>61</v>
      </c>
      <c r="C18" s="17" t="s">
        <v>62</v>
      </c>
    </row>
    <row r="19" spans="1:3" x14ac:dyDescent="0.3">
      <c r="A19" s="20"/>
      <c r="B19" s="21"/>
      <c r="C19" s="21" t="s">
        <v>63</v>
      </c>
    </row>
    <row r="20" spans="1:3" x14ac:dyDescent="0.3">
      <c r="A20" s="18" t="s">
        <v>64</v>
      </c>
    </row>
    <row r="21" spans="1:3" x14ac:dyDescent="0.3">
      <c r="A21" s="19" t="s">
        <v>65</v>
      </c>
    </row>
  </sheetData>
  <mergeCells count="1">
    <mergeCell ref="A10:J10"/>
  </mergeCells>
  <pageMargins left="0.7" right="0.7" top="0.75" bottom="0.75" header="0.3" footer="0.3"/>
  <pageSetup orientation="portrait" horizontalDpi="4294967292"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EE5D-D5AE-44B2-958F-741085FA1E11}">
  <dimension ref="A1:L42"/>
  <sheetViews>
    <sheetView topLeftCell="D20" zoomScale="85" zoomScaleNormal="85" workbookViewId="0">
      <selection activeCell="D8" sqref="D8"/>
    </sheetView>
  </sheetViews>
  <sheetFormatPr defaultColWidth="9.109375" defaultRowHeight="14.4" x14ac:dyDescent="0.3"/>
  <cols>
    <col min="1" max="1" width="53.6640625" style="228" customWidth="1"/>
    <col min="2" max="2" width="24" style="232" customWidth="1"/>
    <col min="3" max="3" width="20.5546875" style="232" customWidth="1"/>
    <col min="4" max="4" width="49.88671875" style="227" bestFit="1" customWidth="1"/>
    <col min="5" max="5" width="13.44140625" style="225" bestFit="1" customWidth="1"/>
    <col min="6" max="6" width="29.44140625" style="8" bestFit="1" customWidth="1"/>
    <col min="7" max="7" width="10.88671875" style="242" bestFit="1" customWidth="1"/>
    <col min="8" max="8" width="66.33203125" style="8" bestFit="1" customWidth="1"/>
    <col min="9" max="9" width="19.33203125" style="8" customWidth="1"/>
    <col min="10" max="10" width="22.44140625" style="8" customWidth="1"/>
    <col min="11" max="11" width="16.6640625" style="225" bestFit="1" customWidth="1"/>
    <col min="12" max="16384" width="9.109375" style="8"/>
  </cols>
  <sheetData>
    <row r="1" spans="1:12" x14ac:dyDescent="0.3">
      <c r="A1" s="229"/>
      <c r="B1" s="234"/>
      <c r="C1" s="234"/>
      <c r="D1" s="230">
        <f>COUNTA(D6:D42)</f>
        <v>37</v>
      </c>
      <c r="E1" s="34"/>
      <c r="F1" s="231"/>
      <c r="G1" s="240">
        <f>SUBTOTAL(9,G6:G42)</f>
        <v>1.0000000000000004</v>
      </c>
      <c r="H1" s="231"/>
      <c r="I1" s="231"/>
      <c r="J1" s="231"/>
      <c r="K1" s="34"/>
    </row>
    <row r="2" spans="1:12" s="246" customFormat="1" ht="34.5" customHeight="1" x14ac:dyDescent="0.3">
      <c r="A2" s="247" t="s">
        <v>358</v>
      </c>
      <c r="B2" s="247" t="s">
        <v>350</v>
      </c>
      <c r="C2" s="247" t="s">
        <v>351</v>
      </c>
      <c r="D2" s="247" t="s">
        <v>237</v>
      </c>
      <c r="E2" s="248" t="s">
        <v>352</v>
      </c>
      <c r="F2" s="248" t="s">
        <v>353</v>
      </c>
      <c r="G2" s="249" t="s">
        <v>30</v>
      </c>
      <c r="H2" s="248" t="s">
        <v>354</v>
      </c>
      <c r="I2" s="248" t="s">
        <v>355</v>
      </c>
      <c r="J2" s="248" t="s">
        <v>356</v>
      </c>
      <c r="K2" s="248" t="s">
        <v>357</v>
      </c>
    </row>
    <row r="3" spans="1:12" ht="57.6" x14ac:dyDescent="0.3">
      <c r="A3" s="450" t="s">
        <v>205</v>
      </c>
      <c r="B3" s="448" t="s">
        <v>174</v>
      </c>
      <c r="C3" s="448" t="s">
        <v>241</v>
      </c>
      <c r="D3" s="230" t="s">
        <v>364</v>
      </c>
      <c r="E3" s="243">
        <v>470285.41679049557</v>
      </c>
      <c r="F3" s="231" t="s">
        <v>179</v>
      </c>
      <c r="G3" s="241">
        <v>7.0000000000000007E-2</v>
      </c>
      <c r="H3" s="230" t="s">
        <v>256</v>
      </c>
      <c r="I3" s="230" t="s">
        <v>342</v>
      </c>
      <c r="J3" s="230" t="s">
        <v>309</v>
      </c>
      <c r="K3" s="34" t="s">
        <v>24</v>
      </c>
    </row>
    <row r="4" spans="1:12" ht="57.6" x14ac:dyDescent="0.3">
      <c r="A4" s="453"/>
      <c r="B4" s="452"/>
      <c r="C4" s="449"/>
      <c r="D4" s="230" t="s">
        <v>255</v>
      </c>
      <c r="E4" s="243">
        <v>373892</v>
      </c>
      <c r="F4" s="231" t="s">
        <v>179</v>
      </c>
      <c r="G4" s="241">
        <v>7.0000000000000007E-2</v>
      </c>
      <c r="H4" s="230" t="s">
        <v>256</v>
      </c>
      <c r="I4" s="230" t="s">
        <v>342</v>
      </c>
      <c r="J4" s="230" t="s">
        <v>309</v>
      </c>
      <c r="K4" s="34" t="s">
        <v>24</v>
      </c>
    </row>
    <row r="5" spans="1:12" ht="115.2" x14ac:dyDescent="0.3">
      <c r="A5" s="453" t="s">
        <v>369</v>
      </c>
      <c r="B5" s="452"/>
      <c r="C5" s="448" t="s">
        <v>260</v>
      </c>
      <c r="D5" s="230" t="s">
        <v>365</v>
      </c>
      <c r="E5" s="243">
        <v>165593.07510151423</v>
      </c>
      <c r="F5" s="231" t="s">
        <v>179</v>
      </c>
      <c r="G5" s="241">
        <v>7.0000000000000007E-2</v>
      </c>
      <c r="H5" s="448" t="s">
        <v>294</v>
      </c>
      <c r="I5" s="231" t="s">
        <v>301</v>
      </c>
      <c r="J5" s="230" t="s">
        <v>311</v>
      </c>
      <c r="K5" s="34" t="s">
        <v>24</v>
      </c>
    </row>
    <row r="6" spans="1:12" ht="115.2" x14ac:dyDescent="0.3">
      <c r="A6" s="453"/>
      <c r="B6" s="452"/>
      <c r="C6" s="452"/>
      <c r="D6" s="230" t="s">
        <v>366</v>
      </c>
      <c r="E6" s="243">
        <v>67779</v>
      </c>
      <c r="F6" s="231" t="s">
        <v>179</v>
      </c>
      <c r="G6" s="241">
        <v>7.0000000000000007E-2</v>
      </c>
      <c r="H6" s="452"/>
      <c r="I6" s="231" t="s">
        <v>301</v>
      </c>
      <c r="J6" s="230" t="s">
        <v>311</v>
      </c>
      <c r="K6" s="34" t="s">
        <v>24</v>
      </c>
    </row>
    <row r="7" spans="1:12" ht="24" customHeight="1" x14ac:dyDescent="0.3">
      <c r="A7" s="453"/>
      <c r="B7" s="452"/>
      <c r="C7" s="447" t="s">
        <v>349</v>
      </c>
      <c r="D7" s="230" t="s">
        <v>367</v>
      </c>
      <c r="E7" s="243">
        <v>34471.17257542639</v>
      </c>
      <c r="F7" s="231" t="s">
        <v>179</v>
      </c>
      <c r="G7" s="241">
        <v>7.0000000000000007E-2</v>
      </c>
      <c r="H7" s="452"/>
      <c r="I7" s="231" t="s">
        <v>301</v>
      </c>
      <c r="J7" s="231" t="s">
        <v>163</v>
      </c>
      <c r="K7" s="34" t="s">
        <v>24</v>
      </c>
    </row>
    <row r="8" spans="1:12" ht="24" customHeight="1" x14ac:dyDescent="0.3">
      <c r="A8" s="453"/>
      <c r="B8" s="452"/>
      <c r="C8" s="447"/>
      <c r="D8" s="230" t="s">
        <v>368</v>
      </c>
      <c r="E8" s="243">
        <v>19461</v>
      </c>
      <c r="F8" s="231" t="s">
        <v>179</v>
      </c>
      <c r="G8" s="241">
        <v>7.0000000000000007E-2</v>
      </c>
      <c r="H8" s="452"/>
      <c r="I8" s="231" t="s">
        <v>301</v>
      </c>
      <c r="J8" s="231" t="s">
        <v>163</v>
      </c>
      <c r="K8" s="34" t="s">
        <v>24</v>
      </c>
    </row>
    <row r="9" spans="1:12" ht="60" customHeight="1" x14ac:dyDescent="0.3">
      <c r="A9" s="453"/>
      <c r="B9" s="452"/>
      <c r="C9" s="447"/>
      <c r="D9" s="230" t="s">
        <v>176</v>
      </c>
      <c r="E9" s="257">
        <v>7.4999999999999997E-2</v>
      </c>
      <c r="F9" s="231" t="s">
        <v>245</v>
      </c>
      <c r="G9" s="241">
        <v>0.05</v>
      </c>
      <c r="H9" s="452"/>
      <c r="I9" s="230" t="s">
        <v>342</v>
      </c>
      <c r="J9" s="230" t="s">
        <v>312</v>
      </c>
      <c r="K9" s="34" t="s">
        <v>24</v>
      </c>
    </row>
    <row r="10" spans="1:12" ht="60" customHeight="1" x14ac:dyDescent="0.3">
      <c r="A10" s="451"/>
      <c r="B10" s="452"/>
      <c r="C10" s="447"/>
      <c r="D10" s="230" t="s">
        <v>177</v>
      </c>
      <c r="E10" s="244">
        <v>0.95</v>
      </c>
      <c r="F10" s="231" t="s">
        <v>296</v>
      </c>
      <c r="G10" s="241">
        <v>0.05</v>
      </c>
      <c r="H10" s="449"/>
      <c r="I10" s="231" t="s">
        <v>301</v>
      </c>
      <c r="J10" s="231" t="s">
        <v>163</v>
      </c>
      <c r="K10" s="34" t="s">
        <v>24</v>
      </c>
    </row>
    <row r="11" spans="1:12" ht="86.4" x14ac:dyDescent="0.3">
      <c r="A11" s="229" t="s">
        <v>230</v>
      </c>
      <c r="B11" s="449"/>
      <c r="C11" s="447"/>
      <c r="D11" s="230" t="s">
        <v>178</v>
      </c>
      <c r="E11" s="256">
        <v>359904.15712384298</v>
      </c>
      <c r="F11" s="231" t="s">
        <v>245</v>
      </c>
      <c r="G11" s="241">
        <v>0.05</v>
      </c>
      <c r="H11" s="230" t="s">
        <v>246</v>
      </c>
      <c r="I11" s="230" t="s">
        <v>342</v>
      </c>
      <c r="J11" s="230" t="s">
        <v>313</v>
      </c>
      <c r="K11" s="34" t="s">
        <v>24</v>
      </c>
    </row>
    <row r="12" spans="1:12" ht="57.6" x14ac:dyDescent="0.3">
      <c r="A12" s="229" t="s">
        <v>205</v>
      </c>
      <c r="B12" s="447" t="s">
        <v>132</v>
      </c>
      <c r="C12" s="234" t="s">
        <v>370</v>
      </c>
      <c r="D12" s="230" t="s">
        <v>371</v>
      </c>
      <c r="E12" s="251"/>
      <c r="F12" s="236" t="s">
        <v>132</v>
      </c>
      <c r="G12" s="241">
        <v>0.03</v>
      </c>
      <c r="H12" s="230" t="s">
        <v>258</v>
      </c>
      <c r="I12" s="230" t="s">
        <v>342</v>
      </c>
      <c r="J12" s="230" t="s">
        <v>309</v>
      </c>
      <c r="K12" s="34" t="s">
        <v>335</v>
      </c>
      <c r="L12" s="8" t="s">
        <v>372</v>
      </c>
    </row>
    <row r="13" spans="1:12" ht="57.6" x14ac:dyDescent="0.3">
      <c r="A13" s="454" t="s">
        <v>214</v>
      </c>
      <c r="B13" s="447"/>
      <c r="C13" s="448" t="s">
        <v>284</v>
      </c>
      <c r="D13" s="230" t="s">
        <v>373</v>
      </c>
      <c r="E13" s="244">
        <v>1</v>
      </c>
      <c r="F13" s="231" t="s">
        <v>374</v>
      </c>
      <c r="G13" s="241">
        <v>0.02</v>
      </c>
      <c r="H13" s="446" t="s">
        <v>285</v>
      </c>
      <c r="I13" s="230" t="s">
        <v>342</v>
      </c>
      <c r="J13" s="230" t="s">
        <v>310</v>
      </c>
      <c r="K13" s="34" t="s">
        <v>335</v>
      </c>
    </row>
    <row r="14" spans="1:12" ht="57.6" x14ac:dyDescent="0.3">
      <c r="A14" s="454"/>
      <c r="B14" s="447"/>
      <c r="C14" s="449"/>
      <c r="D14" s="230" t="s">
        <v>283</v>
      </c>
      <c r="E14" s="237" t="s">
        <v>321</v>
      </c>
      <c r="F14" s="236" t="s">
        <v>331</v>
      </c>
      <c r="G14" s="241">
        <v>0.02</v>
      </c>
      <c r="H14" s="446"/>
      <c r="I14" s="230" t="s">
        <v>342</v>
      </c>
      <c r="J14" s="230" t="s">
        <v>310</v>
      </c>
      <c r="K14" s="34" t="s">
        <v>335</v>
      </c>
    </row>
    <row r="15" spans="1:12" s="259" customFormat="1" ht="30" customHeight="1" x14ac:dyDescent="0.3">
      <c r="A15" s="253" t="s">
        <v>218</v>
      </c>
      <c r="B15" s="447" t="s">
        <v>164</v>
      </c>
      <c r="C15" s="448" t="s">
        <v>244</v>
      </c>
      <c r="D15" s="235" t="s">
        <v>286</v>
      </c>
      <c r="E15" s="237">
        <v>5</v>
      </c>
      <c r="F15" s="236" t="s">
        <v>322</v>
      </c>
      <c r="G15" s="258">
        <v>0.03</v>
      </c>
      <c r="H15" s="235" t="s">
        <v>293</v>
      </c>
      <c r="I15" s="236" t="s">
        <v>307</v>
      </c>
      <c r="J15" s="236" t="s">
        <v>318</v>
      </c>
      <c r="K15" s="237" t="s">
        <v>22</v>
      </c>
    </row>
    <row r="16" spans="1:12" ht="72" x14ac:dyDescent="0.3">
      <c r="A16" s="255" t="s">
        <v>228</v>
      </c>
      <c r="B16" s="447"/>
      <c r="C16" s="449"/>
      <c r="D16" s="230" t="s">
        <v>274</v>
      </c>
      <c r="E16" s="237">
        <v>8</v>
      </c>
      <c r="F16" s="236" t="s">
        <v>168</v>
      </c>
      <c r="G16" s="240">
        <v>0.04</v>
      </c>
      <c r="H16" s="233" t="s">
        <v>249</v>
      </c>
      <c r="I16" s="230" t="s">
        <v>343</v>
      </c>
      <c r="J16" s="230" t="s">
        <v>334</v>
      </c>
      <c r="K16" s="34" t="s">
        <v>340</v>
      </c>
    </row>
    <row r="17" spans="1:11" ht="72" x14ac:dyDescent="0.3">
      <c r="A17" s="450" t="s">
        <v>217</v>
      </c>
      <c r="B17" s="447"/>
      <c r="C17" s="448" t="s">
        <v>242</v>
      </c>
      <c r="D17" s="230" t="s">
        <v>288</v>
      </c>
      <c r="E17" s="237">
        <v>2800</v>
      </c>
      <c r="F17" s="236" t="s">
        <v>324</v>
      </c>
      <c r="G17" s="241">
        <v>0.03</v>
      </c>
      <c r="H17" s="230" t="s">
        <v>304</v>
      </c>
      <c r="I17" s="230" t="s">
        <v>315</v>
      </c>
      <c r="J17" s="230" t="s">
        <v>317</v>
      </c>
      <c r="K17" s="34" t="s">
        <v>12</v>
      </c>
    </row>
    <row r="18" spans="1:11" ht="57.6" x14ac:dyDescent="0.3">
      <c r="A18" s="453"/>
      <c r="B18" s="447"/>
      <c r="C18" s="452"/>
      <c r="D18" s="230" t="s">
        <v>291</v>
      </c>
      <c r="E18" s="237"/>
      <c r="F18" s="236"/>
      <c r="G18" s="241">
        <v>0.03</v>
      </c>
      <c r="H18" s="230" t="s">
        <v>359</v>
      </c>
      <c r="I18" s="231" t="s">
        <v>307</v>
      </c>
      <c r="J18" s="230" t="s">
        <v>316</v>
      </c>
      <c r="K18" s="34" t="s">
        <v>12</v>
      </c>
    </row>
    <row r="19" spans="1:11" ht="57.6" x14ac:dyDescent="0.3">
      <c r="A19" s="453"/>
      <c r="B19" s="447"/>
      <c r="C19" s="452"/>
      <c r="D19" s="230" t="s">
        <v>289</v>
      </c>
      <c r="E19" s="244">
        <v>0.85</v>
      </c>
      <c r="F19" s="231"/>
      <c r="G19" s="241">
        <v>0.03</v>
      </c>
      <c r="H19" s="230" t="s">
        <v>360</v>
      </c>
      <c r="I19" s="231" t="s">
        <v>307</v>
      </c>
      <c r="J19" s="230" t="s">
        <v>319</v>
      </c>
      <c r="K19" s="234" t="s">
        <v>336</v>
      </c>
    </row>
    <row r="20" spans="1:11" ht="43.2" x14ac:dyDescent="0.3">
      <c r="A20" s="255" t="s">
        <v>216</v>
      </c>
      <c r="B20" s="447"/>
      <c r="C20" s="449"/>
      <c r="D20" s="230" t="s">
        <v>266</v>
      </c>
      <c r="E20" s="237"/>
      <c r="F20" s="236"/>
      <c r="G20" s="240">
        <v>0.03</v>
      </c>
      <c r="H20" s="230" t="s">
        <v>361</v>
      </c>
      <c r="I20" s="231" t="s">
        <v>307</v>
      </c>
      <c r="J20" s="230" t="s">
        <v>333</v>
      </c>
      <c r="K20" s="34" t="s">
        <v>12</v>
      </c>
    </row>
    <row r="21" spans="1:11" ht="57.6" x14ac:dyDescent="0.3">
      <c r="A21" s="254"/>
      <c r="B21" s="447"/>
      <c r="C21" s="448" t="s">
        <v>290</v>
      </c>
      <c r="D21" s="230" t="s">
        <v>287</v>
      </c>
      <c r="E21" s="245">
        <v>2E-3</v>
      </c>
      <c r="F21" s="231" t="s">
        <v>323</v>
      </c>
      <c r="G21" s="241">
        <v>0.03</v>
      </c>
      <c r="H21" s="230" t="s">
        <v>305</v>
      </c>
      <c r="I21" s="231" t="s">
        <v>307</v>
      </c>
      <c r="J21" s="230" t="s">
        <v>314</v>
      </c>
      <c r="K21" s="34" t="s">
        <v>23</v>
      </c>
    </row>
    <row r="22" spans="1:11" ht="72" x14ac:dyDescent="0.3">
      <c r="A22" s="450" t="s">
        <v>213</v>
      </c>
      <c r="B22" s="447"/>
      <c r="C22" s="452"/>
      <c r="D22" s="230" t="s">
        <v>292</v>
      </c>
      <c r="E22" s="34">
        <v>0</v>
      </c>
      <c r="F22" s="231" t="s">
        <v>297</v>
      </c>
      <c r="G22" s="241">
        <v>0.01</v>
      </c>
      <c r="H22" s="446" t="s">
        <v>347</v>
      </c>
      <c r="I22" s="230" t="s">
        <v>343</v>
      </c>
      <c r="J22" s="230" t="s">
        <v>320</v>
      </c>
      <c r="K22" s="34" t="s">
        <v>23</v>
      </c>
    </row>
    <row r="23" spans="1:11" ht="72" x14ac:dyDescent="0.3">
      <c r="A23" s="451"/>
      <c r="B23" s="447"/>
      <c r="C23" s="449"/>
      <c r="D23" s="230" t="s">
        <v>329</v>
      </c>
      <c r="E23" s="34">
        <v>0</v>
      </c>
      <c r="F23" s="231" t="s">
        <v>330</v>
      </c>
      <c r="G23" s="241">
        <v>0.01</v>
      </c>
      <c r="H23" s="446"/>
      <c r="I23" s="230" t="s">
        <v>343</v>
      </c>
      <c r="J23" s="230" t="s">
        <v>320</v>
      </c>
      <c r="K23" s="34" t="s">
        <v>337</v>
      </c>
    </row>
    <row r="24" spans="1:11" ht="30" customHeight="1" x14ac:dyDescent="0.3">
      <c r="A24" s="454" t="s">
        <v>215</v>
      </c>
      <c r="B24" s="447"/>
      <c r="C24" s="447" t="s">
        <v>239</v>
      </c>
      <c r="D24" s="230" t="s">
        <v>261</v>
      </c>
      <c r="E24" s="34">
        <v>10</v>
      </c>
      <c r="F24" s="231" t="s">
        <v>298</v>
      </c>
      <c r="G24" s="241">
        <v>0.02</v>
      </c>
      <c r="H24" s="446" t="s">
        <v>247</v>
      </c>
      <c r="I24" s="231" t="s">
        <v>301</v>
      </c>
      <c r="J24" s="231" t="s">
        <v>163</v>
      </c>
      <c r="K24" s="34" t="s">
        <v>338</v>
      </c>
    </row>
    <row r="25" spans="1:11" x14ac:dyDescent="0.3">
      <c r="A25" s="454"/>
      <c r="B25" s="447"/>
      <c r="C25" s="447"/>
      <c r="D25" s="238" t="s">
        <v>262</v>
      </c>
      <c r="E25" s="34">
        <v>0</v>
      </c>
      <c r="F25" s="231" t="s">
        <v>299</v>
      </c>
      <c r="G25" s="241">
        <v>0.01</v>
      </c>
      <c r="H25" s="446"/>
      <c r="I25" s="231" t="s">
        <v>301</v>
      </c>
      <c r="J25" s="231" t="s">
        <v>163</v>
      </c>
      <c r="K25" s="34" t="s">
        <v>338</v>
      </c>
    </row>
    <row r="26" spans="1:11" ht="30" customHeight="1" x14ac:dyDescent="0.3">
      <c r="A26" s="229" t="s">
        <v>214</v>
      </c>
      <c r="B26" s="447"/>
      <c r="C26" s="448" t="s">
        <v>243</v>
      </c>
      <c r="D26" s="230" t="s">
        <v>263</v>
      </c>
      <c r="E26" s="34">
        <v>3</v>
      </c>
      <c r="F26" s="231" t="s">
        <v>302</v>
      </c>
      <c r="G26" s="241">
        <v>0.01</v>
      </c>
      <c r="H26" s="446" t="s">
        <v>248</v>
      </c>
      <c r="I26" s="231" t="s">
        <v>301</v>
      </c>
      <c r="J26" s="231" t="s">
        <v>163</v>
      </c>
      <c r="K26" s="34" t="s">
        <v>339</v>
      </c>
    </row>
    <row r="27" spans="1:11" x14ac:dyDescent="0.3">
      <c r="A27" s="229"/>
      <c r="B27" s="447"/>
      <c r="C27" s="452"/>
      <c r="D27" s="230" t="s">
        <v>269</v>
      </c>
      <c r="E27" s="237"/>
      <c r="F27" s="236"/>
      <c r="G27" s="241">
        <v>0.01</v>
      </c>
      <c r="H27" s="446"/>
      <c r="I27" s="231" t="s">
        <v>301</v>
      </c>
      <c r="J27" s="231" t="s">
        <v>163</v>
      </c>
      <c r="K27" s="34" t="s">
        <v>339</v>
      </c>
    </row>
    <row r="28" spans="1:11" x14ac:dyDescent="0.3">
      <c r="A28" s="229"/>
      <c r="B28" s="447"/>
      <c r="C28" s="452"/>
      <c r="D28" s="230" t="s">
        <v>270</v>
      </c>
      <c r="E28" s="237"/>
      <c r="F28" s="236"/>
      <c r="G28" s="241">
        <v>0.01</v>
      </c>
      <c r="H28" s="446"/>
      <c r="I28" s="231" t="s">
        <v>301</v>
      </c>
      <c r="J28" s="231" t="s">
        <v>163</v>
      </c>
      <c r="K28" s="34" t="s">
        <v>339</v>
      </c>
    </row>
    <row r="29" spans="1:11" x14ac:dyDescent="0.3">
      <c r="A29" s="229"/>
      <c r="B29" s="447"/>
      <c r="C29" s="452"/>
      <c r="D29" s="230" t="s">
        <v>271</v>
      </c>
      <c r="E29" s="237"/>
      <c r="F29" s="236"/>
      <c r="G29" s="240">
        <v>0.01</v>
      </c>
      <c r="H29" s="446"/>
      <c r="I29" s="231" t="s">
        <v>301</v>
      </c>
      <c r="J29" s="231" t="s">
        <v>163</v>
      </c>
      <c r="K29" s="34" t="s">
        <v>339</v>
      </c>
    </row>
    <row r="30" spans="1:11" x14ac:dyDescent="0.3">
      <c r="A30" s="229"/>
      <c r="B30" s="447"/>
      <c r="C30" s="452"/>
      <c r="D30" s="230" t="s">
        <v>272</v>
      </c>
      <c r="E30" s="237"/>
      <c r="F30" s="236"/>
      <c r="G30" s="240">
        <v>0.01</v>
      </c>
      <c r="H30" s="446"/>
      <c r="I30" s="231" t="s">
        <v>301</v>
      </c>
      <c r="J30" s="231" t="s">
        <v>163</v>
      </c>
      <c r="K30" s="34" t="s">
        <v>339</v>
      </c>
    </row>
    <row r="31" spans="1:11" ht="15" customHeight="1" x14ac:dyDescent="0.3">
      <c r="A31" s="229"/>
      <c r="B31" s="447"/>
      <c r="C31" s="452"/>
      <c r="D31" s="230" t="s">
        <v>273</v>
      </c>
      <c r="E31" s="237"/>
      <c r="F31" s="236"/>
      <c r="G31" s="240">
        <v>0.01</v>
      </c>
      <c r="H31" s="446"/>
      <c r="I31" s="231" t="s">
        <v>301</v>
      </c>
      <c r="J31" s="231" t="s">
        <v>163</v>
      </c>
      <c r="K31" s="34" t="s">
        <v>339</v>
      </c>
    </row>
    <row r="32" spans="1:11" ht="28.8" x14ac:dyDescent="0.3">
      <c r="A32" s="229"/>
      <c r="B32" s="447"/>
      <c r="C32" s="452"/>
      <c r="D32" s="230" t="s">
        <v>169</v>
      </c>
      <c r="E32" s="237"/>
      <c r="F32" s="236"/>
      <c r="G32" s="240">
        <v>0.01</v>
      </c>
      <c r="H32" s="230" t="s">
        <v>303</v>
      </c>
      <c r="I32" s="231" t="s">
        <v>308</v>
      </c>
      <c r="J32" s="231" t="s">
        <v>25</v>
      </c>
      <c r="K32" s="34" t="s">
        <v>25</v>
      </c>
    </row>
    <row r="33" spans="1:11" ht="28.8" x14ac:dyDescent="0.3">
      <c r="A33" s="229" t="s">
        <v>224</v>
      </c>
      <c r="B33" s="447"/>
      <c r="C33" s="452"/>
      <c r="D33" s="230" t="s">
        <v>267</v>
      </c>
      <c r="E33" s="34">
        <v>0</v>
      </c>
      <c r="F33" s="231" t="s">
        <v>268</v>
      </c>
      <c r="G33" s="240">
        <v>0.02</v>
      </c>
      <c r="H33" s="230" t="s">
        <v>251</v>
      </c>
      <c r="I33" s="231" t="s">
        <v>301</v>
      </c>
      <c r="J33" s="231" t="s">
        <v>163</v>
      </c>
      <c r="K33" s="34" t="s">
        <v>25</v>
      </c>
    </row>
    <row r="34" spans="1:11" ht="43.2" x14ac:dyDescent="0.3">
      <c r="A34" s="229" t="s">
        <v>220</v>
      </c>
      <c r="B34" s="447"/>
      <c r="C34" s="449"/>
      <c r="D34" s="230" t="s">
        <v>327</v>
      </c>
      <c r="E34" s="34">
        <v>0</v>
      </c>
      <c r="F34" s="231" t="s">
        <v>280</v>
      </c>
      <c r="G34" s="240">
        <v>0.02</v>
      </c>
      <c r="H34" s="230" t="s">
        <v>326</v>
      </c>
      <c r="I34" s="231" t="s">
        <v>301</v>
      </c>
      <c r="J34" s="231" t="s">
        <v>163</v>
      </c>
      <c r="K34" s="237"/>
    </row>
    <row r="35" spans="1:11" ht="45" customHeight="1" x14ac:dyDescent="0.3">
      <c r="A35" s="454" t="s">
        <v>225</v>
      </c>
      <c r="B35" s="447"/>
      <c r="C35" s="448" t="s">
        <v>275</v>
      </c>
      <c r="D35" s="230" t="s">
        <v>264</v>
      </c>
      <c r="E35" s="237">
        <v>60</v>
      </c>
      <c r="F35" s="236" t="s">
        <v>344</v>
      </c>
      <c r="G35" s="240">
        <v>0.04</v>
      </c>
      <c r="H35" s="446" t="s">
        <v>362</v>
      </c>
      <c r="I35" s="230" t="s">
        <v>348</v>
      </c>
      <c r="J35" s="446" t="s">
        <v>332</v>
      </c>
      <c r="K35" s="34" t="s">
        <v>24</v>
      </c>
    </row>
    <row r="36" spans="1:11" ht="43.2" x14ac:dyDescent="0.3">
      <c r="A36" s="454"/>
      <c r="B36" s="447"/>
      <c r="C36" s="449"/>
      <c r="D36" s="230" t="s">
        <v>265</v>
      </c>
      <c r="E36" s="237">
        <v>0</v>
      </c>
      <c r="F36" s="236" t="s">
        <v>330</v>
      </c>
      <c r="G36" s="240">
        <v>0.04</v>
      </c>
      <c r="H36" s="446"/>
      <c r="I36" s="230" t="s">
        <v>343</v>
      </c>
      <c r="J36" s="446"/>
      <c r="K36" s="34" t="s">
        <v>24</v>
      </c>
    </row>
    <row r="37" spans="1:11" ht="28.8" x14ac:dyDescent="0.3">
      <c r="A37" s="229" t="s">
        <v>219</v>
      </c>
      <c r="B37" s="448" t="s">
        <v>165</v>
      </c>
      <c r="C37" s="448" t="s">
        <v>238</v>
      </c>
      <c r="D37" s="230" t="s">
        <v>281</v>
      </c>
      <c r="E37" s="237"/>
      <c r="F37" s="236"/>
      <c r="G37" s="240">
        <v>0.02</v>
      </c>
      <c r="H37" s="230" t="s">
        <v>363</v>
      </c>
      <c r="I37" s="231" t="s">
        <v>301</v>
      </c>
      <c r="J37" s="231" t="s">
        <v>163</v>
      </c>
      <c r="K37" s="34" t="s">
        <v>25</v>
      </c>
    </row>
    <row r="38" spans="1:11" ht="30" customHeight="1" x14ac:dyDescent="0.3">
      <c r="A38" s="454" t="s">
        <v>212</v>
      </c>
      <c r="B38" s="452"/>
      <c r="C38" s="452"/>
      <c r="D38" s="230" t="s">
        <v>166</v>
      </c>
      <c r="E38" s="34">
        <v>1</v>
      </c>
      <c r="F38" s="231" t="s">
        <v>279</v>
      </c>
      <c r="G38" s="240">
        <v>0.03</v>
      </c>
      <c r="H38" s="455" t="s">
        <v>252</v>
      </c>
      <c r="I38" s="231" t="s">
        <v>301</v>
      </c>
      <c r="J38" s="231" t="s">
        <v>163</v>
      </c>
      <c r="K38" s="34" t="s">
        <v>25</v>
      </c>
    </row>
    <row r="39" spans="1:11" ht="30" customHeight="1" x14ac:dyDescent="0.3">
      <c r="A39" s="454"/>
      <c r="B39" s="452"/>
      <c r="C39" s="449"/>
      <c r="D39" s="230" t="s">
        <v>276</v>
      </c>
      <c r="E39" s="244">
        <v>0.75</v>
      </c>
      <c r="F39" s="231" t="s">
        <v>300</v>
      </c>
      <c r="G39" s="240">
        <v>0.02</v>
      </c>
      <c r="H39" s="455"/>
      <c r="I39" s="231" t="s">
        <v>301</v>
      </c>
      <c r="J39" s="231" t="s">
        <v>163</v>
      </c>
      <c r="K39" s="34" t="s">
        <v>25</v>
      </c>
    </row>
    <row r="40" spans="1:11" ht="28.8" x14ac:dyDescent="0.3">
      <c r="A40" s="454" t="s">
        <v>136</v>
      </c>
      <c r="B40" s="452"/>
      <c r="C40" s="448" t="s">
        <v>239</v>
      </c>
      <c r="D40" s="230" t="s">
        <v>172</v>
      </c>
      <c r="E40" s="34">
        <v>0</v>
      </c>
      <c r="F40" s="231" t="s">
        <v>171</v>
      </c>
      <c r="G40" s="240">
        <v>0.01</v>
      </c>
      <c r="H40" s="230" t="s">
        <v>253</v>
      </c>
      <c r="I40" s="231" t="s">
        <v>301</v>
      </c>
      <c r="J40" s="231" t="s">
        <v>163</v>
      </c>
      <c r="K40" s="34" t="s">
        <v>25</v>
      </c>
    </row>
    <row r="41" spans="1:11" ht="30" customHeight="1" x14ac:dyDescent="0.3">
      <c r="A41" s="454"/>
      <c r="B41" s="452"/>
      <c r="C41" s="449"/>
      <c r="D41" s="230" t="s">
        <v>170</v>
      </c>
      <c r="E41" s="34">
        <v>0</v>
      </c>
      <c r="F41" s="231" t="s">
        <v>277</v>
      </c>
      <c r="G41" s="240">
        <v>0.01</v>
      </c>
      <c r="H41" s="230" t="s">
        <v>325</v>
      </c>
      <c r="I41" s="231" t="s">
        <v>301</v>
      </c>
      <c r="J41" s="231" t="s">
        <v>163</v>
      </c>
      <c r="K41" s="34" t="s">
        <v>25</v>
      </c>
    </row>
    <row r="42" spans="1:11" ht="28.8" x14ac:dyDescent="0.3">
      <c r="A42" s="229" t="s">
        <v>222</v>
      </c>
      <c r="B42" s="449"/>
      <c r="C42" s="234" t="s">
        <v>240</v>
      </c>
      <c r="D42" s="230" t="s">
        <v>173</v>
      </c>
      <c r="E42" s="34">
        <v>1</v>
      </c>
      <c r="F42" s="231" t="s">
        <v>279</v>
      </c>
      <c r="G42" s="240">
        <v>0.02</v>
      </c>
      <c r="H42" s="230" t="s">
        <v>278</v>
      </c>
      <c r="I42" s="231" t="s">
        <v>301</v>
      </c>
      <c r="J42" s="231" t="s">
        <v>163</v>
      </c>
      <c r="K42" s="34" t="s">
        <v>341</v>
      </c>
    </row>
  </sheetData>
  <autoFilter ref="A2:K42" xr:uid="{02FCEE5D-D5AE-44B2-958F-741085FA1E11}"/>
  <mergeCells count="33">
    <mergeCell ref="J35:J36"/>
    <mergeCell ref="A38:A39"/>
    <mergeCell ref="A40:A41"/>
    <mergeCell ref="H38:H39"/>
    <mergeCell ref="C40:C41"/>
    <mergeCell ref="C37:C39"/>
    <mergeCell ref="B37:B42"/>
    <mergeCell ref="B15:B36"/>
    <mergeCell ref="H22:H23"/>
    <mergeCell ref="H35:H36"/>
    <mergeCell ref="H24:H25"/>
    <mergeCell ref="A35:A36"/>
    <mergeCell ref="A24:A25"/>
    <mergeCell ref="C24:C25"/>
    <mergeCell ref="C15:C16"/>
    <mergeCell ref="C35:C36"/>
    <mergeCell ref="C21:C23"/>
    <mergeCell ref="C26:C34"/>
    <mergeCell ref="C17:C20"/>
    <mergeCell ref="A3:A4"/>
    <mergeCell ref="A5:A10"/>
    <mergeCell ref="A13:A14"/>
    <mergeCell ref="A17:A19"/>
    <mergeCell ref="H5:H10"/>
    <mergeCell ref="C3:C4"/>
    <mergeCell ref="C5:C6"/>
    <mergeCell ref="C7:C11"/>
    <mergeCell ref="B3:B11"/>
    <mergeCell ref="H13:H14"/>
    <mergeCell ref="H26:H31"/>
    <mergeCell ref="B12:B14"/>
    <mergeCell ref="C13:C14"/>
    <mergeCell ref="A22:A23"/>
  </mergeCells>
  <conditionalFormatting sqref="A17">
    <cfRule type="duplicateValues" dxfId="9" priority="1"/>
  </conditionalFormatting>
  <conditionalFormatting sqref="A40 A13 A26 A42:A45 A33:A35 A11 A24 A15 A37:A38 A2:A3 A5 A94:A1048576">
    <cfRule type="duplicateValues" dxfId="8" priority="89"/>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Isu Int-Ekst</vt:lpstr>
      <vt:lpstr>Strenght</vt:lpstr>
      <vt:lpstr>Weakness</vt:lpstr>
      <vt:lpstr>Opportunity</vt:lpstr>
      <vt:lpstr>Threat</vt:lpstr>
      <vt:lpstr>Positioning</vt:lpstr>
      <vt:lpstr>Matrix Strategi SWOT</vt:lpstr>
      <vt:lpstr>Kategori &amp; Definisi</vt:lpstr>
      <vt:lpstr>BSC Corporate</vt:lpstr>
      <vt:lpstr>Dir. Sales MKT</vt:lpstr>
      <vt:lpstr>Dir. BusDev</vt:lpstr>
      <vt:lpstr>Dir. Produksi</vt:lpstr>
      <vt:lpstr>Dir. Adm &amp; Keuangan</vt:lpstr>
      <vt:lpstr>'Isu Int-Ekst'!Print_Area</vt:lpstr>
      <vt:lpstr>'Matrix Strategi SWOT'!Print_Area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IT02</cp:lastModifiedBy>
  <cp:lastPrinted>2023-11-23T03:00:02Z</cp:lastPrinted>
  <dcterms:created xsi:type="dcterms:W3CDTF">2023-11-10T02:18:16Z</dcterms:created>
  <dcterms:modified xsi:type="dcterms:W3CDTF">2025-10-07T03:09:06Z</dcterms:modified>
</cp:coreProperties>
</file>