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Z:\GATRIA FOR GUNAWAN-RUBY\6. AUDIT\Dari Bu Diah\"/>
    </mc:Choice>
  </mc:AlternateContent>
  <xr:revisionPtr revIDLastSave="0" documentId="8_{859BA8B3-B288-4EDA-A660-1EC47F5A96AF}" xr6:coauthVersionLast="47" xr6:coauthVersionMax="47" xr10:uidLastSave="{00000000-0000-0000-0000-000000000000}"/>
  <bookViews>
    <workbookView xWindow="-108" yWindow="-108" windowWidth="23256" windowHeight="12576" xr2:uid="{00000000-000D-0000-FFFF-FFFF00000000}"/>
  </bookViews>
  <sheets>
    <sheet name="MATRIKS " sheetId="5" r:id="rId1"/>
    <sheet name="MATRIKS2" sheetId="1" state="hidden" r:id="rId2"/>
    <sheet name="KRITERIA" sheetId="2" r:id="rId3"/>
    <sheet name="KAMUS KOMPETENSI" sheetId="3" r:id="rId4"/>
    <sheet name="EEI" sheetId="4" r:id="rId5"/>
  </sheets>
  <definedNames>
    <definedName name="_xlnm._FilterDatabase" localSheetId="4" hidden="1">EEI!$A$1:$AK$1</definedName>
    <definedName name="_xlnm._FilterDatabase" localSheetId="3" hidden="1">'KAMUS KOMPETENSI'!$A$4:$H$5</definedName>
    <definedName name="_xlnm._FilterDatabase" localSheetId="0" hidden="1">'MATRIKS '!$A$6:$CJ$34</definedName>
    <definedName name="_xlnm._FilterDatabase" localSheetId="1" hidden="1">MATRIKS2!$A$6:$CJ$34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I8" i="5" l="1"/>
  <c r="CH8" i="5"/>
  <c r="CG8" i="5"/>
  <c r="CD8" i="5"/>
  <c r="CA8" i="5"/>
  <c r="BX8" i="5"/>
  <c r="BU8" i="5"/>
  <c r="BR8" i="5"/>
  <c r="BO8" i="5"/>
  <c r="BL8" i="5"/>
  <c r="BI8" i="5"/>
  <c r="BF8" i="5"/>
  <c r="BC8" i="5"/>
  <c r="AZ8" i="5"/>
  <c r="AW8" i="5"/>
  <c r="AT8" i="5"/>
  <c r="AT34" i="5"/>
  <c r="AT33" i="5"/>
  <c r="AT32" i="5"/>
  <c r="AT31" i="5"/>
  <c r="AT30" i="5"/>
  <c r="AT29" i="5"/>
  <c r="AT28" i="5"/>
  <c r="AT27" i="5"/>
  <c r="AT26" i="5"/>
  <c r="AT25" i="5"/>
  <c r="AT24" i="5"/>
  <c r="AT23" i="5"/>
  <c r="AT22" i="5"/>
  <c r="AT21" i="5"/>
  <c r="AT20" i="5"/>
  <c r="AT19" i="5"/>
  <c r="AT18" i="5"/>
  <c r="AT17" i="5"/>
  <c r="AT16" i="5"/>
  <c r="AT15" i="5"/>
  <c r="AT14" i="5"/>
  <c r="AT13" i="5"/>
  <c r="AT12" i="5"/>
  <c r="AT11" i="5"/>
  <c r="AT10" i="5"/>
  <c r="AT9" i="5"/>
  <c r="AW34" i="5"/>
  <c r="AW33" i="5"/>
  <c r="AW32" i="5"/>
  <c r="AW31" i="5"/>
  <c r="AW30" i="5"/>
  <c r="AW29" i="5"/>
  <c r="AW28" i="5"/>
  <c r="AW27" i="5"/>
  <c r="AW26" i="5"/>
  <c r="AW25" i="5"/>
  <c r="AW24" i="5"/>
  <c r="AW23" i="5"/>
  <c r="AW22" i="5"/>
  <c r="AW21" i="5"/>
  <c r="AW20" i="5"/>
  <c r="AW19" i="5"/>
  <c r="AW18" i="5"/>
  <c r="AW17" i="5"/>
  <c r="AW16" i="5"/>
  <c r="AW15" i="5"/>
  <c r="AW14" i="5"/>
  <c r="AW13" i="5"/>
  <c r="AW12" i="5"/>
  <c r="AW11" i="5"/>
  <c r="AW10" i="5"/>
  <c r="AW9" i="5"/>
  <c r="AZ34" i="5"/>
  <c r="AZ33" i="5"/>
  <c r="AZ32" i="5"/>
  <c r="AZ31" i="5"/>
  <c r="AZ30" i="5"/>
  <c r="AZ29" i="5"/>
  <c r="AZ28" i="5"/>
  <c r="AZ27" i="5"/>
  <c r="AZ26" i="5"/>
  <c r="AZ25" i="5"/>
  <c r="AZ24" i="5"/>
  <c r="AZ23" i="5"/>
  <c r="AZ22" i="5"/>
  <c r="AZ21" i="5"/>
  <c r="AZ20" i="5"/>
  <c r="AZ19" i="5"/>
  <c r="AZ18" i="5"/>
  <c r="AZ17" i="5"/>
  <c r="AZ16" i="5"/>
  <c r="AZ15" i="5"/>
  <c r="AZ14" i="5"/>
  <c r="AZ13" i="5"/>
  <c r="AZ12" i="5"/>
  <c r="AZ11" i="5"/>
  <c r="AZ10" i="5"/>
  <c r="AZ9" i="5"/>
  <c r="BC34" i="5"/>
  <c r="BC33" i="5"/>
  <c r="BC32" i="5"/>
  <c r="BC31" i="5"/>
  <c r="BC30" i="5"/>
  <c r="BC29" i="5"/>
  <c r="BC28" i="5"/>
  <c r="BC27" i="5"/>
  <c r="BC26" i="5"/>
  <c r="BC25" i="5"/>
  <c r="BC24" i="5"/>
  <c r="BC23" i="5"/>
  <c r="BC22" i="5"/>
  <c r="BC21" i="5"/>
  <c r="BC20" i="5"/>
  <c r="BC19" i="5"/>
  <c r="BC18" i="5"/>
  <c r="BC17" i="5"/>
  <c r="BC16" i="5"/>
  <c r="BC15" i="5"/>
  <c r="BC14" i="5"/>
  <c r="BC13" i="5"/>
  <c r="BC12" i="5"/>
  <c r="BC11" i="5"/>
  <c r="BC10" i="5"/>
  <c r="BC9" i="5"/>
  <c r="BF34" i="5"/>
  <c r="BF33" i="5"/>
  <c r="BF32" i="5"/>
  <c r="BF31" i="5"/>
  <c r="BF30" i="5"/>
  <c r="BF29" i="5"/>
  <c r="BF28" i="5"/>
  <c r="BF27" i="5"/>
  <c r="BF26" i="5"/>
  <c r="BF25" i="5"/>
  <c r="BF24" i="5"/>
  <c r="BF23" i="5"/>
  <c r="BF22" i="5"/>
  <c r="BF21" i="5"/>
  <c r="BF20" i="5"/>
  <c r="BF19" i="5"/>
  <c r="BF18" i="5"/>
  <c r="BF17" i="5"/>
  <c r="BF16" i="5"/>
  <c r="BF15" i="5"/>
  <c r="BF14" i="5"/>
  <c r="BF13" i="5"/>
  <c r="BF12" i="5"/>
  <c r="BF11" i="5"/>
  <c r="BF10" i="5"/>
  <c r="BF9" i="5"/>
  <c r="BI34" i="5"/>
  <c r="BI33" i="5"/>
  <c r="BI32" i="5"/>
  <c r="BI31" i="5"/>
  <c r="BI30" i="5"/>
  <c r="BI29" i="5"/>
  <c r="BI28" i="5"/>
  <c r="BI27" i="5"/>
  <c r="BI26" i="5"/>
  <c r="BI25" i="5"/>
  <c r="BI24" i="5"/>
  <c r="BI23" i="5"/>
  <c r="BI22" i="5"/>
  <c r="BI21" i="5"/>
  <c r="BI20" i="5"/>
  <c r="BI19" i="5"/>
  <c r="BI18" i="5"/>
  <c r="BI17" i="5"/>
  <c r="BI16" i="5"/>
  <c r="BI15" i="5"/>
  <c r="BI14" i="5"/>
  <c r="BI13" i="5"/>
  <c r="BI12" i="5"/>
  <c r="BI11" i="5"/>
  <c r="BI10" i="5"/>
  <c r="BI9" i="5"/>
  <c r="BL34" i="5"/>
  <c r="BL33" i="5"/>
  <c r="BL32" i="5"/>
  <c r="BL31" i="5"/>
  <c r="BL30" i="5"/>
  <c r="BL29" i="5"/>
  <c r="BL28" i="5"/>
  <c r="BL27" i="5"/>
  <c r="BL26" i="5"/>
  <c r="BL25" i="5"/>
  <c r="BL24" i="5"/>
  <c r="BL23" i="5"/>
  <c r="BL22" i="5"/>
  <c r="BL21" i="5"/>
  <c r="BL20" i="5"/>
  <c r="BL19" i="5"/>
  <c r="BL18" i="5"/>
  <c r="BL17" i="5"/>
  <c r="BL16" i="5"/>
  <c r="BL15" i="5"/>
  <c r="BL14" i="5"/>
  <c r="BL13" i="5"/>
  <c r="BL12" i="5"/>
  <c r="BL11" i="5"/>
  <c r="BL10" i="5"/>
  <c r="BL9" i="5"/>
  <c r="BO34" i="5"/>
  <c r="BO33" i="5"/>
  <c r="BO32" i="5"/>
  <c r="BO31" i="5"/>
  <c r="BO30" i="5"/>
  <c r="BO29" i="5"/>
  <c r="BO28" i="5"/>
  <c r="BO27" i="5"/>
  <c r="BO26" i="5"/>
  <c r="BO25" i="5"/>
  <c r="BO24" i="5"/>
  <c r="BO23" i="5"/>
  <c r="BO22" i="5"/>
  <c r="BO21" i="5"/>
  <c r="BO20" i="5"/>
  <c r="BO19" i="5"/>
  <c r="BO18" i="5"/>
  <c r="BO17" i="5"/>
  <c r="BO16" i="5"/>
  <c r="BO15" i="5"/>
  <c r="BO14" i="5"/>
  <c r="BO13" i="5"/>
  <c r="BO12" i="5"/>
  <c r="BO11" i="5"/>
  <c r="BO10" i="5"/>
  <c r="BO9" i="5"/>
  <c r="BR34" i="5"/>
  <c r="BR33" i="5"/>
  <c r="BR32" i="5"/>
  <c r="BR31" i="5"/>
  <c r="BR30" i="5"/>
  <c r="BR29" i="5"/>
  <c r="BR28" i="5"/>
  <c r="BR27" i="5"/>
  <c r="BR26" i="5"/>
  <c r="BR25" i="5"/>
  <c r="BR24" i="5"/>
  <c r="BR23" i="5"/>
  <c r="BR22" i="5"/>
  <c r="BR21" i="5"/>
  <c r="BR20" i="5"/>
  <c r="BR19" i="5"/>
  <c r="BR18" i="5"/>
  <c r="BR17" i="5"/>
  <c r="BR16" i="5"/>
  <c r="BR15" i="5"/>
  <c r="BR14" i="5"/>
  <c r="BR13" i="5"/>
  <c r="BR12" i="5"/>
  <c r="BR11" i="5"/>
  <c r="BR10" i="5"/>
  <c r="BR9" i="5"/>
  <c r="BU34" i="5"/>
  <c r="BU33" i="5"/>
  <c r="BU32" i="5"/>
  <c r="BU31" i="5"/>
  <c r="BU30" i="5"/>
  <c r="BU29" i="5"/>
  <c r="BU28" i="5"/>
  <c r="BU27" i="5"/>
  <c r="BU26" i="5"/>
  <c r="BU25" i="5"/>
  <c r="BU24" i="5"/>
  <c r="BU23" i="5"/>
  <c r="BU22" i="5"/>
  <c r="BU21" i="5"/>
  <c r="BU20" i="5"/>
  <c r="BU19" i="5"/>
  <c r="BU18" i="5"/>
  <c r="BU17" i="5"/>
  <c r="BU16" i="5"/>
  <c r="BU15" i="5"/>
  <c r="BU14" i="5"/>
  <c r="BU13" i="5"/>
  <c r="BU12" i="5"/>
  <c r="BU11" i="5"/>
  <c r="BU10" i="5"/>
  <c r="BU9" i="5"/>
  <c r="BX34" i="5"/>
  <c r="BX33" i="5"/>
  <c r="BX32" i="5"/>
  <c r="BX31" i="5"/>
  <c r="BX30" i="5"/>
  <c r="BX29" i="5"/>
  <c r="BX28" i="5"/>
  <c r="BX27" i="5"/>
  <c r="BX26" i="5"/>
  <c r="BX25" i="5"/>
  <c r="BX24" i="5"/>
  <c r="BX23" i="5"/>
  <c r="BX22" i="5"/>
  <c r="BX21" i="5"/>
  <c r="BX20" i="5"/>
  <c r="BX19" i="5"/>
  <c r="BX18" i="5"/>
  <c r="BX17" i="5"/>
  <c r="BX16" i="5"/>
  <c r="BX15" i="5"/>
  <c r="BX14" i="5"/>
  <c r="BX13" i="5"/>
  <c r="BX12" i="5"/>
  <c r="BX11" i="5"/>
  <c r="BX10" i="5"/>
  <c r="BX9" i="5"/>
  <c r="CA34" i="5"/>
  <c r="CA33" i="5"/>
  <c r="CA32" i="5"/>
  <c r="CA31" i="5"/>
  <c r="CA30" i="5"/>
  <c r="CA29" i="5"/>
  <c r="CA28" i="5"/>
  <c r="CA27" i="5"/>
  <c r="CA26" i="5"/>
  <c r="CA25" i="5"/>
  <c r="CA24" i="5"/>
  <c r="CA23" i="5"/>
  <c r="CA22" i="5"/>
  <c r="CA21" i="5"/>
  <c r="CA20" i="5"/>
  <c r="CA19" i="5"/>
  <c r="CA18" i="5"/>
  <c r="CA17" i="5"/>
  <c r="CA16" i="5"/>
  <c r="CA15" i="5"/>
  <c r="CA14" i="5"/>
  <c r="CA13" i="5"/>
  <c r="CA12" i="5"/>
  <c r="CA11" i="5"/>
  <c r="CA10" i="5"/>
  <c r="CA9" i="5"/>
  <c r="CD34" i="5"/>
  <c r="CD33" i="5"/>
  <c r="CD32" i="5"/>
  <c r="CD31" i="5"/>
  <c r="CD30" i="5"/>
  <c r="CD29" i="5"/>
  <c r="CD28" i="5"/>
  <c r="CD27" i="5"/>
  <c r="CD26" i="5"/>
  <c r="CD25" i="5"/>
  <c r="CD24" i="5"/>
  <c r="CD23" i="5"/>
  <c r="CD22" i="5"/>
  <c r="CD21" i="5"/>
  <c r="CD20" i="5"/>
  <c r="CD19" i="5"/>
  <c r="CD18" i="5"/>
  <c r="CD17" i="5"/>
  <c r="CD16" i="5"/>
  <c r="CD15" i="5"/>
  <c r="CD14" i="5"/>
  <c r="CD13" i="5"/>
  <c r="CD12" i="5"/>
  <c r="CD11" i="5"/>
  <c r="CD10" i="5"/>
  <c r="CD9" i="5"/>
  <c r="CG34" i="5"/>
  <c r="CG33" i="5"/>
  <c r="CG32" i="5"/>
  <c r="CG31" i="5"/>
  <c r="CG30" i="5"/>
  <c r="CG29" i="5"/>
  <c r="CG28" i="5"/>
  <c r="CG27" i="5"/>
  <c r="CG26" i="5"/>
  <c r="CG25" i="5"/>
  <c r="CG24" i="5"/>
  <c r="CG23" i="5"/>
  <c r="CG22" i="5"/>
  <c r="CG21" i="5"/>
  <c r="CG20" i="5"/>
  <c r="CG19" i="5"/>
  <c r="CG18" i="5"/>
  <c r="CG17" i="5"/>
  <c r="CG16" i="5"/>
  <c r="CG15" i="5"/>
  <c r="CG14" i="5"/>
  <c r="CG13" i="5"/>
  <c r="CG12" i="5"/>
  <c r="CG11" i="5"/>
  <c r="CG10" i="5"/>
  <c r="CI34" i="5"/>
  <c r="CH34" i="5"/>
  <c r="CI33" i="5"/>
  <c r="CH33" i="5"/>
  <c r="CI32" i="5"/>
  <c r="CH32" i="5"/>
  <c r="CI31" i="5"/>
  <c r="CH31" i="5"/>
  <c r="CI30" i="5"/>
  <c r="CH30" i="5"/>
  <c r="CI29" i="5"/>
  <c r="CH29" i="5"/>
  <c r="CI28" i="5"/>
  <c r="CH28" i="5"/>
  <c r="CI27" i="5"/>
  <c r="CH27" i="5"/>
  <c r="CI26" i="5"/>
  <c r="CH26" i="5"/>
  <c r="CI25" i="5"/>
  <c r="CH25" i="5"/>
  <c r="CI24" i="5"/>
  <c r="CH24" i="5"/>
  <c r="CI23" i="5"/>
  <c r="CH23" i="5"/>
  <c r="CI22" i="5"/>
  <c r="CH22" i="5"/>
  <c r="CI21" i="5"/>
  <c r="CH21" i="5"/>
  <c r="CI20" i="5"/>
  <c r="CH20" i="5"/>
  <c r="CI19" i="5"/>
  <c r="CH19" i="5"/>
  <c r="CI18" i="5"/>
  <c r="CH18" i="5"/>
  <c r="CI17" i="5"/>
  <c r="CH17" i="5"/>
  <c r="CI16" i="5"/>
  <c r="CH16" i="5"/>
  <c r="CI15" i="5"/>
  <c r="CH15" i="5"/>
  <c r="CI14" i="5"/>
  <c r="CH14" i="5"/>
  <c r="CI13" i="5"/>
  <c r="CH13" i="5"/>
  <c r="CI12" i="5"/>
  <c r="CH12" i="5"/>
  <c r="CI11" i="5"/>
  <c r="CH11" i="5"/>
  <c r="CI10" i="5"/>
  <c r="CH10" i="5"/>
  <c r="CG9" i="5"/>
  <c r="CI9" i="5"/>
  <c r="CH9" i="5"/>
  <c r="AP34" i="5"/>
  <c r="AO34" i="5"/>
  <c r="AN34" i="5"/>
  <c r="AK34" i="5"/>
  <c r="AH34" i="5"/>
  <c r="AE34" i="5"/>
  <c r="AB34" i="5"/>
  <c r="Y34" i="5"/>
  <c r="V34" i="5"/>
  <c r="S34" i="5"/>
  <c r="P34" i="5"/>
  <c r="J34" i="5"/>
  <c r="H34" i="5"/>
  <c r="AP33" i="5"/>
  <c r="AQ33" i="5" s="1"/>
  <c r="AO33" i="5"/>
  <c r="AN33" i="5"/>
  <c r="AK33" i="5"/>
  <c r="AH33" i="5"/>
  <c r="AE33" i="5"/>
  <c r="AB33" i="5"/>
  <c r="Y33" i="5"/>
  <c r="V33" i="5"/>
  <c r="S33" i="5"/>
  <c r="P33" i="5"/>
  <c r="J33" i="5"/>
  <c r="H33" i="5"/>
  <c r="AP32" i="5"/>
  <c r="AO32" i="5"/>
  <c r="AN32" i="5"/>
  <c r="AK32" i="5"/>
  <c r="AH32" i="5"/>
  <c r="AE32" i="5"/>
  <c r="AB32" i="5"/>
  <c r="Y32" i="5"/>
  <c r="V32" i="5"/>
  <c r="S32" i="5"/>
  <c r="P32" i="5"/>
  <c r="J32" i="5"/>
  <c r="H32" i="5"/>
  <c r="AP31" i="5"/>
  <c r="AO31" i="5"/>
  <c r="AN31" i="5"/>
  <c r="AK31" i="5"/>
  <c r="AH31" i="5"/>
  <c r="AE31" i="5"/>
  <c r="AB31" i="5"/>
  <c r="Y31" i="5"/>
  <c r="V31" i="5"/>
  <c r="S31" i="5"/>
  <c r="P31" i="5"/>
  <c r="J31" i="5"/>
  <c r="H31" i="5"/>
  <c r="AP30" i="5"/>
  <c r="AO30" i="5"/>
  <c r="AN30" i="5"/>
  <c r="AK30" i="5"/>
  <c r="AH30" i="5"/>
  <c r="AE30" i="5"/>
  <c r="AB30" i="5"/>
  <c r="Y30" i="5"/>
  <c r="V30" i="5"/>
  <c r="S30" i="5"/>
  <c r="P30" i="5"/>
  <c r="J30" i="5"/>
  <c r="H30" i="5"/>
  <c r="AP29" i="5"/>
  <c r="AQ29" i="5" s="1"/>
  <c r="AO29" i="5"/>
  <c r="AN29" i="5"/>
  <c r="AK29" i="5"/>
  <c r="AH29" i="5"/>
  <c r="AE29" i="5"/>
  <c r="AB29" i="5"/>
  <c r="Y29" i="5"/>
  <c r="V29" i="5"/>
  <c r="S29" i="5"/>
  <c r="P29" i="5"/>
  <c r="J29" i="5"/>
  <c r="H29" i="5"/>
  <c r="AP28" i="5"/>
  <c r="AO28" i="5"/>
  <c r="AN28" i="5"/>
  <c r="AK28" i="5"/>
  <c r="AH28" i="5"/>
  <c r="AE28" i="5"/>
  <c r="AB28" i="5"/>
  <c r="Y28" i="5"/>
  <c r="V28" i="5"/>
  <c r="S28" i="5"/>
  <c r="P28" i="5"/>
  <c r="J28" i="5"/>
  <c r="H28" i="5"/>
  <c r="AP27" i="5"/>
  <c r="AO27" i="5"/>
  <c r="AQ27" i="5" s="1"/>
  <c r="AN27" i="5"/>
  <c r="AK27" i="5"/>
  <c r="AH27" i="5"/>
  <c r="AE27" i="5"/>
  <c r="AB27" i="5"/>
  <c r="Y27" i="5"/>
  <c r="V27" i="5"/>
  <c r="S27" i="5"/>
  <c r="P27" i="5"/>
  <c r="J27" i="5"/>
  <c r="H27" i="5"/>
  <c r="AP26" i="5"/>
  <c r="AO26" i="5"/>
  <c r="AN26" i="5"/>
  <c r="AK26" i="5"/>
  <c r="AH26" i="5"/>
  <c r="AE26" i="5"/>
  <c r="AB26" i="5"/>
  <c r="Y26" i="5"/>
  <c r="V26" i="5"/>
  <c r="S26" i="5"/>
  <c r="P26" i="5"/>
  <c r="J26" i="5"/>
  <c r="H26" i="5"/>
  <c r="AP25" i="5"/>
  <c r="AQ25" i="5" s="1"/>
  <c r="AO25" i="5"/>
  <c r="AN25" i="5"/>
  <c r="AK25" i="5"/>
  <c r="AH25" i="5"/>
  <c r="AE25" i="5"/>
  <c r="AB25" i="5"/>
  <c r="Y25" i="5"/>
  <c r="V25" i="5"/>
  <c r="S25" i="5"/>
  <c r="P25" i="5"/>
  <c r="J25" i="5"/>
  <c r="H25" i="5"/>
  <c r="AP24" i="5"/>
  <c r="AO24" i="5"/>
  <c r="AN24" i="5"/>
  <c r="AK24" i="5"/>
  <c r="AH24" i="5"/>
  <c r="AE24" i="5"/>
  <c r="AB24" i="5"/>
  <c r="Y24" i="5"/>
  <c r="V24" i="5"/>
  <c r="S24" i="5"/>
  <c r="P24" i="5"/>
  <c r="J24" i="5"/>
  <c r="H24" i="5"/>
  <c r="AP23" i="5"/>
  <c r="AO23" i="5"/>
  <c r="AN23" i="5"/>
  <c r="AK23" i="5"/>
  <c r="AH23" i="5"/>
  <c r="AE23" i="5"/>
  <c r="AB23" i="5"/>
  <c r="Y23" i="5"/>
  <c r="V23" i="5"/>
  <c r="S23" i="5"/>
  <c r="P23" i="5"/>
  <c r="J23" i="5"/>
  <c r="H23" i="5"/>
  <c r="AP22" i="5"/>
  <c r="AO22" i="5"/>
  <c r="AN22" i="5"/>
  <c r="AK22" i="5"/>
  <c r="AH22" i="5"/>
  <c r="AE22" i="5"/>
  <c r="AB22" i="5"/>
  <c r="Y22" i="5"/>
  <c r="V22" i="5"/>
  <c r="S22" i="5"/>
  <c r="P22" i="5"/>
  <c r="J22" i="5"/>
  <c r="H22" i="5"/>
  <c r="AP21" i="5"/>
  <c r="AQ21" i="5" s="1"/>
  <c r="AO21" i="5"/>
  <c r="AN21" i="5"/>
  <c r="AK21" i="5"/>
  <c r="AH21" i="5"/>
  <c r="AE21" i="5"/>
  <c r="AB21" i="5"/>
  <c r="Y21" i="5"/>
  <c r="V21" i="5"/>
  <c r="S21" i="5"/>
  <c r="P21" i="5"/>
  <c r="J21" i="5"/>
  <c r="H21" i="5"/>
  <c r="AP20" i="5"/>
  <c r="AO20" i="5"/>
  <c r="AN20" i="5"/>
  <c r="AK20" i="5"/>
  <c r="AH20" i="5"/>
  <c r="AE20" i="5"/>
  <c r="AB20" i="5"/>
  <c r="Y20" i="5"/>
  <c r="V20" i="5"/>
  <c r="S20" i="5"/>
  <c r="P20" i="5"/>
  <c r="J20" i="5"/>
  <c r="H20" i="5"/>
  <c r="AP19" i="5"/>
  <c r="AO19" i="5"/>
  <c r="AQ19" i="5" s="1"/>
  <c r="AN19" i="5"/>
  <c r="AK19" i="5"/>
  <c r="AH19" i="5"/>
  <c r="AE19" i="5"/>
  <c r="AB19" i="5"/>
  <c r="Y19" i="5"/>
  <c r="V19" i="5"/>
  <c r="S19" i="5"/>
  <c r="P19" i="5"/>
  <c r="J19" i="5"/>
  <c r="H19" i="5"/>
  <c r="AP18" i="5"/>
  <c r="AO18" i="5"/>
  <c r="AN18" i="5"/>
  <c r="AK18" i="5"/>
  <c r="AH18" i="5"/>
  <c r="AE18" i="5"/>
  <c r="AB18" i="5"/>
  <c r="Y18" i="5"/>
  <c r="V18" i="5"/>
  <c r="S18" i="5"/>
  <c r="P18" i="5"/>
  <c r="J18" i="5"/>
  <c r="H18" i="5"/>
  <c r="AP17" i="5"/>
  <c r="AQ17" i="5" s="1"/>
  <c r="AO17" i="5"/>
  <c r="AN17" i="5"/>
  <c r="AK17" i="5"/>
  <c r="AH17" i="5"/>
  <c r="AE17" i="5"/>
  <c r="AB17" i="5"/>
  <c r="Y17" i="5"/>
  <c r="V17" i="5"/>
  <c r="S17" i="5"/>
  <c r="P17" i="5"/>
  <c r="J17" i="5"/>
  <c r="H17" i="5"/>
  <c r="AP16" i="5"/>
  <c r="AO16" i="5"/>
  <c r="AN16" i="5"/>
  <c r="AK16" i="5"/>
  <c r="AH16" i="5"/>
  <c r="AE16" i="5"/>
  <c r="AB16" i="5"/>
  <c r="Y16" i="5"/>
  <c r="V16" i="5"/>
  <c r="S16" i="5"/>
  <c r="P16" i="5"/>
  <c r="J16" i="5"/>
  <c r="H16" i="5"/>
  <c r="AP15" i="5"/>
  <c r="AO15" i="5"/>
  <c r="AN15" i="5"/>
  <c r="AK15" i="5"/>
  <c r="AH15" i="5"/>
  <c r="AE15" i="5"/>
  <c r="AB15" i="5"/>
  <c r="Y15" i="5"/>
  <c r="V15" i="5"/>
  <c r="S15" i="5"/>
  <c r="P15" i="5"/>
  <c r="J15" i="5"/>
  <c r="H15" i="5"/>
  <c r="AP14" i="5"/>
  <c r="AO14" i="5"/>
  <c r="AN14" i="5"/>
  <c r="AK14" i="5"/>
  <c r="AH14" i="5"/>
  <c r="AE14" i="5"/>
  <c r="AB14" i="5"/>
  <c r="Y14" i="5"/>
  <c r="V14" i="5"/>
  <c r="S14" i="5"/>
  <c r="P14" i="5"/>
  <c r="J14" i="5"/>
  <c r="H14" i="5"/>
  <c r="AP13" i="5"/>
  <c r="AQ13" i="5" s="1"/>
  <c r="AO13" i="5"/>
  <c r="AN13" i="5"/>
  <c r="AK13" i="5"/>
  <c r="AH13" i="5"/>
  <c r="AE13" i="5"/>
  <c r="AB13" i="5"/>
  <c r="Y13" i="5"/>
  <c r="V13" i="5"/>
  <c r="S13" i="5"/>
  <c r="P13" i="5"/>
  <c r="J13" i="5"/>
  <c r="H13" i="5"/>
  <c r="AP12" i="5"/>
  <c r="AO12" i="5"/>
  <c r="AN12" i="5"/>
  <c r="AK12" i="5"/>
  <c r="AH12" i="5"/>
  <c r="AE12" i="5"/>
  <c r="AB12" i="5"/>
  <c r="Y12" i="5"/>
  <c r="V12" i="5"/>
  <c r="S12" i="5"/>
  <c r="P12" i="5"/>
  <c r="J12" i="5"/>
  <c r="H12" i="5"/>
  <c r="AP11" i="5"/>
  <c r="AO11" i="5"/>
  <c r="AQ11" i="5" s="1"/>
  <c r="AN11" i="5"/>
  <c r="AK11" i="5"/>
  <c r="AH11" i="5"/>
  <c r="AE11" i="5"/>
  <c r="AB11" i="5"/>
  <c r="Y11" i="5"/>
  <c r="V11" i="5"/>
  <c r="S11" i="5"/>
  <c r="P11" i="5"/>
  <c r="J11" i="5"/>
  <c r="H11" i="5"/>
  <c r="AP10" i="5"/>
  <c r="AO10" i="5"/>
  <c r="AN10" i="5"/>
  <c r="AK10" i="5"/>
  <c r="AH10" i="5"/>
  <c r="AE10" i="5"/>
  <c r="AB10" i="5"/>
  <c r="Y10" i="5"/>
  <c r="V10" i="5"/>
  <c r="S10" i="5"/>
  <c r="P10" i="5"/>
  <c r="J10" i="5"/>
  <c r="H10" i="5"/>
  <c r="AP9" i="5"/>
  <c r="AQ9" i="5" s="1"/>
  <c r="AO9" i="5"/>
  <c r="AN9" i="5"/>
  <c r="AK9" i="5"/>
  <c r="AH9" i="5"/>
  <c r="AE9" i="5"/>
  <c r="AB9" i="5"/>
  <c r="Y9" i="5"/>
  <c r="V9" i="5"/>
  <c r="S9" i="5"/>
  <c r="P9" i="5"/>
  <c r="J9" i="5"/>
  <c r="H9" i="5"/>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P8" i="5"/>
  <c r="AO8" i="5"/>
  <c r="AQ8" i="5" s="1"/>
  <c r="AN8" i="5"/>
  <c r="AK8" i="5"/>
  <c r="AH8" i="5"/>
  <c r="AE8" i="5"/>
  <c r="AB8" i="5"/>
  <c r="Y8" i="5"/>
  <c r="V8" i="5"/>
  <c r="S8" i="5"/>
  <c r="P8" i="5"/>
  <c r="J8" i="5"/>
  <c r="H8" i="5"/>
  <c r="BC30" i="1"/>
  <c r="V22" i="2"/>
  <c r="U22" i="2"/>
  <c r="T22" i="2"/>
  <c r="S22" i="2"/>
  <c r="R22" i="2"/>
  <c r="Q22" i="2"/>
  <c r="P22" i="2"/>
  <c r="O22" i="2"/>
  <c r="N22" i="2"/>
  <c r="M22" i="2"/>
  <c r="AO16" i="1"/>
  <c r="CJ23" i="5" l="1"/>
  <c r="CJ15" i="5"/>
  <c r="AQ12" i="5"/>
  <c r="AQ20" i="5"/>
  <c r="AQ28" i="5"/>
  <c r="AQ22" i="5"/>
  <c r="AQ30" i="5"/>
  <c r="CJ8" i="5"/>
  <c r="CJ19" i="5"/>
  <c r="CJ27" i="5"/>
  <c r="AQ14" i="5"/>
  <c r="AQ16" i="5"/>
  <c r="AQ24" i="5"/>
  <c r="AQ32" i="5"/>
  <c r="AQ10" i="5"/>
  <c r="AQ15" i="5"/>
  <c r="AQ18" i="5"/>
  <c r="AQ23" i="5"/>
  <c r="AQ26" i="5"/>
  <c r="AQ31" i="5"/>
  <c r="AQ34" i="5"/>
  <c r="CJ13" i="5"/>
  <c r="CJ17" i="5"/>
  <c r="CJ21" i="5"/>
  <c r="CJ25" i="5"/>
  <c r="CJ29" i="5"/>
  <c r="CJ33" i="5"/>
  <c r="CJ16" i="5"/>
  <c r="CJ20" i="5"/>
  <c r="CJ28" i="5"/>
  <c r="CJ14" i="5"/>
  <c r="CJ12" i="5"/>
  <c r="CJ24" i="5"/>
  <c r="CJ18" i="5"/>
  <c r="CJ22" i="5"/>
  <c r="CJ26" i="5"/>
  <c r="CJ34" i="5"/>
  <c r="CJ32" i="5"/>
  <c r="CJ31" i="5"/>
  <c r="CJ11" i="5"/>
  <c r="CJ10" i="5"/>
  <c r="CJ30" i="5"/>
  <c r="CJ9" i="5"/>
  <c r="AN8" i="1"/>
  <c r="AK8" i="1"/>
  <c r="AH8" i="1"/>
  <c r="AE8" i="1"/>
  <c r="AB8" i="1"/>
  <c r="Y8" i="1"/>
  <c r="V8" i="1"/>
  <c r="S8" i="1"/>
  <c r="P8" i="1"/>
  <c r="BC11" i="1"/>
  <c r="AE9" i="1" l="1"/>
  <c r="AO9" i="1"/>
  <c r="AP9" i="1"/>
  <c r="AO10" i="1"/>
  <c r="AP10" i="1"/>
  <c r="AO11" i="1"/>
  <c r="AP11" i="1"/>
  <c r="AO12" i="1"/>
  <c r="AP12" i="1"/>
  <c r="AO13" i="1"/>
  <c r="AP13" i="1"/>
  <c r="AO14" i="1"/>
  <c r="AP14" i="1"/>
  <c r="AO15" i="1"/>
  <c r="AP15" i="1"/>
  <c r="AP16" i="1"/>
  <c r="AO17" i="1"/>
  <c r="AP17" i="1"/>
  <c r="AO18" i="1"/>
  <c r="AP18" i="1"/>
  <c r="AO19" i="1"/>
  <c r="AP19" i="1"/>
  <c r="AO20" i="1"/>
  <c r="AP20" i="1"/>
  <c r="AO21" i="1"/>
  <c r="AP21" i="1"/>
  <c r="AO22" i="1"/>
  <c r="AP22" i="1"/>
  <c r="AO23" i="1"/>
  <c r="AP23" i="1"/>
  <c r="AO24" i="1"/>
  <c r="AP24" i="1"/>
  <c r="AO25" i="1"/>
  <c r="AP25" i="1"/>
  <c r="AO26" i="1"/>
  <c r="AP26" i="1"/>
  <c r="AO27" i="1"/>
  <c r="AP27" i="1"/>
  <c r="AO28" i="1"/>
  <c r="AP28" i="1"/>
  <c r="AO29" i="1"/>
  <c r="AP29" i="1"/>
  <c r="AO30" i="1"/>
  <c r="AP30" i="1"/>
  <c r="AO31" i="1"/>
  <c r="AP31" i="1"/>
  <c r="AO32" i="1"/>
  <c r="AP32" i="1"/>
  <c r="AO33" i="1"/>
  <c r="AP33" i="1"/>
  <c r="AO34" i="1"/>
  <c r="AP34" i="1"/>
  <c r="AP8" i="1"/>
  <c r="AO8" i="1"/>
  <c r="AN12" i="1"/>
  <c r="AN13" i="1"/>
  <c r="AN14" i="1"/>
  <c r="AN15" i="1"/>
  <c r="AN16" i="1"/>
  <c r="AN17" i="1"/>
  <c r="AN18" i="1"/>
  <c r="AN19" i="1"/>
  <c r="AN20" i="1"/>
  <c r="AN21" i="1"/>
  <c r="AN22" i="1"/>
  <c r="AN23" i="1"/>
  <c r="AN24" i="1"/>
  <c r="AN25" i="1"/>
  <c r="AN26" i="1"/>
  <c r="AN27" i="1"/>
  <c r="AN28" i="1"/>
  <c r="AN29" i="1"/>
  <c r="AN30" i="1"/>
  <c r="AN31" i="1"/>
  <c r="AN32" i="1"/>
  <c r="AN33" i="1"/>
  <c r="AN34" i="1"/>
  <c r="AK12" i="1"/>
  <c r="AK13" i="1"/>
  <c r="AK14" i="1"/>
  <c r="AK15" i="1"/>
  <c r="AK16" i="1"/>
  <c r="AK17" i="1"/>
  <c r="AK18" i="1"/>
  <c r="AK19" i="1"/>
  <c r="AK20" i="1"/>
  <c r="AK21" i="1"/>
  <c r="AK22" i="1"/>
  <c r="AK23" i="1"/>
  <c r="AK24" i="1"/>
  <c r="AK25" i="1"/>
  <c r="AK26" i="1"/>
  <c r="AK27" i="1"/>
  <c r="AK28" i="1"/>
  <c r="AK29" i="1"/>
  <c r="AK30" i="1"/>
  <c r="AK31" i="1"/>
  <c r="AK32" i="1"/>
  <c r="AK33" i="1"/>
  <c r="AK34" i="1"/>
  <c r="AN11" i="1"/>
  <c r="AK11" i="1"/>
  <c r="AN10" i="1"/>
  <c r="AK10" i="1"/>
  <c r="AN9" i="1"/>
  <c r="AK9" i="1"/>
  <c r="AQ34" i="1" l="1"/>
  <c r="AQ22" i="1"/>
  <c r="AQ19" i="1"/>
  <c r="AQ27" i="1"/>
  <c r="AQ11" i="1"/>
  <c r="AQ31" i="1"/>
  <c r="AQ26" i="1"/>
  <c r="AQ15" i="1"/>
  <c r="AQ33" i="1"/>
  <c r="AQ29" i="1"/>
  <c r="AQ25" i="1"/>
  <c r="AQ21" i="1"/>
  <c r="AQ17" i="1"/>
  <c r="AQ23" i="1"/>
  <c r="AQ32" i="1"/>
  <c r="AQ24" i="1"/>
  <c r="AQ9" i="1"/>
  <c r="AQ14" i="1"/>
  <c r="AQ13" i="1"/>
  <c r="AQ16" i="1"/>
  <c r="AQ30" i="1"/>
  <c r="AQ18" i="1"/>
  <c r="AQ10" i="1"/>
  <c r="AQ8" i="1"/>
  <c r="AQ28" i="1"/>
  <c r="AQ20" i="1"/>
  <c r="AQ12" i="1"/>
  <c r="CG33" i="1" l="1"/>
  <c r="CD33" i="1"/>
  <c r="CA33" i="1"/>
  <c r="BX33" i="1"/>
  <c r="BU33" i="1"/>
  <c r="BR33" i="1"/>
  <c r="BO33" i="1"/>
  <c r="BL33" i="1"/>
  <c r="BI33" i="1"/>
  <c r="BF33" i="1"/>
  <c r="BC33" i="1"/>
  <c r="CG27" i="1"/>
  <c r="CD27" i="1"/>
  <c r="CA27" i="1"/>
  <c r="BX27" i="1"/>
  <c r="BU27" i="1"/>
  <c r="BR27" i="1"/>
  <c r="BO27" i="1"/>
  <c r="BL27" i="1"/>
  <c r="BI27" i="1"/>
  <c r="BF27" i="1"/>
  <c r="BC27" i="1"/>
  <c r="CI25" i="1"/>
  <c r="CH25" i="1"/>
  <c r="CG25" i="1"/>
  <c r="CD25" i="1"/>
  <c r="CA25" i="1"/>
  <c r="BX25" i="1"/>
  <c r="BU25" i="1"/>
  <c r="BR25" i="1"/>
  <c r="BO25" i="1"/>
  <c r="BL25" i="1"/>
  <c r="BI25" i="1"/>
  <c r="BF25" i="1"/>
  <c r="BC25" i="1"/>
  <c r="CG15" i="1"/>
  <c r="CD15" i="1"/>
  <c r="CA15" i="1"/>
  <c r="BX15" i="1"/>
  <c r="BU15" i="1"/>
  <c r="BR15" i="1"/>
  <c r="BO15" i="1"/>
  <c r="BL15" i="1"/>
  <c r="BI15" i="1"/>
  <c r="BF15" i="1"/>
  <c r="BC15" i="1"/>
  <c r="CI34" i="1"/>
  <c r="CH34" i="1"/>
  <c r="CI33" i="1"/>
  <c r="CH33" i="1"/>
  <c r="CI32" i="1"/>
  <c r="CH32" i="1"/>
  <c r="CI31" i="1"/>
  <c r="CH31" i="1"/>
  <c r="CI30" i="1"/>
  <c r="CH30" i="1"/>
  <c r="CI29" i="1"/>
  <c r="CH29" i="1"/>
  <c r="CI28" i="1"/>
  <c r="CH28" i="1"/>
  <c r="CI27" i="1"/>
  <c r="CH27" i="1"/>
  <c r="CI26" i="1"/>
  <c r="CH26" i="1"/>
  <c r="CI24" i="1"/>
  <c r="CH24" i="1"/>
  <c r="CI23" i="1"/>
  <c r="CH23" i="1"/>
  <c r="CI22" i="1"/>
  <c r="CH22" i="1"/>
  <c r="CI21" i="1"/>
  <c r="CH21" i="1"/>
  <c r="CI20" i="1"/>
  <c r="CH20" i="1"/>
  <c r="CI19" i="1"/>
  <c r="CH19" i="1"/>
  <c r="CI18" i="1"/>
  <c r="CH18" i="1"/>
  <c r="CI17" i="1"/>
  <c r="CH17" i="1"/>
  <c r="CI16" i="1"/>
  <c r="CH16" i="1"/>
  <c r="CI15" i="1"/>
  <c r="CH15" i="1"/>
  <c r="CI14" i="1"/>
  <c r="CH14" i="1"/>
  <c r="CI13" i="1"/>
  <c r="CH13" i="1"/>
  <c r="CI12" i="1"/>
  <c r="CH12" i="1"/>
  <c r="CI11" i="1"/>
  <c r="CH11" i="1"/>
  <c r="CI10" i="1"/>
  <c r="CH10" i="1"/>
  <c r="CI9" i="1"/>
  <c r="CH9" i="1"/>
  <c r="CI8" i="1"/>
  <c r="CH8" i="1"/>
  <c r="CD34" i="1"/>
  <c r="CD32" i="1"/>
  <c r="CD31" i="1"/>
  <c r="CD30" i="1"/>
  <c r="CD29" i="1"/>
  <c r="CD28" i="1"/>
  <c r="CD26" i="1"/>
  <c r="CD24" i="1"/>
  <c r="CD23" i="1"/>
  <c r="CD22" i="1"/>
  <c r="CD21" i="1"/>
  <c r="CD20" i="1"/>
  <c r="CD19" i="1"/>
  <c r="CD18" i="1"/>
  <c r="CD17" i="1"/>
  <c r="CD16" i="1"/>
  <c r="CD14" i="1"/>
  <c r="CD13" i="1"/>
  <c r="CD12" i="1"/>
  <c r="CD11" i="1"/>
  <c r="CD10" i="1"/>
  <c r="CD9" i="1"/>
  <c r="CD8" i="1"/>
  <c r="CA34" i="1"/>
  <c r="CA32" i="1"/>
  <c r="CA31" i="1"/>
  <c r="CA30" i="1"/>
  <c r="CA29" i="1"/>
  <c r="CA28" i="1"/>
  <c r="CA26" i="1"/>
  <c r="CA24" i="1"/>
  <c r="CA23" i="1"/>
  <c r="CA22" i="1"/>
  <c r="CA21" i="1"/>
  <c r="CA20" i="1"/>
  <c r="CA19" i="1"/>
  <c r="CA18" i="1"/>
  <c r="CA17" i="1"/>
  <c r="CA16" i="1"/>
  <c r="CA14" i="1"/>
  <c r="CA13" i="1"/>
  <c r="CA12" i="1"/>
  <c r="CA11" i="1"/>
  <c r="CA10" i="1"/>
  <c r="CA9" i="1"/>
  <c r="CA8" i="1"/>
  <c r="BX34" i="1"/>
  <c r="BX32" i="1"/>
  <c r="BX31" i="1"/>
  <c r="BX30" i="1"/>
  <c r="BX29" i="1"/>
  <c r="BX28" i="1"/>
  <c r="BX26" i="1"/>
  <c r="BX24" i="1"/>
  <c r="BX23" i="1"/>
  <c r="BX22" i="1"/>
  <c r="BX21" i="1"/>
  <c r="BX20" i="1"/>
  <c r="BX19" i="1"/>
  <c r="BX18" i="1"/>
  <c r="BX17" i="1"/>
  <c r="BX16" i="1"/>
  <c r="BX14" i="1"/>
  <c r="BX13" i="1"/>
  <c r="BX12" i="1"/>
  <c r="BX11" i="1"/>
  <c r="BX10" i="1"/>
  <c r="BX9" i="1"/>
  <c r="BX8" i="1"/>
  <c r="BU34" i="1"/>
  <c r="BU32" i="1"/>
  <c r="BU31" i="1"/>
  <c r="BU30" i="1"/>
  <c r="BU29" i="1"/>
  <c r="BU28" i="1"/>
  <c r="BU26" i="1"/>
  <c r="BU24" i="1"/>
  <c r="BU23" i="1"/>
  <c r="BU22" i="1"/>
  <c r="BU21" i="1"/>
  <c r="BU20" i="1"/>
  <c r="BU19" i="1"/>
  <c r="BU18" i="1"/>
  <c r="BU17" i="1"/>
  <c r="BU16" i="1"/>
  <c r="BU14" i="1"/>
  <c r="BU13" i="1"/>
  <c r="BU12" i="1"/>
  <c r="BU11" i="1"/>
  <c r="BU10" i="1"/>
  <c r="BU9" i="1"/>
  <c r="BU8" i="1"/>
  <c r="BR34" i="1"/>
  <c r="BR32" i="1"/>
  <c r="BR31" i="1"/>
  <c r="BR30" i="1"/>
  <c r="BR29" i="1"/>
  <c r="BR28" i="1"/>
  <c r="BR26" i="1"/>
  <c r="BR24" i="1"/>
  <c r="BR23" i="1"/>
  <c r="BR22" i="1"/>
  <c r="BR21" i="1"/>
  <c r="BR20" i="1"/>
  <c r="BR19" i="1"/>
  <c r="BR18" i="1"/>
  <c r="BR17" i="1"/>
  <c r="BR16" i="1"/>
  <c r="BR14" i="1"/>
  <c r="BR13" i="1"/>
  <c r="BR12" i="1"/>
  <c r="BR11" i="1"/>
  <c r="BR10" i="1"/>
  <c r="BR9" i="1"/>
  <c r="BR8" i="1"/>
  <c r="CG34" i="1"/>
  <c r="CG32" i="1"/>
  <c r="CG31" i="1"/>
  <c r="CG30" i="1"/>
  <c r="CG29" i="1"/>
  <c r="CG28" i="1"/>
  <c r="CG26" i="1"/>
  <c r="CG24" i="1"/>
  <c r="CG23" i="1"/>
  <c r="CG22" i="1"/>
  <c r="CG21" i="1"/>
  <c r="CG20" i="1"/>
  <c r="CG19" i="1"/>
  <c r="CG18" i="1"/>
  <c r="CG17" i="1"/>
  <c r="CG16" i="1"/>
  <c r="CG14" i="1"/>
  <c r="CG13" i="1"/>
  <c r="CG12" i="1"/>
  <c r="CG11" i="1"/>
  <c r="CG10" i="1"/>
  <c r="CG9" i="1"/>
  <c r="CG8" i="1"/>
  <c r="BO34" i="1"/>
  <c r="BO32" i="1"/>
  <c r="BO31" i="1"/>
  <c r="BO30" i="1"/>
  <c r="BO29" i="1"/>
  <c r="BO28" i="1"/>
  <c r="BO26" i="1"/>
  <c r="BO24" i="1"/>
  <c r="BO23" i="1"/>
  <c r="BO22" i="1"/>
  <c r="BO21" i="1"/>
  <c r="BO20" i="1"/>
  <c r="BO19" i="1"/>
  <c r="BO18" i="1"/>
  <c r="BO17" i="1"/>
  <c r="BO16" i="1"/>
  <c r="BO14" i="1"/>
  <c r="BO13" i="1"/>
  <c r="BO12" i="1"/>
  <c r="BO11" i="1"/>
  <c r="BO10" i="1"/>
  <c r="BO9" i="1"/>
  <c r="BO8" i="1"/>
  <c r="BL34" i="1"/>
  <c r="BL32" i="1"/>
  <c r="BL31" i="1"/>
  <c r="BL30" i="1"/>
  <c r="BL29" i="1"/>
  <c r="BL28" i="1"/>
  <c r="BL26" i="1"/>
  <c r="BL24" i="1"/>
  <c r="BL23" i="1"/>
  <c r="BL22" i="1"/>
  <c r="BL21" i="1"/>
  <c r="BL20" i="1"/>
  <c r="BL19" i="1"/>
  <c r="BL18" i="1"/>
  <c r="BL17" i="1"/>
  <c r="BL16" i="1"/>
  <c r="BL14" i="1"/>
  <c r="BL13" i="1"/>
  <c r="BL12" i="1"/>
  <c r="BL11" i="1"/>
  <c r="BL10" i="1"/>
  <c r="BL9" i="1"/>
  <c r="BL8" i="1"/>
  <c r="CJ25" i="1" l="1"/>
  <c r="CJ33" i="1"/>
  <c r="CJ30" i="1"/>
  <c r="CJ22" i="1"/>
  <c r="CJ14" i="1"/>
  <c r="CJ34" i="1"/>
  <c r="CJ32" i="1"/>
  <c r="CJ31" i="1"/>
  <c r="CJ29" i="1"/>
  <c r="CJ28" i="1"/>
  <c r="CJ27" i="1"/>
  <c r="CJ26" i="1"/>
  <c r="CJ24" i="1"/>
  <c r="CJ23" i="1"/>
  <c r="CJ21" i="1"/>
  <c r="CJ20" i="1"/>
  <c r="CJ19" i="1"/>
  <c r="CJ18" i="1"/>
  <c r="CJ17" i="1"/>
  <c r="CJ16" i="1"/>
  <c r="CJ15" i="1"/>
  <c r="CJ13" i="1"/>
  <c r="CJ12" i="1"/>
  <c r="CJ11" i="1"/>
  <c r="CJ10" i="1"/>
  <c r="CJ9" i="1"/>
  <c r="AZ34" i="1"/>
  <c r="AW34" i="1"/>
  <c r="AT34" i="1"/>
  <c r="AH34" i="1"/>
  <c r="AE34" i="1"/>
  <c r="AB34" i="1"/>
  <c r="Y34" i="1"/>
  <c r="V34" i="1"/>
  <c r="S34" i="1"/>
  <c r="P34" i="1"/>
  <c r="AZ30" i="1"/>
  <c r="AW30" i="1"/>
  <c r="AT30" i="1"/>
  <c r="AH30" i="1"/>
  <c r="AE30" i="1"/>
  <c r="AB30" i="1"/>
  <c r="Y30" i="1"/>
  <c r="V30" i="1"/>
  <c r="S30" i="1"/>
  <c r="P30" i="1"/>
  <c r="AZ29" i="1"/>
  <c r="AW29" i="1"/>
  <c r="AT29" i="1"/>
  <c r="AH29" i="1"/>
  <c r="AE29" i="1"/>
  <c r="AB29" i="1"/>
  <c r="Y29" i="1"/>
  <c r="V29" i="1"/>
  <c r="S29" i="1"/>
  <c r="P29" i="1"/>
  <c r="AZ28" i="1"/>
  <c r="AW28" i="1"/>
  <c r="AT28" i="1"/>
  <c r="AH28" i="1"/>
  <c r="AE28" i="1"/>
  <c r="AB28" i="1"/>
  <c r="Y28" i="1"/>
  <c r="V28" i="1"/>
  <c r="S28" i="1"/>
  <c r="P28" i="1"/>
  <c r="AZ20" i="1"/>
  <c r="AW20" i="1"/>
  <c r="AT20" i="1"/>
  <c r="AH20" i="1"/>
  <c r="AE20" i="1"/>
  <c r="AB20" i="1"/>
  <c r="Y20" i="1"/>
  <c r="V20" i="1"/>
  <c r="S20" i="1"/>
  <c r="P20" i="1"/>
  <c r="AZ33" i="1"/>
  <c r="AW33" i="1"/>
  <c r="AT33" i="1"/>
  <c r="AH33" i="1"/>
  <c r="AE33" i="1"/>
  <c r="AB33" i="1"/>
  <c r="Y33" i="1"/>
  <c r="V33" i="1"/>
  <c r="S33" i="1"/>
  <c r="P33" i="1"/>
  <c r="AZ32" i="1"/>
  <c r="AW32" i="1"/>
  <c r="AT32" i="1"/>
  <c r="AH32" i="1"/>
  <c r="AE32" i="1"/>
  <c r="AB32" i="1"/>
  <c r="Y32" i="1"/>
  <c r="V32" i="1"/>
  <c r="S32" i="1"/>
  <c r="P32" i="1"/>
  <c r="AZ27" i="1"/>
  <c r="AW27" i="1"/>
  <c r="AT27" i="1"/>
  <c r="AH27" i="1"/>
  <c r="AE27" i="1"/>
  <c r="AB27" i="1"/>
  <c r="Y27" i="1"/>
  <c r="V27" i="1"/>
  <c r="S27" i="1"/>
  <c r="P27" i="1"/>
  <c r="AZ26" i="1"/>
  <c r="AW26" i="1"/>
  <c r="AT26" i="1"/>
  <c r="AH26" i="1"/>
  <c r="AE26" i="1"/>
  <c r="AB26" i="1"/>
  <c r="Y26" i="1"/>
  <c r="V26" i="1"/>
  <c r="S26" i="1"/>
  <c r="P26" i="1"/>
  <c r="AZ18" i="1"/>
  <c r="AW18" i="1"/>
  <c r="AT18" i="1"/>
  <c r="AH18" i="1"/>
  <c r="AE18" i="1"/>
  <c r="AB18" i="1"/>
  <c r="Y18" i="1"/>
  <c r="V18" i="1"/>
  <c r="S18" i="1"/>
  <c r="P18" i="1"/>
  <c r="AZ17" i="1"/>
  <c r="AW17" i="1"/>
  <c r="AT17" i="1"/>
  <c r="AH17" i="1"/>
  <c r="AE17" i="1"/>
  <c r="AB17" i="1"/>
  <c r="Y17" i="1"/>
  <c r="V17" i="1"/>
  <c r="S17" i="1"/>
  <c r="P17" i="1"/>
  <c r="AZ16" i="1"/>
  <c r="AW16" i="1"/>
  <c r="AT16" i="1"/>
  <c r="AH16" i="1"/>
  <c r="AE16" i="1"/>
  <c r="AB16" i="1"/>
  <c r="Y16" i="1"/>
  <c r="V16" i="1"/>
  <c r="S16" i="1"/>
  <c r="P16" i="1"/>
  <c r="AZ15" i="1"/>
  <c r="AW15" i="1"/>
  <c r="AT15" i="1"/>
  <c r="AH15" i="1"/>
  <c r="AE15" i="1"/>
  <c r="AB15" i="1"/>
  <c r="Y15" i="1"/>
  <c r="V15" i="1"/>
  <c r="S15" i="1"/>
  <c r="P15" i="1"/>
  <c r="AZ25" i="1"/>
  <c r="AW25" i="1"/>
  <c r="AT25" i="1"/>
  <c r="AH25" i="1"/>
  <c r="AE25" i="1"/>
  <c r="AB25" i="1"/>
  <c r="Y25" i="1"/>
  <c r="V25" i="1"/>
  <c r="S25" i="1"/>
  <c r="P25" i="1"/>
  <c r="AZ24" i="1"/>
  <c r="AW24" i="1"/>
  <c r="AT24" i="1"/>
  <c r="AH24" i="1"/>
  <c r="AE24" i="1"/>
  <c r="AB24" i="1"/>
  <c r="Y24" i="1"/>
  <c r="V24" i="1"/>
  <c r="S24" i="1"/>
  <c r="P24" i="1"/>
  <c r="AZ13" i="1"/>
  <c r="AW13" i="1"/>
  <c r="AT13" i="1"/>
  <c r="AH13" i="1"/>
  <c r="AE13" i="1"/>
  <c r="AB13" i="1"/>
  <c r="Y13" i="1"/>
  <c r="V13" i="1"/>
  <c r="S13" i="1"/>
  <c r="P13" i="1"/>
  <c r="AZ31" i="1"/>
  <c r="AW31" i="1"/>
  <c r="AT31" i="1"/>
  <c r="AH31" i="1"/>
  <c r="AE31" i="1"/>
  <c r="AB31" i="1"/>
  <c r="Y31" i="1"/>
  <c r="V31" i="1"/>
  <c r="S31" i="1"/>
  <c r="P31" i="1"/>
  <c r="AZ21" i="1"/>
  <c r="AW21" i="1"/>
  <c r="AT21" i="1"/>
  <c r="AH21" i="1"/>
  <c r="AE21" i="1"/>
  <c r="AB21" i="1"/>
  <c r="Y21" i="1"/>
  <c r="V21" i="1"/>
  <c r="S21" i="1"/>
  <c r="P21" i="1"/>
  <c r="H23" i="1"/>
  <c r="J23" i="1"/>
  <c r="P23" i="1"/>
  <c r="S23" i="1"/>
  <c r="V23" i="1"/>
  <c r="Y23" i="1"/>
  <c r="AB23" i="1"/>
  <c r="AE23" i="1"/>
  <c r="AH23" i="1"/>
  <c r="AT23" i="1"/>
  <c r="AW23" i="1"/>
  <c r="AZ23" i="1"/>
  <c r="BC23" i="1"/>
  <c r="BF23" i="1"/>
  <c r="BI23" i="1"/>
  <c r="H24" i="1"/>
  <c r="J24" i="1"/>
  <c r="BC24" i="1"/>
  <c r="BF24" i="1"/>
  <c r="BI24" i="1"/>
  <c r="H25" i="1"/>
  <c r="J25" i="1"/>
  <c r="H26" i="1"/>
  <c r="J26" i="1"/>
  <c r="BC26" i="1"/>
  <c r="BF26" i="1"/>
  <c r="BI26" i="1"/>
  <c r="H27" i="1"/>
  <c r="J27" i="1"/>
  <c r="H28" i="1"/>
  <c r="J28" i="1"/>
  <c r="BC28" i="1"/>
  <c r="BF28" i="1"/>
  <c r="BI28" i="1"/>
  <c r="H29" i="1"/>
  <c r="J29" i="1"/>
  <c r="BC29" i="1"/>
  <c r="BF29" i="1"/>
  <c r="BI29" i="1"/>
  <c r="H30" i="1"/>
  <c r="J30" i="1"/>
  <c r="BF30" i="1"/>
  <c r="BI30" i="1"/>
  <c r="H31" i="1"/>
  <c r="J31" i="1"/>
  <c r="BC31" i="1"/>
  <c r="BF31" i="1"/>
  <c r="BI31" i="1"/>
  <c r="H32" i="1"/>
  <c r="J32" i="1"/>
  <c r="BC32" i="1"/>
  <c r="BF32" i="1"/>
  <c r="BI32" i="1"/>
  <c r="H33" i="1"/>
  <c r="J33" i="1"/>
  <c r="H34" i="1"/>
  <c r="J34" i="1"/>
  <c r="BC34" i="1"/>
  <c r="BF34" i="1"/>
  <c r="BI34" i="1"/>
  <c r="BI20" i="1" l="1"/>
  <c r="AW11" i="1"/>
  <c r="AB22" i="1"/>
  <c r="AB19" i="1"/>
  <c r="AB14" i="1"/>
  <c r="AB11" i="1"/>
  <c r="AB10" i="1"/>
  <c r="AB9" i="1"/>
  <c r="Y22" i="1"/>
  <c r="Y19" i="1"/>
  <c r="Y14" i="1"/>
  <c r="Y12" i="1"/>
  <c r="Y11" i="1"/>
  <c r="Y10" i="1"/>
  <c r="Y9" i="1"/>
  <c r="BI22" i="1"/>
  <c r="BF22" i="1"/>
  <c r="BC22" i="1"/>
  <c r="AZ22" i="1"/>
  <c r="AW22" i="1"/>
  <c r="AT22" i="1"/>
  <c r="AH22" i="1"/>
  <c r="AE22" i="1"/>
  <c r="V22" i="1"/>
  <c r="S22" i="1"/>
  <c r="P22" i="1"/>
  <c r="J22" i="1"/>
  <c r="H22" i="1"/>
  <c r="BI21" i="1"/>
  <c r="BF21" i="1"/>
  <c r="BC21" i="1"/>
  <c r="J21" i="1"/>
  <c r="H21" i="1"/>
  <c r="BF20" i="1"/>
  <c r="BC20" i="1"/>
  <c r="J20" i="1"/>
  <c r="H20" i="1"/>
  <c r="BI19" i="1"/>
  <c r="BF19" i="1"/>
  <c r="BC19" i="1"/>
  <c r="AZ19" i="1"/>
  <c r="AW19" i="1"/>
  <c r="AT19" i="1"/>
  <c r="AH19" i="1"/>
  <c r="AE19" i="1"/>
  <c r="V19" i="1"/>
  <c r="S19" i="1"/>
  <c r="P19" i="1"/>
  <c r="J19" i="1"/>
  <c r="H19" i="1"/>
  <c r="BI18" i="1"/>
  <c r="BF18" i="1"/>
  <c r="BC18" i="1"/>
  <c r="J18" i="1"/>
  <c r="H18" i="1"/>
  <c r="BI17" i="1"/>
  <c r="BF17" i="1"/>
  <c r="BC17" i="1"/>
  <c r="J17" i="1"/>
  <c r="H17" i="1"/>
  <c r="BI16" i="1"/>
  <c r="BF16" i="1"/>
  <c r="BC16" i="1"/>
  <c r="J16" i="1"/>
  <c r="H16" i="1"/>
  <c r="J15" i="1"/>
  <c r="H15" i="1"/>
  <c r="BI14" i="1"/>
  <c r="BF14" i="1"/>
  <c r="BC14" i="1"/>
  <c r="AZ14" i="1"/>
  <c r="AW14" i="1"/>
  <c r="AT14" i="1"/>
  <c r="AH14" i="1"/>
  <c r="AE14" i="1"/>
  <c r="V14" i="1"/>
  <c r="S14" i="1"/>
  <c r="P14" i="1"/>
  <c r="J14" i="1"/>
  <c r="H14" i="1"/>
  <c r="BI13" i="1"/>
  <c r="BF13" i="1"/>
  <c r="BC13" i="1"/>
  <c r="J13" i="1"/>
  <c r="H13" i="1"/>
  <c r="BI12" i="1"/>
  <c r="BF12" i="1"/>
  <c r="BC12" i="1"/>
  <c r="AZ12" i="1"/>
  <c r="AW12" i="1"/>
  <c r="AT12" i="1"/>
  <c r="AH12" i="1"/>
  <c r="AE12" i="1"/>
  <c r="V12" i="1"/>
  <c r="S12" i="1"/>
  <c r="P12" i="1"/>
  <c r="J12" i="1"/>
  <c r="H12" i="1"/>
  <c r="BI11" i="1"/>
  <c r="BF11" i="1"/>
  <c r="AZ11" i="1"/>
  <c r="AT11" i="1"/>
  <c r="AH11" i="1"/>
  <c r="AE11" i="1"/>
  <c r="V11" i="1"/>
  <c r="S11" i="1"/>
  <c r="P11" i="1"/>
  <c r="J11" i="1"/>
  <c r="H11" i="1"/>
  <c r="BI10" i="1"/>
  <c r="BF10" i="1"/>
  <c r="BC10" i="1"/>
  <c r="AZ10" i="1"/>
  <c r="AW10" i="1"/>
  <c r="AT10" i="1"/>
  <c r="AH10" i="1"/>
  <c r="AE10" i="1"/>
  <c r="V10" i="1"/>
  <c r="S10" i="1"/>
  <c r="P10" i="1"/>
  <c r="J10" i="1"/>
  <c r="H10" i="1"/>
  <c r="BI9" i="1"/>
  <c r="BF9" i="1"/>
  <c r="BC9" i="1"/>
  <c r="AZ9" i="1"/>
  <c r="AW9" i="1"/>
  <c r="AT9" i="1"/>
  <c r="AH9" i="1"/>
  <c r="V9" i="1"/>
  <c r="S9" i="1"/>
  <c r="P9" i="1"/>
  <c r="J9" i="1"/>
  <c r="H9"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BI8" i="1"/>
  <c r="BF8" i="1"/>
  <c r="BC8" i="1"/>
  <c r="AZ8" i="1"/>
  <c r="AW8" i="1"/>
  <c r="AT8" i="1"/>
  <c r="J8" i="1"/>
  <c r="H8" i="1"/>
  <c r="CJ8" i="1" l="1"/>
  <c r="AB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HC</author>
  </authors>
  <commentList>
    <comment ref="K7" authorId="0" shapeId="0" xr:uid="{8AF7E02F-A60C-4A8B-BD22-503712480281}">
      <text>
        <r>
          <rPr>
            <b/>
            <sz val="9"/>
            <color indexed="81"/>
            <rFont val="Tahoma"/>
            <family val="2"/>
          </rPr>
          <t>HC:</t>
        </r>
        <r>
          <rPr>
            <sz val="9"/>
            <color indexed="81"/>
            <rFont val="Tahoma"/>
            <family val="2"/>
          </rPr>
          <t xml:space="preserve">
STANDAR PENDIDIKAN DISESUAIKAN DG JOBDES</t>
        </r>
      </text>
    </comment>
    <comment ref="M7" authorId="0" shapeId="0" xr:uid="{FC3DE925-8A77-479A-8BDB-EB48DE8A8738}">
      <text>
        <r>
          <rPr>
            <b/>
            <sz val="9"/>
            <color indexed="81"/>
            <rFont val="Tahoma"/>
            <family val="2"/>
          </rPr>
          <t>HC:</t>
        </r>
        <r>
          <rPr>
            <sz val="9"/>
            <color indexed="81"/>
            <rFont val="Tahoma"/>
            <family val="2"/>
          </rPr>
          <t xml:space="preserve">
O = SESUAI (min Pend Sama)
X = TIDAK SESUAI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HC</author>
  </authors>
  <commentList>
    <comment ref="K7" authorId="0" shapeId="0" xr:uid="{00000000-0006-0000-0000-000001000000}">
      <text>
        <r>
          <rPr>
            <b/>
            <sz val="9"/>
            <color indexed="81"/>
            <rFont val="Tahoma"/>
            <family val="2"/>
          </rPr>
          <t>HC:</t>
        </r>
        <r>
          <rPr>
            <sz val="9"/>
            <color indexed="81"/>
            <rFont val="Tahoma"/>
            <family val="2"/>
          </rPr>
          <t xml:space="preserve">
STANDAR PENDIDIKAN DISESUAIKAN DG JOBDES</t>
        </r>
      </text>
    </comment>
    <comment ref="M7" authorId="0" shapeId="0" xr:uid="{00000000-0006-0000-0000-000002000000}">
      <text>
        <r>
          <rPr>
            <b/>
            <sz val="9"/>
            <color indexed="81"/>
            <rFont val="Tahoma"/>
            <family val="2"/>
          </rPr>
          <t>HC:</t>
        </r>
        <r>
          <rPr>
            <sz val="9"/>
            <color indexed="81"/>
            <rFont val="Tahoma"/>
            <family val="2"/>
          </rPr>
          <t xml:space="preserve">
O = SESUAI (min Pend Sama)
X = TIDAK SESUAI</t>
        </r>
      </text>
    </comment>
  </commentList>
</comments>
</file>

<file path=xl/sharedStrings.xml><?xml version="1.0" encoding="utf-8"?>
<sst xmlns="http://schemas.openxmlformats.org/spreadsheetml/2006/main" count="1221" uniqueCount="268">
  <si>
    <t>PT. CHITOSE INTERNASIONAL TBK</t>
  </si>
  <si>
    <t>A. KOMPETENSI NON - TEKNIS</t>
  </si>
  <si>
    <t>B. KOMPETENSI TEKNIS</t>
  </si>
  <si>
    <t>NO.</t>
  </si>
  <si>
    <t>NIK</t>
  </si>
  <si>
    <t>NAMA</t>
  </si>
  <si>
    <t>JABATAN</t>
  </si>
  <si>
    <t>BAGIAN</t>
  </si>
  <si>
    <t>DEPARTEMEN</t>
  </si>
  <si>
    <t>TGL LAHIR</t>
  </si>
  <si>
    <t>USIA</t>
  </si>
  <si>
    <t>TGL MASUK</t>
  </si>
  <si>
    <t>MASA KERJA</t>
  </si>
  <si>
    <t>PENDIDIKAN</t>
  </si>
  <si>
    <t>TAKING OWNERSHIP</t>
  </si>
  <si>
    <t>INNOVATION</t>
  </si>
  <si>
    <t>RESULT ORIENTATION</t>
  </si>
  <si>
    <t>CUSTOMER SERVICE ORIENTATION</t>
  </si>
  <si>
    <t>TOTAL TARGET</t>
  </si>
  <si>
    <t>TOTAL ACTUAL</t>
  </si>
  <si>
    <t>TOTAL GAP</t>
  </si>
  <si>
    <t>STANDAR</t>
  </si>
  <si>
    <t>ACTUAL</t>
  </si>
  <si>
    <t>GAP</t>
  </si>
  <si>
    <t>STANDARD NILAI KOMPETENSI TEKNIS</t>
  </si>
  <si>
    <t>NA</t>
  </si>
  <si>
    <t>Not Aplicable/ Tidak Berhubungan</t>
  </si>
  <si>
    <t>Dapat mengerjakan tugasnya sehari-hari dengan pendampingan atasan / rekan kerja</t>
  </si>
  <si>
    <t>Mampu mengerjakan tugas sehari-hari sesuai dengan prosedur kerja baku</t>
  </si>
  <si>
    <t>Mampu mengerjakan dengan lancar dan tangkas tanpa melakukan kesalahan dalam praktik / prosedur kerja baku selama 6 bulan berturut-turut</t>
  </si>
  <si>
    <t>Mampu memecahkan permasalahan teknis yang timbul dalam pekerjaan sehari-hari</t>
  </si>
  <si>
    <t>Mampu menciptakan / menghasilkan inovasi / continous improvement dalam pekerjaan</t>
  </si>
  <si>
    <t>Mampu melakukan mentoring pekerjaan kepada rekan kerja / subordinat</t>
  </si>
  <si>
    <t>MATRIKS KRITERIA KOMPETENSI PT. CHITOSE INTERNASIONAL. TBK</t>
  </si>
  <si>
    <t>COMPETENCY</t>
  </si>
  <si>
    <t>FRONT OFFICE</t>
  </si>
  <si>
    <t>MIDLE OFFICE</t>
  </si>
  <si>
    <t>BACK OFFICE</t>
  </si>
  <si>
    <t>MANAGER</t>
  </si>
  <si>
    <t>ASSISTANT MANAGER</t>
  </si>
  <si>
    <t>KASIE</t>
  </si>
  <si>
    <t>WAKASIE</t>
  </si>
  <si>
    <t>KARU</t>
  </si>
  <si>
    <t xml:space="preserve">WAKARU </t>
  </si>
  <si>
    <t>OPERATOR</t>
  </si>
  <si>
    <t>DEVELOPING TEAM</t>
  </si>
  <si>
    <t>STRATEGIC THINKING</t>
  </si>
  <si>
    <t>INTEGRITY &amp; TRUST</t>
  </si>
  <si>
    <t>EXPERTISE / TECHNICAL</t>
  </si>
  <si>
    <t>TOTAL</t>
  </si>
  <si>
    <t>CLUSTER</t>
  </si>
  <si>
    <t>FUNCTION</t>
  </si>
  <si>
    <t>KRITERIA REKOMENDASI</t>
  </si>
  <si>
    <t>DESKRIPSI</t>
  </si>
  <si>
    <t xml:space="preserve">FRONT OFFICE </t>
  </si>
  <si>
    <t>SALES &amp; MARKETING</t>
  </si>
  <si>
    <t>DAPAT DIREKOMENDASIKAN</t>
  </si>
  <si>
    <t>&gt; 2 kompetensi memenuhi kriteria yang dipersyaratkan dan atau &gt; 2 kompetensi melebihi kriteria yang dipersyaratkan</t>
  </si>
  <si>
    <t>BUSINESS DEVELOPMENT</t>
  </si>
  <si>
    <t xml:space="preserve">MIDLLE OFFICE </t>
  </si>
  <si>
    <t>PRODUKSI</t>
  </si>
  <si>
    <t>SUPPLY CHAIN</t>
  </si>
  <si>
    <t>ENGINEERING</t>
  </si>
  <si>
    <t xml:space="preserve">BACK OFFICE </t>
  </si>
  <si>
    <t>FINANCE &amp; ACCOUNTING</t>
  </si>
  <si>
    <t>DIREKOMENDASIKAN DENGAN PENGEMBANGAN</t>
  </si>
  <si>
    <t>2 - 4 kompetensi melebihi kriteria yang dipersyaratkan</t>
  </si>
  <si>
    <t>AUDIT &amp; RISK MANAGEMENT</t>
  </si>
  <si>
    <t>QUALITY ASSURANCE</t>
  </si>
  <si>
    <t>IT</t>
  </si>
  <si>
    <t>TIDAK DIREKOMENDASIKAN</t>
  </si>
  <si>
    <t>&lt; 2 kompetensi yang melebihi kriteria yang dipersyaratkan</t>
  </si>
  <si>
    <t>HUMAN CAPITAL</t>
  </si>
  <si>
    <t>GENERAL SHARED SERVICE</t>
  </si>
  <si>
    <t>CORPORATE SECRETARY</t>
  </si>
  <si>
    <t>No</t>
  </si>
  <si>
    <t>Kompetensi</t>
  </si>
  <si>
    <t>Level Kompetensi</t>
  </si>
  <si>
    <t>Merespon keluhan pelanggan internal / eksternal</t>
  </si>
  <si>
    <t>Menyelesaikan keluhan pelanggan internal / eksternal secara langsung hingga tuntas</t>
  </si>
  <si>
    <t>Memperbaiki layanan kepada pelanggan secara kontinu</t>
  </si>
  <si>
    <t>Meminta umpan balik terhadap pelanggan untuk perbaikan layanan</t>
  </si>
  <si>
    <t>Meminta umpan balik terhadap pelanggan untuk mengembangkan produk atau bisnis jangka panjang</t>
  </si>
  <si>
    <t>Memberikan masukan kepada pelanggan secara berkala</t>
  </si>
  <si>
    <t>Dapat menjelaskan job desc nya secara lancar</t>
  </si>
  <si>
    <t>Mampu memperbaiki kesalahan pekerjaan yang tidak sesuai prosedur</t>
  </si>
  <si>
    <t>Memberikan solusi dengan data dan fakta ketika ada masalah dipekerjaan</t>
  </si>
  <si>
    <t>Memberikan solusi melalui teknologi / digital terhadap masalah dipekerjaan dengan data dan fakta pendukung</t>
  </si>
  <si>
    <t>Menghasilkan alternatif solusi berbasis teknologi yang sudah diimplementasikan minimal 3 bulan</t>
  </si>
  <si>
    <t>Pernah menjadi finalis dalam innovation award</t>
  </si>
  <si>
    <t>Mampu menerapkan target pribadi dan perusahaan dalam BSC namun belum melakukan pengembangan</t>
  </si>
  <si>
    <t>Memberikan arahan-arahan guna membantu penyelesaian tugas sesuai target Perusahaan</t>
  </si>
  <si>
    <t>Melakukan coaching, counselling dan pengembangan lainnya terhadap tim</t>
  </si>
  <si>
    <t>Memberikan rekomendasi program pengembangan timnya berdasarkan analisa gap kompetensi yang terukur</t>
  </si>
  <si>
    <t>Berperan aktif dalam pengembangan tim melalui program pengembangan yang diarahkan Perusahaan</t>
  </si>
  <si>
    <t>Mampu mencetak star employee / kader yang siap menjadi future leader sejalan dengan kebutuhan organisasi</t>
  </si>
  <si>
    <t>Menyampaikan pikiran dan pendapat ketika diminta dengan data dan fakta</t>
  </si>
  <si>
    <t>Proaktif menyampaikan pikiran dan pendapat tanpa diminta dengan data dan fakta</t>
  </si>
  <si>
    <t>Proaktif menyampaikan pikiran dan pendapat tanpa diminta dengan data dan fakta terpercaya dan berdampak terhadap Departemen</t>
  </si>
  <si>
    <t>Proaktif menyampaikan pikiran dan pendapat dengan data dan fakta terpercaya serta mengakui jika berbuat kesalahan</t>
  </si>
  <si>
    <t>Secara umum dapat dipercaya, suka membantu, mengakui berbuat salah dan berbicara berdasarkan data dan fakta yang berdampak bagi Perusahaan</t>
  </si>
  <si>
    <t>Menjalankan pekerjaan yang menjadi tugas tanggung jawabnya sehari-hari</t>
  </si>
  <si>
    <t>Mampu memberikan solusi dan menyelesaikan masalah yang muncul di pekerjaannya</t>
  </si>
  <si>
    <t>Menyelesaikan pekerjaan dengan tuntas tanpa diminta</t>
  </si>
  <si>
    <t>Bersemangat dalam menuntaskan pekerjaan di timnya</t>
  </si>
  <si>
    <t>Menunjukkan kepedulian terhadap tim dengan menawarkan bantuan pekerjaan yang bukan menjadi tanggung jawabnya</t>
  </si>
  <si>
    <t>Membantu pekerjaan rekan kerja bagian lain setelah pekerjaannya selesai</t>
  </si>
  <si>
    <t>Menyelesaikan pekerjaan sesuai deadline</t>
  </si>
  <si>
    <t>Menyelesaikan pekerjaan operasional sesuai target dengan tingkat kesalahan &lt; 10%</t>
  </si>
  <si>
    <t>Menyelesaikan pekerjaan kurang dari deadline yang ditetapkan dan memberikan hasil yang lebih dari target</t>
  </si>
  <si>
    <t>Menyelesaikan pekerjaan sebelum deadline dan sesuai prosedur yang berlaku</t>
  </si>
  <si>
    <t>Menyelesaikan pekerjaan kompleks / strategis sesuai deadline</t>
  </si>
  <si>
    <t>Menyelesaikan pekerjaan strategis yang berdampak pada bisnis perusahaan &gt; 2 tahun kedepan</t>
  </si>
  <si>
    <t>Dapat menjelaskan visi misi perusahaan</t>
  </si>
  <si>
    <t xml:space="preserve">Mengetahui Corporate Strategy (BSC) dan terlibat dalam pencapaian target BSC </t>
  </si>
  <si>
    <t>Mampu menurunkan BSC dengan analisa dan mitigasi resiko</t>
  </si>
  <si>
    <t>Membuat konsep jangka panjang yang strategis bagi Departemen</t>
  </si>
  <si>
    <t>Membuat konsep jangka panjang yang strategis bagi Departemen dan bisnis furniture steel</t>
  </si>
  <si>
    <t>Mampu memprediksi resiko bisnis furniture steel dalam jangka &gt; 5 tahun ke depan</t>
  </si>
  <si>
    <t>Dapat dipercaya mengerjakan job desc nya dengan pengawasan</t>
  </si>
  <si>
    <t>5S</t>
  </si>
  <si>
    <t>K3 &amp; LH</t>
  </si>
  <si>
    <t>KAIZEN</t>
  </si>
  <si>
    <t>KEPALA BAGIAN</t>
  </si>
  <si>
    <t>WAKIL KEPALA BAGIAN</t>
  </si>
  <si>
    <t>STAF</t>
  </si>
  <si>
    <t>D. MANAGER</t>
  </si>
  <si>
    <t>E. ASS MANAGER</t>
  </si>
  <si>
    <t>A.DANI NURJAMAN</t>
  </si>
  <si>
    <t>F. KEPALA BAGIAN</t>
  </si>
  <si>
    <t>NOFIARDI S.</t>
  </si>
  <si>
    <t>I. SECTION CHIEF</t>
  </si>
  <si>
    <t>SUHARLAN</t>
  </si>
  <si>
    <t>KIKI MUSLIHAT</t>
  </si>
  <si>
    <t>K. GROUP LEADER</t>
  </si>
  <si>
    <t>RISWANTO</t>
  </si>
  <si>
    <t>AGUS GUNAWAN</t>
  </si>
  <si>
    <t>L. JUNIOR GROUP LEADER</t>
  </si>
  <si>
    <t>IMAM MAULANA CAHYADI</t>
  </si>
  <si>
    <t>TRYO PERMADI</t>
  </si>
  <si>
    <t>RAMADAN SADIKIN</t>
  </si>
  <si>
    <t>ANDRI SOPIAN</t>
  </si>
  <si>
    <t>MUHAMMAD SYARIF RIDLO</t>
  </si>
  <si>
    <t>AYUB MULYO WIDODO</t>
  </si>
  <si>
    <t>OTONG TAHYA</t>
  </si>
  <si>
    <t>H. STAF</t>
  </si>
  <si>
    <t>BUDIYANTO HENDRAWAN</t>
  </si>
  <si>
    <t>RACHMAT MULYADI</t>
  </si>
  <si>
    <t>DENY SUPRIADIN</t>
  </si>
  <si>
    <t>HIDAYAT</t>
  </si>
  <si>
    <t>CEP HARI RAYADI PUTRA</t>
  </si>
  <si>
    <t>IWAN SURYANA</t>
  </si>
  <si>
    <t>ARIF PUJIANTO</t>
  </si>
  <si>
    <t>YOGI FIRMANSYAH</t>
  </si>
  <si>
    <t>DIKI DARMAWAN</t>
  </si>
  <si>
    <t>IRWAN IRMAWAN</t>
  </si>
  <si>
    <t>S1</t>
  </si>
  <si>
    <t>SLTA</t>
  </si>
  <si>
    <t>D1</t>
  </si>
  <si>
    <t>D3</t>
  </si>
  <si>
    <t>MATRIKS KOMPETENSI - ENGINEERING &amp; UTILITY</t>
  </si>
  <si>
    <t>Elektrikal</t>
  </si>
  <si>
    <t>Mechanical</t>
  </si>
  <si>
    <t xml:space="preserve">Mesin </t>
  </si>
  <si>
    <t>Dies &amp; Jig</t>
  </si>
  <si>
    <t>Prototyping</t>
  </si>
  <si>
    <t>Hanger &amp; Handling</t>
  </si>
  <si>
    <t>Struktur</t>
  </si>
  <si>
    <t>Robotic</t>
  </si>
  <si>
    <t>PLC</t>
  </si>
  <si>
    <t>Generator</t>
  </si>
  <si>
    <t>Kompressor</t>
  </si>
  <si>
    <t>RUBY KAUKABIT TA'LIEM</t>
  </si>
  <si>
    <t>GUNAWAN INDRIANTO</t>
  </si>
  <si>
    <t>GATRIA GANJAR ROCHMANO</t>
  </si>
  <si>
    <t>PANJI SOLEHUDIN</t>
  </si>
  <si>
    <t>G. WAKIL KEPALA BAGIAN</t>
  </si>
  <si>
    <t>M. OPERATOR</t>
  </si>
  <si>
    <t>C.2.05. C-PRO</t>
  </si>
  <si>
    <t>C.3. MSD &amp; ENGINEERING</t>
  </si>
  <si>
    <t>C.3.01. MSD</t>
  </si>
  <si>
    <t>C.3.02. ENG MAINTENANCE</t>
  </si>
  <si>
    <t>C.3.03. ENG WORKSHOP</t>
  </si>
  <si>
    <t>C.3.04. ENG UTILITY</t>
  </si>
  <si>
    <t>02-01-2001</t>
  </si>
  <si>
    <t>18-05-2010</t>
  </si>
  <si>
    <t>17-09-2001</t>
  </si>
  <si>
    <t>01-04-2010</t>
  </si>
  <si>
    <t>18-03-1997</t>
  </si>
  <si>
    <t>03-11-1997</t>
  </si>
  <si>
    <t>05-04-1993</t>
  </si>
  <si>
    <t>24-03-2004</t>
  </si>
  <si>
    <t>02-01-2002</t>
  </si>
  <si>
    <t>20-08-2003</t>
  </si>
  <si>
    <t>29-09-2020</t>
  </si>
  <si>
    <t>26-09-2005</t>
  </si>
  <si>
    <t>03-05-2018</t>
  </si>
  <si>
    <t>09-10-2017</t>
  </si>
  <si>
    <t>14-02-2001</t>
  </si>
  <si>
    <t>12-01-2000</t>
  </si>
  <si>
    <t>11-08-2003</t>
  </si>
  <si>
    <t>03-03-1997</t>
  </si>
  <si>
    <t>04-05-2004</t>
  </si>
  <si>
    <t>01-01-2018</t>
  </si>
  <si>
    <t>LEADING WITH VISION &amp; VALUES</t>
  </si>
  <si>
    <t>BUSINESS ACUMEN</t>
  </si>
  <si>
    <t>Nama</t>
  </si>
  <si>
    <t>Jabatan</t>
  </si>
  <si>
    <t>Departemen</t>
  </si>
  <si>
    <t>Saya yakin bahwa perusahaan ini adalah perusahaan yang tepat untuk saya</t>
  </si>
  <si>
    <t>Saya bertekad untuk mendukung visi misi Perusahaan</t>
  </si>
  <si>
    <t>Sebagai karyawan, saya adalah bagian penting dari perusahaan ini</t>
  </si>
  <si>
    <t>Saya bangga menjadi karyawan PT Chitose</t>
  </si>
  <si>
    <t>Saya menerima ucapan terimakasih dari atasan atas hasil kerja saya</t>
  </si>
  <si>
    <t>Saya berkomitmen untuk melaksakan pekerjaan sesuai dengan prosedur perusahaan</t>
  </si>
  <si>
    <t>Saya akan bekerja sebaik mungkin untuk mencapai Chitose Unggul</t>
  </si>
  <si>
    <t>Saya yakin perusahaan ini mampu membuat saya menjadi lebih baik</t>
  </si>
  <si>
    <t>Saya siap melaksanakan kebijakan dan aturan perusahaan serta memahami konsekuensinya</t>
  </si>
  <si>
    <t>Saya memiliki tanggung jawab atas keuntungan atau kerugian perusahaan ini</t>
  </si>
  <si>
    <t>Pekerjaan saya penting untuk mencapai keuntungan perusahaan</t>
  </si>
  <si>
    <t>Saya senang bekerja dengan rekan-rekan satu bagian dan termotivasi untuk menghasilkan pekerjaan dengan kualitas tinggi</t>
  </si>
  <si>
    <t>Saya mendapat pujian dari atasan atas pekerjaan terbaik yang saya lakukan</t>
  </si>
  <si>
    <t>Atasan saya selalu mendorong peningkatan kemampuan (kompetensi) saya</t>
  </si>
  <si>
    <t>Saya merasa rekan kerja saya mendorong peningkatan kemampuan (kompetensi) saya</t>
  </si>
  <si>
    <t>Saya berusaha meningkatkan skill kerja saya untuk mencapai target kualitas dan kuantitas yang sudah ditentukan</t>
  </si>
  <si>
    <t>Saya akan tetap bertahan untuk bekerja di perusahaan ini walaupun keadaan perusahaan sedang tidak stabil</t>
  </si>
  <si>
    <t>Saya yakin visi dan misi perusahaan sudah baik untuk menjadi Perusahaan penyedia furnitur yang inovatif dan kompetitif</t>
  </si>
  <si>
    <t>Saya yakin kemajuan perusahaan akan meningkatkan kesejahteraan karyawan</t>
  </si>
  <si>
    <t>Saya bangga menjadi karyawan di bagian/departemen tempat saya bekerja</t>
  </si>
  <si>
    <t>Bila ada masalah di pekerjaan, atasan mengajak saya berdiskusi untuk bersama-sama mengatasi masalah</t>
  </si>
  <si>
    <t>Bila ada masalah di pekerjaan, selain dengan atasan saya juga berdiskusi dengan rekan kerja untuk bersama-sama mengatasi masalah</t>
  </si>
  <si>
    <t>Saya memiliki kesempatan untuk menunjukkan keahlian terbaik saya di dalam pekerjaan</t>
  </si>
  <si>
    <t>Saya merasa selain masalah pekerjaan, atasan saya juga peduli terhadap masalah pribadi bawahannya</t>
  </si>
  <si>
    <t>Atasan saya setiap enam bulan berbicara langsung mengenai kemajuan saya</t>
  </si>
  <si>
    <t>Saya yakin kebijakan perusahaan sudah tepat untuk membuat saya menjadi lebih baik</t>
  </si>
  <si>
    <t>Dalam satu tahun terakhir saya memiliki kesempatan untuk meningkatkan skill</t>
  </si>
  <si>
    <t>Saya memiliki sahabat karib di tempat saya bekerja</t>
  </si>
  <si>
    <t>Saya memiliki seseorang yang dapat saya percaya diperusahaan</t>
  </si>
  <si>
    <t>Atasan saya selalu memberikan kesempatan saya untuk mengikuti pelatihan dan kegiatan Perusahaan lainnya</t>
  </si>
  <si>
    <t>Score</t>
  </si>
  <si>
    <t>Kategori</t>
  </si>
  <si>
    <t>Highly Engaged</t>
  </si>
  <si>
    <t>DEDI</t>
  </si>
  <si>
    <t>Engaged</t>
  </si>
  <si>
    <t>KAMUS KOMPETENSI PT. CHITOSE INTERNASIONAL TBK</t>
  </si>
  <si>
    <t>Deskripsi</t>
  </si>
  <si>
    <t>Kesediaan secara sadar untuk menerima tanggung jawab dalam menyelesaikan tugas dan secara aktif mengejar untuk menyelesaikan masalah yang muncul yang dapat mengganggu pencapaian target, yang pada awalnya bisa jadi bukan menjadi tanggung jawabnya</t>
  </si>
  <si>
    <t>Secara luas menampilkan perilaku jujur, dapat dipercaya, bertanggung jawab, menepati janji dan dapat diandalkan. Dapat menyajikan kebenaran yang tidak di politisir dengan cara yang tepat, pribadi yang suka membantu, mengakui apabila berbuat salah, dan tidak berbuat untuk kepentingan pribadi.</t>
  </si>
  <si>
    <t>Kemampuan untuk menghasilkan solusi innovatif atau menciptakan sesuatu yang mempunyai nilai tambah yang akan berdampak besar bagi kemajuan bisnis kedepan</t>
  </si>
  <si>
    <t>Kemampuan untuk mengidentifikasi tindakan yang diperlukan untuk mencapai penyelesaian tugas guna mendapatkan hasil, kemampuan untuk memenuhi jadwal, tenggat waktu, dan target kinerja</t>
  </si>
  <si>
    <t>Kemampuan untuk memahami kebutuhan, minat, kekuatan, dan kelemahan anggota tim, serta membuat perencanaan program untuk mendukung peningkatan ketrampilan dan kemampuan anggota tim</t>
  </si>
  <si>
    <t>Memahami perspektif dan kebutuhan pelanggan baik internal maupun eksternal, termasuk bersedia untuk melakukan apa yang diperlukan, memenuhi, dan melayani kebutuhan pelanggan melebihi dari harapannya dan mampu mengantisipasi kebutuhan yang akan datang</t>
  </si>
  <si>
    <t>Kemampuan untuk mempertimbangkan faktor internal dan eksternal ketika memecahkan masalah dan membuat keputusan. Mengidentifikasi strategi dengan kritis, merancang hasil yang tinggi dengan menggunakan beragam informasi yang aktual, melihat kesempatan strategi demi keberhasilan, menyesuaikan antara aksi dan keputusan agar fokus pada hasil yang sudah ditetapan</t>
  </si>
  <si>
    <t>Mampu menjaga visi, semangat dan nilai-nilai organisasi sebagai pilar terdepan dalam pengambilan keputusan dan tindakan serta menjadi motor penggerak tim dalam mewujudkan visi, misi dan nilai organsasi</t>
  </si>
  <si>
    <t>Aktif mengkomunikasikan visi, misi dan nilai-nilai organisasi pada seluruh individu</t>
  </si>
  <si>
    <t>Mampu memberikan umpan balik atas hasil kerja dan sikap individu agar sesuai dengan visi, misi dan nilai organisasi</t>
  </si>
  <si>
    <t>Mampu mendorong orang lain untuk menunjukan hasil kerja yang optimal dan sikap yang sesuai dengan nilai organisasi</t>
  </si>
  <si>
    <t>Mampu melakukan delegasi tugas yang sesuai dengan potensi individu dalam rangka pencapaian visi, misi dan nilai organisasi</t>
  </si>
  <si>
    <t>Mampu memberikan dukungan dan memfasilitasi perubahan dalam organisasi sesuai dengan visi dan misi organisasi</t>
  </si>
  <si>
    <t>Mampu menjadi inspirator bagi yang lain</t>
  </si>
  <si>
    <t>Mengenali peluang pasar atau kebutuhan bisnis dimasa depan untuk produk yang sudah ada maupun produk baru ataupun peluang yang berkaitan dengan finansial dengan mempertimbangkannya secara bisnis, mengambil tindakan dan berani mengambil resiko untuk meningkatkan bisnis</t>
  </si>
  <si>
    <t>Mampu mengidentifikasi faktor-faktor eksternal yang dapat mempengaruhi ruang lingkup pekerjaannya</t>
  </si>
  <si>
    <t>Mampu mengenali peluang dan kebutuhan bisnis perusahaan</t>
  </si>
  <si>
    <t>Mampu menerapkan dan melakukan evaluasi tindakan berdasarkan arah bisnis kedepan</t>
  </si>
  <si>
    <t>Mampu menciptakan arah pengembangan berdasarkan kemampuan melihat peluang dan rencana matang</t>
  </si>
  <si>
    <t>Memiliki visi pengembangan bisnis yang jelas dimasa depan</t>
  </si>
  <si>
    <t>Mampu menginspirasi arah pengembangan bisnis dan strategi yang akan diterapkan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</si>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</sst>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
  </numFmts>
  <fonts count="24" x14ac:knownFonts="1">
    <font>
      <sz val="11"/>
      <color theme="1"/>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indexed="8"/>
      <name val="Calibri"/>
      <family val="2"/>
      <charset val="1"/>
    </font>
    <font>
      <b/>
      <sz val="9"/>
      <name val="Calibri"/>
      <family val="2"/>
      <scheme val="minor"/>
    </font>
    <font>
      <b/>
      <sz val="10"/>
      <name val="Calibri"/>
      <family val="2"/>
      <scheme val="minor"/>
    </font>
    <font>
      <b/>
      <sz val="10"/>
      <color theme="1"/>
      <name val="Calibri"/>
      <family val="2"/>
      <scheme val="minor"/>
    </font>
    <font>
      <sz val="11"/>
      <name val="Calibri"/>
      <family val="2"/>
      <scheme val="minor"/>
    </font>
    <font>
      <b/>
      <sz val="10"/>
      <name val="Arial"/>
      <family val="2"/>
      <charset val="1"/>
    </font>
    <font>
      <b/>
      <sz val="10"/>
      <name val="Arial"/>
      <family val="2"/>
    </font>
    <font>
      <b/>
      <sz val="10"/>
      <color theme="0"/>
      <name val="Arial"/>
      <family val="2"/>
    </font>
    <font>
      <b/>
      <sz val="9"/>
      <color indexed="81"/>
      <name val="Tahoma"/>
      <family val="2"/>
    </font>
    <font>
      <sz val="9"/>
      <color indexed="81"/>
      <name val="Tahoma"/>
      <family val="2"/>
    </font>
    <font>
      <b/>
      <sz val="14"/>
      <color theme="1"/>
      <name val="Calibri"/>
      <family val="2"/>
      <scheme val="minor"/>
    </font>
    <font>
      <b/>
      <sz val="11"/>
      <color theme="7" tint="-0.499984740745262"/>
      <name val="Calibri"/>
      <family val="2"/>
      <scheme val="minor"/>
    </font>
    <font>
      <b/>
      <sz val="11"/>
      <name val="Calibri"/>
      <family val="2"/>
      <scheme val="minor"/>
    </font>
    <font>
      <sz val="10"/>
      <color theme="1"/>
      <name val="Calibri"/>
      <family val="2"/>
      <scheme val="minor"/>
    </font>
    <font>
      <sz val="10"/>
      <color theme="1"/>
      <name val="Calibri"/>
      <family val="2"/>
      <charset val="1"/>
      <scheme val="minor"/>
    </font>
    <font>
      <b/>
      <sz val="22"/>
      <color theme="0"/>
      <name val="Arial"/>
      <family val="2"/>
    </font>
    <font>
      <sz val="11"/>
      <color theme="1"/>
      <name val="Calibri"/>
      <family val="2"/>
      <scheme val="minor"/>
    </font>
    <font>
      <sz val="11"/>
      <name val="Calibri"/>
      <family val="2"/>
    </font>
    <font>
      <b/>
      <sz val="11"/>
      <name val="Calibri"/>
      <family val="2"/>
    </font>
    <font>
      <sz val="11"/>
      <color indexed="8"/>
      <name val="Calibri"/>
      <family val="2"/>
    </font>
  </fonts>
  <fills count="30">
    <fill>
      <patternFill patternType="none"/>
    </fill>
    <fill>
      <patternFill patternType="gray125"/>
    </fill>
    <fill>
      <patternFill patternType="solid">
        <fgColor rgb="FFFFC000"/>
        <bgColor rgb="FFFF9900"/>
      </patternFill>
    </fill>
    <fill>
      <patternFill patternType="solid">
        <fgColor theme="8" tint="0.39997558519241921"/>
        <bgColor indexed="64"/>
      </patternFill>
    </fill>
    <fill>
      <patternFill patternType="solid">
        <fgColor rgb="FFFFFF00"/>
        <bgColor indexed="64"/>
      </patternFill>
    </fill>
    <fill>
      <patternFill patternType="solid">
        <fgColor rgb="FFFFCC0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indexed="42"/>
        <bgColor indexed="27"/>
      </patternFill>
    </fill>
    <fill>
      <patternFill patternType="solid">
        <fgColor indexed="9"/>
        <bgColor indexed="26"/>
      </patternFill>
    </fill>
    <fill>
      <patternFill patternType="solid">
        <fgColor indexed="47"/>
        <bgColor indexed="22"/>
      </patternFill>
    </fill>
    <fill>
      <patternFill patternType="solid">
        <fgColor indexed="51"/>
        <bgColor indexed="13"/>
      </patternFill>
    </fill>
    <fill>
      <patternFill patternType="solid">
        <fgColor indexed="52"/>
        <bgColor indexed="51"/>
      </patternFill>
    </fill>
    <fill>
      <patternFill patternType="solid">
        <fgColor indexed="53"/>
        <bgColor indexed="52"/>
      </patternFill>
    </fill>
    <fill>
      <patternFill patternType="solid">
        <fgColor indexed="60"/>
        <bgColor indexed="25"/>
      </patternFill>
    </fill>
    <fill>
      <patternFill patternType="solid">
        <fgColor rgb="FF800000"/>
        <bgColor indexed="25"/>
      </patternFill>
    </fill>
    <fill>
      <patternFill patternType="solid">
        <fgColor theme="9" tint="0.59999389629810485"/>
        <bgColor indexed="64"/>
      </patternFill>
    </fill>
    <fill>
      <patternFill patternType="solid">
        <fgColor theme="6"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rgb="FF00B0F0"/>
        <bgColor indexed="64"/>
      </patternFill>
    </fill>
    <fill>
      <patternFill patternType="solid">
        <fgColor rgb="FFFFFF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4.9989318521683403E-2"/>
        <bgColor rgb="FFEBF1DE"/>
      </patternFill>
    </fill>
    <fill>
      <patternFill patternType="solid">
        <fgColor theme="1"/>
        <bgColor indexed="64"/>
      </patternFill>
    </fill>
  </fills>
  <borders count="4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6">
    <xf numFmtId="0" fontId="0" fillId="0" borderId="0"/>
    <xf numFmtId="0" fontId="2" fillId="0" borderId="0" applyNumberFormat="0" applyFill="0" applyBorder="0" applyAlignment="0" applyProtection="0"/>
    <xf numFmtId="0" fontId="4" fillId="0" borderId="0"/>
    <xf numFmtId="9" fontId="20" fillId="0" borderId="0" applyFont="0" applyFill="0" applyBorder="0" applyAlignment="0" applyProtection="0"/>
    <xf numFmtId="0" fontId="21" fillId="0" borderId="0"/>
    <xf numFmtId="0" fontId="23" fillId="0" borderId="0" applyFill="0" applyProtection="0"/>
  </cellStyleXfs>
  <cellXfs count="221">
    <xf numFmtId="0" fontId="0" fillId="0" borderId="0" xfId="0"/>
    <xf numFmtId="0" fontId="3" fillId="0" borderId="0" xfId="0" applyFont="1"/>
    <xf numFmtId="0" fontId="0" fillId="0" borderId="0" xfId="0" applyAlignment="1">
      <alignment wrapText="1"/>
    </xf>
    <xf numFmtId="0" fontId="0" fillId="0" borderId="0" xfId="0" applyAlignment="1">
      <alignment horizontal="center" vertical="center"/>
    </xf>
    <xf numFmtId="0" fontId="7" fillId="3" borderId="21" xfId="0" applyFont="1" applyFill="1" applyBorder="1" applyAlignment="1">
      <alignment horizontal="center" vertical="center" textRotation="90" wrapText="1"/>
    </xf>
    <xf numFmtId="0" fontId="7" fillId="7" borderId="21" xfId="0" applyFont="1" applyFill="1" applyBorder="1" applyAlignment="1">
      <alignment horizontal="center" vertical="center" textRotation="90" wrapText="1"/>
    </xf>
    <xf numFmtId="0" fontId="7" fillId="4" borderId="22" xfId="0" applyFont="1" applyFill="1" applyBorder="1" applyAlignment="1">
      <alignment horizontal="center" vertical="center" textRotation="90" wrapText="1"/>
    </xf>
    <xf numFmtId="0" fontId="7" fillId="4" borderId="23" xfId="0" applyFont="1" applyFill="1" applyBorder="1" applyAlignment="1">
      <alignment horizontal="center" vertical="center" textRotation="90" wrapText="1"/>
    </xf>
    <xf numFmtId="0" fontId="7" fillId="8" borderId="24" xfId="0" applyFont="1" applyFill="1" applyBorder="1" applyAlignment="1">
      <alignment horizontal="center" vertical="center" textRotation="90" wrapText="1"/>
    </xf>
    <xf numFmtId="0" fontId="7" fillId="4" borderId="25" xfId="0" applyFont="1" applyFill="1" applyBorder="1" applyAlignment="1">
      <alignment horizontal="center" vertical="center" textRotation="90" wrapText="1"/>
    </xf>
    <xf numFmtId="0" fontId="7" fillId="8" borderId="23" xfId="0" applyFont="1" applyFill="1" applyBorder="1" applyAlignment="1">
      <alignment horizontal="center" vertical="center" textRotation="90" wrapText="1"/>
    </xf>
    <xf numFmtId="0" fontId="7" fillId="4" borderId="28" xfId="0" applyFont="1" applyFill="1" applyBorder="1" applyAlignment="1">
      <alignment horizontal="center" vertical="center" textRotation="90" wrapText="1"/>
    </xf>
    <xf numFmtId="0" fontId="7" fillId="4" borderId="29" xfId="0" applyFont="1" applyFill="1" applyBorder="1" applyAlignment="1">
      <alignment horizontal="center" vertical="center" textRotation="90" wrapText="1"/>
    </xf>
    <xf numFmtId="0" fontId="7" fillId="8" borderId="30" xfId="0" applyFont="1" applyFill="1" applyBorder="1" applyAlignment="1">
      <alignment horizontal="center" vertical="center" textRotation="90" wrapText="1"/>
    </xf>
    <xf numFmtId="0" fontId="7" fillId="8" borderId="29" xfId="0" applyFont="1" applyFill="1" applyBorder="1" applyAlignment="1">
      <alignment horizontal="center" vertical="center" textRotation="90" wrapText="1"/>
    </xf>
    <xf numFmtId="0" fontId="7" fillId="4" borderId="26" xfId="0" applyFont="1" applyFill="1" applyBorder="1" applyAlignment="1">
      <alignment horizontal="center" vertical="center" textRotation="90" wrapText="1"/>
    </xf>
    <xf numFmtId="0" fontId="3" fillId="8" borderId="21" xfId="0" applyFont="1" applyFill="1" applyBorder="1" applyAlignment="1">
      <alignment horizontal="center" vertical="center"/>
    </xf>
    <xf numFmtId="0" fontId="3" fillId="10" borderId="21" xfId="0" applyFont="1" applyFill="1" applyBorder="1" applyAlignment="1">
      <alignment horizontal="center" vertical="center"/>
    </xf>
    <xf numFmtId="1" fontId="8" fillId="9" borderId="21" xfId="0" applyNumberFormat="1" applyFont="1" applyFill="1" applyBorder="1" applyAlignment="1">
      <alignment horizontal="center"/>
    </xf>
    <xf numFmtId="0" fontId="0" fillId="0" borderId="21" xfId="0" applyBorder="1" applyAlignment="1">
      <alignment horizontal="center" vertical="center"/>
    </xf>
    <xf numFmtId="0" fontId="0" fillId="11" borderId="21" xfId="0" applyFill="1" applyBorder="1" applyAlignment="1">
      <alignment horizontal="center" vertical="center"/>
    </xf>
    <xf numFmtId="0" fontId="0" fillId="11" borderId="0" xfId="0" applyFill="1"/>
    <xf numFmtId="0" fontId="9" fillId="13" borderId="32" xfId="2" applyFont="1" applyFill="1" applyBorder="1" applyAlignment="1">
      <alignment horizontal="center" vertical="center" wrapText="1"/>
    </xf>
    <xf numFmtId="0" fontId="9" fillId="0" borderId="32" xfId="2" applyFont="1" applyBorder="1" applyAlignment="1">
      <alignment horizontal="center" vertical="center"/>
    </xf>
    <xf numFmtId="0" fontId="9" fillId="13" borderId="32" xfId="2" applyFont="1" applyFill="1" applyBorder="1" applyAlignment="1">
      <alignment horizontal="center" vertical="center"/>
    </xf>
    <xf numFmtId="0" fontId="9" fillId="13" borderId="22" xfId="2" applyFont="1" applyFill="1" applyBorder="1" applyAlignment="1">
      <alignment horizontal="center" vertical="center"/>
    </xf>
    <xf numFmtId="0" fontId="0" fillId="11" borderId="0" xfId="0" applyFill="1" applyAlignment="1">
      <alignment horizontal="center" vertical="center"/>
    </xf>
    <xf numFmtId="0" fontId="0" fillId="0" borderId="0" xfId="0" applyAlignment="1">
      <alignment vertical="center"/>
    </xf>
    <xf numFmtId="0" fontId="8" fillId="0" borderId="21" xfId="0" applyFont="1" applyBorder="1"/>
    <xf numFmtId="0" fontId="8" fillId="27" borderId="21" xfId="0" applyFont="1" applyFill="1" applyBorder="1" applyAlignment="1">
      <alignment horizontal="center" vertical="center" wrapText="1"/>
    </xf>
    <xf numFmtId="0" fontId="8" fillId="27" borderId="21" xfId="1" applyNumberFormat="1" applyFont="1" applyFill="1" applyBorder="1" applyAlignment="1">
      <alignment horizontal="center" wrapText="1"/>
    </xf>
    <xf numFmtId="0" fontId="8" fillId="27" borderId="21" xfId="0" applyFont="1" applyFill="1" applyBorder="1" applyAlignment="1">
      <alignment vertical="center" wrapText="1"/>
    </xf>
    <xf numFmtId="0" fontId="8" fillId="27" borderId="21" xfId="1" applyNumberFormat="1" applyFont="1" applyFill="1" applyBorder="1" applyAlignment="1">
      <alignment horizontal="left" vertical="center" wrapText="1"/>
    </xf>
    <xf numFmtId="0" fontId="8" fillId="28" borderId="21" xfId="1" applyNumberFormat="1" applyFont="1" applyFill="1" applyBorder="1" applyAlignment="1">
      <alignment vertical="center" wrapText="1"/>
    </xf>
    <xf numFmtId="164" fontId="8" fillId="27" borderId="21" xfId="0" applyNumberFormat="1" applyFont="1" applyFill="1" applyBorder="1" applyAlignment="1">
      <alignment horizontal="right"/>
    </xf>
    <xf numFmtId="1" fontId="8" fillId="27" borderId="21" xfId="0" applyNumberFormat="1" applyFont="1" applyFill="1" applyBorder="1" applyAlignment="1">
      <alignment horizontal="center"/>
    </xf>
    <xf numFmtId="0" fontId="8" fillId="27" borderId="21" xfId="0" applyFont="1" applyFill="1" applyBorder="1" applyAlignment="1">
      <alignment horizontal="center"/>
    </xf>
    <xf numFmtId="0" fontId="8" fillId="27" borderId="21" xfId="0" applyFont="1" applyFill="1" applyBorder="1" applyAlignment="1">
      <alignment horizontal="center" wrapText="1"/>
    </xf>
    <xf numFmtId="0" fontId="8" fillId="28" borderId="21" xfId="0" applyFont="1" applyFill="1" applyBorder="1" applyAlignment="1">
      <alignment vertical="center" wrapText="1"/>
    </xf>
    <xf numFmtId="0" fontId="8" fillId="27" borderId="21" xfId="0" applyFont="1" applyFill="1" applyBorder="1"/>
    <xf numFmtId="0" fontId="3" fillId="7" borderId="35" xfId="0" applyFont="1" applyFill="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25" borderId="21" xfId="0" applyFill="1" applyBorder="1" applyAlignment="1">
      <alignment horizontal="center" vertical="center" wrapText="1"/>
    </xf>
    <xf numFmtId="0" fontId="0" fillId="0" borderId="21" xfId="0" applyBorder="1" applyAlignment="1">
      <alignment horizontal="left" vertical="center" wrapText="1"/>
    </xf>
    <xf numFmtId="0" fontId="0" fillId="0" borderId="33" xfId="0" applyBorder="1" applyAlignment="1">
      <alignment horizontal="center"/>
    </xf>
    <xf numFmtId="0" fontId="0" fillId="0" borderId="38" xfId="0" applyBorder="1" applyAlignment="1">
      <alignment horizontal="center"/>
    </xf>
    <xf numFmtId="0" fontId="8" fillId="27" borderId="0" xfId="0" applyFont="1" applyFill="1" applyAlignment="1">
      <alignment horizontal="center" vertical="center" wrapText="1"/>
    </xf>
    <xf numFmtId="0" fontId="8" fillId="27" borderId="0" xfId="0" applyFont="1" applyFill="1" applyAlignment="1">
      <alignment horizontal="center"/>
    </xf>
    <xf numFmtId="0" fontId="8" fillId="27" borderId="0" xfId="0" applyFont="1" applyFill="1" applyAlignment="1">
      <alignment vertical="center" wrapText="1"/>
    </xf>
    <xf numFmtId="0" fontId="8" fillId="28" borderId="0" xfId="1" applyNumberFormat="1" applyFont="1" applyFill="1" applyBorder="1" applyAlignment="1">
      <alignment vertical="center" wrapText="1"/>
    </xf>
    <xf numFmtId="164" fontId="8" fillId="27" borderId="0" xfId="0" applyNumberFormat="1" applyFont="1" applyFill="1" applyAlignment="1">
      <alignment horizontal="right"/>
    </xf>
    <xf numFmtId="1" fontId="8" fillId="27" borderId="0" xfId="0" applyNumberFormat="1" applyFont="1" applyFill="1" applyAlignment="1">
      <alignment horizontal="center"/>
    </xf>
    <xf numFmtId="0" fontId="8" fillId="0" borderId="0" xfId="0" applyFont="1"/>
    <xf numFmtId="1" fontId="8" fillId="9" borderId="0" xfId="0" applyNumberFormat="1" applyFont="1" applyFill="1" applyAlignment="1">
      <alignment horizontal="center"/>
    </xf>
    <xf numFmtId="0" fontId="3" fillId="8" borderId="0" xfId="0" applyFont="1" applyFill="1" applyAlignment="1">
      <alignment horizontal="center" vertical="center"/>
    </xf>
    <xf numFmtId="0" fontId="3" fillId="10" borderId="0" xfId="0" applyFont="1" applyFill="1" applyAlignment="1">
      <alignment horizontal="center" vertical="center"/>
    </xf>
    <xf numFmtId="0" fontId="3" fillId="24" borderId="21" xfId="0" applyFont="1" applyFill="1" applyBorder="1" applyAlignment="1">
      <alignment horizontal="center" vertical="center"/>
    </xf>
    <xf numFmtId="0" fontId="3" fillId="26" borderId="21" xfId="0" applyFont="1" applyFill="1" applyBorder="1" applyAlignment="1">
      <alignment horizontal="center" vertical="center"/>
    </xf>
    <xf numFmtId="0" fontId="16" fillId="26" borderId="21" xfId="0" applyFont="1" applyFill="1" applyBorder="1" applyAlignment="1">
      <alignment horizontal="center" vertical="center" wrapText="1"/>
    </xf>
    <xf numFmtId="14" fontId="0" fillId="0" borderId="0" xfId="0" applyNumberFormat="1"/>
    <xf numFmtId="14" fontId="8" fillId="27" borderId="21" xfId="0" applyNumberFormat="1" applyFont="1" applyFill="1" applyBorder="1" applyAlignment="1">
      <alignment horizontal="center" vertical="center"/>
    </xf>
    <xf numFmtId="14" fontId="8" fillId="27" borderId="0" xfId="0" applyNumberFormat="1" applyFont="1" applyFill="1" applyAlignment="1">
      <alignment horizontal="center" vertical="center"/>
    </xf>
    <xf numFmtId="14" fontId="8" fillId="27" borderId="21" xfId="0" quotePrefix="1" applyNumberFormat="1" applyFont="1" applyFill="1" applyBorder="1" applyAlignment="1">
      <alignment horizontal="center" vertical="center"/>
    </xf>
    <xf numFmtId="0" fontId="22" fillId="27" borderId="21" xfId="4" applyFont="1" applyFill="1" applyBorder="1" applyAlignment="1">
      <alignment horizontal="center" vertical="center" wrapText="1"/>
    </xf>
    <xf numFmtId="9" fontId="21" fillId="0" borderId="0" xfId="3" applyFont="1" applyAlignment="1">
      <alignment horizontal="center" vertical="center" wrapText="1"/>
    </xf>
    <xf numFmtId="0" fontId="21" fillId="0" borderId="0" xfId="4" applyAlignment="1">
      <alignment horizontal="center" vertical="center" wrapText="1"/>
    </xf>
    <xf numFmtId="0" fontId="21" fillId="0" borderId="21" xfId="4" applyBorder="1" applyAlignment="1">
      <alignment horizontal="center"/>
    </xf>
    <xf numFmtId="0" fontId="21" fillId="0" borderId="21" xfId="4" applyBorder="1"/>
    <xf numFmtId="2" fontId="21" fillId="0" borderId="21" xfId="4" applyNumberFormat="1" applyBorder="1"/>
    <xf numFmtId="10" fontId="21" fillId="0" borderId="0" xfId="3" applyNumberFormat="1" applyFont="1"/>
    <xf numFmtId="0" fontId="21" fillId="0" borderId="0" xfId="4"/>
    <xf numFmtId="0" fontId="3" fillId="11" borderId="0" xfId="0" applyFont="1" applyFill="1" applyAlignment="1">
      <alignment horizontal="center" vertical="center"/>
    </xf>
    <xf numFmtId="0" fontId="3" fillId="7" borderId="21" xfId="0" applyFont="1" applyFill="1" applyBorder="1" applyAlignment="1">
      <alignment horizontal="center" vertical="center" textRotation="90" wrapText="1"/>
    </xf>
    <xf numFmtId="0" fontId="3" fillId="7" borderId="21" xfId="0" applyFont="1" applyFill="1" applyBorder="1" applyAlignment="1">
      <alignment horizontal="center" vertical="center" textRotation="90"/>
    </xf>
    <xf numFmtId="0" fontId="3" fillId="21" borderId="21" xfId="0" applyFont="1" applyFill="1" applyBorder="1" applyAlignment="1">
      <alignment horizontal="center" vertical="center" textRotation="90"/>
    </xf>
    <xf numFmtId="0" fontId="3" fillId="11" borderId="0" xfId="0" applyFont="1" applyFill="1" applyAlignment="1">
      <alignment horizontal="center" vertical="center" textRotation="90"/>
    </xf>
    <xf numFmtId="0" fontId="3" fillId="10" borderId="21" xfId="0" applyFont="1" applyFill="1" applyBorder="1" applyAlignment="1">
      <alignment vertical="center"/>
    </xf>
    <xf numFmtId="0" fontId="0" fillId="7" borderId="21" xfId="0" applyFill="1" applyBorder="1" applyAlignment="1">
      <alignment horizontal="center" vertical="center"/>
    </xf>
    <xf numFmtId="0" fontId="0" fillId="21" borderId="21" xfId="0" applyFill="1" applyBorder="1" applyAlignment="1">
      <alignment horizontal="center" vertical="center"/>
    </xf>
    <xf numFmtId="0" fontId="0" fillId="21" borderId="6" xfId="0" applyFill="1" applyBorder="1" applyAlignment="1">
      <alignment horizontal="center" vertical="center"/>
    </xf>
    <xf numFmtId="0" fontId="3" fillId="0" borderId="0" xfId="0" applyFont="1" applyAlignment="1">
      <alignment vertical="center"/>
    </xf>
    <xf numFmtId="0" fontId="0" fillId="7" borderId="0" xfId="0" applyFill="1" applyAlignment="1">
      <alignment horizontal="center" vertical="center"/>
    </xf>
    <xf numFmtId="0" fontId="0" fillId="21" borderId="0" xfId="0" applyFill="1" applyAlignment="1">
      <alignment horizontal="center" vertical="center"/>
    </xf>
    <xf numFmtId="0" fontId="0" fillId="7" borderId="0" xfId="0" applyFill="1" applyAlignment="1">
      <alignment vertical="center"/>
    </xf>
    <xf numFmtId="0" fontId="0" fillId="21" borderId="0" xfId="0" applyFill="1" applyAlignment="1">
      <alignment vertical="center"/>
    </xf>
    <xf numFmtId="0" fontId="0" fillId="21" borderId="21" xfId="0" applyFill="1" applyBorder="1" applyAlignment="1">
      <alignment vertical="center"/>
    </xf>
    <xf numFmtId="0" fontId="1" fillId="22" borderId="21" xfId="0" applyFont="1" applyFill="1" applyBorder="1" applyAlignment="1">
      <alignment vertical="center"/>
    </xf>
    <xf numFmtId="0" fontId="1" fillId="23" borderId="21" xfId="0" applyFont="1" applyFill="1" applyBorder="1" applyAlignment="1">
      <alignment horizontal="center" vertical="center"/>
    </xf>
    <xf numFmtId="0" fontId="15" fillId="0" borderId="0" xfId="0" applyFont="1"/>
    <xf numFmtId="0" fontId="15" fillId="11" borderId="0" xfId="0" applyFont="1" applyFill="1"/>
    <xf numFmtId="0" fontId="0" fillId="0" borderId="0" xfId="0" applyAlignment="1">
      <alignment vertical="center" wrapText="1"/>
    </xf>
    <xf numFmtId="0" fontId="3" fillId="26" borderId="21" xfId="0" applyFont="1" applyFill="1" applyBorder="1" applyAlignment="1">
      <alignment vertical="center" wrapText="1"/>
    </xf>
    <xf numFmtId="0" fontId="17" fillId="0" borderId="21" xfId="0" applyFont="1" applyBorder="1" applyAlignment="1">
      <alignment vertical="center" wrapText="1"/>
    </xf>
    <xf numFmtId="0" fontId="3" fillId="26" borderId="21" xfId="0" applyFont="1" applyFill="1" applyBorder="1" applyAlignment="1">
      <alignment horizontal="left" vertical="center" wrapText="1"/>
    </xf>
    <xf numFmtId="0" fontId="18" fillId="0" borderId="5" xfId="0" applyFont="1" applyBorder="1" applyAlignment="1">
      <alignment vertical="center" wrapText="1"/>
    </xf>
    <xf numFmtId="0" fontId="18" fillId="0" borderId="21" xfId="0" applyFont="1" applyBorder="1" applyAlignment="1">
      <alignment vertical="center" wrapText="1"/>
    </xf>
    <xf numFmtId="0" fontId="17" fillId="0" borderId="5" xfId="0" applyFont="1" applyBorder="1" applyAlignment="1">
      <alignment vertical="center" wrapText="1"/>
    </xf>
    <xf numFmtId="0" fontId="17" fillId="11" borderId="21" xfId="0" applyFont="1" applyFill="1" applyBorder="1" applyAlignment="1">
      <alignment vertical="center" wrapText="1"/>
    </xf>
    <xf numFmtId="0" fontId="18" fillId="11" borderId="21" xfId="0" applyFont="1" applyFill="1" applyBorder="1" applyAlignment="1">
      <alignment vertical="center" wrapText="1"/>
    </xf>
    <xf numFmtId="0" fontId="14" fillId="0" borderId="0" xfId="0" applyFont="1" applyAlignment="1">
      <alignment vertical="center"/>
    </xf>
    <xf numFmtId="0" fontId="0" fillId="26" borderId="21" xfId="0" applyFill="1" applyBorder="1" applyAlignment="1">
      <alignment vertical="center" wrapText="1"/>
    </xf>
    <xf numFmtId="0" fontId="0" fillId="26" borderId="5" xfId="0" applyFill="1" applyBorder="1" applyAlignment="1">
      <alignment vertical="center" wrapText="1"/>
    </xf>
    <xf numFmtId="0" fontId="0" fillId="26" borderId="21" xfId="0" applyFill="1" applyBorder="1" applyAlignment="1">
      <alignment horizontal="left" vertical="center" wrapText="1"/>
    </xf>
    <xf numFmtId="0" fontId="0" fillId="26" borderId="5" xfId="0" applyFill="1" applyBorder="1" applyAlignment="1">
      <alignment horizontal="left" vertical="center" wrapText="1"/>
    </xf>
    <xf numFmtId="0" fontId="0" fillId="0" borderId="21" xfId="0" applyBorder="1" applyAlignment="1">
      <alignment vertical="center" wrapText="1"/>
    </xf>
    <xf numFmtId="0" fontId="0" fillId="0" borderId="21" xfId="0" applyBorder="1" applyAlignment="1">
      <alignment wrapText="1"/>
    </xf>
    <xf numFmtId="0" fontId="0" fillId="29" borderId="21" xfId="0" applyFill="1" applyBorder="1" applyAlignment="1">
      <alignment horizontal="center" vertical="center"/>
    </xf>
    <xf numFmtId="0" fontId="10" fillId="15" borderId="33" xfId="2" applyFont="1" applyFill="1" applyBorder="1" applyAlignment="1">
      <alignment horizontal="left" vertical="center" wrapText="1"/>
    </xf>
    <xf numFmtId="0" fontId="10" fillId="15" borderId="0" xfId="2" applyFont="1" applyFill="1" applyAlignment="1">
      <alignment horizontal="left" vertical="center" wrapText="1"/>
    </xf>
    <xf numFmtId="0" fontId="10" fillId="16" borderId="33" xfId="2" applyFont="1" applyFill="1" applyBorder="1" applyAlignment="1">
      <alignment horizontal="left" vertical="center" wrapText="1"/>
    </xf>
    <xf numFmtId="0" fontId="10" fillId="16" borderId="0" xfId="2" applyFont="1" applyFill="1" applyAlignment="1">
      <alignment horizontal="left" vertical="center" wrapText="1"/>
    </xf>
    <xf numFmtId="0" fontId="10" fillId="17" borderId="33" xfId="2" applyFont="1" applyFill="1" applyBorder="1" applyAlignment="1">
      <alignment horizontal="left" vertical="center" wrapText="1"/>
    </xf>
    <xf numFmtId="0" fontId="10" fillId="17" borderId="0" xfId="2" applyFont="1" applyFill="1" applyAlignment="1">
      <alignment horizontal="left" vertical="center" wrapText="1"/>
    </xf>
    <xf numFmtId="0" fontId="11" fillId="18" borderId="33" xfId="2" applyFont="1" applyFill="1" applyBorder="1" applyAlignment="1">
      <alignment horizontal="left" vertical="center" wrapText="1"/>
    </xf>
    <xf numFmtId="0" fontId="11" fillId="18" borderId="0" xfId="2" applyFont="1" applyFill="1" applyAlignment="1">
      <alignment horizontal="left" vertical="center" wrapText="1"/>
    </xf>
    <xf numFmtId="0" fontId="11" fillId="19" borderId="33" xfId="2" applyFont="1" applyFill="1" applyBorder="1" applyAlignment="1">
      <alignment horizontal="left" vertical="center" wrapText="1"/>
    </xf>
    <xf numFmtId="0" fontId="11" fillId="19" borderId="0" xfId="2" applyFont="1" applyFill="1" applyAlignment="1">
      <alignment horizontal="left" vertical="center" wrapText="1"/>
    </xf>
    <xf numFmtId="0" fontId="7" fillId="5" borderId="17" xfId="0" applyFont="1" applyFill="1" applyBorder="1" applyAlignment="1">
      <alignment horizontal="center" vertical="center" textRotation="90" wrapText="1"/>
    </xf>
    <xf numFmtId="0" fontId="7" fillId="5" borderId="26" xfId="0" applyFont="1" applyFill="1" applyBorder="1" applyAlignment="1">
      <alignment horizontal="center" vertical="center" textRotation="90" wrapText="1"/>
    </xf>
    <xf numFmtId="0" fontId="7" fillId="5" borderId="13" xfId="0" applyFont="1" applyFill="1" applyBorder="1" applyAlignment="1">
      <alignment horizontal="center" vertical="center" textRotation="90" wrapText="1"/>
    </xf>
    <xf numFmtId="0" fontId="7" fillId="5" borderId="27" xfId="0" applyFont="1" applyFill="1" applyBorder="1" applyAlignment="1">
      <alignment horizontal="center" vertical="center" textRotation="90" wrapText="1"/>
    </xf>
    <xf numFmtId="0" fontId="7" fillId="5" borderId="14" xfId="0" applyFont="1" applyFill="1" applyBorder="1" applyAlignment="1">
      <alignment horizontal="center" vertical="center" textRotation="90" wrapText="1"/>
    </xf>
    <xf numFmtId="0" fontId="7" fillId="5" borderId="24" xfId="0" applyFont="1" applyFill="1" applyBorder="1" applyAlignment="1">
      <alignment horizontal="center" vertical="center" textRotation="90" wrapText="1"/>
    </xf>
    <xf numFmtId="0" fontId="9" fillId="12" borderId="31" xfId="2" applyFont="1" applyFill="1" applyBorder="1" applyAlignment="1">
      <alignment horizontal="center" vertical="center"/>
    </xf>
    <xf numFmtId="0" fontId="9" fillId="12" borderId="0" xfId="2" applyFont="1" applyFill="1" applyAlignment="1">
      <alignment horizontal="center" vertical="center"/>
    </xf>
    <xf numFmtId="0" fontId="9" fillId="13" borderId="33" xfId="2" applyFont="1" applyFill="1" applyBorder="1" applyAlignment="1">
      <alignment horizontal="left" vertical="center" wrapText="1"/>
    </xf>
    <xf numFmtId="0" fontId="9" fillId="13" borderId="0" xfId="2" applyFont="1" applyFill="1" applyAlignment="1">
      <alignment horizontal="left" vertical="center" wrapText="1"/>
    </xf>
    <xf numFmtId="0" fontId="10" fillId="14" borderId="33" xfId="2" applyFont="1" applyFill="1" applyBorder="1" applyAlignment="1">
      <alignment horizontal="left" vertical="center" wrapText="1"/>
    </xf>
    <xf numFmtId="0" fontId="10" fillId="14" borderId="0" xfId="2" applyFont="1" applyFill="1" applyAlignment="1">
      <alignment horizontal="left" vertical="center" wrapText="1"/>
    </xf>
    <xf numFmtId="0" fontId="3" fillId="6" borderId="16"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44"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5" borderId="1" xfId="0" applyFont="1" applyFill="1" applyBorder="1" applyAlignment="1">
      <alignment horizontal="center" vertical="center" textRotation="90" wrapText="1"/>
    </xf>
    <xf numFmtId="0" fontId="7" fillId="5" borderId="2" xfId="0" applyFont="1" applyFill="1" applyBorder="1" applyAlignment="1">
      <alignment horizontal="center" vertical="center" textRotation="90" wrapText="1"/>
    </xf>
    <xf numFmtId="0" fontId="7" fillId="5" borderId="29" xfId="0" applyFont="1" applyFill="1" applyBorder="1" applyAlignment="1">
      <alignment horizontal="center" vertical="center" textRotation="90" wrapText="1"/>
    </xf>
    <xf numFmtId="0" fontId="7" fillId="5" borderId="46" xfId="0" applyFont="1" applyFill="1" applyBorder="1" applyAlignment="1">
      <alignment horizontal="center" vertical="center" textRotation="90" wrapText="1"/>
    </xf>
    <xf numFmtId="0" fontId="7" fillId="5" borderId="30" xfId="0" applyFont="1" applyFill="1" applyBorder="1" applyAlignment="1">
      <alignment horizontal="center" vertical="center" textRotation="90" wrapText="1"/>
    </xf>
    <xf numFmtId="0" fontId="3" fillId="6" borderId="15"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12" xfId="0" applyFont="1" applyFill="1" applyBorder="1" applyAlignment="1">
      <alignment horizontal="center" vertical="center"/>
    </xf>
    <xf numFmtId="0" fontId="7" fillId="4" borderId="12" xfId="0" applyFont="1" applyFill="1" applyBorder="1" applyAlignment="1">
      <alignment horizontal="center" vertical="center" wrapText="1"/>
    </xf>
    <xf numFmtId="0" fontId="7" fillId="4" borderId="11" xfId="0" applyFont="1" applyFill="1" applyBorder="1" applyAlignment="1">
      <alignment horizontal="center" vertical="center" wrapText="1"/>
    </xf>
    <xf numFmtId="1" fontId="5" fillId="2" borderId="7" xfId="0" applyNumberFormat="1" applyFont="1" applyFill="1" applyBorder="1" applyAlignment="1">
      <alignment horizontal="center" vertical="center" wrapText="1"/>
    </xf>
    <xf numFmtId="1" fontId="5" fillId="2" borderId="18" xfId="0" applyNumberFormat="1" applyFont="1" applyFill="1" applyBorder="1" applyAlignment="1">
      <alignment horizontal="center" vertical="center" wrapText="1"/>
    </xf>
    <xf numFmtId="14" fontId="5" fillId="2" borderId="8" xfId="0" applyNumberFormat="1" applyFont="1" applyFill="1" applyBorder="1" applyAlignment="1">
      <alignment horizontal="center" vertical="center" wrapText="1"/>
    </xf>
    <xf numFmtId="14" fontId="5" fillId="2" borderId="19"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19" fillId="0" borderId="3" xfId="2" applyFont="1" applyBorder="1" applyAlignment="1">
      <alignment horizontal="center" vertical="center"/>
    </xf>
    <xf numFmtId="0" fontId="19" fillId="0" borderId="4" xfId="2" applyFont="1" applyBorder="1" applyAlignment="1">
      <alignment horizontal="center" vertical="center"/>
    </xf>
    <xf numFmtId="0" fontId="19" fillId="0" borderId="5" xfId="2" applyFont="1" applyBorder="1" applyAlignment="1">
      <alignment horizontal="center" vertical="center"/>
    </xf>
    <xf numFmtId="0" fontId="3" fillId="0" borderId="6" xfId="0"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left"/>
    </xf>
    <xf numFmtId="0" fontId="5" fillId="2" borderId="7" xfId="0" applyFont="1" applyFill="1" applyBorder="1" applyAlignment="1">
      <alignment horizontal="center" vertical="center"/>
    </xf>
    <xf numFmtId="0" fontId="5" fillId="2" borderId="18" xfId="0" applyFont="1" applyFill="1" applyBorder="1" applyAlignment="1">
      <alignment horizontal="center" vertical="center"/>
    </xf>
    <xf numFmtId="1" fontId="6" fillId="2" borderId="7" xfId="0" applyNumberFormat="1" applyFont="1" applyFill="1" applyBorder="1" applyAlignment="1">
      <alignment horizontal="center" vertical="center"/>
    </xf>
    <xf numFmtId="1" fontId="6" fillId="2" borderId="18"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1" fontId="5" fillId="2" borderId="18"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 fontId="5" fillId="2" borderId="19" xfId="0" applyNumberFormat="1" applyFont="1" applyFill="1" applyBorder="1" applyAlignment="1">
      <alignment horizontal="center" vertical="center"/>
    </xf>
    <xf numFmtId="1" fontId="5" fillId="2" borderId="9" xfId="0" applyNumberFormat="1" applyFont="1" applyFill="1" applyBorder="1" applyAlignment="1">
      <alignment horizontal="center" vertical="center"/>
    </xf>
    <xf numFmtId="1" fontId="5" fillId="2" borderId="20" xfId="0" applyNumberFormat="1" applyFont="1" applyFill="1" applyBorder="1" applyAlignment="1">
      <alignment horizontal="center" vertical="center"/>
    </xf>
    <xf numFmtId="1" fontId="5" fillId="2" borderId="9" xfId="0" applyNumberFormat="1" applyFont="1" applyFill="1" applyBorder="1" applyAlignment="1">
      <alignment horizontal="center" vertical="center" wrapText="1"/>
    </xf>
    <xf numFmtId="1" fontId="5" fillId="2" borderId="20" xfId="0" applyNumberFormat="1" applyFont="1" applyFill="1" applyBorder="1" applyAlignment="1">
      <alignment horizontal="center" vertical="center" wrapText="1"/>
    </xf>
    <xf numFmtId="0" fontId="0" fillId="25" borderId="3" xfId="0" applyFill="1" applyBorder="1" applyAlignment="1">
      <alignment horizontal="center" vertical="center" wrapText="1"/>
    </xf>
    <xf numFmtId="0" fontId="0" fillId="25" borderId="42" xfId="0" applyFill="1" applyBorder="1" applyAlignment="1">
      <alignment horizontal="center" vertical="center" wrapText="1"/>
    </xf>
    <xf numFmtId="0" fontId="0" fillId="25" borderId="36" xfId="0" applyFill="1" applyBorder="1" applyAlignment="1">
      <alignment horizontal="center" vertical="center" wrapText="1"/>
    </xf>
    <xf numFmtId="0" fontId="0" fillId="25" borderId="33" xfId="0" applyFill="1" applyBorder="1" applyAlignment="1">
      <alignment horizontal="center" vertical="center" wrapText="1"/>
    </xf>
    <xf numFmtId="0" fontId="0" fillId="25" borderId="0" xfId="0" applyFill="1" applyAlignment="1">
      <alignment horizontal="center" vertical="center" wrapText="1"/>
    </xf>
    <xf numFmtId="0" fontId="0" fillId="25" borderId="38" xfId="0" applyFill="1" applyBorder="1" applyAlignment="1">
      <alignment horizontal="center" vertical="center" wrapText="1"/>
    </xf>
    <xf numFmtId="0" fontId="0" fillId="25" borderId="40" xfId="0" applyFill="1" applyBorder="1" applyAlignment="1">
      <alignment horizontal="center" vertical="center" wrapText="1"/>
    </xf>
    <xf numFmtId="0" fontId="0" fillId="25" borderId="34" xfId="0" applyFill="1" applyBorder="1" applyAlignment="1">
      <alignment horizontal="center" vertical="center" wrapText="1"/>
    </xf>
    <xf numFmtId="0" fontId="0" fillId="25" borderId="41" xfId="0" applyFill="1" applyBorder="1" applyAlignment="1">
      <alignment horizontal="center" vertical="center" wrapText="1"/>
    </xf>
    <xf numFmtId="0" fontId="0" fillId="25" borderId="21" xfId="0" applyFill="1" applyBorder="1" applyAlignment="1">
      <alignment horizontal="center" vertical="center" wrapText="1"/>
    </xf>
    <xf numFmtId="0" fontId="0" fillId="0" borderId="21" xfId="0" applyBorder="1" applyAlignment="1">
      <alignment horizontal="left" vertical="center" wrapText="1"/>
    </xf>
    <xf numFmtId="0" fontId="0" fillId="0" borderId="3" xfId="0" applyBorder="1" applyAlignment="1">
      <alignment horizontal="center"/>
    </xf>
    <xf numFmtId="0" fontId="0" fillId="0" borderId="36" xfId="0" applyBorder="1" applyAlignment="1">
      <alignment horizontal="center"/>
    </xf>
    <xf numFmtId="0" fontId="0" fillId="0" borderId="33" xfId="0" applyBorder="1" applyAlignment="1">
      <alignment horizontal="center"/>
    </xf>
    <xf numFmtId="0" fontId="0" fillId="0" borderId="38"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3" xfId="0" applyBorder="1" applyAlignment="1">
      <alignment horizontal="center" vertical="center" wrapText="1"/>
    </xf>
    <xf numFmtId="0" fontId="0" fillId="0" borderId="42" xfId="0" applyBorder="1" applyAlignment="1">
      <alignment horizontal="center" vertical="center" wrapText="1"/>
    </xf>
    <xf numFmtId="0" fontId="0" fillId="0" borderId="36" xfId="0" applyBorder="1" applyAlignment="1">
      <alignment horizontal="center" vertical="center" wrapText="1"/>
    </xf>
    <xf numFmtId="0" fontId="0" fillId="0" borderId="33" xfId="0" applyBorder="1" applyAlignment="1">
      <alignment horizontal="center" vertical="center" wrapText="1"/>
    </xf>
    <xf numFmtId="0" fontId="0" fillId="0" borderId="0" xfId="0" applyAlignment="1">
      <alignment horizontal="center" vertical="center" wrapText="1"/>
    </xf>
    <xf numFmtId="0" fontId="0" fillId="0" borderId="38" xfId="0" applyBorder="1" applyAlignment="1">
      <alignment horizontal="center" vertical="center" wrapText="1"/>
    </xf>
    <xf numFmtId="0" fontId="0" fillId="0" borderId="40" xfId="0" applyBorder="1" applyAlignment="1">
      <alignment horizontal="center" vertical="center" wrapText="1"/>
    </xf>
    <xf numFmtId="0" fontId="0" fillId="0" borderId="34" xfId="0" applyBorder="1" applyAlignment="1">
      <alignment horizontal="center" vertical="center" wrapText="1"/>
    </xf>
    <xf numFmtId="0" fontId="0" fillId="0" borderId="41" xfId="0" applyBorder="1" applyAlignment="1">
      <alignment horizontal="center" vertical="center" wrapText="1"/>
    </xf>
    <xf numFmtId="0" fontId="3" fillId="7" borderId="35" xfId="0" applyFont="1" applyFill="1" applyBorder="1" applyAlignment="1">
      <alignment horizontal="center" vertical="center"/>
    </xf>
    <xf numFmtId="0" fontId="3" fillId="7" borderId="37" xfId="0" applyFont="1" applyFill="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3" fillId="7" borderId="39" xfId="0" applyFont="1" applyFill="1" applyBorder="1" applyAlignment="1">
      <alignment horizontal="center" vertical="center"/>
    </xf>
    <xf numFmtId="0" fontId="3" fillId="7" borderId="21" xfId="0" applyFont="1" applyFill="1"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horizontal="center"/>
    </xf>
    <xf numFmtId="0" fontId="14" fillId="0" borderId="0" xfId="0" applyFont="1" applyAlignment="1">
      <alignment horizontal="center" vertical="center"/>
    </xf>
    <xf numFmtId="0" fontId="14" fillId="0" borderId="34" xfId="0" applyFont="1" applyBorder="1" applyAlignment="1">
      <alignment horizontal="center" vertical="center"/>
    </xf>
    <xf numFmtId="0" fontId="3" fillId="20" borderId="21" xfId="0" applyFont="1" applyFill="1" applyBorder="1" applyAlignment="1">
      <alignment horizontal="center" vertical="center"/>
    </xf>
    <xf numFmtId="0" fontId="3" fillId="24" borderId="21" xfId="0" applyFont="1" applyFill="1" applyBorder="1" applyAlignment="1">
      <alignment horizontal="center" vertical="center"/>
    </xf>
    <xf numFmtId="0" fontId="3" fillId="4" borderId="21" xfId="0" applyFont="1" applyFill="1" applyBorder="1" applyAlignment="1">
      <alignment horizontal="center" vertical="center" wrapText="1"/>
    </xf>
    <xf numFmtId="0" fontId="3" fillId="4" borderId="21"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5" xfId="0" applyFont="1" applyFill="1" applyBorder="1" applyAlignment="1">
      <alignment horizontal="center" vertical="center"/>
    </xf>
    <xf numFmtId="0" fontId="3" fillId="26" borderId="21" xfId="0" applyFont="1" applyFill="1" applyBorder="1" applyAlignment="1">
      <alignment horizontal="center" vertical="center"/>
    </xf>
    <xf numFmtId="0" fontId="0" fillId="26" borderId="21" xfId="0" applyFill="1" applyBorder="1" applyAlignment="1">
      <alignment horizontal="center" vertical="center"/>
    </xf>
    <xf numFmtId="0" fontId="16" fillId="26" borderId="21" xfId="0" applyFont="1" applyFill="1" applyBorder="1" applyAlignment="1">
      <alignment horizontal="center" vertical="center" wrapText="1"/>
    </xf>
    <xf numFmtId="0" fontId="16" fillId="26" borderId="35" xfId="0" applyFont="1" applyFill="1" applyBorder="1" applyAlignment="1">
      <alignment horizontal="center" vertical="center" wrapText="1"/>
    </xf>
    <xf numFmtId="0" fontId="16" fillId="26" borderId="37" xfId="0" applyFont="1" applyFill="1" applyBorder="1" applyAlignment="1">
      <alignment horizontal="center" vertical="center" wrapText="1"/>
    </xf>
  </cellXfs>
  <cellStyles count="6">
    <cellStyle name="Excel Built-in Normal 2" xfId="2" xr:uid="{00000000-0005-0000-0000-000000000000}"/>
    <cellStyle name="Explanatory Text" xfId="1" builtinId="53"/>
    <cellStyle name="Normal" xfId="0" builtinId="0"/>
    <cellStyle name="Normal 2" xfId="4" xr:uid="{00000000-0005-0000-0000-000003000000}"/>
    <cellStyle name="Normal 3" xfId="5" xr:uid="{00000000-0005-0000-0000-000004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1</xdr:row>
      <xdr:rowOff>38100</xdr:rowOff>
    </xdr:from>
    <xdr:to>
      <xdr:col>1</xdr:col>
      <xdr:colOff>495300</xdr:colOff>
      <xdr:row>1</xdr:row>
      <xdr:rowOff>666750</xdr:rowOff>
    </xdr:to>
    <xdr:pic>
      <xdr:nvPicPr>
        <xdr:cNvPr id="2" name="Picture 1">
          <a:extLst>
            <a:ext uri="{FF2B5EF4-FFF2-40B4-BE49-F238E27FC236}">
              <a16:creationId xmlns:a16="http://schemas.microsoft.com/office/drawing/2014/main" id="{E84125A9-3764-454F-BBD1-99089B9B4F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621030" cy="6286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1</xdr:row>
      <xdr:rowOff>38100</xdr:rowOff>
    </xdr:from>
    <xdr:to>
      <xdr:col>1</xdr:col>
      <xdr:colOff>495300</xdr:colOff>
      <xdr:row>1</xdr:row>
      <xdr:rowOff>666750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38100"/>
          <a:ext cx="609600" cy="6286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29</xdr:col>
      <xdr:colOff>76200</xdr:colOff>
      <xdr:row>0</xdr:row>
      <xdr:rowOff>57150</xdr:rowOff>
    </xdr:from>
    <xdr:to>
      <xdr:col>32</xdr:col>
      <xdr:colOff>76200</xdr:colOff>
      <xdr:row>1</xdr:row>
      <xdr:rowOff>76200</xdr:rowOff>
    </xdr:to>
    <xdr:pic>
      <xdr:nvPicPr>
        <xdr:cNvPr id="2" name="Picture 1" descr="LOGO CHITOSE.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rcRect t="12257" b="29031"/>
        <a:stretch>
          <a:fillRect/>
        </a:stretch>
      </xdr:blipFill>
      <xdr:spPr bwMode="auto">
        <a:xfrm>
          <a:off x="8362950" y="57150"/>
          <a:ext cx="10001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25</xdr:col>
      <xdr:colOff>0</xdr:colOff>
      <xdr:row>1</xdr:row>
      <xdr:rowOff>66675</xdr:rowOff>
    </xdr:from>
    <xdr:to>
      <xdr:col>26</xdr:col>
      <xdr:colOff>390525</xdr:colOff>
      <xdr:row>2</xdr:row>
      <xdr:rowOff>133350</xdr:rowOff>
    </xdr:to>
    <xdr:pic>
      <xdr:nvPicPr>
        <xdr:cNvPr id="2" name="Picture 1" descr="LOGO CHITOSE.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rcRect t="12257" b="29031"/>
        <a:stretch>
          <a:fillRect/>
        </a:stretch>
      </xdr:blipFill>
      <xdr:spPr bwMode="auto">
        <a:xfrm>
          <a:off x="9620250" y="66675"/>
          <a:ext cx="10001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952500</xdr:colOff>
      <xdr:row>0</xdr:row>
      <xdr:rowOff>161925</xdr:rowOff>
    </xdr:from>
    <xdr:to>
      <xdr:col>8</xdr:col>
      <xdr:colOff>428625</xdr:colOff>
      <xdr:row>2</xdr:row>
      <xdr:rowOff>19050</xdr:rowOff>
    </xdr:to>
    <xdr:pic>
      <xdr:nvPicPr>
        <xdr:cNvPr id="3" name="Picture 2" descr="LOGO CHITOSE.jp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t="12257" b="29031"/>
        <a:stretch>
          <a:fillRect/>
        </a:stretch>
      </xdr:blipFill>
      <xdr:spPr bwMode="auto">
        <a:xfrm>
          <a:off x="12658725" y="161925"/>
          <a:ext cx="10001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0</xdr:colOff>
      <xdr:row>1</xdr:row>
      <xdr:rowOff>66675</xdr:rowOff>
    </xdr:from>
    <xdr:to>
      <xdr:col>26</xdr:col>
      <xdr:colOff>390525</xdr:colOff>
      <xdr:row>2</xdr:row>
      <xdr:rowOff>133350</xdr:rowOff>
    </xdr:to>
    <xdr:pic>
      <xdr:nvPicPr>
        <xdr:cNvPr id="4" name="Picture 3" descr="LOGO CHITOSE.jpg">
          <a:extLst>
            <a:ext uri="{FF2B5EF4-FFF2-40B4-BE49-F238E27FC236}">
              <a16:creationId xmlns:a16="http://schemas.microsoft.com/office/drawing/2014/main" id="{E58A00F4-FD97-4D83-B97D-FCC52E721E2D}"/>
            </a:ext>
          </a:extLst>
        </xdr:cNvPr>
        <xdr:cNvPicPr>
          <a:picLocks noChangeAspect="1" noChangeArrowheads="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rcRect t="12257" b="29031"/>
        <a:stretch>
          <a:fillRect/>
        </a:stretch>
      </xdr:blipFill>
      <xdr:spPr bwMode="auto">
        <a:xfrm>
          <a:off x="23774400" y="272415"/>
          <a:ext cx="10001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952500</xdr:colOff>
      <xdr:row>0</xdr:row>
      <xdr:rowOff>161925</xdr:rowOff>
    </xdr:from>
    <xdr:to>
      <xdr:col>8</xdr:col>
      <xdr:colOff>428625</xdr:colOff>
      <xdr:row>2</xdr:row>
      <xdr:rowOff>19050</xdr:rowOff>
    </xdr:to>
    <xdr:pic>
      <xdr:nvPicPr>
        <xdr:cNvPr id="5" name="Picture 4" descr="LOGO CHITOSE.jpg">
          <a:extLst>
            <a:ext uri="{FF2B5EF4-FFF2-40B4-BE49-F238E27FC236}">
              <a16:creationId xmlns:a16="http://schemas.microsoft.com/office/drawing/2014/main" id="{E2536276-E6B6-49E5-A07F-01F19C287C62}"/>
            </a:ext>
          </a:extLst>
        </xdr:cNvPr>
        <xdr:cNvPicPr>
          <a:picLocks noChangeAspect="1" noChangeArrowheads="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t="12257" b="29031"/>
        <a:stretch>
          <a:fillRect/>
        </a:stretch>
      </xdr:blipFill>
      <xdr:spPr bwMode="auto">
        <a:xfrm>
          <a:off x="11925300" y="161925"/>
          <a:ext cx="1000125"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0</xdr:colOff>
      <xdr:row>1</xdr:row>
      <xdr:rowOff>66675</xdr:rowOff>
    </xdr:from>
    <xdr:to>
      <xdr:col>27</xdr:col>
      <xdr:colOff>390525</xdr:colOff>
      <xdr:row>2</xdr:row>
      <xdr:rowOff>133350</xdr:rowOff>
    </xdr:to>
    <xdr:pic>
      <xdr:nvPicPr>
        <xdr:cNvPr id="6" name="Picture 5" descr="LOGO CHITOSE.jpg">
          <a:extLst>
            <a:ext uri="{FF2B5EF4-FFF2-40B4-BE49-F238E27FC236}">
              <a16:creationId xmlns:a16="http://schemas.microsoft.com/office/drawing/2014/main" id="{4B64C590-E2DF-4C76-A6D7-639B7E95D54E}"/>
            </a:ext>
          </a:extLst>
        </xdr:cNvPr>
        <xdr:cNvPicPr>
          <a:picLocks noChangeAspect="1" noChangeArrowheads="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rcRect t="12257" b="29031"/>
        <a:stretch>
          <a:fillRect/>
        </a:stretch>
      </xdr:blipFill>
      <xdr:spPr bwMode="auto">
        <a:xfrm>
          <a:off x="24384000" y="272415"/>
          <a:ext cx="10001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952500</xdr:colOff>
      <xdr:row>0</xdr:row>
      <xdr:rowOff>161925</xdr:rowOff>
    </xdr:from>
    <xdr:to>
      <xdr:col>9</xdr:col>
      <xdr:colOff>428625</xdr:colOff>
      <xdr:row>2</xdr:row>
      <xdr:rowOff>19050</xdr:rowOff>
    </xdr:to>
    <xdr:pic>
      <xdr:nvPicPr>
        <xdr:cNvPr id="7" name="Picture 6" descr="LOGO CHITOSE.jpg">
          <a:extLst>
            <a:ext uri="{FF2B5EF4-FFF2-40B4-BE49-F238E27FC236}">
              <a16:creationId xmlns:a16="http://schemas.microsoft.com/office/drawing/2014/main" id="{00500481-510F-4848-AE90-8FDDA6FACFF4}"/>
            </a:ext>
          </a:extLst>
        </xdr:cNvPr>
        <xdr:cNvPicPr>
          <a:picLocks noChangeAspect="1" noChangeArrowheads="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t="12257" b="29031"/>
        <a:stretch>
          <a:fillRect/>
        </a:stretch>
      </xdr:blipFill>
      <xdr:spPr bwMode="auto">
        <a:xfrm>
          <a:off x="13449300" y="161925"/>
          <a:ext cx="1000125"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6CF2D-3A4D-46EE-8BA7-BDE35AF4082B}">
  <sheetPr>
    <tabColor rgb="FF00B050"/>
  </sheetPr>
  <dimension ref="A1:DC47"/>
  <sheetViews>
    <sheetView showGridLines="0" tabSelected="1" zoomScale="80" zoomScaleNormal="80" workbookViewId="0">
      <pane xSplit="13" ySplit="7" topLeftCell="AM8" activePane="bottomRight" state="frozen"/>
      <selection pane="topRight" activeCell="N1" sqref="N1"/>
      <selection pane="bottomLeft" activeCell="A8" sqref="A8"/>
      <selection pane="bottomRight" activeCell="BE12" sqref="BE12"/>
    </sheetView>
  </sheetViews>
  <sheetFormatPr defaultRowHeight="14.4" x14ac:dyDescent="0.3"/>
  <cols>
    <col min="1" max="1" width="5.44140625" customWidth="1"/>
    <col min="2" max="2" width="13.88671875" customWidth="1"/>
    <col min="3" max="3" width="27" bestFit="1" customWidth="1"/>
    <col min="4" max="4" width="23.5546875" hidden="1" customWidth="1"/>
    <col min="5" max="5" width="26.44140625" hidden="1" customWidth="1"/>
    <col min="6" max="6" width="26" hidden="1" customWidth="1"/>
    <col min="7" max="7" width="10.5546875" hidden="1" customWidth="1"/>
    <col min="8" max="8" width="5.88671875" hidden="1" customWidth="1"/>
    <col min="9" max="9" width="11.33203125" style="61" hidden="1" customWidth="1"/>
    <col min="10" max="10" width="10.33203125" style="2" hidden="1" customWidth="1"/>
    <col min="11" max="13" width="5.6640625" style="2" hidden="1" customWidth="1"/>
    <col min="14" max="46" width="4.6640625" style="3" customWidth="1"/>
    <col min="47" max="85" width="4.5546875" customWidth="1"/>
    <col min="86" max="86" width="7.44140625" customWidth="1"/>
    <col min="87" max="88" width="4.5546875" customWidth="1"/>
  </cols>
  <sheetData>
    <row r="1" spans="1:88" ht="15" thickBot="1" x14ac:dyDescent="0.35"/>
    <row r="2" spans="1:88" ht="57" customHeight="1" x14ac:dyDescent="0.3">
      <c r="A2" s="153"/>
      <c r="B2" s="154"/>
      <c r="C2" s="155" t="s">
        <v>160</v>
      </c>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7"/>
    </row>
    <row r="3" spans="1:88" x14ac:dyDescent="0.3">
      <c r="A3" s="158" t="s">
        <v>0</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60"/>
    </row>
    <row r="5" spans="1:88" ht="15" customHeight="1" thickBot="1" x14ac:dyDescent="0.35">
      <c r="A5" s="1" t="s">
        <v>1</v>
      </c>
      <c r="AR5" s="1" t="s">
        <v>2</v>
      </c>
    </row>
    <row r="6" spans="1:88" s="27" customFormat="1" ht="41.25" customHeight="1" thickBot="1" x14ac:dyDescent="0.35">
      <c r="A6" s="161" t="s">
        <v>3</v>
      </c>
      <c r="B6" s="163" t="s">
        <v>4</v>
      </c>
      <c r="C6" s="165" t="s">
        <v>5</v>
      </c>
      <c r="D6" s="167" t="s">
        <v>6</v>
      </c>
      <c r="E6" s="169" t="s">
        <v>7</v>
      </c>
      <c r="F6" s="167" t="s">
        <v>8</v>
      </c>
      <c r="G6" s="171" t="s">
        <v>9</v>
      </c>
      <c r="H6" s="146" t="s">
        <v>10</v>
      </c>
      <c r="I6" s="148" t="s">
        <v>11</v>
      </c>
      <c r="J6" s="150" t="s">
        <v>12</v>
      </c>
      <c r="K6" s="152" t="s">
        <v>13</v>
      </c>
      <c r="L6" s="152"/>
      <c r="M6" s="152"/>
      <c r="N6" s="145" t="s">
        <v>14</v>
      </c>
      <c r="O6" s="145"/>
      <c r="P6" s="145"/>
      <c r="Q6" s="144" t="s">
        <v>15</v>
      </c>
      <c r="R6" s="145"/>
      <c r="S6" s="145"/>
      <c r="T6" s="144" t="s">
        <v>16</v>
      </c>
      <c r="U6" s="145"/>
      <c r="V6" s="145"/>
      <c r="W6" s="135" t="s">
        <v>45</v>
      </c>
      <c r="X6" s="135"/>
      <c r="Y6" s="135"/>
      <c r="Z6" s="135" t="s">
        <v>17</v>
      </c>
      <c r="AA6" s="135"/>
      <c r="AB6" s="135"/>
      <c r="AC6" s="135" t="s">
        <v>46</v>
      </c>
      <c r="AD6" s="135"/>
      <c r="AE6" s="135"/>
      <c r="AF6" s="135" t="s">
        <v>47</v>
      </c>
      <c r="AG6" s="135"/>
      <c r="AH6" s="135"/>
      <c r="AI6" s="135" t="s">
        <v>204</v>
      </c>
      <c r="AJ6" s="135"/>
      <c r="AK6" s="135"/>
      <c r="AL6" s="135" t="s">
        <v>205</v>
      </c>
      <c r="AM6" s="135"/>
      <c r="AN6" s="135"/>
      <c r="AO6" s="136" t="s">
        <v>18</v>
      </c>
      <c r="AP6" s="137" t="s">
        <v>19</v>
      </c>
      <c r="AQ6" s="139" t="s">
        <v>20</v>
      </c>
      <c r="AR6" s="141" t="s">
        <v>120</v>
      </c>
      <c r="AS6" s="142"/>
      <c r="AT6" s="143"/>
      <c r="AU6" s="131" t="s">
        <v>121</v>
      </c>
      <c r="AV6" s="131"/>
      <c r="AW6" s="131"/>
      <c r="AX6" s="131" t="s">
        <v>122</v>
      </c>
      <c r="AY6" s="131"/>
      <c r="AZ6" s="131"/>
      <c r="BA6" s="131" t="s">
        <v>161</v>
      </c>
      <c r="BB6" s="131"/>
      <c r="BC6" s="131"/>
      <c r="BD6" s="131" t="s">
        <v>162</v>
      </c>
      <c r="BE6" s="131"/>
      <c r="BF6" s="131"/>
      <c r="BG6" s="131" t="s">
        <v>163</v>
      </c>
      <c r="BH6" s="131"/>
      <c r="BI6" s="131"/>
      <c r="BJ6" s="131" t="s">
        <v>164</v>
      </c>
      <c r="BK6" s="131"/>
      <c r="BL6" s="131"/>
      <c r="BM6" s="131" t="s">
        <v>165</v>
      </c>
      <c r="BN6" s="131"/>
      <c r="BO6" s="131"/>
      <c r="BP6" s="131" t="s">
        <v>166</v>
      </c>
      <c r="BQ6" s="131"/>
      <c r="BR6" s="131"/>
      <c r="BS6" s="131" t="s">
        <v>168</v>
      </c>
      <c r="BT6" s="131"/>
      <c r="BU6" s="131"/>
      <c r="BV6" s="131" t="s">
        <v>169</v>
      </c>
      <c r="BW6" s="131"/>
      <c r="BX6" s="131"/>
      <c r="BY6" s="132" t="s">
        <v>170</v>
      </c>
      <c r="BZ6" s="133"/>
      <c r="CA6" s="134"/>
      <c r="CB6" s="132" t="s">
        <v>171</v>
      </c>
      <c r="CC6" s="133"/>
      <c r="CD6" s="134"/>
      <c r="CE6" s="131" t="s">
        <v>167</v>
      </c>
      <c r="CF6" s="131"/>
      <c r="CG6" s="131"/>
      <c r="CH6" s="119" t="s">
        <v>18</v>
      </c>
      <c r="CI6" s="121" t="s">
        <v>19</v>
      </c>
      <c r="CJ6" s="123" t="s">
        <v>20</v>
      </c>
    </row>
    <row r="7" spans="1:88" ht="49.5" customHeight="1" thickBot="1" x14ac:dyDescent="0.35">
      <c r="A7" s="162"/>
      <c r="B7" s="164"/>
      <c r="C7" s="166"/>
      <c r="D7" s="168"/>
      <c r="E7" s="170"/>
      <c r="F7" s="168"/>
      <c r="G7" s="172"/>
      <c r="H7" s="147"/>
      <c r="I7" s="149"/>
      <c r="J7" s="151"/>
      <c r="K7" s="4" t="s">
        <v>21</v>
      </c>
      <c r="L7" s="4" t="s">
        <v>22</v>
      </c>
      <c r="M7" s="5" t="s">
        <v>23</v>
      </c>
      <c r="N7" s="6" t="s">
        <v>21</v>
      </c>
      <c r="O7" s="7" t="s">
        <v>22</v>
      </c>
      <c r="P7" s="8" t="s">
        <v>23</v>
      </c>
      <c r="Q7" s="9" t="s">
        <v>21</v>
      </c>
      <c r="R7" s="7" t="s">
        <v>22</v>
      </c>
      <c r="S7" s="8" t="s">
        <v>23</v>
      </c>
      <c r="T7" s="9" t="s">
        <v>21</v>
      </c>
      <c r="U7" s="7" t="s">
        <v>22</v>
      </c>
      <c r="V7" s="8" t="s">
        <v>23</v>
      </c>
      <c r="W7" s="9" t="s">
        <v>21</v>
      </c>
      <c r="X7" s="7" t="s">
        <v>22</v>
      </c>
      <c r="Y7" s="8" t="s">
        <v>23</v>
      </c>
      <c r="Z7" s="9" t="s">
        <v>21</v>
      </c>
      <c r="AA7" s="7" t="s">
        <v>22</v>
      </c>
      <c r="AB7" s="10" t="s">
        <v>23</v>
      </c>
      <c r="AC7" s="9" t="s">
        <v>21</v>
      </c>
      <c r="AD7" s="7" t="s">
        <v>22</v>
      </c>
      <c r="AE7" s="8" t="s">
        <v>23</v>
      </c>
      <c r="AF7" s="9" t="s">
        <v>21</v>
      </c>
      <c r="AG7" s="7" t="s">
        <v>22</v>
      </c>
      <c r="AH7" s="10" t="s">
        <v>23</v>
      </c>
      <c r="AI7" s="9" t="s">
        <v>21</v>
      </c>
      <c r="AJ7" s="7" t="s">
        <v>22</v>
      </c>
      <c r="AK7" s="8" t="s">
        <v>23</v>
      </c>
      <c r="AL7" s="9" t="s">
        <v>21</v>
      </c>
      <c r="AM7" s="7" t="s">
        <v>22</v>
      </c>
      <c r="AN7" s="10" t="s">
        <v>23</v>
      </c>
      <c r="AO7" s="120"/>
      <c r="AP7" s="138"/>
      <c r="AQ7" s="140"/>
      <c r="AR7" s="6" t="s">
        <v>21</v>
      </c>
      <c r="AS7" s="7" t="s">
        <v>22</v>
      </c>
      <c r="AT7" s="8" t="s">
        <v>23</v>
      </c>
      <c r="AU7" s="11" t="s">
        <v>21</v>
      </c>
      <c r="AV7" s="12" t="s">
        <v>22</v>
      </c>
      <c r="AW7" s="13" t="s">
        <v>23</v>
      </c>
      <c r="AX7" s="11" t="s">
        <v>21</v>
      </c>
      <c r="AY7" s="12" t="s">
        <v>22</v>
      </c>
      <c r="AZ7" s="13" t="s">
        <v>23</v>
      </c>
      <c r="BA7" s="11" t="s">
        <v>21</v>
      </c>
      <c r="BB7" s="12" t="s">
        <v>22</v>
      </c>
      <c r="BC7" s="13" t="s">
        <v>23</v>
      </c>
      <c r="BD7" s="11" t="s">
        <v>21</v>
      </c>
      <c r="BE7" s="12" t="s">
        <v>22</v>
      </c>
      <c r="BF7" s="14" t="s">
        <v>23</v>
      </c>
      <c r="BG7" s="15" t="s">
        <v>21</v>
      </c>
      <c r="BH7" s="12" t="s">
        <v>22</v>
      </c>
      <c r="BI7" s="14" t="s">
        <v>23</v>
      </c>
      <c r="BJ7" s="15" t="s">
        <v>21</v>
      </c>
      <c r="BK7" s="12" t="s">
        <v>22</v>
      </c>
      <c r="BL7" s="14" t="s">
        <v>23</v>
      </c>
      <c r="BM7" s="15" t="s">
        <v>21</v>
      </c>
      <c r="BN7" s="12" t="s">
        <v>22</v>
      </c>
      <c r="BO7" s="14" t="s">
        <v>23</v>
      </c>
      <c r="BP7" s="15" t="s">
        <v>21</v>
      </c>
      <c r="BQ7" s="12" t="s">
        <v>22</v>
      </c>
      <c r="BR7" s="14" t="s">
        <v>23</v>
      </c>
      <c r="BS7" s="15" t="s">
        <v>21</v>
      </c>
      <c r="BT7" s="12" t="s">
        <v>22</v>
      </c>
      <c r="BU7" s="14" t="s">
        <v>23</v>
      </c>
      <c r="BV7" s="15" t="s">
        <v>21</v>
      </c>
      <c r="BW7" s="12" t="s">
        <v>22</v>
      </c>
      <c r="BX7" s="14" t="s">
        <v>23</v>
      </c>
      <c r="BY7" s="15" t="s">
        <v>21</v>
      </c>
      <c r="BZ7" s="12" t="s">
        <v>22</v>
      </c>
      <c r="CA7" s="14" t="s">
        <v>23</v>
      </c>
      <c r="CB7" s="15" t="s">
        <v>21</v>
      </c>
      <c r="CC7" s="12" t="s">
        <v>22</v>
      </c>
      <c r="CD7" s="14" t="s">
        <v>23</v>
      </c>
      <c r="CE7" s="15" t="s">
        <v>21</v>
      </c>
      <c r="CF7" s="12" t="s">
        <v>22</v>
      </c>
      <c r="CG7" s="14" t="s">
        <v>23</v>
      </c>
      <c r="CH7" s="120"/>
      <c r="CI7" s="122"/>
      <c r="CJ7" s="124"/>
    </row>
    <row r="8" spans="1:88" ht="15" customHeight="1" x14ac:dyDescent="0.3">
      <c r="A8" s="29">
        <v>1</v>
      </c>
      <c r="B8" s="30">
        <v>20010102695</v>
      </c>
      <c r="C8" s="31" t="s">
        <v>136</v>
      </c>
      <c r="D8" s="32" t="s">
        <v>137</v>
      </c>
      <c r="E8" s="33" t="s">
        <v>178</v>
      </c>
      <c r="F8" s="33" t="s">
        <v>179</v>
      </c>
      <c r="G8" s="34">
        <v>29077</v>
      </c>
      <c r="H8" s="35">
        <f ca="1">(NOW()-G8)/365</f>
        <v>44.686196047057337</v>
      </c>
      <c r="I8" s="62" t="s">
        <v>184</v>
      </c>
      <c r="J8" s="35">
        <f ca="1">(NOW()-I8)/365</f>
        <v>23.272497416920348</v>
      </c>
      <c r="K8" s="36"/>
      <c r="L8" s="28" t="s">
        <v>157</v>
      </c>
      <c r="M8" s="18"/>
      <c r="N8" s="19">
        <v>1</v>
      </c>
      <c r="O8" s="19">
        <v>2</v>
      </c>
      <c r="P8" s="16">
        <f t="shared" ref="P8:P34" si="0">O8-N8</f>
        <v>1</v>
      </c>
      <c r="Q8" s="19">
        <v>1</v>
      </c>
      <c r="R8" s="19">
        <v>6</v>
      </c>
      <c r="S8" s="16">
        <f t="shared" ref="S8:S34" si="1">R8-Q8</f>
        <v>5</v>
      </c>
      <c r="T8" s="19">
        <v>1</v>
      </c>
      <c r="U8" s="19">
        <v>2</v>
      </c>
      <c r="V8" s="16">
        <f t="shared" ref="V8:V34" si="2">U8-T8</f>
        <v>1</v>
      </c>
      <c r="W8" s="19">
        <v>2</v>
      </c>
      <c r="X8" s="19">
        <v>2</v>
      </c>
      <c r="Y8" s="16">
        <f t="shared" ref="Y8:Y34" si="3">X8-W8</f>
        <v>0</v>
      </c>
      <c r="Z8" s="19">
        <v>1</v>
      </c>
      <c r="AA8" s="19">
        <v>2</v>
      </c>
      <c r="AB8" s="16">
        <f t="shared" ref="AB8:AB34" si="4">AA8-Z8</f>
        <v>1</v>
      </c>
      <c r="AC8" s="19">
        <v>1</v>
      </c>
      <c r="AD8" s="19">
        <v>1</v>
      </c>
      <c r="AE8" s="16">
        <f t="shared" ref="AE8" si="5">AD8-AC8</f>
        <v>0</v>
      </c>
      <c r="AF8" s="19">
        <v>2</v>
      </c>
      <c r="AG8" s="19">
        <v>2</v>
      </c>
      <c r="AH8" s="16">
        <f t="shared" ref="AH8:AH34" si="6">AG8-AF8</f>
        <v>0</v>
      </c>
      <c r="AI8" s="19">
        <v>1</v>
      </c>
      <c r="AJ8" s="19">
        <v>2</v>
      </c>
      <c r="AK8" s="16">
        <f t="shared" ref="AK8:AK34" si="7">AJ8-AI8</f>
        <v>1</v>
      </c>
      <c r="AL8" s="19">
        <v>1</v>
      </c>
      <c r="AM8" s="19">
        <v>1</v>
      </c>
      <c r="AN8" s="16">
        <f t="shared" ref="AN8:AN34" si="8">AM8-AL8</f>
        <v>0</v>
      </c>
      <c r="AO8" s="19">
        <f>N8+Q8+T8+W8+Z8+AC8+AF8+AI8+AL8</f>
        <v>11</v>
      </c>
      <c r="AP8" s="20">
        <f>O8+R8+U8+X8+AA8+AD8+AG8+AJ8+AM8</f>
        <v>20</v>
      </c>
      <c r="AQ8" s="17">
        <f>AP8-AO8</f>
        <v>9</v>
      </c>
      <c r="AR8" s="20">
        <v>3</v>
      </c>
      <c r="AS8" s="20">
        <v>3</v>
      </c>
      <c r="AT8" s="16">
        <f t="shared" ref="AT8" si="9">IFERROR(AS8-AR8,"")</f>
        <v>0</v>
      </c>
      <c r="AU8" s="20">
        <v>3</v>
      </c>
      <c r="AV8" s="20">
        <v>3</v>
      </c>
      <c r="AW8" s="16">
        <f t="shared" ref="AW8" si="10">IFERROR(AV8-AU8,"")</f>
        <v>0</v>
      </c>
      <c r="AX8" s="20">
        <v>3</v>
      </c>
      <c r="AY8" s="20">
        <v>3</v>
      </c>
      <c r="AZ8" s="16">
        <f t="shared" ref="AZ8" si="11">IFERROR(AY8-AX8,"")</f>
        <v>0</v>
      </c>
      <c r="BA8" s="20">
        <v>3</v>
      </c>
      <c r="BB8" s="20">
        <v>3</v>
      </c>
      <c r="BC8" s="16">
        <f t="shared" ref="BC8" si="12">IFERROR(BB8-BA8,"")</f>
        <v>0</v>
      </c>
      <c r="BD8" s="20">
        <v>3</v>
      </c>
      <c r="BE8" s="20">
        <v>3</v>
      </c>
      <c r="BF8" s="16">
        <f t="shared" ref="BF8" si="13">IFERROR(BE8-BD8,"")</f>
        <v>0</v>
      </c>
      <c r="BG8" s="20">
        <v>3</v>
      </c>
      <c r="BH8" s="20">
        <v>3</v>
      </c>
      <c r="BI8" s="16">
        <f t="shared" ref="BI8" si="14">IFERROR(BH8-BG8,"")</f>
        <v>0</v>
      </c>
      <c r="BJ8" s="20" t="s">
        <v>25</v>
      </c>
      <c r="BK8" s="20" t="s">
        <v>25</v>
      </c>
      <c r="BL8" s="16" t="str">
        <f t="shared" ref="BL8" si="15">IFERROR(BK8-BJ8,"")</f>
        <v/>
      </c>
      <c r="BM8" s="20" t="s">
        <v>25</v>
      </c>
      <c r="BN8" s="20" t="s">
        <v>25</v>
      </c>
      <c r="BO8" s="16" t="str">
        <f t="shared" ref="BO8" si="16">IFERROR(BN8-BM8,"")</f>
        <v/>
      </c>
      <c r="BP8" s="20" t="s">
        <v>25</v>
      </c>
      <c r="BQ8" s="20" t="s">
        <v>25</v>
      </c>
      <c r="BR8" s="16" t="str">
        <f t="shared" ref="BR8" si="17">IFERROR(BQ8-BP8,"")</f>
        <v/>
      </c>
      <c r="BS8" s="20">
        <v>3</v>
      </c>
      <c r="BT8" s="20">
        <v>2</v>
      </c>
      <c r="BU8" s="16">
        <f t="shared" ref="BU8" si="18">IFERROR(BT8-BS8,"")</f>
        <v>-1</v>
      </c>
      <c r="BV8" s="20">
        <v>3</v>
      </c>
      <c r="BW8" s="20">
        <v>1</v>
      </c>
      <c r="BX8" s="16">
        <f t="shared" ref="BX8" si="19">IFERROR(BW8-BV8,"")</f>
        <v>-2</v>
      </c>
      <c r="BY8" s="20">
        <v>3</v>
      </c>
      <c r="BZ8" s="20">
        <v>3</v>
      </c>
      <c r="CA8" s="16">
        <f t="shared" ref="CA8" si="20">IFERROR(BZ8-BY8,"")</f>
        <v>0</v>
      </c>
      <c r="CB8" s="20">
        <v>3</v>
      </c>
      <c r="CC8" s="20">
        <v>3</v>
      </c>
      <c r="CD8" s="16">
        <f t="shared" ref="CD8" si="21">IFERROR(CC8-CB8,"")</f>
        <v>0</v>
      </c>
      <c r="CE8" s="20">
        <v>3</v>
      </c>
      <c r="CF8" s="20">
        <v>3</v>
      </c>
      <c r="CG8" s="16">
        <f t="shared" ref="CG8" si="22">IFERROR(CF8-CE8,"")</f>
        <v>0</v>
      </c>
      <c r="CH8" s="20">
        <f>SUM(AR8,AU8,AX8,BA8,BD8,BG8,BJ8,BM8,BP8,BS8,BV8,BY8,CB8,CE8)</f>
        <v>33</v>
      </c>
      <c r="CI8" s="20">
        <f>SUM(AS8,AV8,AY8,BB8,BE8,BH8,BK8,BN8,BQ8,BT8,BW8,BZ8,CC8,CF8)</f>
        <v>30</v>
      </c>
      <c r="CJ8" s="17">
        <f>CI8-CH8</f>
        <v>-3</v>
      </c>
    </row>
    <row r="9" spans="1:88" ht="15" customHeight="1" x14ac:dyDescent="0.3">
      <c r="A9" s="29">
        <f t="shared" ref="A9:A34" si="23">A8+1</f>
        <v>2</v>
      </c>
      <c r="B9" s="30">
        <v>20100518542</v>
      </c>
      <c r="C9" s="31" t="s">
        <v>172</v>
      </c>
      <c r="D9" s="32" t="s">
        <v>126</v>
      </c>
      <c r="E9" s="33" t="s">
        <v>179</v>
      </c>
      <c r="F9" s="33" t="s">
        <v>179</v>
      </c>
      <c r="G9" s="34">
        <v>26751</v>
      </c>
      <c r="H9" s="35">
        <f t="shared" ref="H9:H34" ca="1" si="24">(NOW()-G9)/365</f>
        <v>51.058798786783363</v>
      </c>
      <c r="I9" s="64" t="s">
        <v>185</v>
      </c>
      <c r="J9" s="35">
        <f t="shared" ref="J9:J34" ca="1" si="25">(NOW()-I9)/365</f>
        <v>13.894415225139529</v>
      </c>
      <c r="K9" s="36"/>
      <c r="L9" s="28" t="s">
        <v>156</v>
      </c>
      <c r="M9" s="18"/>
      <c r="N9" s="19">
        <v>5</v>
      </c>
      <c r="O9" s="19">
        <v>5</v>
      </c>
      <c r="P9" s="16">
        <f t="shared" si="0"/>
        <v>0</v>
      </c>
      <c r="Q9" s="19">
        <v>5</v>
      </c>
      <c r="R9" s="19">
        <v>5</v>
      </c>
      <c r="S9" s="16">
        <f t="shared" si="1"/>
        <v>0</v>
      </c>
      <c r="T9" s="19">
        <v>5</v>
      </c>
      <c r="U9" s="19">
        <v>5</v>
      </c>
      <c r="V9" s="16">
        <f t="shared" si="2"/>
        <v>0</v>
      </c>
      <c r="W9" s="19">
        <v>6</v>
      </c>
      <c r="X9" s="19">
        <v>6</v>
      </c>
      <c r="Y9" s="16">
        <f t="shared" si="3"/>
        <v>0</v>
      </c>
      <c r="Z9" s="19">
        <v>5</v>
      </c>
      <c r="AA9" s="19">
        <v>5</v>
      </c>
      <c r="AB9" s="16">
        <f t="shared" si="4"/>
        <v>0</v>
      </c>
      <c r="AC9" s="19">
        <v>5</v>
      </c>
      <c r="AD9" s="19">
        <v>5</v>
      </c>
      <c r="AE9" s="16">
        <f>AD9-AC9</f>
        <v>0</v>
      </c>
      <c r="AF9" s="19">
        <v>6</v>
      </c>
      <c r="AG9" s="19">
        <v>6</v>
      </c>
      <c r="AH9" s="16">
        <f t="shared" si="6"/>
        <v>0</v>
      </c>
      <c r="AI9" s="19">
        <v>5</v>
      </c>
      <c r="AJ9" s="19">
        <v>5</v>
      </c>
      <c r="AK9" s="16">
        <f t="shared" si="7"/>
        <v>0</v>
      </c>
      <c r="AL9" s="19">
        <v>5</v>
      </c>
      <c r="AM9" s="19">
        <v>5</v>
      </c>
      <c r="AN9" s="16">
        <f t="shared" si="8"/>
        <v>0</v>
      </c>
      <c r="AO9" s="19">
        <f t="shared" ref="AO9:AP34" si="26">N9+Q9+T9+W9+Z9+AC9+AF9+AI9+AL9</f>
        <v>47</v>
      </c>
      <c r="AP9" s="20">
        <f t="shared" si="26"/>
        <v>47</v>
      </c>
      <c r="AQ9" s="17">
        <f t="shared" ref="AQ9:AQ34" si="27">AP9-AO9</f>
        <v>0</v>
      </c>
      <c r="AR9" s="20">
        <v>5</v>
      </c>
      <c r="AS9" s="20">
        <v>5</v>
      </c>
      <c r="AT9" s="16">
        <f t="shared" ref="AT9:AT34" si="28">IFERROR(AS9-AR9,"")</f>
        <v>0</v>
      </c>
      <c r="AU9" s="20">
        <v>5</v>
      </c>
      <c r="AV9" s="20">
        <v>5</v>
      </c>
      <c r="AW9" s="16">
        <f t="shared" ref="AW9:AW34" si="29">IFERROR(AV9-AU9,"")</f>
        <v>0</v>
      </c>
      <c r="AX9" s="20">
        <v>5</v>
      </c>
      <c r="AY9" s="20">
        <v>5</v>
      </c>
      <c r="AZ9" s="16">
        <f t="shared" ref="AZ9:AZ34" si="30">IFERROR(AY9-AX9,"")</f>
        <v>0</v>
      </c>
      <c r="BA9" s="20" t="s">
        <v>25</v>
      </c>
      <c r="BB9" s="20" t="s">
        <v>25</v>
      </c>
      <c r="BC9" s="16" t="str">
        <f t="shared" ref="BC9:BC34" si="31">IFERROR(BB9-BA9,"")</f>
        <v/>
      </c>
      <c r="BD9" s="20" t="s">
        <v>25</v>
      </c>
      <c r="BE9" s="20" t="s">
        <v>25</v>
      </c>
      <c r="BF9" s="16" t="str">
        <f t="shared" ref="BF9:BF34" si="32">IFERROR(BE9-BD9,"")</f>
        <v/>
      </c>
      <c r="BG9" s="20" t="s">
        <v>25</v>
      </c>
      <c r="BH9" s="20" t="s">
        <v>25</v>
      </c>
      <c r="BI9" s="16" t="str">
        <f t="shared" ref="BI9:BI34" si="33">IFERROR(BH9-BG9,"")</f>
        <v/>
      </c>
      <c r="BJ9" s="20" t="s">
        <v>25</v>
      </c>
      <c r="BK9" s="20" t="s">
        <v>25</v>
      </c>
      <c r="BL9" s="16" t="str">
        <f t="shared" ref="BL9:BL34" si="34">IFERROR(BK9-BJ9,"")</f>
        <v/>
      </c>
      <c r="BM9" s="20" t="s">
        <v>25</v>
      </c>
      <c r="BN9" s="20" t="s">
        <v>25</v>
      </c>
      <c r="BO9" s="16" t="str">
        <f t="shared" ref="BO9:BO34" si="35">IFERROR(BN9-BM9,"")</f>
        <v/>
      </c>
      <c r="BP9" s="20" t="s">
        <v>25</v>
      </c>
      <c r="BQ9" s="20" t="s">
        <v>25</v>
      </c>
      <c r="BR9" s="16" t="str">
        <f t="shared" ref="BR9:BR34" si="36">IFERROR(BQ9-BP9,"")</f>
        <v/>
      </c>
      <c r="BS9" s="20" t="s">
        <v>25</v>
      </c>
      <c r="BT9" s="20" t="s">
        <v>25</v>
      </c>
      <c r="BU9" s="16" t="str">
        <f t="shared" ref="BU9:BU34" si="37">IFERROR(BT9-BS9,"")</f>
        <v/>
      </c>
      <c r="BV9" s="20" t="s">
        <v>25</v>
      </c>
      <c r="BW9" s="20" t="s">
        <v>25</v>
      </c>
      <c r="BX9" s="16" t="str">
        <f t="shared" ref="BX9:BX34" si="38">IFERROR(BW9-BV9,"")</f>
        <v/>
      </c>
      <c r="BY9" s="20" t="s">
        <v>25</v>
      </c>
      <c r="BZ9" s="20" t="s">
        <v>25</v>
      </c>
      <c r="CA9" s="16" t="str">
        <f t="shared" ref="CA9:CA34" si="39">IFERROR(BZ9-BY9,"")</f>
        <v/>
      </c>
      <c r="CB9" s="20" t="s">
        <v>25</v>
      </c>
      <c r="CC9" s="20" t="s">
        <v>25</v>
      </c>
      <c r="CD9" s="16" t="str">
        <f t="shared" ref="CD9:CD34" si="40">IFERROR(CC9-CB9,"")</f>
        <v/>
      </c>
      <c r="CE9" s="20" t="s">
        <v>25</v>
      </c>
      <c r="CF9" s="20" t="s">
        <v>25</v>
      </c>
      <c r="CG9" s="16" t="str">
        <f>IFERROR(CF9-CE9,"")</f>
        <v/>
      </c>
      <c r="CH9" s="20">
        <f>SUM(AR9,AU9,AX9,BA9,BD9,BG9,BJ9,BM9,BP9,BS9,BV9,BY9,CB9,CE9)</f>
        <v>15</v>
      </c>
      <c r="CI9" s="20">
        <f>SUM(AS9,AV9,AY9,BB9,BE9,BH9,BK9,BN9,BQ9,BT9,BW9,BZ9,CC9,CF9)</f>
        <v>15</v>
      </c>
      <c r="CJ9" s="17">
        <f>CI9-CH9</f>
        <v>0</v>
      </c>
    </row>
    <row r="10" spans="1:88" ht="15" customHeight="1" x14ac:dyDescent="0.3">
      <c r="A10" s="29">
        <f t="shared" si="23"/>
        <v>3</v>
      </c>
      <c r="B10" s="37">
        <v>20010917757</v>
      </c>
      <c r="C10" s="31" t="s">
        <v>173</v>
      </c>
      <c r="D10" s="38" t="s">
        <v>129</v>
      </c>
      <c r="E10" s="33" t="s">
        <v>180</v>
      </c>
      <c r="F10" s="33" t="s">
        <v>179</v>
      </c>
      <c r="G10" s="34">
        <v>28008</v>
      </c>
      <c r="H10" s="35">
        <f t="shared" ca="1" si="24"/>
        <v>47.614963170345007</v>
      </c>
      <c r="I10" s="62" t="s">
        <v>186</v>
      </c>
      <c r="J10" s="35">
        <f t="shared" ca="1" si="25"/>
        <v>22.565648101851856</v>
      </c>
      <c r="K10" s="36"/>
      <c r="L10" s="28" t="s">
        <v>157</v>
      </c>
      <c r="M10" s="18"/>
      <c r="N10" s="19">
        <v>4</v>
      </c>
      <c r="O10" s="19">
        <v>4</v>
      </c>
      <c r="P10" s="16">
        <f t="shared" si="0"/>
        <v>0</v>
      </c>
      <c r="Q10" s="19">
        <v>4</v>
      </c>
      <c r="R10" s="19">
        <v>6</v>
      </c>
      <c r="S10" s="16">
        <f t="shared" si="1"/>
        <v>2</v>
      </c>
      <c r="T10" s="19">
        <v>4</v>
      </c>
      <c r="U10" s="19">
        <v>4</v>
      </c>
      <c r="V10" s="16">
        <f t="shared" si="2"/>
        <v>0</v>
      </c>
      <c r="W10" s="19">
        <v>4</v>
      </c>
      <c r="X10" s="19">
        <v>4</v>
      </c>
      <c r="Y10" s="16">
        <f t="shared" si="3"/>
        <v>0</v>
      </c>
      <c r="Z10" s="19">
        <v>4</v>
      </c>
      <c r="AA10" s="19">
        <v>4</v>
      </c>
      <c r="AB10" s="16">
        <f t="shared" si="4"/>
        <v>0</v>
      </c>
      <c r="AC10" s="19">
        <v>4</v>
      </c>
      <c r="AD10" s="19">
        <v>5</v>
      </c>
      <c r="AE10" s="16">
        <f t="shared" ref="AE10:AE34" si="41">AD10-AC10</f>
        <v>1</v>
      </c>
      <c r="AF10" s="19">
        <v>5</v>
      </c>
      <c r="AG10" s="19">
        <v>5</v>
      </c>
      <c r="AH10" s="16">
        <f t="shared" si="6"/>
        <v>0</v>
      </c>
      <c r="AI10" s="19">
        <v>4</v>
      </c>
      <c r="AJ10" s="19">
        <v>4</v>
      </c>
      <c r="AK10" s="16">
        <f t="shared" si="7"/>
        <v>0</v>
      </c>
      <c r="AL10" s="19">
        <v>4</v>
      </c>
      <c r="AM10" s="19">
        <v>4</v>
      </c>
      <c r="AN10" s="16">
        <f t="shared" si="8"/>
        <v>0</v>
      </c>
      <c r="AO10" s="19">
        <f t="shared" si="26"/>
        <v>37</v>
      </c>
      <c r="AP10" s="20">
        <f t="shared" si="26"/>
        <v>40</v>
      </c>
      <c r="AQ10" s="17">
        <f t="shared" si="27"/>
        <v>3</v>
      </c>
      <c r="AR10" s="20">
        <v>5</v>
      </c>
      <c r="AS10" s="20">
        <v>5</v>
      </c>
      <c r="AT10" s="16">
        <f t="shared" si="28"/>
        <v>0</v>
      </c>
      <c r="AU10" s="20">
        <v>5</v>
      </c>
      <c r="AV10" s="20">
        <v>5</v>
      </c>
      <c r="AW10" s="16">
        <f t="shared" si="29"/>
        <v>0</v>
      </c>
      <c r="AX10" s="20">
        <v>5</v>
      </c>
      <c r="AY10" s="20">
        <v>5</v>
      </c>
      <c r="AZ10" s="16">
        <f t="shared" si="30"/>
        <v>0</v>
      </c>
      <c r="BA10" s="20" t="s">
        <v>25</v>
      </c>
      <c r="BB10" s="20" t="s">
        <v>25</v>
      </c>
      <c r="BC10" s="16" t="str">
        <f t="shared" si="31"/>
        <v/>
      </c>
      <c r="BD10" s="20" t="s">
        <v>25</v>
      </c>
      <c r="BE10" s="20" t="s">
        <v>25</v>
      </c>
      <c r="BF10" s="16" t="str">
        <f t="shared" si="32"/>
        <v/>
      </c>
      <c r="BG10" s="20" t="s">
        <v>25</v>
      </c>
      <c r="BH10" s="20" t="s">
        <v>25</v>
      </c>
      <c r="BI10" s="16" t="str">
        <f t="shared" si="33"/>
        <v/>
      </c>
      <c r="BJ10" s="20" t="s">
        <v>25</v>
      </c>
      <c r="BK10" s="20" t="s">
        <v>25</v>
      </c>
      <c r="BL10" s="16" t="str">
        <f t="shared" si="34"/>
        <v/>
      </c>
      <c r="BM10" s="20" t="s">
        <v>25</v>
      </c>
      <c r="BN10" s="20" t="s">
        <v>25</v>
      </c>
      <c r="BO10" s="16" t="str">
        <f t="shared" si="35"/>
        <v/>
      </c>
      <c r="BP10" s="20" t="s">
        <v>25</v>
      </c>
      <c r="BQ10" s="20" t="s">
        <v>25</v>
      </c>
      <c r="BR10" s="16" t="str">
        <f t="shared" si="36"/>
        <v/>
      </c>
      <c r="BS10" s="20" t="s">
        <v>25</v>
      </c>
      <c r="BT10" s="20" t="s">
        <v>25</v>
      </c>
      <c r="BU10" s="16" t="str">
        <f t="shared" si="37"/>
        <v/>
      </c>
      <c r="BV10" s="20" t="s">
        <v>25</v>
      </c>
      <c r="BW10" s="20" t="s">
        <v>25</v>
      </c>
      <c r="BX10" s="16" t="str">
        <f t="shared" si="38"/>
        <v/>
      </c>
      <c r="BY10" s="20" t="s">
        <v>25</v>
      </c>
      <c r="BZ10" s="20" t="s">
        <v>25</v>
      </c>
      <c r="CA10" s="16" t="str">
        <f t="shared" si="39"/>
        <v/>
      </c>
      <c r="CB10" s="20" t="s">
        <v>25</v>
      </c>
      <c r="CC10" s="20" t="s">
        <v>25</v>
      </c>
      <c r="CD10" s="16" t="str">
        <f t="shared" si="40"/>
        <v/>
      </c>
      <c r="CE10" s="20" t="s">
        <v>25</v>
      </c>
      <c r="CF10" s="20" t="s">
        <v>25</v>
      </c>
      <c r="CG10" s="16" t="str">
        <f t="shared" ref="CG10:CG34" si="42">IFERROR(CF10-CE10,"")</f>
        <v/>
      </c>
      <c r="CH10" s="20">
        <f t="shared" ref="CH10:CH34" si="43">SUM(AR10,AU10,AX10,BA10,BD10,BG10,BJ10,BM10,BP10,BS10,BV10,BY10,CB10,CE10)</f>
        <v>15</v>
      </c>
      <c r="CI10" s="20">
        <f t="shared" ref="CI10:CI34" si="44">SUM(AS10,AV10,AY10,BB10,BE10,BH10,BK10,BN10,BQ10,BT10,BW10,BZ10,CC10,CF10)</f>
        <v>15</v>
      </c>
      <c r="CJ10" s="17">
        <f t="shared" ref="CJ10:CJ34" si="45">CI10-CH10</f>
        <v>0</v>
      </c>
    </row>
    <row r="11" spans="1:88" ht="15" customHeight="1" x14ac:dyDescent="0.3">
      <c r="A11" s="29">
        <f t="shared" si="23"/>
        <v>4</v>
      </c>
      <c r="B11" s="37">
        <v>20100401170</v>
      </c>
      <c r="C11" s="31" t="s">
        <v>174</v>
      </c>
      <c r="D11" s="31" t="s">
        <v>137</v>
      </c>
      <c r="E11" s="33" t="s">
        <v>180</v>
      </c>
      <c r="F11" s="33" t="s">
        <v>179</v>
      </c>
      <c r="G11" s="34">
        <v>32560</v>
      </c>
      <c r="H11" s="35">
        <f t="shared" ca="1" si="24"/>
        <v>35.143730293632679</v>
      </c>
      <c r="I11" s="62" t="s">
        <v>187</v>
      </c>
      <c r="J11" s="35">
        <f t="shared" ca="1" si="25"/>
        <v>14.023182348427198</v>
      </c>
      <c r="K11" s="36"/>
      <c r="L11" s="28" t="s">
        <v>156</v>
      </c>
      <c r="M11" s="18"/>
      <c r="N11" s="19">
        <v>1</v>
      </c>
      <c r="O11" s="19">
        <v>2</v>
      </c>
      <c r="P11" s="16">
        <f t="shared" si="0"/>
        <v>1</v>
      </c>
      <c r="Q11" s="19">
        <v>1</v>
      </c>
      <c r="R11" s="19">
        <v>3</v>
      </c>
      <c r="S11" s="16">
        <f t="shared" si="1"/>
        <v>2</v>
      </c>
      <c r="T11" s="19">
        <v>1</v>
      </c>
      <c r="U11" s="19">
        <v>3</v>
      </c>
      <c r="V11" s="16">
        <f t="shared" si="2"/>
        <v>2</v>
      </c>
      <c r="W11" s="19">
        <v>2</v>
      </c>
      <c r="X11" s="19">
        <v>2</v>
      </c>
      <c r="Y11" s="16">
        <f t="shared" si="3"/>
        <v>0</v>
      </c>
      <c r="Z11" s="19">
        <v>1</v>
      </c>
      <c r="AA11" s="19">
        <v>2</v>
      </c>
      <c r="AB11" s="16">
        <f t="shared" si="4"/>
        <v>1</v>
      </c>
      <c r="AC11" s="19">
        <v>1</v>
      </c>
      <c r="AD11" s="19">
        <v>3</v>
      </c>
      <c r="AE11" s="16">
        <f t="shared" si="41"/>
        <v>2</v>
      </c>
      <c r="AF11" s="19">
        <v>2</v>
      </c>
      <c r="AG11" s="19">
        <v>3</v>
      </c>
      <c r="AH11" s="16">
        <f t="shared" si="6"/>
        <v>1</v>
      </c>
      <c r="AI11" s="19">
        <v>1</v>
      </c>
      <c r="AJ11" s="19">
        <v>1</v>
      </c>
      <c r="AK11" s="16">
        <f t="shared" si="7"/>
        <v>0</v>
      </c>
      <c r="AL11" s="19">
        <v>1</v>
      </c>
      <c r="AM11" s="19">
        <v>1</v>
      </c>
      <c r="AN11" s="16">
        <f t="shared" si="8"/>
        <v>0</v>
      </c>
      <c r="AO11" s="19">
        <f t="shared" si="26"/>
        <v>11</v>
      </c>
      <c r="AP11" s="20">
        <f t="shared" si="26"/>
        <v>20</v>
      </c>
      <c r="AQ11" s="17">
        <f t="shared" si="27"/>
        <v>9</v>
      </c>
      <c r="AR11" s="20">
        <v>3</v>
      </c>
      <c r="AS11" s="20">
        <v>3</v>
      </c>
      <c r="AT11" s="16">
        <f t="shared" si="28"/>
        <v>0</v>
      </c>
      <c r="AU11" s="20">
        <v>3</v>
      </c>
      <c r="AV11" s="20">
        <v>4</v>
      </c>
      <c r="AW11" s="16">
        <f t="shared" si="29"/>
        <v>1</v>
      </c>
      <c r="AX11" s="20">
        <v>3</v>
      </c>
      <c r="AY11" s="20">
        <v>3</v>
      </c>
      <c r="AZ11" s="16">
        <f t="shared" si="30"/>
        <v>0</v>
      </c>
      <c r="BA11" s="20" t="s">
        <v>25</v>
      </c>
      <c r="BB11" s="19" t="s">
        <v>25</v>
      </c>
      <c r="BC11" s="16" t="str">
        <f t="shared" si="31"/>
        <v/>
      </c>
      <c r="BD11" s="20" t="s">
        <v>25</v>
      </c>
      <c r="BE11" s="20" t="s">
        <v>25</v>
      </c>
      <c r="BF11" s="16" t="str">
        <f t="shared" si="32"/>
        <v/>
      </c>
      <c r="BG11" s="20" t="s">
        <v>25</v>
      </c>
      <c r="BH11" s="20" t="s">
        <v>25</v>
      </c>
      <c r="BI11" s="16" t="str">
        <f t="shared" si="33"/>
        <v/>
      </c>
      <c r="BJ11" s="20" t="s">
        <v>25</v>
      </c>
      <c r="BK11" s="20" t="s">
        <v>25</v>
      </c>
      <c r="BL11" s="16" t="str">
        <f t="shared" si="34"/>
        <v/>
      </c>
      <c r="BM11" s="20" t="s">
        <v>25</v>
      </c>
      <c r="BN11" s="20" t="s">
        <v>25</v>
      </c>
      <c r="BO11" s="16" t="str">
        <f t="shared" si="35"/>
        <v/>
      </c>
      <c r="BP11" s="20">
        <v>3</v>
      </c>
      <c r="BQ11" s="20">
        <v>3</v>
      </c>
      <c r="BR11" s="16">
        <f t="shared" si="36"/>
        <v>0</v>
      </c>
      <c r="BS11" s="20" t="s">
        <v>25</v>
      </c>
      <c r="BT11" s="20" t="s">
        <v>25</v>
      </c>
      <c r="BU11" s="16" t="str">
        <f t="shared" si="37"/>
        <v/>
      </c>
      <c r="BV11" s="20" t="s">
        <v>25</v>
      </c>
      <c r="BW11" s="20" t="s">
        <v>25</v>
      </c>
      <c r="BX11" s="16" t="str">
        <f t="shared" si="38"/>
        <v/>
      </c>
      <c r="BY11" s="20" t="s">
        <v>25</v>
      </c>
      <c r="BZ11" s="20" t="s">
        <v>25</v>
      </c>
      <c r="CA11" s="16" t="str">
        <f t="shared" si="39"/>
        <v/>
      </c>
      <c r="CB11" s="20" t="s">
        <v>25</v>
      </c>
      <c r="CC11" s="20" t="s">
        <v>25</v>
      </c>
      <c r="CD11" s="16" t="str">
        <f t="shared" si="40"/>
        <v/>
      </c>
      <c r="CE11" s="20">
        <v>3</v>
      </c>
      <c r="CF11" s="20">
        <v>3</v>
      </c>
      <c r="CG11" s="16">
        <f t="shared" si="42"/>
        <v>0</v>
      </c>
      <c r="CH11" s="20">
        <f t="shared" si="43"/>
        <v>15</v>
      </c>
      <c r="CI11" s="20">
        <f t="shared" si="44"/>
        <v>16</v>
      </c>
      <c r="CJ11" s="17">
        <f t="shared" si="45"/>
        <v>1</v>
      </c>
    </row>
    <row r="12" spans="1:88" ht="15" customHeight="1" x14ac:dyDescent="0.3">
      <c r="A12" s="29">
        <f t="shared" si="23"/>
        <v>5</v>
      </c>
      <c r="B12" s="37">
        <v>19970318589</v>
      </c>
      <c r="C12" s="31" t="s">
        <v>128</v>
      </c>
      <c r="D12" s="31" t="s">
        <v>131</v>
      </c>
      <c r="E12" s="33" t="s">
        <v>181</v>
      </c>
      <c r="F12" s="33" t="s">
        <v>179</v>
      </c>
      <c r="G12" s="34">
        <v>27597</v>
      </c>
      <c r="H12" s="35">
        <f t="shared" ca="1" si="24"/>
        <v>48.74099056760528</v>
      </c>
      <c r="I12" s="62" t="s">
        <v>188</v>
      </c>
      <c r="J12" s="35">
        <f t="shared" ca="1" si="25"/>
        <v>27.069757690892953</v>
      </c>
      <c r="K12" s="36"/>
      <c r="L12" s="28" t="s">
        <v>157</v>
      </c>
      <c r="M12" s="18"/>
      <c r="N12" s="19">
        <v>3</v>
      </c>
      <c r="O12" s="19">
        <v>4</v>
      </c>
      <c r="P12" s="16">
        <f t="shared" si="0"/>
        <v>1</v>
      </c>
      <c r="Q12" s="19">
        <v>3</v>
      </c>
      <c r="R12" s="19">
        <v>4</v>
      </c>
      <c r="S12" s="16">
        <f t="shared" si="1"/>
        <v>1</v>
      </c>
      <c r="T12" s="19">
        <v>3</v>
      </c>
      <c r="U12" s="19">
        <v>3</v>
      </c>
      <c r="V12" s="16">
        <f t="shared" si="2"/>
        <v>0</v>
      </c>
      <c r="W12" s="19">
        <v>2</v>
      </c>
      <c r="X12" s="19">
        <v>2</v>
      </c>
      <c r="Y12" s="16">
        <f t="shared" si="3"/>
        <v>0</v>
      </c>
      <c r="Z12" s="19">
        <v>3</v>
      </c>
      <c r="AA12" s="19">
        <v>3</v>
      </c>
      <c r="AB12" s="16">
        <f t="shared" si="4"/>
        <v>0</v>
      </c>
      <c r="AC12" s="19">
        <v>3</v>
      </c>
      <c r="AD12" s="19">
        <v>3</v>
      </c>
      <c r="AE12" s="16">
        <f t="shared" si="41"/>
        <v>0</v>
      </c>
      <c r="AF12" s="19">
        <v>4</v>
      </c>
      <c r="AG12" s="19">
        <v>4</v>
      </c>
      <c r="AH12" s="16">
        <f t="shared" si="6"/>
        <v>0</v>
      </c>
      <c r="AI12" s="19">
        <v>3</v>
      </c>
      <c r="AJ12" s="19">
        <v>4</v>
      </c>
      <c r="AK12" s="16">
        <f t="shared" si="7"/>
        <v>1</v>
      </c>
      <c r="AL12" s="19">
        <v>2</v>
      </c>
      <c r="AM12" s="19">
        <v>2</v>
      </c>
      <c r="AN12" s="16">
        <f t="shared" si="8"/>
        <v>0</v>
      </c>
      <c r="AO12" s="19">
        <f t="shared" si="26"/>
        <v>26</v>
      </c>
      <c r="AP12" s="20">
        <f t="shared" si="26"/>
        <v>29</v>
      </c>
      <c r="AQ12" s="17">
        <f t="shared" si="27"/>
        <v>3</v>
      </c>
      <c r="AR12" s="20">
        <v>5</v>
      </c>
      <c r="AS12" s="20">
        <v>3</v>
      </c>
      <c r="AT12" s="16">
        <f t="shared" si="28"/>
        <v>-2</v>
      </c>
      <c r="AU12" s="20">
        <v>5</v>
      </c>
      <c r="AV12" s="20">
        <v>3</v>
      </c>
      <c r="AW12" s="16">
        <f t="shared" si="29"/>
        <v>-2</v>
      </c>
      <c r="AX12" s="20">
        <v>5</v>
      </c>
      <c r="AY12" s="20">
        <v>3</v>
      </c>
      <c r="AZ12" s="16">
        <f t="shared" si="30"/>
        <v>-2</v>
      </c>
      <c r="BA12" s="20">
        <v>5</v>
      </c>
      <c r="BB12" s="20">
        <v>5</v>
      </c>
      <c r="BC12" s="16">
        <f t="shared" si="31"/>
        <v>0</v>
      </c>
      <c r="BD12" s="20">
        <v>5</v>
      </c>
      <c r="BE12" s="20">
        <v>5</v>
      </c>
      <c r="BF12" s="16">
        <f t="shared" si="32"/>
        <v>0</v>
      </c>
      <c r="BG12" s="20">
        <v>5</v>
      </c>
      <c r="BH12" s="20">
        <v>5</v>
      </c>
      <c r="BI12" s="16">
        <f t="shared" si="33"/>
        <v>0</v>
      </c>
      <c r="BJ12" s="20" t="s">
        <v>25</v>
      </c>
      <c r="BK12" s="20" t="s">
        <v>25</v>
      </c>
      <c r="BL12" s="16" t="str">
        <f t="shared" si="34"/>
        <v/>
      </c>
      <c r="BM12" s="20" t="s">
        <v>25</v>
      </c>
      <c r="BN12" s="20" t="s">
        <v>25</v>
      </c>
      <c r="BO12" s="16" t="str">
        <f t="shared" si="35"/>
        <v/>
      </c>
      <c r="BP12" s="20" t="s">
        <v>25</v>
      </c>
      <c r="BQ12" s="20" t="s">
        <v>25</v>
      </c>
      <c r="BR12" s="16" t="str">
        <f t="shared" si="36"/>
        <v/>
      </c>
      <c r="BS12" s="20">
        <v>5</v>
      </c>
      <c r="BT12" s="20">
        <v>3</v>
      </c>
      <c r="BU12" s="16">
        <f t="shared" si="37"/>
        <v>-2</v>
      </c>
      <c r="BV12" s="20">
        <v>5</v>
      </c>
      <c r="BW12" s="20">
        <v>2</v>
      </c>
      <c r="BX12" s="16">
        <f t="shared" si="38"/>
        <v>-3</v>
      </c>
      <c r="BY12" s="20">
        <v>5</v>
      </c>
      <c r="BZ12" s="20">
        <v>4</v>
      </c>
      <c r="CA12" s="16">
        <f t="shared" si="39"/>
        <v>-1</v>
      </c>
      <c r="CB12" s="20">
        <v>5</v>
      </c>
      <c r="CC12" s="20">
        <v>4</v>
      </c>
      <c r="CD12" s="16">
        <f t="shared" si="40"/>
        <v>-1</v>
      </c>
      <c r="CE12" s="20">
        <v>5</v>
      </c>
      <c r="CF12" s="20">
        <v>3</v>
      </c>
      <c r="CG12" s="16">
        <f t="shared" si="42"/>
        <v>-2</v>
      </c>
      <c r="CH12" s="20">
        <f t="shared" si="43"/>
        <v>55</v>
      </c>
      <c r="CI12" s="20">
        <f t="shared" si="44"/>
        <v>40</v>
      </c>
      <c r="CJ12" s="17">
        <f t="shared" si="45"/>
        <v>-15</v>
      </c>
    </row>
    <row r="13" spans="1:88" ht="15" customHeight="1" x14ac:dyDescent="0.3">
      <c r="A13" s="29">
        <f t="shared" si="23"/>
        <v>6</v>
      </c>
      <c r="B13" s="37">
        <v>19971103621</v>
      </c>
      <c r="C13" s="31" t="s">
        <v>130</v>
      </c>
      <c r="D13" s="31" t="s">
        <v>131</v>
      </c>
      <c r="E13" s="33" t="s">
        <v>181</v>
      </c>
      <c r="F13" s="33" t="s">
        <v>179</v>
      </c>
      <c r="G13" s="34">
        <v>25515</v>
      </c>
      <c r="H13" s="35">
        <f t="shared" ca="1" si="24"/>
        <v>54.445100156646376</v>
      </c>
      <c r="I13" s="62" t="s">
        <v>189</v>
      </c>
      <c r="J13" s="35">
        <f t="shared" ca="1" si="25"/>
        <v>26.439620704591583</v>
      </c>
      <c r="K13" s="36"/>
      <c r="L13" s="28" t="s">
        <v>157</v>
      </c>
      <c r="M13" s="18"/>
      <c r="N13" s="19">
        <v>3</v>
      </c>
      <c r="O13" s="19">
        <v>4</v>
      </c>
      <c r="P13" s="16">
        <f t="shared" si="0"/>
        <v>1</v>
      </c>
      <c r="Q13" s="19">
        <v>3</v>
      </c>
      <c r="R13" s="19">
        <v>4</v>
      </c>
      <c r="S13" s="16">
        <f t="shared" si="1"/>
        <v>1</v>
      </c>
      <c r="T13" s="19">
        <v>3</v>
      </c>
      <c r="U13" s="19">
        <v>3</v>
      </c>
      <c r="V13" s="16">
        <f t="shared" si="2"/>
        <v>0</v>
      </c>
      <c r="W13" s="19">
        <v>2</v>
      </c>
      <c r="X13" s="19">
        <v>2</v>
      </c>
      <c r="Y13" s="16">
        <f t="shared" si="3"/>
        <v>0</v>
      </c>
      <c r="Z13" s="19">
        <v>3</v>
      </c>
      <c r="AA13" s="19">
        <v>3</v>
      </c>
      <c r="AB13" s="16">
        <f t="shared" si="4"/>
        <v>0</v>
      </c>
      <c r="AC13" s="19">
        <v>3</v>
      </c>
      <c r="AD13" s="19">
        <v>3</v>
      </c>
      <c r="AE13" s="16">
        <f t="shared" si="41"/>
        <v>0</v>
      </c>
      <c r="AF13" s="19">
        <v>4</v>
      </c>
      <c r="AG13" s="19">
        <v>4</v>
      </c>
      <c r="AH13" s="16">
        <f t="shared" si="6"/>
        <v>0</v>
      </c>
      <c r="AI13" s="19">
        <v>3</v>
      </c>
      <c r="AJ13" s="19">
        <v>3</v>
      </c>
      <c r="AK13" s="16">
        <f t="shared" si="7"/>
        <v>0</v>
      </c>
      <c r="AL13" s="19">
        <v>2</v>
      </c>
      <c r="AM13" s="19">
        <v>2</v>
      </c>
      <c r="AN13" s="16">
        <f t="shared" si="8"/>
        <v>0</v>
      </c>
      <c r="AO13" s="19">
        <f t="shared" si="26"/>
        <v>26</v>
      </c>
      <c r="AP13" s="20">
        <f t="shared" si="26"/>
        <v>28</v>
      </c>
      <c r="AQ13" s="17">
        <f t="shared" si="27"/>
        <v>2</v>
      </c>
      <c r="AR13" s="20">
        <v>4</v>
      </c>
      <c r="AS13" s="20">
        <v>4</v>
      </c>
      <c r="AT13" s="16">
        <f t="shared" si="28"/>
        <v>0</v>
      </c>
      <c r="AU13" s="20">
        <v>4</v>
      </c>
      <c r="AV13" s="20">
        <v>4</v>
      </c>
      <c r="AW13" s="16">
        <f t="shared" si="29"/>
        <v>0</v>
      </c>
      <c r="AX13" s="20">
        <v>4</v>
      </c>
      <c r="AY13" s="20">
        <v>4</v>
      </c>
      <c r="AZ13" s="16">
        <f t="shared" si="30"/>
        <v>0</v>
      </c>
      <c r="BA13" s="20">
        <v>4</v>
      </c>
      <c r="BB13" s="20">
        <v>4</v>
      </c>
      <c r="BC13" s="16">
        <f t="shared" si="31"/>
        <v>0</v>
      </c>
      <c r="BD13" s="20">
        <v>4</v>
      </c>
      <c r="BE13" s="20">
        <v>3</v>
      </c>
      <c r="BF13" s="16">
        <f t="shared" si="32"/>
        <v>-1</v>
      </c>
      <c r="BG13" s="20">
        <v>4</v>
      </c>
      <c r="BH13" s="20">
        <v>4</v>
      </c>
      <c r="BI13" s="16">
        <f t="shared" si="33"/>
        <v>0</v>
      </c>
      <c r="BJ13" s="20" t="s">
        <v>25</v>
      </c>
      <c r="BK13" s="20" t="s">
        <v>25</v>
      </c>
      <c r="BL13" s="16" t="str">
        <f t="shared" si="34"/>
        <v/>
      </c>
      <c r="BM13" s="20" t="s">
        <v>25</v>
      </c>
      <c r="BN13" s="20" t="s">
        <v>25</v>
      </c>
      <c r="BO13" s="16" t="str">
        <f t="shared" si="35"/>
        <v/>
      </c>
      <c r="BP13" s="20" t="s">
        <v>25</v>
      </c>
      <c r="BQ13" s="20" t="s">
        <v>25</v>
      </c>
      <c r="BR13" s="16" t="str">
        <f t="shared" si="36"/>
        <v/>
      </c>
      <c r="BS13" s="20">
        <v>4</v>
      </c>
      <c r="BT13" s="20">
        <v>3</v>
      </c>
      <c r="BU13" s="16">
        <f t="shared" si="37"/>
        <v>-1</v>
      </c>
      <c r="BV13" s="20">
        <v>4</v>
      </c>
      <c r="BW13" s="20">
        <v>2</v>
      </c>
      <c r="BX13" s="16">
        <f t="shared" si="38"/>
        <v>-2</v>
      </c>
      <c r="BY13" s="20">
        <v>4</v>
      </c>
      <c r="BZ13" s="20">
        <v>2</v>
      </c>
      <c r="CA13" s="16">
        <f t="shared" si="39"/>
        <v>-2</v>
      </c>
      <c r="CB13" s="20">
        <v>4</v>
      </c>
      <c r="CC13" s="20">
        <v>2</v>
      </c>
      <c r="CD13" s="16">
        <f t="shared" si="40"/>
        <v>-2</v>
      </c>
      <c r="CE13" s="20">
        <v>4</v>
      </c>
      <c r="CF13" s="20">
        <v>3</v>
      </c>
      <c r="CG13" s="16">
        <f t="shared" si="42"/>
        <v>-1</v>
      </c>
      <c r="CH13" s="20">
        <f t="shared" si="43"/>
        <v>44</v>
      </c>
      <c r="CI13" s="20">
        <f t="shared" si="44"/>
        <v>35</v>
      </c>
      <c r="CJ13" s="17">
        <f t="shared" si="45"/>
        <v>-9</v>
      </c>
    </row>
    <row r="14" spans="1:88" ht="15" customHeight="1" x14ac:dyDescent="0.3">
      <c r="A14" s="29">
        <f t="shared" si="23"/>
        <v>7</v>
      </c>
      <c r="B14" s="37">
        <v>19930405379</v>
      </c>
      <c r="C14" s="31" t="s">
        <v>132</v>
      </c>
      <c r="D14" s="31" t="s">
        <v>131</v>
      </c>
      <c r="E14" s="33" t="s">
        <v>181</v>
      </c>
      <c r="F14" s="33" t="s">
        <v>179</v>
      </c>
      <c r="G14" s="34">
        <v>25540</v>
      </c>
      <c r="H14" s="35">
        <f t="shared" ca="1" si="24"/>
        <v>54.376607005961446</v>
      </c>
      <c r="I14" s="62" t="s">
        <v>190</v>
      </c>
      <c r="J14" s="35">
        <f t="shared" ca="1" si="25"/>
        <v>31.023182348427198</v>
      </c>
      <c r="K14" s="36"/>
      <c r="L14" s="28" t="s">
        <v>157</v>
      </c>
      <c r="M14" s="18"/>
      <c r="N14" s="19">
        <v>3</v>
      </c>
      <c r="O14" s="19">
        <v>3</v>
      </c>
      <c r="P14" s="16">
        <f t="shared" si="0"/>
        <v>0</v>
      </c>
      <c r="Q14" s="19">
        <v>3</v>
      </c>
      <c r="R14" s="19">
        <v>4</v>
      </c>
      <c r="S14" s="16">
        <f t="shared" si="1"/>
        <v>1</v>
      </c>
      <c r="T14" s="19">
        <v>3</v>
      </c>
      <c r="U14" s="19">
        <v>3</v>
      </c>
      <c r="V14" s="16">
        <f t="shared" si="2"/>
        <v>0</v>
      </c>
      <c r="W14" s="19">
        <v>2</v>
      </c>
      <c r="X14" s="19">
        <v>2</v>
      </c>
      <c r="Y14" s="16">
        <f t="shared" si="3"/>
        <v>0</v>
      </c>
      <c r="Z14" s="19">
        <v>3</v>
      </c>
      <c r="AA14" s="19">
        <v>3</v>
      </c>
      <c r="AB14" s="16">
        <f t="shared" si="4"/>
        <v>0</v>
      </c>
      <c r="AC14" s="19">
        <v>3</v>
      </c>
      <c r="AD14" s="19">
        <v>3</v>
      </c>
      <c r="AE14" s="16">
        <f t="shared" si="41"/>
        <v>0</v>
      </c>
      <c r="AF14" s="19">
        <v>4</v>
      </c>
      <c r="AG14" s="19">
        <v>4</v>
      </c>
      <c r="AH14" s="16">
        <f t="shared" si="6"/>
        <v>0</v>
      </c>
      <c r="AI14" s="19">
        <v>3</v>
      </c>
      <c r="AJ14" s="19">
        <v>3</v>
      </c>
      <c r="AK14" s="16">
        <f t="shared" si="7"/>
        <v>0</v>
      </c>
      <c r="AL14" s="19">
        <v>2</v>
      </c>
      <c r="AM14" s="19">
        <v>2</v>
      </c>
      <c r="AN14" s="16">
        <f t="shared" si="8"/>
        <v>0</v>
      </c>
      <c r="AO14" s="19">
        <f t="shared" si="26"/>
        <v>26</v>
      </c>
      <c r="AP14" s="20">
        <f t="shared" si="26"/>
        <v>27</v>
      </c>
      <c r="AQ14" s="17">
        <f t="shared" si="27"/>
        <v>1</v>
      </c>
      <c r="AR14" s="20">
        <v>4</v>
      </c>
      <c r="AS14" s="20">
        <v>4</v>
      </c>
      <c r="AT14" s="16">
        <f t="shared" si="28"/>
        <v>0</v>
      </c>
      <c r="AU14" s="20">
        <v>4</v>
      </c>
      <c r="AV14" s="20">
        <v>4</v>
      </c>
      <c r="AW14" s="16">
        <f t="shared" si="29"/>
        <v>0</v>
      </c>
      <c r="AX14" s="20">
        <v>4</v>
      </c>
      <c r="AY14" s="20">
        <v>4</v>
      </c>
      <c r="AZ14" s="16">
        <f t="shared" si="30"/>
        <v>0</v>
      </c>
      <c r="BA14" s="20" t="s">
        <v>25</v>
      </c>
      <c r="BB14" s="20" t="s">
        <v>25</v>
      </c>
      <c r="BC14" s="16" t="str">
        <f t="shared" si="31"/>
        <v/>
      </c>
      <c r="BD14" s="20">
        <v>4</v>
      </c>
      <c r="BE14" s="20">
        <v>4</v>
      </c>
      <c r="BF14" s="16">
        <f t="shared" si="32"/>
        <v>0</v>
      </c>
      <c r="BG14" s="20">
        <v>4</v>
      </c>
      <c r="BH14" s="20">
        <v>4</v>
      </c>
      <c r="BI14" s="16">
        <f t="shared" si="33"/>
        <v>0</v>
      </c>
      <c r="BJ14" s="20" t="s">
        <v>25</v>
      </c>
      <c r="BK14" s="20" t="s">
        <v>25</v>
      </c>
      <c r="BL14" s="16" t="str">
        <f t="shared" si="34"/>
        <v/>
      </c>
      <c r="BM14" s="20" t="s">
        <v>25</v>
      </c>
      <c r="BN14" s="20" t="s">
        <v>25</v>
      </c>
      <c r="BO14" s="16" t="str">
        <f t="shared" si="35"/>
        <v/>
      </c>
      <c r="BP14" s="20" t="s">
        <v>25</v>
      </c>
      <c r="BQ14" s="20" t="s">
        <v>25</v>
      </c>
      <c r="BR14" s="16" t="str">
        <f t="shared" si="36"/>
        <v/>
      </c>
      <c r="BS14" s="20">
        <v>4</v>
      </c>
      <c r="BT14" s="20">
        <v>3</v>
      </c>
      <c r="BU14" s="16">
        <f t="shared" si="37"/>
        <v>-1</v>
      </c>
      <c r="BV14" s="20">
        <v>4</v>
      </c>
      <c r="BW14" s="20">
        <v>2</v>
      </c>
      <c r="BX14" s="16">
        <f t="shared" si="38"/>
        <v>-2</v>
      </c>
      <c r="BY14" s="20">
        <v>4</v>
      </c>
      <c r="BZ14" s="20">
        <v>4</v>
      </c>
      <c r="CA14" s="16">
        <f t="shared" si="39"/>
        <v>0</v>
      </c>
      <c r="CB14" s="20">
        <v>4</v>
      </c>
      <c r="CC14" s="20">
        <v>3</v>
      </c>
      <c r="CD14" s="16">
        <f t="shared" si="40"/>
        <v>-1</v>
      </c>
      <c r="CE14" s="20">
        <v>4</v>
      </c>
      <c r="CF14" s="20">
        <v>3</v>
      </c>
      <c r="CG14" s="16">
        <f t="shared" si="42"/>
        <v>-1</v>
      </c>
      <c r="CH14" s="20">
        <f t="shared" si="43"/>
        <v>40</v>
      </c>
      <c r="CI14" s="20">
        <f t="shared" si="44"/>
        <v>35</v>
      </c>
      <c r="CJ14" s="17">
        <f t="shared" si="45"/>
        <v>-5</v>
      </c>
    </row>
    <row r="15" spans="1:88" ht="15" customHeight="1" x14ac:dyDescent="0.3">
      <c r="A15" s="29">
        <f t="shared" si="23"/>
        <v>8</v>
      </c>
      <c r="B15" s="37">
        <v>20040324027</v>
      </c>
      <c r="C15" s="31" t="s">
        <v>133</v>
      </c>
      <c r="D15" s="31" t="s">
        <v>134</v>
      </c>
      <c r="E15" s="33" t="s">
        <v>181</v>
      </c>
      <c r="F15" s="33" t="s">
        <v>179</v>
      </c>
      <c r="G15" s="34">
        <v>29184</v>
      </c>
      <c r="H15" s="35">
        <f t="shared" ca="1" si="24"/>
        <v>44.393045362125832</v>
      </c>
      <c r="I15" s="62" t="s">
        <v>191</v>
      </c>
      <c r="J15" s="35">
        <f t="shared" ca="1" si="25"/>
        <v>20.047839882673774</v>
      </c>
      <c r="K15" s="36"/>
      <c r="L15" s="28" t="s">
        <v>157</v>
      </c>
      <c r="M15" s="18"/>
      <c r="N15" s="19">
        <v>2</v>
      </c>
      <c r="O15" s="19">
        <v>2</v>
      </c>
      <c r="P15" s="16">
        <f t="shared" si="0"/>
        <v>0</v>
      </c>
      <c r="Q15" s="19">
        <v>2</v>
      </c>
      <c r="R15" s="19">
        <v>3</v>
      </c>
      <c r="S15" s="16">
        <f t="shared" si="1"/>
        <v>1</v>
      </c>
      <c r="T15" s="19">
        <v>2</v>
      </c>
      <c r="U15" s="19">
        <v>2</v>
      </c>
      <c r="V15" s="16">
        <f t="shared" si="2"/>
        <v>0</v>
      </c>
      <c r="W15" s="19">
        <v>2</v>
      </c>
      <c r="X15" s="19">
        <v>2</v>
      </c>
      <c r="Y15" s="16">
        <f t="shared" si="3"/>
        <v>0</v>
      </c>
      <c r="Z15" s="19">
        <v>2</v>
      </c>
      <c r="AA15" s="19">
        <v>2</v>
      </c>
      <c r="AB15" s="16">
        <f t="shared" si="4"/>
        <v>0</v>
      </c>
      <c r="AC15" s="19">
        <v>2</v>
      </c>
      <c r="AD15" s="19">
        <v>2</v>
      </c>
      <c r="AE15" s="16">
        <f t="shared" si="41"/>
        <v>0</v>
      </c>
      <c r="AF15" s="19">
        <v>3</v>
      </c>
      <c r="AG15" s="19">
        <v>3</v>
      </c>
      <c r="AH15" s="16">
        <f t="shared" si="6"/>
        <v>0</v>
      </c>
      <c r="AI15" s="19">
        <v>2</v>
      </c>
      <c r="AJ15" s="19">
        <v>2</v>
      </c>
      <c r="AK15" s="16">
        <f t="shared" si="7"/>
        <v>0</v>
      </c>
      <c r="AL15" s="19">
        <v>1</v>
      </c>
      <c r="AM15" s="19">
        <v>2</v>
      </c>
      <c r="AN15" s="16">
        <f t="shared" si="8"/>
        <v>1</v>
      </c>
      <c r="AO15" s="19">
        <f t="shared" si="26"/>
        <v>18</v>
      </c>
      <c r="AP15" s="20">
        <f t="shared" si="26"/>
        <v>20</v>
      </c>
      <c r="AQ15" s="17">
        <f t="shared" si="27"/>
        <v>2</v>
      </c>
      <c r="AR15" s="20">
        <v>3</v>
      </c>
      <c r="AS15" s="20">
        <v>3</v>
      </c>
      <c r="AT15" s="16">
        <f t="shared" si="28"/>
        <v>0</v>
      </c>
      <c r="AU15" s="20">
        <v>3</v>
      </c>
      <c r="AV15" s="20">
        <v>3</v>
      </c>
      <c r="AW15" s="16">
        <f t="shared" si="29"/>
        <v>0</v>
      </c>
      <c r="AX15" s="20">
        <v>3</v>
      </c>
      <c r="AY15" s="20">
        <v>3</v>
      </c>
      <c r="AZ15" s="16">
        <f t="shared" si="30"/>
        <v>0</v>
      </c>
      <c r="BA15" s="20">
        <v>2</v>
      </c>
      <c r="BB15" s="20">
        <v>3</v>
      </c>
      <c r="BC15" s="16">
        <f t="shared" si="31"/>
        <v>1</v>
      </c>
      <c r="BD15" s="20">
        <v>3</v>
      </c>
      <c r="BE15" s="20">
        <v>3</v>
      </c>
      <c r="BF15" s="16">
        <f t="shared" si="32"/>
        <v>0</v>
      </c>
      <c r="BG15" s="20">
        <v>3</v>
      </c>
      <c r="BH15" s="20">
        <v>3</v>
      </c>
      <c r="BI15" s="16">
        <f t="shared" si="33"/>
        <v>0</v>
      </c>
      <c r="BJ15" s="20" t="s">
        <v>25</v>
      </c>
      <c r="BK15" s="20" t="s">
        <v>25</v>
      </c>
      <c r="BL15" s="16" t="str">
        <f t="shared" si="34"/>
        <v/>
      </c>
      <c r="BM15" s="20" t="s">
        <v>25</v>
      </c>
      <c r="BN15" s="20" t="s">
        <v>25</v>
      </c>
      <c r="BO15" s="16" t="str">
        <f t="shared" si="35"/>
        <v/>
      </c>
      <c r="BP15" s="20" t="s">
        <v>25</v>
      </c>
      <c r="BQ15" s="20" t="s">
        <v>25</v>
      </c>
      <c r="BR15" s="16" t="str">
        <f t="shared" si="36"/>
        <v/>
      </c>
      <c r="BS15" s="20">
        <v>2</v>
      </c>
      <c r="BT15" s="20">
        <v>2</v>
      </c>
      <c r="BU15" s="16">
        <f t="shared" si="37"/>
        <v>0</v>
      </c>
      <c r="BV15" s="20">
        <v>2</v>
      </c>
      <c r="BW15" s="20">
        <v>2</v>
      </c>
      <c r="BX15" s="16">
        <f t="shared" si="38"/>
        <v>0</v>
      </c>
      <c r="BY15" s="20">
        <v>2</v>
      </c>
      <c r="BZ15" s="20">
        <v>2</v>
      </c>
      <c r="CA15" s="16">
        <f t="shared" si="39"/>
        <v>0</v>
      </c>
      <c r="CB15" s="20">
        <v>2</v>
      </c>
      <c r="CC15" s="20">
        <v>2</v>
      </c>
      <c r="CD15" s="16">
        <f t="shared" si="40"/>
        <v>0</v>
      </c>
      <c r="CE15" s="20">
        <v>2</v>
      </c>
      <c r="CF15" s="20">
        <v>2</v>
      </c>
      <c r="CG15" s="16">
        <f t="shared" si="42"/>
        <v>0</v>
      </c>
      <c r="CH15" s="20">
        <f t="shared" si="43"/>
        <v>27</v>
      </c>
      <c r="CI15" s="20">
        <f t="shared" si="44"/>
        <v>28</v>
      </c>
      <c r="CJ15" s="17">
        <f t="shared" si="45"/>
        <v>1</v>
      </c>
    </row>
    <row r="16" spans="1:88" ht="15" customHeight="1" x14ac:dyDescent="0.3">
      <c r="A16" s="29">
        <f t="shared" si="23"/>
        <v>9</v>
      </c>
      <c r="B16" s="37">
        <v>20020102793</v>
      </c>
      <c r="C16" s="31" t="s">
        <v>135</v>
      </c>
      <c r="D16" s="31" t="s">
        <v>176</v>
      </c>
      <c r="E16" s="33" t="s">
        <v>181</v>
      </c>
      <c r="F16" s="33" t="s">
        <v>179</v>
      </c>
      <c r="G16" s="34">
        <v>29479</v>
      </c>
      <c r="H16" s="35">
        <f t="shared" ca="1" si="24"/>
        <v>43.584826184043635</v>
      </c>
      <c r="I16" s="62" t="s">
        <v>192</v>
      </c>
      <c r="J16" s="35">
        <f t="shared" ca="1" si="25"/>
        <v>22.272497416920348</v>
      </c>
      <c r="K16" s="36"/>
      <c r="L16" s="28" t="s">
        <v>158</v>
      </c>
      <c r="M16" s="18"/>
      <c r="N16" s="19">
        <v>3</v>
      </c>
      <c r="O16" s="19">
        <v>4</v>
      </c>
      <c r="P16" s="16">
        <f t="shared" si="0"/>
        <v>1</v>
      </c>
      <c r="Q16" s="19">
        <v>3</v>
      </c>
      <c r="R16" s="19">
        <v>6</v>
      </c>
      <c r="S16" s="16">
        <f t="shared" si="1"/>
        <v>3</v>
      </c>
      <c r="T16" s="19">
        <v>3</v>
      </c>
      <c r="U16" s="19">
        <v>3</v>
      </c>
      <c r="V16" s="16">
        <f t="shared" si="2"/>
        <v>0</v>
      </c>
      <c r="W16" s="19">
        <v>4</v>
      </c>
      <c r="X16" s="19">
        <v>4</v>
      </c>
      <c r="Y16" s="16">
        <f t="shared" si="3"/>
        <v>0</v>
      </c>
      <c r="Z16" s="19">
        <v>3</v>
      </c>
      <c r="AA16" s="19">
        <v>4</v>
      </c>
      <c r="AB16" s="16">
        <f t="shared" si="4"/>
        <v>1</v>
      </c>
      <c r="AC16" s="19">
        <v>3</v>
      </c>
      <c r="AD16" s="19">
        <v>3</v>
      </c>
      <c r="AE16" s="16">
        <f t="shared" si="41"/>
        <v>0</v>
      </c>
      <c r="AF16" s="19">
        <v>4</v>
      </c>
      <c r="AG16" s="19">
        <v>4</v>
      </c>
      <c r="AH16" s="16">
        <f t="shared" si="6"/>
        <v>0</v>
      </c>
      <c r="AI16" s="19">
        <v>4</v>
      </c>
      <c r="AJ16" s="19">
        <v>4</v>
      </c>
      <c r="AK16" s="16">
        <f t="shared" si="7"/>
        <v>0</v>
      </c>
      <c r="AL16" s="19">
        <v>3</v>
      </c>
      <c r="AM16" s="19">
        <v>4</v>
      </c>
      <c r="AN16" s="16">
        <f t="shared" si="8"/>
        <v>1</v>
      </c>
      <c r="AO16" s="19">
        <f>N16+Q16+T16+W16+Z16+AC16+AF16+AI16+AL16</f>
        <v>30</v>
      </c>
      <c r="AP16" s="20">
        <f t="shared" si="26"/>
        <v>36</v>
      </c>
      <c r="AQ16" s="17">
        <f t="shared" si="27"/>
        <v>6</v>
      </c>
      <c r="AR16" s="20">
        <v>4</v>
      </c>
      <c r="AS16" s="20">
        <v>4</v>
      </c>
      <c r="AT16" s="16">
        <f t="shared" si="28"/>
        <v>0</v>
      </c>
      <c r="AU16" s="20">
        <v>4</v>
      </c>
      <c r="AV16" s="20">
        <v>4</v>
      </c>
      <c r="AW16" s="16">
        <f t="shared" si="29"/>
        <v>0</v>
      </c>
      <c r="AX16" s="20">
        <v>4</v>
      </c>
      <c r="AY16" s="20">
        <v>4</v>
      </c>
      <c r="AZ16" s="16">
        <f t="shared" si="30"/>
        <v>0</v>
      </c>
      <c r="BA16" s="20">
        <v>4</v>
      </c>
      <c r="BB16" s="20">
        <v>4</v>
      </c>
      <c r="BC16" s="16">
        <f t="shared" si="31"/>
        <v>0</v>
      </c>
      <c r="BD16" s="20">
        <v>4</v>
      </c>
      <c r="BE16" s="20">
        <v>4</v>
      </c>
      <c r="BF16" s="16">
        <f t="shared" si="32"/>
        <v>0</v>
      </c>
      <c r="BG16" s="20">
        <v>4</v>
      </c>
      <c r="BH16" s="20">
        <v>4</v>
      </c>
      <c r="BI16" s="16">
        <f t="shared" si="33"/>
        <v>0</v>
      </c>
      <c r="BJ16" s="20">
        <v>4</v>
      </c>
      <c r="BK16" s="20">
        <v>3</v>
      </c>
      <c r="BL16" s="16">
        <f t="shared" si="34"/>
        <v>-1</v>
      </c>
      <c r="BM16" s="20">
        <v>4</v>
      </c>
      <c r="BN16" s="20">
        <v>3</v>
      </c>
      <c r="BO16" s="16">
        <f t="shared" si="35"/>
        <v>-1</v>
      </c>
      <c r="BP16" s="20">
        <v>4</v>
      </c>
      <c r="BQ16" s="20">
        <v>3</v>
      </c>
      <c r="BR16" s="16">
        <f t="shared" si="36"/>
        <v>-1</v>
      </c>
      <c r="BS16" s="20">
        <v>4</v>
      </c>
      <c r="BT16" s="20">
        <v>3</v>
      </c>
      <c r="BU16" s="16">
        <f t="shared" si="37"/>
        <v>-1</v>
      </c>
      <c r="BV16" s="20">
        <v>4</v>
      </c>
      <c r="BW16" s="20">
        <v>3</v>
      </c>
      <c r="BX16" s="16">
        <f t="shared" si="38"/>
        <v>-1</v>
      </c>
      <c r="BY16" s="20">
        <v>4</v>
      </c>
      <c r="BZ16" s="20">
        <v>3</v>
      </c>
      <c r="CA16" s="16">
        <f t="shared" si="39"/>
        <v>-1</v>
      </c>
      <c r="CB16" s="20">
        <v>4</v>
      </c>
      <c r="CC16" s="20">
        <v>3</v>
      </c>
      <c r="CD16" s="16">
        <f t="shared" si="40"/>
        <v>-1</v>
      </c>
      <c r="CE16" s="20">
        <v>4</v>
      </c>
      <c r="CF16" s="20">
        <v>4</v>
      </c>
      <c r="CG16" s="16">
        <f t="shared" si="42"/>
        <v>0</v>
      </c>
      <c r="CH16" s="20">
        <f t="shared" si="43"/>
        <v>56</v>
      </c>
      <c r="CI16" s="20">
        <f t="shared" si="44"/>
        <v>49</v>
      </c>
      <c r="CJ16" s="17">
        <f t="shared" si="45"/>
        <v>-7</v>
      </c>
    </row>
    <row r="17" spans="1:88" ht="15" customHeight="1" x14ac:dyDescent="0.3">
      <c r="A17" s="29">
        <f t="shared" si="23"/>
        <v>10</v>
      </c>
      <c r="B17" s="37">
        <v>20030820986</v>
      </c>
      <c r="C17" s="31" t="s">
        <v>138</v>
      </c>
      <c r="D17" s="31" t="s">
        <v>137</v>
      </c>
      <c r="E17" s="33" t="s">
        <v>181</v>
      </c>
      <c r="F17" s="33" t="s">
        <v>179</v>
      </c>
      <c r="G17" s="34">
        <v>31097</v>
      </c>
      <c r="H17" s="35">
        <f t="shared" ca="1" si="24"/>
        <v>39.151949471714872</v>
      </c>
      <c r="I17" s="62" t="s">
        <v>193</v>
      </c>
      <c r="J17" s="35">
        <f t="shared" ca="1" si="25"/>
        <v>20.642360430618979</v>
      </c>
      <c r="K17" s="36"/>
      <c r="L17" s="28" t="s">
        <v>157</v>
      </c>
      <c r="M17" s="18"/>
      <c r="N17" s="19">
        <v>1</v>
      </c>
      <c r="O17" s="19">
        <v>2</v>
      </c>
      <c r="P17" s="16">
        <f t="shared" si="0"/>
        <v>1</v>
      </c>
      <c r="Q17" s="19">
        <v>1</v>
      </c>
      <c r="R17" s="19">
        <v>6</v>
      </c>
      <c r="S17" s="16">
        <f t="shared" si="1"/>
        <v>5</v>
      </c>
      <c r="T17" s="19">
        <v>1</v>
      </c>
      <c r="U17" s="19">
        <v>2</v>
      </c>
      <c r="V17" s="16">
        <f t="shared" si="2"/>
        <v>1</v>
      </c>
      <c r="W17" s="19">
        <v>2</v>
      </c>
      <c r="X17" s="19">
        <v>2</v>
      </c>
      <c r="Y17" s="16">
        <f t="shared" si="3"/>
        <v>0</v>
      </c>
      <c r="Z17" s="19">
        <v>1</v>
      </c>
      <c r="AA17" s="19">
        <v>2</v>
      </c>
      <c r="AB17" s="16">
        <f t="shared" si="4"/>
        <v>1</v>
      </c>
      <c r="AC17" s="19">
        <v>1</v>
      </c>
      <c r="AD17" s="19">
        <v>1</v>
      </c>
      <c r="AE17" s="16">
        <f t="shared" si="41"/>
        <v>0</v>
      </c>
      <c r="AF17" s="19">
        <v>2</v>
      </c>
      <c r="AG17" s="19">
        <v>2</v>
      </c>
      <c r="AH17" s="16">
        <f t="shared" si="6"/>
        <v>0</v>
      </c>
      <c r="AI17" s="19">
        <v>1</v>
      </c>
      <c r="AJ17" s="19">
        <v>2</v>
      </c>
      <c r="AK17" s="16">
        <f t="shared" si="7"/>
        <v>1</v>
      </c>
      <c r="AL17" s="19">
        <v>1</v>
      </c>
      <c r="AM17" s="19">
        <v>1</v>
      </c>
      <c r="AN17" s="16">
        <f t="shared" si="8"/>
        <v>0</v>
      </c>
      <c r="AO17" s="19">
        <f t="shared" si="26"/>
        <v>11</v>
      </c>
      <c r="AP17" s="20">
        <f t="shared" si="26"/>
        <v>20</v>
      </c>
      <c r="AQ17" s="17">
        <f t="shared" si="27"/>
        <v>9</v>
      </c>
      <c r="AR17" s="20">
        <v>3</v>
      </c>
      <c r="AS17" s="20">
        <v>3</v>
      </c>
      <c r="AT17" s="16">
        <f t="shared" si="28"/>
        <v>0</v>
      </c>
      <c r="AU17" s="20">
        <v>3</v>
      </c>
      <c r="AV17" s="20">
        <v>3</v>
      </c>
      <c r="AW17" s="16">
        <f t="shared" si="29"/>
        <v>0</v>
      </c>
      <c r="AX17" s="20">
        <v>3</v>
      </c>
      <c r="AY17" s="20">
        <v>3</v>
      </c>
      <c r="AZ17" s="16">
        <f t="shared" si="30"/>
        <v>0</v>
      </c>
      <c r="BA17" s="20">
        <v>3</v>
      </c>
      <c r="BB17" s="20">
        <v>3</v>
      </c>
      <c r="BC17" s="16">
        <f t="shared" si="31"/>
        <v>0</v>
      </c>
      <c r="BD17" s="20">
        <v>3</v>
      </c>
      <c r="BE17" s="20">
        <v>3</v>
      </c>
      <c r="BF17" s="16">
        <f t="shared" si="32"/>
        <v>0</v>
      </c>
      <c r="BG17" s="20">
        <v>3</v>
      </c>
      <c r="BH17" s="20">
        <v>3</v>
      </c>
      <c r="BI17" s="16">
        <f t="shared" si="33"/>
        <v>0</v>
      </c>
      <c r="BJ17" s="20">
        <v>3</v>
      </c>
      <c r="BK17" s="20">
        <v>3</v>
      </c>
      <c r="BL17" s="16">
        <f t="shared" si="34"/>
        <v>0</v>
      </c>
      <c r="BM17" s="20">
        <v>3</v>
      </c>
      <c r="BN17" s="20">
        <v>3</v>
      </c>
      <c r="BO17" s="16">
        <f t="shared" si="35"/>
        <v>0</v>
      </c>
      <c r="BP17" s="20" t="s">
        <v>25</v>
      </c>
      <c r="BQ17" s="20" t="s">
        <v>25</v>
      </c>
      <c r="BR17" s="16" t="str">
        <f t="shared" si="36"/>
        <v/>
      </c>
      <c r="BS17" s="20">
        <v>3</v>
      </c>
      <c r="BT17" s="20">
        <v>2</v>
      </c>
      <c r="BU17" s="16">
        <f t="shared" si="37"/>
        <v>-1</v>
      </c>
      <c r="BV17" s="20">
        <v>3</v>
      </c>
      <c r="BW17" s="20">
        <v>1</v>
      </c>
      <c r="BX17" s="16">
        <f t="shared" si="38"/>
        <v>-2</v>
      </c>
      <c r="BY17" s="20">
        <v>3</v>
      </c>
      <c r="BZ17" s="20">
        <v>3</v>
      </c>
      <c r="CA17" s="16">
        <f t="shared" si="39"/>
        <v>0</v>
      </c>
      <c r="CB17" s="20">
        <v>3</v>
      </c>
      <c r="CC17" s="20">
        <v>3</v>
      </c>
      <c r="CD17" s="16">
        <f t="shared" si="40"/>
        <v>0</v>
      </c>
      <c r="CE17" s="20">
        <v>3</v>
      </c>
      <c r="CF17" s="20">
        <v>3</v>
      </c>
      <c r="CG17" s="16">
        <f t="shared" si="42"/>
        <v>0</v>
      </c>
      <c r="CH17" s="20">
        <f t="shared" si="43"/>
        <v>39</v>
      </c>
      <c r="CI17" s="20">
        <f t="shared" si="44"/>
        <v>36</v>
      </c>
      <c r="CJ17" s="17">
        <f t="shared" si="45"/>
        <v>-3</v>
      </c>
    </row>
    <row r="18" spans="1:88" ht="15" customHeight="1" x14ac:dyDescent="0.3">
      <c r="A18" s="29">
        <f t="shared" si="23"/>
        <v>11</v>
      </c>
      <c r="B18" s="36">
        <v>20200929611</v>
      </c>
      <c r="C18" s="39" t="s">
        <v>140</v>
      </c>
      <c r="D18" s="31" t="s">
        <v>176</v>
      </c>
      <c r="E18" s="33" t="s">
        <v>181</v>
      </c>
      <c r="F18" s="33" t="s">
        <v>179</v>
      </c>
      <c r="G18" s="34">
        <v>35100</v>
      </c>
      <c r="H18" s="35">
        <f t="shared" ca="1" si="24"/>
        <v>28.184826184043636</v>
      </c>
      <c r="I18" s="62" t="s">
        <v>194</v>
      </c>
      <c r="J18" s="35">
        <f t="shared" ca="1" si="25"/>
        <v>3.5190727593861033</v>
      </c>
      <c r="K18" s="36"/>
      <c r="L18" s="28" t="s">
        <v>159</v>
      </c>
      <c r="M18" s="18"/>
      <c r="N18" s="19">
        <v>3</v>
      </c>
      <c r="O18" s="19">
        <v>4</v>
      </c>
      <c r="P18" s="16">
        <f t="shared" si="0"/>
        <v>1</v>
      </c>
      <c r="Q18" s="19">
        <v>3</v>
      </c>
      <c r="R18" s="19">
        <v>6</v>
      </c>
      <c r="S18" s="16">
        <f t="shared" si="1"/>
        <v>3</v>
      </c>
      <c r="T18" s="19">
        <v>3</v>
      </c>
      <c r="U18" s="19">
        <v>3</v>
      </c>
      <c r="V18" s="16">
        <f t="shared" si="2"/>
        <v>0</v>
      </c>
      <c r="W18" s="19">
        <v>4</v>
      </c>
      <c r="X18" s="19">
        <v>3</v>
      </c>
      <c r="Y18" s="16">
        <f t="shared" si="3"/>
        <v>-1</v>
      </c>
      <c r="Z18" s="19">
        <v>3</v>
      </c>
      <c r="AA18" s="19">
        <v>3</v>
      </c>
      <c r="AB18" s="16">
        <f t="shared" si="4"/>
        <v>0</v>
      </c>
      <c r="AC18" s="19">
        <v>3</v>
      </c>
      <c r="AD18" s="19">
        <v>3</v>
      </c>
      <c r="AE18" s="16">
        <f t="shared" si="41"/>
        <v>0</v>
      </c>
      <c r="AF18" s="19">
        <v>4</v>
      </c>
      <c r="AG18" s="19">
        <v>4</v>
      </c>
      <c r="AH18" s="16">
        <f t="shared" si="6"/>
        <v>0</v>
      </c>
      <c r="AI18" s="19">
        <v>4</v>
      </c>
      <c r="AJ18" s="19">
        <v>4</v>
      </c>
      <c r="AK18" s="16">
        <f t="shared" si="7"/>
        <v>0</v>
      </c>
      <c r="AL18" s="19">
        <v>3</v>
      </c>
      <c r="AM18" s="19">
        <v>4</v>
      </c>
      <c r="AN18" s="16">
        <f t="shared" si="8"/>
        <v>1</v>
      </c>
      <c r="AO18" s="19">
        <f t="shared" si="26"/>
        <v>30</v>
      </c>
      <c r="AP18" s="20">
        <f t="shared" si="26"/>
        <v>34</v>
      </c>
      <c r="AQ18" s="17">
        <f t="shared" si="27"/>
        <v>4</v>
      </c>
      <c r="AR18" s="20">
        <v>4</v>
      </c>
      <c r="AS18" s="20">
        <v>4</v>
      </c>
      <c r="AT18" s="16">
        <f t="shared" si="28"/>
        <v>0</v>
      </c>
      <c r="AU18" s="20">
        <v>4</v>
      </c>
      <c r="AV18" s="20">
        <v>4</v>
      </c>
      <c r="AW18" s="16">
        <f t="shared" si="29"/>
        <v>0</v>
      </c>
      <c r="AX18" s="20">
        <v>4</v>
      </c>
      <c r="AY18" s="20">
        <v>4</v>
      </c>
      <c r="AZ18" s="16">
        <f t="shared" si="30"/>
        <v>0</v>
      </c>
      <c r="BA18" s="20">
        <v>4</v>
      </c>
      <c r="BB18" s="20">
        <v>4</v>
      </c>
      <c r="BC18" s="16">
        <f t="shared" si="31"/>
        <v>0</v>
      </c>
      <c r="BD18" s="20">
        <v>4</v>
      </c>
      <c r="BE18" s="20">
        <v>4</v>
      </c>
      <c r="BF18" s="16">
        <f t="shared" si="32"/>
        <v>0</v>
      </c>
      <c r="BG18" s="20">
        <v>4</v>
      </c>
      <c r="BH18" s="20">
        <v>4</v>
      </c>
      <c r="BI18" s="16">
        <f t="shared" si="33"/>
        <v>0</v>
      </c>
      <c r="BJ18" s="20" t="s">
        <v>25</v>
      </c>
      <c r="BK18" s="20" t="s">
        <v>25</v>
      </c>
      <c r="BL18" s="16" t="str">
        <f t="shared" si="34"/>
        <v/>
      </c>
      <c r="BM18" s="20" t="s">
        <v>25</v>
      </c>
      <c r="BN18" s="20" t="s">
        <v>25</v>
      </c>
      <c r="BO18" s="16" t="str">
        <f t="shared" si="35"/>
        <v/>
      </c>
      <c r="BP18" s="20" t="s">
        <v>25</v>
      </c>
      <c r="BQ18" s="20" t="s">
        <v>25</v>
      </c>
      <c r="BR18" s="16" t="str">
        <f t="shared" si="36"/>
        <v/>
      </c>
      <c r="BS18" s="20">
        <v>4</v>
      </c>
      <c r="BT18" s="20">
        <v>3</v>
      </c>
      <c r="BU18" s="16">
        <f t="shared" si="37"/>
        <v>-1</v>
      </c>
      <c r="BV18" s="20">
        <v>4</v>
      </c>
      <c r="BW18" s="20">
        <v>3</v>
      </c>
      <c r="BX18" s="16">
        <f t="shared" si="38"/>
        <v>-1</v>
      </c>
      <c r="BY18" s="20">
        <v>4</v>
      </c>
      <c r="BZ18" s="20">
        <v>3</v>
      </c>
      <c r="CA18" s="16">
        <f t="shared" si="39"/>
        <v>-1</v>
      </c>
      <c r="CB18" s="20">
        <v>4</v>
      </c>
      <c r="CC18" s="20">
        <v>3</v>
      </c>
      <c r="CD18" s="16">
        <f t="shared" si="40"/>
        <v>-1</v>
      </c>
      <c r="CE18" s="20">
        <v>4</v>
      </c>
      <c r="CF18" s="20">
        <v>4</v>
      </c>
      <c r="CG18" s="16">
        <f t="shared" si="42"/>
        <v>0</v>
      </c>
      <c r="CH18" s="20">
        <f t="shared" si="43"/>
        <v>44</v>
      </c>
      <c r="CI18" s="20">
        <f t="shared" si="44"/>
        <v>40</v>
      </c>
      <c r="CJ18" s="17">
        <f t="shared" si="45"/>
        <v>-4</v>
      </c>
    </row>
    <row r="19" spans="1:88" ht="15" customHeight="1" x14ac:dyDescent="0.3">
      <c r="A19" s="29">
        <f t="shared" si="23"/>
        <v>12</v>
      </c>
      <c r="B19" s="37">
        <v>20050926062</v>
      </c>
      <c r="C19" s="31" t="s">
        <v>139</v>
      </c>
      <c r="D19" s="31" t="s">
        <v>137</v>
      </c>
      <c r="E19" s="33" t="s">
        <v>181</v>
      </c>
      <c r="F19" s="33" t="s">
        <v>179</v>
      </c>
      <c r="G19" s="34">
        <v>29990</v>
      </c>
      <c r="H19" s="35">
        <f t="shared" ca="1" si="24"/>
        <v>42.184826184043636</v>
      </c>
      <c r="I19" s="62" t="s">
        <v>195</v>
      </c>
      <c r="J19" s="35">
        <f t="shared" ca="1" si="25"/>
        <v>18.538250841577884</v>
      </c>
      <c r="K19" s="36"/>
      <c r="L19" s="28" t="s">
        <v>157</v>
      </c>
      <c r="M19" s="18"/>
      <c r="N19" s="19">
        <v>1</v>
      </c>
      <c r="O19" s="19">
        <v>2</v>
      </c>
      <c r="P19" s="16">
        <f t="shared" si="0"/>
        <v>1</v>
      </c>
      <c r="Q19" s="19">
        <v>1</v>
      </c>
      <c r="R19" s="19">
        <v>3</v>
      </c>
      <c r="S19" s="16">
        <f t="shared" si="1"/>
        <v>2</v>
      </c>
      <c r="T19" s="19">
        <v>1</v>
      </c>
      <c r="U19" s="19">
        <v>2</v>
      </c>
      <c r="V19" s="16">
        <f t="shared" si="2"/>
        <v>1</v>
      </c>
      <c r="W19" s="19">
        <v>2</v>
      </c>
      <c r="X19" s="19">
        <v>2</v>
      </c>
      <c r="Y19" s="16">
        <f t="shared" si="3"/>
        <v>0</v>
      </c>
      <c r="Z19" s="19">
        <v>1</v>
      </c>
      <c r="AA19" s="19">
        <v>2</v>
      </c>
      <c r="AB19" s="16">
        <f t="shared" si="4"/>
        <v>1</v>
      </c>
      <c r="AC19" s="19">
        <v>1</v>
      </c>
      <c r="AD19" s="19">
        <v>1</v>
      </c>
      <c r="AE19" s="16">
        <f t="shared" si="41"/>
        <v>0</v>
      </c>
      <c r="AF19" s="19">
        <v>2</v>
      </c>
      <c r="AG19" s="19">
        <v>2</v>
      </c>
      <c r="AH19" s="16">
        <f t="shared" si="6"/>
        <v>0</v>
      </c>
      <c r="AI19" s="19">
        <v>1</v>
      </c>
      <c r="AJ19" s="19">
        <v>2</v>
      </c>
      <c r="AK19" s="16">
        <f t="shared" si="7"/>
        <v>1</v>
      </c>
      <c r="AL19" s="19">
        <v>1</v>
      </c>
      <c r="AM19" s="19">
        <v>2</v>
      </c>
      <c r="AN19" s="16">
        <f t="shared" si="8"/>
        <v>1</v>
      </c>
      <c r="AO19" s="19">
        <f t="shared" si="26"/>
        <v>11</v>
      </c>
      <c r="AP19" s="20">
        <f t="shared" si="26"/>
        <v>18</v>
      </c>
      <c r="AQ19" s="17">
        <f t="shared" si="27"/>
        <v>7</v>
      </c>
      <c r="AR19" s="20">
        <v>3</v>
      </c>
      <c r="AS19" s="20">
        <v>3</v>
      </c>
      <c r="AT19" s="16">
        <f t="shared" si="28"/>
        <v>0</v>
      </c>
      <c r="AU19" s="20">
        <v>3</v>
      </c>
      <c r="AV19" s="20">
        <v>3</v>
      </c>
      <c r="AW19" s="16">
        <f t="shared" si="29"/>
        <v>0</v>
      </c>
      <c r="AX19" s="20">
        <v>3</v>
      </c>
      <c r="AY19" s="20">
        <v>3</v>
      </c>
      <c r="AZ19" s="16">
        <f t="shared" si="30"/>
        <v>0</v>
      </c>
      <c r="BA19" s="20">
        <v>3</v>
      </c>
      <c r="BB19" s="20">
        <v>3</v>
      </c>
      <c r="BC19" s="16">
        <f t="shared" si="31"/>
        <v>0</v>
      </c>
      <c r="BD19" s="20">
        <v>3</v>
      </c>
      <c r="BE19" s="20">
        <v>4</v>
      </c>
      <c r="BF19" s="16">
        <f t="shared" si="32"/>
        <v>1</v>
      </c>
      <c r="BG19" s="20">
        <v>3</v>
      </c>
      <c r="BH19" s="20">
        <v>3</v>
      </c>
      <c r="BI19" s="16">
        <f t="shared" si="33"/>
        <v>0</v>
      </c>
      <c r="BJ19" s="20" t="s">
        <v>25</v>
      </c>
      <c r="BK19" s="20" t="s">
        <v>25</v>
      </c>
      <c r="BL19" s="16" t="str">
        <f t="shared" si="34"/>
        <v/>
      </c>
      <c r="BM19" s="20" t="s">
        <v>25</v>
      </c>
      <c r="BN19" s="20" t="s">
        <v>25</v>
      </c>
      <c r="BO19" s="16" t="str">
        <f t="shared" si="35"/>
        <v/>
      </c>
      <c r="BP19" s="20" t="s">
        <v>25</v>
      </c>
      <c r="BQ19" s="20" t="s">
        <v>25</v>
      </c>
      <c r="BR19" s="16" t="str">
        <f t="shared" si="36"/>
        <v/>
      </c>
      <c r="BS19" s="20">
        <v>3</v>
      </c>
      <c r="BT19" s="20">
        <v>2</v>
      </c>
      <c r="BU19" s="16">
        <f t="shared" si="37"/>
        <v>-1</v>
      </c>
      <c r="BV19" s="20">
        <v>3</v>
      </c>
      <c r="BW19" s="20">
        <v>1</v>
      </c>
      <c r="BX19" s="16">
        <f t="shared" si="38"/>
        <v>-2</v>
      </c>
      <c r="BY19" s="20">
        <v>3</v>
      </c>
      <c r="BZ19" s="20">
        <v>2</v>
      </c>
      <c r="CA19" s="16">
        <f t="shared" si="39"/>
        <v>-1</v>
      </c>
      <c r="CB19" s="20">
        <v>3</v>
      </c>
      <c r="CC19" s="20">
        <v>2</v>
      </c>
      <c r="CD19" s="16">
        <f t="shared" si="40"/>
        <v>-1</v>
      </c>
      <c r="CE19" s="20">
        <v>3</v>
      </c>
      <c r="CF19" s="20">
        <v>3</v>
      </c>
      <c r="CG19" s="16">
        <f t="shared" si="42"/>
        <v>0</v>
      </c>
      <c r="CH19" s="20">
        <f t="shared" si="43"/>
        <v>33</v>
      </c>
      <c r="CI19" s="20">
        <f t="shared" si="44"/>
        <v>29</v>
      </c>
      <c r="CJ19" s="17">
        <f t="shared" si="45"/>
        <v>-4</v>
      </c>
    </row>
    <row r="20" spans="1:88" ht="15" customHeight="1" x14ac:dyDescent="0.3">
      <c r="A20" s="29">
        <f t="shared" si="23"/>
        <v>13</v>
      </c>
      <c r="B20" s="30">
        <v>20040324016</v>
      </c>
      <c r="C20" s="31" t="s">
        <v>141</v>
      </c>
      <c r="D20" s="31" t="s">
        <v>177</v>
      </c>
      <c r="E20" s="33" t="s">
        <v>181</v>
      </c>
      <c r="F20" s="33" t="s">
        <v>179</v>
      </c>
      <c r="G20" s="34">
        <v>29863</v>
      </c>
      <c r="H20" s="35">
        <f t="shared" ca="1" si="24"/>
        <v>42.532771389523091</v>
      </c>
      <c r="I20" s="62" t="s">
        <v>191</v>
      </c>
      <c r="J20" s="35">
        <f t="shared" ca="1" si="25"/>
        <v>20.047839882673774</v>
      </c>
      <c r="K20" s="36"/>
      <c r="L20" s="28" t="s">
        <v>157</v>
      </c>
      <c r="M20" s="18"/>
      <c r="N20" s="19">
        <v>1</v>
      </c>
      <c r="O20" s="19">
        <v>1</v>
      </c>
      <c r="P20" s="16">
        <f t="shared" si="0"/>
        <v>0</v>
      </c>
      <c r="Q20" s="19">
        <v>1</v>
      </c>
      <c r="R20" s="19">
        <v>6</v>
      </c>
      <c r="S20" s="16">
        <f t="shared" si="1"/>
        <v>5</v>
      </c>
      <c r="T20" s="19">
        <v>1</v>
      </c>
      <c r="U20" s="19">
        <v>1</v>
      </c>
      <c r="V20" s="16">
        <f t="shared" si="2"/>
        <v>0</v>
      </c>
      <c r="W20" s="19">
        <v>1</v>
      </c>
      <c r="X20" s="19">
        <v>1</v>
      </c>
      <c r="Y20" s="16">
        <f t="shared" si="3"/>
        <v>0</v>
      </c>
      <c r="Z20" s="19">
        <v>1</v>
      </c>
      <c r="AA20" s="19">
        <v>1</v>
      </c>
      <c r="AB20" s="16">
        <f t="shared" si="4"/>
        <v>0</v>
      </c>
      <c r="AC20" s="19">
        <v>1</v>
      </c>
      <c r="AD20" s="19">
        <v>1</v>
      </c>
      <c r="AE20" s="16">
        <f t="shared" si="41"/>
        <v>0</v>
      </c>
      <c r="AF20" s="19">
        <v>2</v>
      </c>
      <c r="AG20" s="19">
        <v>2</v>
      </c>
      <c r="AH20" s="16">
        <f t="shared" si="6"/>
        <v>0</v>
      </c>
      <c r="AI20" s="19">
        <v>1</v>
      </c>
      <c r="AJ20" s="19">
        <v>1</v>
      </c>
      <c r="AK20" s="16">
        <f t="shared" si="7"/>
        <v>0</v>
      </c>
      <c r="AL20" s="19">
        <v>1</v>
      </c>
      <c r="AM20" s="19">
        <v>1</v>
      </c>
      <c r="AN20" s="16">
        <f t="shared" si="8"/>
        <v>0</v>
      </c>
      <c r="AO20" s="19">
        <f t="shared" si="26"/>
        <v>10</v>
      </c>
      <c r="AP20" s="20">
        <f t="shared" si="26"/>
        <v>15</v>
      </c>
      <c r="AQ20" s="17">
        <f t="shared" si="27"/>
        <v>5</v>
      </c>
      <c r="AR20" s="20">
        <v>2</v>
      </c>
      <c r="AS20" s="20">
        <v>2</v>
      </c>
      <c r="AT20" s="16">
        <f t="shared" si="28"/>
        <v>0</v>
      </c>
      <c r="AU20" s="20">
        <v>2</v>
      </c>
      <c r="AV20" s="20">
        <v>2</v>
      </c>
      <c r="AW20" s="16">
        <f t="shared" si="29"/>
        <v>0</v>
      </c>
      <c r="AX20" s="20">
        <v>2</v>
      </c>
      <c r="AY20" s="20">
        <v>2</v>
      </c>
      <c r="AZ20" s="16">
        <f t="shared" si="30"/>
        <v>0</v>
      </c>
      <c r="BA20" s="20">
        <v>2</v>
      </c>
      <c r="BB20" s="20">
        <v>2</v>
      </c>
      <c r="BC20" s="16">
        <f t="shared" si="31"/>
        <v>0</v>
      </c>
      <c r="BD20" s="20">
        <v>2</v>
      </c>
      <c r="BE20" s="20">
        <v>2</v>
      </c>
      <c r="BF20" s="16">
        <f t="shared" si="32"/>
        <v>0</v>
      </c>
      <c r="BG20" s="20">
        <v>2</v>
      </c>
      <c r="BH20" s="20">
        <v>2</v>
      </c>
      <c r="BI20" s="16">
        <f t="shared" si="33"/>
        <v>0</v>
      </c>
      <c r="BJ20" s="20" t="s">
        <v>25</v>
      </c>
      <c r="BK20" s="20" t="s">
        <v>25</v>
      </c>
      <c r="BL20" s="16" t="str">
        <f t="shared" si="34"/>
        <v/>
      </c>
      <c r="BM20" s="20" t="s">
        <v>25</v>
      </c>
      <c r="BN20" s="20" t="s">
        <v>25</v>
      </c>
      <c r="BO20" s="16" t="str">
        <f t="shared" si="35"/>
        <v/>
      </c>
      <c r="BP20" s="20" t="s">
        <v>25</v>
      </c>
      <c r="BQ20" s="20" t="s">
        <v>25</v>
      </c>
      <c r="BR20" s="16" t="str">
        <f t="shared" si="36"/>
        <v/>
      </c>
      <c r="BS20" s="20">
        <v>2</v>
      </c>
      <c r="BT20" s="20">
        <v>2</v>
      </c>
      <c r="BU20" s="16">
        <f t="shared" si="37"/>
        <v>0</v>
      </c>
      <c r="BV20" s="20">
        <v>2</v>
      </c>
      <c r="BW20" s="20">
        <v>2</v>
      </c>
      <c r="BX20" s="16">
        <f t="shared" si="38"/>
        <v>0</v>
      </c>
      <c r="BY20" s="20">
        <v>2</v>
      </c>
      <c r="BZ20" s="20">
        <v>1</v>
      </c>
      <c r="CA20" s="16">
        <f t="shared" si="39"/>
        <v>-1</v>
      </c>
      <c r="CB20" s="20">
        <v>2</v>
      </c>
      <c r="CC20" s="20">
        <v>1</v>
      </c>
      <c r="CD20" s="16">
        <f t="shared" si="40"/>
        <v>-1</v>
      </c>
      <c r="CE20" s="20">
        <v>2</v>
      </c>
      <c r="CF20" s="20">
        <v>2</v>
      </c>
      <c r="CG20" s="16">
        <f t="shared" si="42"/>
        <v>0</v>
      </c>
      <c r="CH20" s="20">
        <f t="shared" si="43"/>
        <v>22</v>
      </c>
      <c r="CI20" s="20">
        <f t="shared" si="44"/>
        <v>20</v>
      </c>
      <c r="CJ20" s="17">
        <f t="shared" si="45"/>
        <v>-2</v>
      </c>
    </row>
    <row r="21" spans="1:88" ht="15" customHeight="1" x14ac:dyDescent="0.3">
      <c r="A21" s="29">
        <f t="shared" si="23"/>
        <v>14</v>
      </c>
      <c r="B21" s="37">
        <v>20180503433</v>
      </c>
      <c r="C21" s="31" t="s">
        <v>142</v>
      </c>
      <c r="D21" s="38" t="s">
        <v>177</v>
      </c>
      <c r="E21" s="33" t="s">
        <v>181</v>
      </c>
      <c r="F21" s="33" t="s">
        <v>179</v>
      </c>
      <c r="G21" s="34">
        <v>35361</v>
      </c>
      <c r="H21" s="35">
        <f t="shared" ca="1" si="24"/>
        <v>27.469757690892951</v>
      </c>
      <c r="I21" s="62" t="s">
        <v>196</v>
      </c>
      <c r="J21" s="35">
        <f t="shared" ca="1" si="25"/>
        <v>5.9300316634956927</v>
      </c>
      <c r="K21" s="36"/>
      <c r="L21" s="28" t="s">
        <v>156</v>
      </c>
      <c r="M21" s="18"/>
      <c r="N21" s="19">
        <v>1</v>
      </c>
      <c r="O21" s="19">
        <v>1</v>
      </c>
      <c r="P21" s="16">
        <f t="shared" si="0"/>
        <v>0</v>
      </c>
      <c r="Q21" s="19">
        <v>1</v>
      </c>
      <c r="R21" s="19">
        <v>6</v>
      </c>
      <c r="S21" s="16">
        <f t="shared" si="1"/>
        <v>5</v>
      </c>
      <c r="T21" s="19">
        <v>1</v>
      </c>
      <c r="U21" s="19">
        <v>1</v>
      </c>
      <c r="V21" s="16">
        <f t="shared" si="2"/>
        <v>0</v>
      </c>
      <c r="W21" s="19">
        <v>1</v>
      </c>
      <c r="X21" s="19">
        <v>1</v>
      </c>
      <c r="Y21" s="16">
        <f t="shared" si="3"/>
        <v>0</v>
      </c>
      <c r="Z21" s="19">
        <v>1</v>
      </c>
      <c r="AA21" s="19">
        <v>1</v>
      </c>
      <c r="AB21" s="16">
        <f t="shared" si="4"/>
        <v>0</v>
      </c>
      <c r="AC21" s="19">
        <v>1</v>
      </c>
      <c r="AD21" s="19">
        <v>1</v>
      </c>
      <c r="AE21" s="16">
        <f t="shared" si="41"/>
        <v>0</v>
      </c>
      <c r="AF21" s="19">
        <v>2</v>
      </c>
      <c r="AG21" s="19">
        <v>2</v>
      </c>
      <c r="AH21" s="16">
        <f t="shared" si="6"/>
        <v>0</v>
      </c>
      <c r="AI21" s="19">
        <v>1</v>
      </c>
      <c r="AJ21" s="19">
        <v>1</v>
      </c>
      <c r="AK21" s="16">
        <f t="shared" si="7"/>
        <v>0</v>
      </c>
      <c r="AL21" s="19">
        <v>1</v>
      </c>
      <c r="AM21" s="19">
        <v>1</v>
      </c>
      <c r="AN21" s="16">
        <f t="shared" si="8"/>
        <v>0</v>
      </c>
      <c r="AO21" s="19">
        <f t="shared" si="26"/>
        <v>10</v>
      </c>
      <c r="AP21" s="20">
        <f t="shared" si="26"/>
        <v>15</v>
      </c>
      <c r="AQ21" s="17">
        <f t="shared" si="27"/>
        <v>5</v>
      </c>
      <c r="AR21" s="20">
        <v>2</v>
      </c>
      <c r="AS21" s="20">
        <v>2</v>
      </c>
      <c r="AT21" s="16">
        <f t="shared" si="28"/>
        <v>0</v>
      </c>
      <c r="AU21" s="20">
        <v>2</v>
      </c>
      <c r="AV21" s="20">
        <v>2</v>
      </c>
      <c r="AW21" s="16">
        <f t="shared" si="29"/>
        <v>0</v>
      </c>
      <c r="AX21" s="20">
        <v>2</v>
      </c>
      <c r="AY21" s="20">
        <v>2</v>
      </c>
      <c r="AZ21" s="16">
        <f t="shared" si="30"/>
        <v>0</v>
      </c>
      <c r="BA21" s="20">
        <v>2</v>
      </c>
      <c r="BB21" s="20">
        <v>3</v>
      </c>
      <c r="BC21" s="16">
        <f t="shared" si="31"/>
        <v>1</v>
      </c>
      <c r="BD21" s="20">
        <v>2</v>
      </c>
      <c r="BE21" s="20">
        <v>3</v>
      </c>
      <c r="BF21" s="16">
        <f t="shared" si="32"/>
        <v>1</v>
      </c>
      <c r="BG21" s="20">
        <v>2</v>
      </c>
      <c r="BH21" s="20">
        <v>2</v>
      </c>
      <c r="BI21" s="16">
        <f t="shared" si="33"/>
        <v>0</v>
      </c>
      <c r="BJ21" s="20" t="s">
        <v>25</v>
      </c>
      <c r="BK21" s="20" t="s">
        <v>25</v>
      </c>
      <c r="BL21" s="16" t="str">
        <f t="shared" si="34"/>
        <v/>
      </c>
      <c r="BM21" s="20" t="s">
        <v>25</v>
      </c>
      <c r="BN21" s="20" t="s">
        <v>25</v>
      </c>
      <c r="BO21" s="16" t="str">
        <f t="shared" si="35"/>
        <v/>
      </c>
      <c r="BP21" s="20" t="s">
        <v>25</v>
      </c>
      <c r="BQ21" s="20" t="s">
        <v>25</v>
      </c>
      <c r="BR21" s="16" t="str">
        <f t="shared" si="36"/>
        <v/>
      </c>
      <c r="BS21" s="20">
        <v>2</v>
      </c>
      <c r="BT21" s="20">
        <v>2</v>
      </c>
      <c r="BU21" s="16">
        <f t="shared" si="37"/>
        <v>0</v>
      </c>
      <c r="BV21" s="20">
        <v>2</v>
      </c>
      <c r="BW21" s="20">
        <v>2</v>
      </c>
      <c r="BX21" s="16">
        <f t="shared" si="38"/>
        <v>0</v>
      </c>
      <c r="BY21" s="20">
        <v>2</v>
      </c>
      <c r="BZ21" s="20">
        <v>1</v>
      </c>
      <c r="CA21" s="16">
        <f t="shared" si="39"/>
        <v>-1</v>
      </c>
      <c r="CB21" s="20">
        <v>2</v>
      </c>
      <c r="CC21" s="20">
        <v>1</v>
      </c>
      <c r="CD21" s="16">
        <f t="shared" si="40"/>
        <v>-1</v>
      </c>
      <c r="CE21" s="20">
        <v>2</v>
      </c>
      <c r="CF21" s="20">
        <v>2</v>
      </c>
      <c r="CG21" s="16">
        <f t="shared" si="42"/>
        <v>0</v>
      </c>
      <c r="CH21" s="20">
        <f t="shared" si="43"/>
        <v>22</v>
      </c>
      <c r="CI21" s="20">
        <f t="shared" si="44"/>
        <v>22</v>
      </c>
      <c r="CJ21" s="17">
        <f t="shared" si="45"/>
        <v>0</v>
      </c>
    </row>
    <row r="22" spans="1:88" ht="15" customHeight="1" x14ac:dyDescent="0.3">
      <c r="A22" s="29">
        <f t="shared" si="23"/>
        <v>15</v>
      </c>
      <c r="B22" s="30">
        <v>20171009388</v>
      </c>
      <c r="C22" s="31" t="s">
        <v>175</v>
      </c>
      <c r="D22" s="38" t="s">
        <v>177</v>
      </c>
      <c r="E22" s="33" t="s">
        <v>182</v>
      </c>
      <c r="F22" s="33" t="s">
        <v>179</v>
      </c>
      <c r="G22" s="34">
        <v>34032</v>
      </c>
      <c r="H22" s="35">
        <f t="shared" ca="1" si="24"/>
        <v>31.11085358130391</v>
      </c>
      <c r="I22" s="62" t="s">
        <v>197</v>
      </c>
      <c r="J22" s="35">
        <f t="shared" ca="1" si="25"/>
        <v>6.4944152251395284</v>
      </c>
      <c r="K22" s="36"/>
      <c r="L22" s="28" t="s">
        <v>157</v>
      </c>
      <c r="M22" s="18"/>
      <c r="N22" s="19">
        <v>1</v>
      </c>
      <c r="O22" s="19">
        <v>1</v>
      </c>
      <c r="P22" s="16">
        <f t="shared" si="0"/>
        <v>0</v>
      </c>
      <c r="Q22" s="19">
        <v>1</v>
      </c>
      <c r="R22" s="19">
        <v>1</v>
      </c>
      <c r="S22" s="16">
        <f t="shared" si="1"/>
        <v>0</v>
      </c>
      <c r="T22" s="19">
        <v>1</v>
      </c>
      <c r="U22" s="19">
        <v>1</v>
      </c>
      <c r="V22" s="16">
        <f t="shared" si="2"/>
        <v>0</v>
      </c>
      <c r="W22" s="19">
        <v>1</v>
      </c>
      <c r="X22" s="19">
        <v>1</v>
      </c>
      <c r="Y22" s="16">
        <f t="shared" si="3"/>
        <v>0</v>
      </c>
      <c r="Z22" s="19">
        <v>1</v>
      </c>
      <c r="AA22" s="19">
        <v>1</v>
      </c>
      <c r="AB22" s="16">
        <f t="shared" si="4"/>
        <v>0</v>
      </c>
      <c r="AC22" s="19">
        <v>1</v>
      </c>
      <c r="AD22" s="19">
        <v>1</v>
      </c>
      <c r="AE22" s="16">
        <f t="shared" si="41"/>
        <v>0</v>
      </c>
      <c r="AF22" s="19">
        <v>2</v>
      </c>
      <c r="AG22" s="19">
        <v>2</v>
      </c>
      <c r="AH22" s="16">
        <f t="shared" si="6"/>
        <v>0</v>
      </c>
      <c r="AI22" s="19">
        <v>1</v>
      </c>
      <c r="AJ22" s="19">
        <v>1</v>
      </c>
      <c r="AK22" s="16">
        <f t="shared" si="7"/>
        <v>0</v>
      </c>
      <c r="AL22" s="19">
        <v>1</v>
      </c>
      <c r="AM22" s="19">
        <v>1</v>
      </c>
      <c r="AN22" s="16">
        <f t="shared" si="8"/>
        <v>0</v>
      </c>
      <c r="AO22" s="19">
        <f t="shared" si="26"/>
        <v>10</v>
      </c>
      <c r="AP22" s="20">
        <f t="shared" si="26"/>
        <v>10</v>
      </c>
      <c r="AQ22" s="17">
        <f t="shared" si="27"/>
        <v>0</v>
      </c>
      <c r="AR22" s="20">
        <v>2</v>
      </c>
      <c r="AS22" s="20">
        <v>2</v>
      </c>
      <c r="AT22" s="16">
        <f t="shared" si="28"/>
        <v>0</v>
      </c>
      <c r="AU22" s="20">
        <v>2</v>
      </c>
      <c r="AV22" s="20">
        <v>2</v>
      </c>
      <c r="AW22" s="16">
        <f t="shared" si="29"/>
        <v>0</v>
      </c>
      <c r="AX22" s="20">
        <v>2</v>
      </c>
      <c r="AY22" s="20">
        <v>2</v>
      </c>
      <c r="AZ22" s="16">
        <f t="shared" si="30"/>
        <v>0</v>
      </c>
      <c r="BA22" s="20" t="s">
        <v>25</v>
      </c>
      <c r="BB22" s="20" t="s">
        <v>25</v>
      </c>
      <c r="BC22" s="16" t="str">
        <f t="shared" si="31"/>
        <v/>
      </c>
      <c r="BD22" s="20" t="s">
        <v>25</v>
      </c>
      <c r="BE22" s="20" t="s">
        <v>25</v>
      </c>
      <c r="BF22" s="16" t="str">
        <f t="shared" si="32"/>
        <v/>
      </c>
      <c r="BG22" s="20" t="s">
        <v>25</v>
      </c>
      <c r="BH22" s="20" t="s">
        <v>25</v>
      </c>
      <c r="BI22" s="16" t="str">
        <f t="shared" si="33"/>
        <v/>
      </c>
      <c r="BJ22" s="20" t="s">
        <v>25</v>
      </c>
      <c r="BK22" s="20" t="s">
        <v>25</v>
      </c>
      <c r="BL22" s="16" t="str">
        <f t="shared" si="34"/>
        <v/>
      </c>
      <c r="BM22" s="20" t="s">
        <v>25</v>
      </c>
      <c r="BN22" s="20" t="s">
        <v>25</v>
      </c>
      <c r="BO22" s="16" t="str">
        <f t="shared" si="35"/>
        <v/>
      </c>
      <c r="BP22" s="20">
        <v>2</v>
      </c>
      <c r="BQ22" s="20">
        <v>2</v>
      </c>
      <c r="BR22" s="16">
        <f t="shared" si="36"/>
        <v>0</v>
      </c>
      <c r="BS22" s="20" t="s">
        <v>25</v>
      </c>
      <c r="BT22" s="20" t="s">
        <v>25</v>
      </c>
      <c r="BU22" s="16" t="str">
        <f t="shared" si="37"/>
        <v/>
      </c>
      <c r="BV22" s="20" t="s">
        <v>25</v>
      </c>
      <c r="BW22" s="20" t="s">
        <v>25</v>
      </c>
      <c r="BX22" s="16" t="str">
        <f t="shared" si="38"/>
        <v/>
      </c>
      <c r="BY22" s="20" t="s">
        <v>25</v>
      </c>
      <c r="BZ22" s="20" t="s">
        <v>25</v>
      </c>
      <c r="CA22" s="16" t="str">
        <f t="shared" si="39"/>
        <v/>
      </c>
      <c r="CB22" s="20" t="s">
        <v>25</v>
      </c>
      <c r="CC22" s="20" t="s">
        <v>25</v>
      </c>
      <c r="CD22" s="16" t="str">
        <f t="shared" si="40"/>
        <v/>
      </c>
      <c r="CE22" s="20">
        <v>2</v>
      </c>
      <c r="CF22" s="20">
        <v>2</v>
      </c>
      <c r="CG22" s="16">
        <f t="shared" si="42"/>
        <v>0</v>
      </c>
      <c r="CH22" s="20">
        <f t="shared" si="43"/>
        <v>10</v>
      </c>
      <c r="CI22" s="20">
        <f t="shared" si="44"/>
        <v>10</v>
      </c>
      <c r="CJ22" s="17">
        <f t="shared" si="45"/>
        <v>0</v>
      </c>
    </row>
    <row r="23" spans="1:88" ht="15" customHeight="1" x14ac:dyDescent="0.3">
      <c r="A23" s="29">
        <f t="shared" si="23"/>
        <v>16</v>
      </c>
      <c r="B23" s="37">
        <v>20010214717</v>
      </c>
      <c r="C23" s="31" t="s">
        <v>143</v>
      </c>
      <c r="D23" s="38" t="s">
        <v>145</v>
      </c>
      <c r="E23" s="33" t="s">
        <v>182</v>
      </c>
      <c r="F23" s="33" t="s">
        <v>179</v>
      </c>
      <c r="G23" s="34">
        <v>28651</v>
      </c>
      <c r="H23" s="35">
        <f t="shared" ca="1" si="24"/>
        <v>45.853319334728567</v>
      </c>
      <c r="I23" s="62" t="s">
        <v>198</v>
      </c>
      <c r="J23" s="35">
        <f t="shared" ca="1" si="25"/>
        <v>23.154689197742268</v>
      </c>
      <c r="K23" s="36"/>
      <c r="L23" s="28" t="s">
        <v>157</v>
      </c>
      <c r="M23" s="18"/>
      <c r="N23" s="19">
        <v>3</v>
      </c>
      <c r="O23" s="19">
        <v>3</v>
      </c>
      <c r="P23" s="16">
        <f t="shared" si="0"/>
        <v>0</v>
      </c>
      <c r="Q23" s="19">
        <v>3</v>
      </c>
      <c r="R23" s="19">
        <v>6</v>
      </c>
      <c r="S23" s="16">
        <f t="shared" si="1"/>
        <v>3</v>
      </c>
      <c r="T23" s="19">
        <v>3</v>
      </c>
      <c r="U23" s="19">
        <v>3</v>
      </c>
      <c r="V23" s="16">
        <f t="shared" si="2"/>
        <v>0</v>
      </c>
      <c r="W23" s="19">
        <v>3</v>
      </c>
      <c r="X23" s="19">
        <v>3</v>
      </c>
      <c r="Y23" s="16">
        <f t="shared" si="3"/>
        <v>0</v>
      </c>
      <c r="Z23" s="19">
        <v>3</v>
      </c>
      <c r="AA23" s="19">
        <v>4</v>
      </c>
      <c r="AB23" s="16">
        <f t="shared" si="4"/>
        <v>1</v>
      </c>
      <c r="AC23" s="19">
        <v>3</v>
      </c>
      <c r="AD23" s="19">
        <v>4</v>
      </c>
      <c r="AE23" s="16">
        <f t="shared" si="41"/>
        <v>1</v>
      </c>
      <c r="AF23" s="19">
        <v>4</v>
      </c>
      <c r="AG23" s="19">
        <v>4</v>
      </c>
      <c r="AH23" s="16">
        <f t="shared" si="6"/>
        <v>0</v>
      </c>
      <c r="AI23" s="19">
        <v>3</v>
      </c>
      <c r="AJ23" s="19">
        <v>4</v>
      </c>
      <c r="AK23" s="16">
        <f t="shared" si="7"/>
        <v>1</v>
      </c>
      <c r="AL23" s="19">
        <v>3</v>
      </c>
      <c r="AM23" s="19">
        <v>4</v>
      </c>
      <c r="AN23" s="16">
        <f t="shared" si="8"/>
        <v>1</v>
      </c>
      <c r="AO23" s="19">
        <f t="shared" si="26"/>
        <v>28</v>
      </c>
      <c r="AP23" s="20">
        <f t="shared" si="26"/>
        <v>35</v>
      </c>
      <c r="AQ23" s="17">
        <f t="shared" si="27"/>
        <v>7</v>
      </c>
      <c r="AR23" s="20">
        <v>4</v>
      </c>
      <c r="AS23" s="20">
        <v>4</v>
      </c>
      <c r="AT23" s="16">
        <f t="shared" si="28"/>
        <v>0</v>
      </c>
      <c r="AU23" s="20">
        <v>4</v>
      </c>
      <c r="AV23" s="20">
        <v>4</v>
      </c>
      <c r="AW23" s="16">
        <f t="shared" si="29"/>
        <v>0</v>
      </c>
      <c r="AX23" s="20">
        <v>4</v>
      </c>
      <c r="AY23" s="20">
        <v>4</v>
      </c>
      <c r="AZ23" s="16">
        <f t="shared" si="30"/>
        <v>0</v>
      </c>
      <c r="BA23" s="20" t="s">
        <v>25</v>
      </c>
      <c r="BB23" s="20" t="s">
        <v>25</v>
      </c>
      <c r="BC23" s="16" t="str">
        <f t="shared" si="31"/>
        <v/>
      </c>
      <c r="BD23" s="20" t="s">
        <v>25</v>
      </c>
      <c r="BE23" s="20" t="s">
        <v>25</v>
      </c>
      <c r="BF23" s="16" t="str">
        <f t="shared" si="32"/>
        <v/>
      </c>
      <c r="BG23" s="20" t="s">
        <v>25</v>
      </c>
      <c r="BH23" s="20" t="s">
        <v>25</v>
      </c>
      <c r="BI23" s="16" t="str">
        <f t="shared" si="33"/>
        <v/>
      </c>
      <c r="BJ23" s="20">
        <v>4</v>
      </c>
      <c r="BK23" s="20">
        <v>4</v>
      </c>
      <c r="BL23" s="16">
        <f t="shared" si="34"/>
        <v>0</v>
      </c>
      <c r="BM23" s="20">
        <v>4</v>
      </c>
      <c r="BN23" s="20">
        <v>4</v>
      </c>
      <c r="BO23" s="16">
        <f t="shared" si="35"/>
        <v>0</v>
      </c>
      <c r="BP23" s="20" t="s">
        <v>25</v>
      </c>
      <c r="BQ23" s="20" t="s">
        <v>25</v>
      </c>
      <c r="BR23" s="16" t="str">
        <f t="shared" si="36"/>
        <v/>
      </c>
      <c r="BS23" s="20" t="s">
        <v>25</v>
      </c>
      <c r="BT23" s="20" t="s">
        <v>25</v>
      </c>
      <c r="BU23" s="16" t="str">
        <f t="shared" si="37"/>
        <v/>
      </c>
      <c r="BV23" s="20" t="s">
        <v>25</v>
      </c>
      <c r="BW23" s="20" t="s">
        <v>25</v>
      </c>
      <c r="BX23" s="16" t="str">
        <f t="shared" si="38"/>
        <v/>
      </c>
      <c r="BY23" s="20" t="s">
        <v>25</v>
      </c>
      <c r="BZ23" s="20" t="s">
        <v>25</v>
      </c>
      <c r="CA23" s="16" t="str">
        <f t="shared" si="39"/>
        <v/>
      </c>
      <c r="CB23" s="20" t="s">
        <v>25</v>
      </c>
      <c r="CC23" s="20" t="s">
        <v>25</v>
      </c>
      <c r="CD23" s="16" t="str">
        <f t="shared" si="40"/>
        <v/>
      </c>
      <c r="CE23" s="20">
        <v>4</v>
      </c>
      <c r="CF23" s="20">
        <v>4</v>
      </c>
      <c r="CG23" s="16">
        <f t="shared" si="42"/>
        <v>0</v>
      </c>
      <c r="CH23" s="20">
        <f t="shared" si="43"/>
        <v>24</v>
      </c>
      <c r="CI23" s="20">
        <f t="shared" si="44"/>
        <v>24</v>
      </c>
      <c r="CJ23" s="17">
        <f t="shared" si="45"/>
        <v>0</v>
      </c>
    </row>
    <row r="24" spans="1:88" ht="15" customHeight="1" x14ac:dyDescent="0.3">
      <c r="A24" s="29">
        <f t="shared" si="23"/>
        <v>17</v>
      </c>
      <c r="B24" s="37">
        <v>19971103617</v>
      </c>
      <c r="C24" s="31" t="s">
        <v>144</v>
      </c>
      <c r="D24" s="31" t="s">
        <v>145</v>
      </c>
      <c r="E24" s="33" t="s">
        <v>182</v>
      </c>
      <c r="F24" s="33" t="s">
        <v>179</v>
      </c>
      <c r="G24" s="34">
        <v>26688</v>
      </c>
      <c r="H24" s="35">
        <f t="shared" ca="1" si="24"/>
        <v>51.231401526509394</v>
      </c>
      <c r="I24" s="62" t="s">
        <v>189</v>
      </c>
      <c r="J24" s="35">
        <f t="shared" ca="1" si="25"/>
        <v>26.439620704591583</v>
      </c>
      <c r="K24" s="36"/>
      <c r="L24" s="28" t="s">
        <v>156</v>
      </c>
      <c r="M24" s="18"/>
      <c r="N24" s="19">
        <v>3</v>
      </c>
      <c r="O24" s="19">
        <v>3</v>
      </c>
      <c r="P24" s="16">
        <f t="shared" si="0"/>
        <v>0</v>
      </c>
      <c r="Q24" s="19">
        <v>3</v>
      </c>
      <c r="R24" s="19">
        <v>6</v>
      </c>
      <c r="S24" s="16">
        <f t="shared" si="1"/>
        <v>3</v>
      </c>
      <c r="T24" s="19">
        <v>3</v>
      </c>
      <c r="U24" s="19">
        <v>4</v>
      </c>
      <c r="V24" s="16">
        <f t="shared" si="2"/>
        <v>1</v>
      </c>
      <c r="W24" s="19">
        <v>3</v>
      </c>
      <c r="X24" s="19">
        <v>3</v>
      </c>
      <c r="Y24" s="16">
        <f t="shared" si="3"/>
        <v>0</v>
      </c>
      <c r="Z24" s="19">
        <v>3</v>
      </c>
      <c r="AA24" s="19">
        <v>3</v>
      </c>
      <c r="AB24" s="16">
        <f t="shared" si="4"/>
        <v>0</v>
      </c>
      <c r="AC24" s="19">
        <v>3</v>
      </c>
      <c r="AD24" s="19">
        <v>3</v>
      </c>
      <c r="AE24" s="16">
        <f t="shared" si="41"/>
        <v>0</v>
      </c>
      <c r="AF24" s="19">
        <v>4</v>
      </c>
      <c r="AG24" s="19">
        <v>4</v>
      </c>
      <c r="AH24" s="16">
        <f t="shared" si="6"/>
        <v>0</v>
      </c>
      <c r="AI24" s="19">
        <v>3</v>
      </c>
      <c r="AJ24" s="19">
        <v>3</v>
      </c>
      <c r="AK24" s="16">
        <f t="shared" si="7"/>
        <v>0</v>
      </c>
      <c r="AL24" s="19">
        <v>3</v>
      </c>
      <c r="AM24" s="19">
        <v>3</v>
      </c>
      <c r="AN24" s="16">
        <f t="shared" si="8"/>
        <v>0</v>
      </c>
      <c r="AO24" s="19">
        <f t="shared" si="26"/>
        <v>28</v>
      </c>
      <c r="AP24" s="20">
        <f t="shared" si="26"/>
        <v>32</v>
      </c>
      <c r="AQ24" s="17">
        <f t="shared" si="27"/>
        <v>4</v>
      </c>
      <c r="AR24" s="20">
        <v>4</v>
      </c>
      <c r="AS24" s="20">
        <v>4</v>
      </c>
      <c r="AT24" s="16">
        <f t="shared" si="28"/>
        <v>0</v>
      </c>
      <c r="AU24" s="20">
        <v>4</v>
      </c>
      <c r="AV24" s="20">
        <v>4</v>
      </c>
      <c r="AW24" s="16">
        <f t="shared" si="29"/>
        <v>0</v>
      </c>
      <c r="AX24" s="20">
        <v>4</v>
      </c>
      <c r="AY24" s="20">
        <v>4</v>
      </c>
      <c r="AZ24" s="16">
        <f t="shared" si="30"/>
        <v>0</v>
      </c>
      <c r="BA24" s="20" t="s">
        <v>25</v>
      </c>
      <c r="BB24" s="20" t="s">
        <v>25</v>
      </c>
      <c r="BC24" s="16" t="str">
        <f t="shared" si="31"/>
        <v/>
      </c>
      <c r="BD24" s="20" t="s">
        <v>25</v>
      </c>
      <c r="BE24" s="20" t="s">
        <v>25</v>
      </c>
      <c r="BF24" s="16" t="str">
        <f t="shared" si="32"/>
        <v/>
      </c>
      <c r="BG24" s="20" t="s">
        <v>25</v>
      </c>
      <c r="BH24" s="20" t="s">
        <v>25</v>
      </c>
      <c r="BI24" s="16" t="str">
        <f t="shared" si="33"/>
        <v/>
      </c>
      <c r="BJ24" s="20">
        <v>4</v>
      </c>
      <c r="BK24" s="20">
        <v>4</v>
      </c>
      <c r="BL24" s="16">
        <f t="shared" si="34"/>
        <v>0</v>
      </c>
      <c r="BM24" s="20">
        <v>4</v>
      </c>
      <c r="BN24" s="20">
        <v>4</v>
      </c>
      <c r="BO24" s="16">
        <f t="shared" si="35"/>
        <v>0</v>
      </c>
      <c r="BP24" s="20" t="s">
        <v>25</v>
      </c>
      <c r="BQ24" s="20" t="s">
        <v>25</v>
      </c>
      <c r="BR24" s="16" t="str">
        <f t="shared" si="36"/>
        <v/>
      </c>
      <c r="BS24" s="20" t="s">
        <v>25</v>
      </c>
      <c r="BT24" s="20" t="s">
        <v>25</v>
      </c>
      <c r="BU24" s="16" t="str">
        <f t="shared" si="37"/>
        <v/>
      </c>
      <c r="BV24" s="20" t="s">
        <v>25</v>
      </c>
      <c r="BW24" s="20" t="s">
        <v>25</v>
      </c>
      <c r="BX24" s="16" t="str">
        <f t="shared" si="38"/>
        <v/>
      </c>
      <c r="BY24" s="20" t="s">
        <v>25</v>
      </c>
      <c r="BZ24" s="20" t="s">
        <v>25</v>
      </c>
      <c r="CA24" s="16" t="str">
        <f t="shared" si="39"/>
        <v/>
      </c>
      <c r="CB24" s="20" t="s">
        <v>25</v>
      </c>
      <c r="CC24" s="20" t="s">
        <v>25</v>
      </c>
      <c r="CD24" s="16" t="str">
        <f t="shared" si="40"/>
        <v/>
      </c>
      <c r="CE24" s="20">
        <v>4</v>
      </c>
      <c r="CF24" s="20">
        <v>4</v>
      </c>
      <c r="CG24" s="16">
        <f t="shared" si="42"/>
        <v>0</v>
      </c>
      <c r="CH24" s="20">
        <f t="shared" si="43"/>
        <v>24</v>
      </c>
      <c r="CI24" s="20">
        <f t="shared" si="44"/>
        <v>24</v>
      </c>
      <c r="CJ24" s="17">
        <f t="shared" si="45"/>
        <v>0</v>
      </c>
    </row>
    <row r="25" spans="1:88" ht="15" customHeight="1" x14ac:dyDescent="0.3">
      <c r="A25" s="29">
        <f t="shared" si="23"/>
        <v>18</v>
      </c>
      <c r="B25" s="37">
        <v>20000112658</v>
      </c>
      <c r="C25" s="31" t="s">
        <v>146</v>
      </c>
      <c r="D25" s="31" t="s">
        <v>134</v>
      </c>
      <c r="E25" s="33" t="s">
        <v>182</v>
      </c>
      <c r="F25" s="33" t="s">
        <v>179</v>
      </c>
      <c r="G25" s="34">
        <v>28478</v>
      </c>
      <c r="H25" s="35">
        <f t="shared" ca="1" si="24"/>
        <v>46.327291937468296</v>
      </c>
      <c r="I25" s="62" t="s">
        <v>199</v>
      </c>
      <c r="J25" s="35">
        <f t="shared" ca="1" si="25"/>
        <v>24.247839882673773</v>
      </c>
      <c r="K25" s="36"/>
      <c r="L25" s="28" t="s">
        <v>157</v>
      </c>
      <c r="M25" s="18"/>
      <c r="N25" s="19">
        <v>2</v>
      </c>
      <c r="O25" s="19">
        <v>2</v>
      </c>
      <c r="P25" s="16">
        <f t="shared" si="0"/>
        <v>0</v>
      </c>
      <c r="Q25" s="19">
        <v>2</v>
      </c>
      <c r="R25" s="19">
        <v>3</v>
      </c>
      <c r="S25" s="16">
        <f t="shared" si="1"/>
        <v>1</v>
      </c>
      <c r="T25" s="19">
        <v>2</v>
      </c>
      <c r="U25" s="19">
        <v>2</v>
      </c>
      <c r="V25" s="16">
        <f t="shared" si="2"/>
        <v>0</v>
      </c>
      <c r="W25" s="19">
        <v>2</v>
      </c>
      <c r="X25" s="19">
        <v>2</v>
      </c>
      <c r="Y25" s="16">
        <f t="shared" si="3"/>
        <v>0</v>
      </c>
      <c r="Z25" s="19">
        <v>2</v>
      </c>
      <c r="AA25" s="19">
        <v>3</v>
      </c>
      <c r="AB25" s="16">
        <f t="shared" si="4"/>
        <v>1</v>
      </c>
      <c r="AC25" s="19">
        <v>2</v>
      </c>
      <c r="AD25" s="19">
        <v>2</v>
      </c>
      <c r="AE25" s="16">
        <f t="shared" si="41"/>
        <v>0</v>
      </c>
      <c r="AF25" s="19">
        <v>3</v>
      </c>
      <c r="AG25" s="19">
        <v>3</v>
      </c>
      <c r="AH25" s="16">
        <f t="shared" si="6"/>
        <v>0</v>
      </c>
      <c r="AI25" s="19">
        <v>2</v>
      </c>
      <c r="AJ25" s="19">
        <v>2</v>
      </c>
      <c r="AK25" s="16">
        <f t="shared" si="7"/>
        <v>0</v>
      </c>
      <c r="AL25" s="19">
        <v>1</v>
      </c>
      <c r="AM25" s="19">
        <v>1</v>
      </c>
      <c r="AN25" s="16">
        <f t="shared" si="8"/>
        <v>0</v>
      </c>
      <c r="AO25" s="19">
        <f t="shared" si="26"/>
        <v>18</v>
      </c>
      <c r="AP25" s="20">
        <f t="shared" si="26"/>
        <v>20</v>
      </c>
      <c r="AQ25" s="17">
        <f t="shared" si="27"/>
        <v>2</v>
      </c>
      <c r="AR25" s="20">
        <v>3</v>
      </c>
      <c r="AS25" s="20">
        <v>3</v>
      </c>
      <c r="AT25" s="16">
        <f t="shared" si="28"/>
        <v>0</v>
      </c>
      <c r="AU25" s="20">
        <v>3</v>
      </c>
      <c r="AV25" s="20">
        <v>3</v>
      </c>
      <c r="AW25" s="16">
        <f t="shared" si="29"/>
        <v>0</v>
      </c>
      <c r="AX25" s="20">
        <v>3</v>
      </c>
      <c r="AY25" s="20">
        <v>3</v>
      </c>
      <c r="AZ25" s="16">
        <f t="shared" si="30"/>
        <v>0</v>
      </c>
      <c r="BA25" s="20" t="s">
        <v>25</v>
      </c>
      <c r="BB25" s="20" t="s">
        <v>25</v>
      </c>
      <c r="BC25" s="16" t="str">
        <f t="shared" si="31"/>
        <v/>
      </c>
      <c r="BD25" s="20" t="s">
        <v>25</v>
      </c>
      <c r="BE25" s="20" t="s">
        <v>25</v>
      </c>
      <c r="BF25" s="16" t="str">
        <f t="shared" si="32"/>
        <v/>
      </c>
      <c r="BG25" s="20" t="s">
        <v>25</v>
      </c>
      <c r="BH25" s="20" t="s">
        <v>25</v>
      </c>
      <c r="BI25" s="16" t="str">
        <f t="shared" si="33"/>
        <v/>
      </c>
      <c r="BJ25" s="20">
        <v>3</v>
      </c>
      <c r="BK25" s="20">
        <v>3</v>
      </c>
      <c r="BL25" s="16">
        <f t="shared" si="34"/>
        <v>0</v>
      </c>
      <c r="BM25" s="20">
        <v>3</v>
      </c>
      <c r="BN25" s="20">
        <v>3</v>
      </c>
      <c r="BO25" s="16">
        <f t="shared" si="35"/>
        <v>0</v>
      </c>
      <c r="BP25" s="20" t="s">
        <v>25</v>
      </c>
      <c r="BQ25" s="20" t="s">
        <v>25</v>
      </c>
      <c r="BR25" s="16" t="str">
        <f t="shared" si="36"/>
        <v/>
      </c>
      <c r="BS25" s="20" t="s">
        <v>25</v>
      </c>
      <c r="BT25" s="20" t="s">
        <v>25</v>
      </c>
      <c r="BU25" s="16" t="str">
        <f t="shared" si="37"/>
        <v/>
      </c>
      <c r="BV25" s="20" t="s">
        <v>25</v>
      </c>
      <c r="BW25" s="20" t="s">
        <v>25</v>
      </c>
      <c r="BX25" s="16" t="str">
        <f t="shared" si="38"/>
        <v/>
      </c>
      <c r="BY25" s="20" t="s">
        <v>25</v>
      </c>
      <c r="BZ25" s="20" t="s">
        <v>25</v>
      </c>
      <c r="CA25" s="16" t="str">
        <f t="shared" si="39"/>
        <v/>
      </c>
      <c r="CB25" s="20" t="s">
        <v>25</v>
      </c>
      <c r="CC25" s="20" t="s">
        <v>25</v>
      </c>
      <c r="CD25" s="16" t="str">
        <f t="shared" si="40"/>
        <v/>
      </c>
      <c r="CE25" s="20">
        <v>2</v>
      </c>
      <c r="CF25" s="20">
        <v>2</v>
      </c>
      <c r="CG25" s="16">
        <f t="shared" si="42"/>
        <v>0</v>
      </c>
      <c r="CH25" s="20">
        <f t="shared" si="43"/>
        <v>17</v>
      </c>
      <c r="CI25" s="20">
        <f t="shared" si="44"/>
        <v>17</v>
      </c>
      <c r="CJ25" s="17">
        <f t="shared" si="45"/>
        <v>0</v>
      </c>
    </row>
    <row r="26" spans="1:88" ht="15" customHeight="1" x14ac:dyDescent="0.3">
      <c r="A26" s="29">
        <f t="shared" si="23"/>
        <v>19</v>
      </c>
      <c r="B26" s="37">
        <v>20030811974</v>
      </c>
      <c r="C26" s="31" t="s">
        <v>147</v>
      </c>
      <c r="D26" s="31" t="s">
        <v>134</v>
      </c>
      <c r="E26" s="33" t="s">
        <v>182</v>
      </c>
      <c r="F26" s="33" t="s">
        <v>179</v>
      </c>
      <c r="G26" s="34">
        <v>30806</v>
      </c>
      <c r="H26" s="35">
        <f t="shared" ca="1" si="24"/>
        <v>39.949209745687476</v>
      </c>
      <c r="I26" s="62" t="s">
        <v>200</v>
      </c>
      <c r="J26" s="35">
        <f t="shared" ca="1" si="25"/>
        <v>20.667017964865554</v>
      </c>
      <c r="K26" s="36"/>
      <c r="L26" s="28" t="s">
        <v>157</v>
      </c>
      <c r="M26" s="18"/>
      <c r="N26" s="19">
        <v>2</v>
      </c>
      <c r="O26" s="19">
        <v>2</v>
      </c>
      <c r="P26" s="16">
        <f t="shared" si="0"/>
        <v>0</v>
      </c>
      <c r="Q26" s="19">
        <v>2</v>
      </c>
      <c r="R26" s="19">
        <v>6</v>
      </c>
      <c r="S26" s="16">
        <f t="shared" si="1"/>
        <v>4</v>
      </c>
      <c r="T26" s="19">
        <v>2</v>
      </c>
      <c r="U26" s="19">
        <v>2</v>
      </c>
      <c r="V26" s="16">
        <f t="shared" si="2"/>
        <v>0</v>
      </c>
      <c r="W26" s="19">
        <v>2</v>
      </c>
      <c r="X26" s="19">
        <v>2</v>
      </c>
      <c r="Y26" s="16">
        <f t="shared" si="3"/>
        <v>0</v>
      </c>
      <c r="Z26" s="19">
        <v>2</v>
      </c>
      <c r="AA26" s="19">
        <v>3</v>
      </c>
      <c r="AB26" s="16">
        <f t="shared" si="4"/>
        <v>1</v>
      </c>
      <c r="AC26" s="19">
        <v>2</v>
      </c>
      <c r="AD26" s="19">
        <v>2</v>
      </c>
      <c r="AE26" s="16">
        <f t="shared" si="41"/>
        <v>0</v>
      </c>
      <c r="AF26" s="19">
        <v>3</v>
      </c>
      <c r="AG26" s="19">
        <v>3</v>
      </c>
      <c r="AH26" s="16">
        <f t="shared" si="6"/>
        <v>0</v>
      </c>
      <c r="AI26" s="19">
        <v>2</v>
      </c>
      <c r="AJ26" s="19">
        <v>2</v>
      </c>
      <c r="AK26" s="16">
        <f t="shared" si="7"/>
        <v>0</v>
      </c>
      <c r="AL26" s="19">
        <v>1</v>
      </c>
      <c r="AM26" s="19">
        <v>1</v>
      </c>
      <c r="AN26" s="16">
        <f t="shared" si="8"/>
        <v>0</v>
      </c>
      <c r="AO26" s="19">
        <f t="shared" si="26"/>
        <v>18</v>
      </c>
      <c r="AP26" s="20">
        <f t="shared" si="26"/>
        <v>23</v>
      </c>
      <c r="AQ26" s="17">
        <f t="shared" si="27"/>
        <v>5</v>
      </c>
      <c r="AR26" s="20">
        <v>3</v>
      </c>
      <c r="AS26" s="20">
        <v>3</v>
      </c>
      <c r="AT26" s="16">
        <f t="shared" si="28"/>
        <v>0</v>
      </c>
      <c r="AU26" s="20">
        <v>3</v>
      </c>
      <c r="AV26" s="20">
        <v>3</v>
      </c>
      <c r="AW26" s="16">
        <f t="shared" si="29"/>
        <v>0</v>
      </c>
      <c r="AX26" s="20">
        <v>3</v>
      </c>
      <c r="AY26" s="20">
        <v>3</v>
      </c>
      <c r="AZ26" s="16">
        <f t="shared" si="30"/>
        <v>0</v>
      </c>
      <c r="BA26" s="20" t="s">
        <v>25</v>
      </c>
      <c r="BB26" s="20" t="s">
        <v>25</v>
      </c>
      <c r="BC26" s="16" t="str">
        <f t="shared" si="31"/>
        <v/>
      </c>
      <c r="BD26" s="20" t="s">
        <v>25</v>
      </c>
      <c r="BE26" s="20" t="s">
        <v>25</v>
      </c>
      <c r="BF26" s="16" t="str">
        <f t="shared" si="32"/>
        <v/>
      </c>
      <c r="BG26" s="20" t="s">
        <v>25</v>
      </c>
      <c r="BH26" s="20" t="s">
        <v>25</v>
      </c>
      <c r="BI26" s="16" t="str">
        <f t="shared" si="33"/>
        <v/>
      </c>
      <c r="BJ26" s="20">
        <v>3</v>
      </c>
      <c r="BK26" s="20">
        <v>3</v>
      </c>
      <c r="BL26" s="16">
        <f t="shared" si="34"/>
        <v>0</v>
      </c>
      <c r="BM26" s="20">
        <v>3</v>
      </c>
      <c r="BN26" s="20">
        <v>3</v>
      </c>
      <c r="BO26" s="16">
        <f t="shared" si="35"/>
        <v>0</v>
      </c>
      <c r="BP26" s="20" t="s">
        <v>25</v>
      </c>
      <c r="BQ26" s="20" t="s">
        <v>25</v>
      </c>
      <c r="BR26" s="16" t="str">
        <f t="shared" si="36"/>
        <v/>
      </c>
      <c r="BS26" s="20" t="s">
        <v>25</v>
      </c>
      <c r="BT26" s="20" t="s">
        <v>25</v>
      </c>
      <c r="BU26" s="16" t="str">
        <f t="shared" si="37"/>
        <v/>
      </c>
      <c r="BV26" s="20" t="s">
        <v>25</v>
      </c>
      <c r="BW26" s="20" t="s">
        <v>25</v>
      </c>
      <c r="BX26" s="16" t="str">
        <f t="shared" si="38"/>
        <v/>
      </c>
      <c r="BY26" s="20" t="s">
        <v>25</v>
      </c>
      <c r="BZ26" s="20" t="s">
        <v>25</v>
      </c>
      <c r="CA26" s="16" t="str">
        <f t="shared" si="39"/>
        <v/>
      </c>
      <c r="CB26" s="20" t="s">
        <v>25</v>
      </c>
      <c r="CC26" s="20" t="s">
        <v>25</v>
      </c>
      <c r="CD26" s="16" t="str">
        <f t="shared" si="40"/>
        <v/>
      </c>
      <c r="CE26" s="20">
        <v>2</v>
      </c>
      <c r="CF26" s="20">
        <v>2</v>
      </c>
      <c r="CG26" s="16">
        <f t="shared" si="42"/>
        <v>0</v>
      </c>
      <c r="CH26" s="20">
        <f t="shared" si="43"/>
        <v>17</v>
      </c>
      <c r="CI26" s="20">
        <f t="shared" si="44"/>
        <v>17</v>
      </c>
      <c r="CJ26" s="17">
        <f t="shared" si="45"/>
        <v>0</v>
      </c>
    </row>
    <row r="27" spans="1:88" ht="15" customHeight="1" x14ac:dyDescent="0.3">
      <c r="A27" s="29">
        <f t="shared" si="23"/>
        <v>20</v>
      </c>
      <c r="B27" s="37">
        <v>20010917752</v>
      </c>
      <c r="C27" s="31" t="s">
        <v>148</v>
      </c>
      <c r="D27" s="31" t="s">
        <v>137</v>
      </c>
      <c r="E27" s="33" t="s">
        <v>182</v>
      </c>
      <c r="F27" s="33" t="s">
        <v>179</v>
      </c>
      <c r="G27" s="34">
        <v>29113</v>
      </c>
      <c r="H27" s="35">
        <f t="shared" ca="1" si="24"/>
        <v>44.587565910071035</v>
      </c>
      <c r="I27" s="62" t="s">
        <v>186</v>
      </c>
      <c r="J27" s="35">
        <f t="shared" ca="1" si="25"/>
        <v>22.565648101217654</v>
      </c>
      <c r="K27" s="36"/>
      <c r="L27" s="28" t="s">
        <v>157</v>
      </c>
      <c r="M27" s="18"/>
      <c r="N27" s="19">
        <v>1</v>
      </c>
      <c r="O27" s="19">
        <v>1</v>
      </c>
      <c r="P27" s="16">
        <f t="shared" si="0"/>
        <v>0</v>
      </c>
      <c r="Q27" s="19">
        <v>1</v>
      </c>
      <c r="R27" s="19">
        <v>6</v>
      </c>
      <c r="S27" s="16">
        <f t="shared" si="1"/>
        <v>5</v>
      </c>
      <c r="T27" s="19">
        <v>1</v>
      </c>
      <c r="U27" s="19">
        <v>2</v>
      </c>
      <c r="V27" s="16">
        <f t="shared" si="2"/>
        <v>1</v>
      </c>
      <c r="W27" s="19">
        <v>2</v>
      </c>
      <c r="X27" s="19">
        <v>1</v>
      </c>
      <c r="Y27" s="16">
        <f t="shared" si="3"/>
        <v>-1</v>
      </c>
      <c r="Z27" s="19">
        <v>1</v>
      </c>
      <c r="AA27" s="19">
        <v>2</v>
      </c>
      <c r="AB27" s="16">
        <f t="shared" si="4"/>
        <v>1</v>
      </c>
      <c r="AC27" s="19">
        <v>1</v>
      </c>
      <c r="AD27" s="19">
        <v>1</v>
      </c>
      <c r="AE27" s="16">
        <f t="shared" si="41"/>
        <v>0</v>
      </c>
      <c r="AF27" s="19">
        <v>2</v>
      </c>
      <c r="AG27" s="19">
        <v>2</v>
      </c>
      <c r="AH27" s="16">
        <f t="shared" si="6"/>
        <v>0</v>
      </c>
      <c r="AI27" s="19">
        <v>1</v>
      </c>
      <c r="AJ27" s="19">
        <v>1</v>
      </c>
      <c r="AK27" s="16">
        <f t="shared" si="7"/>
        <v>0</v>
      </c>
      <c r="AL27" s="19">
        <v>1</v>
      </c>
      <c r="AM27" s="19">
        <v>1</v>
      </c>
      <c r="AN27" s="16">
        <f t="shared" si="8"/>
        <v>0</v>
      </c>
      <c r="AO27" s="19">
        <f t="shared" si="26"/>
        <v>11</v>
      </c>
      <c r="AP27" s="20">
        <f t="shared" si="26"/>
        <v>17</v>
      </c>
      <c r="AQ27" s="17">
        <f t="shared" si="27"/>
        <v>6</v>
      </c>
      <c r="AR27" s="20">
        <v>3</v>
      </c>
      <c r="AS27" s="20">
        <v>3</v>
      </c>
      <c r="AT27" s="16">
        <f t="shared" si="28"/>
        <v>0</v>
      </c>
      <c r="AU27" s="20">
        <v>3</v>
      </c>
      <c r="AV27" s="20">
        <v>3</v>
      </c>
      <c r="AW27" s="16">
        <f t="shared" si="29"/>
        <v>0</v>
      </c>
      <c r="AX27" s="20">
        <v>3</v>
      </c>
      <c r="AY27" s="20">
        <v>3</v>
      </c>
      <c r="AZ27" s="16">
        <f t="shared" si="30"/>
        <v>0</v>
      </c>
      <c r="BA27" s="20" t="s">
        <v>25</v>
      </c>
      <c r="BB27" s="20" t="s">
        <v>25</v>
      </c>
      <c r="BC27" s="16" t="str">
        <f t="shared" si="31"/>
        <v/>
      </c>
      <c r="BD27" s="20" t="s">
        <v>25</v>
      </c>
      <c r="BE27" s="20" t="s">
        <v>25</v>
      </c>
      <c r="BF27" s="16" t="str">
        <f t="shared" si="32"/>
        <v/>
      </c>
      <c r="BG27" s="20" t="s">
        <v>25</v>
      </c>
      <c r="BH27" s="20" t="s">
        <v>25</v>
      </c>
      <c r="BI27" s="16" t="str">
        <f t="shared" si="33"/>
        <v/>
      </c>
      <c r="BJ27" s="20" t="s">
        <v>25</v>
      </c>
      <c r="BK27" s="20" t="s">
        <v>25</v>
      </c>
      <c r="BL27" s="16" t="str">
        <f t="shared" si="34"/>
        <v/>
      </c>
      <c r="BM27" s="20">
        <v>3</v>
      </c>
      <c r="BN27" s="20">
        <v>3</v>
      </c>
      <c r="BO27" s="16">
        <f t="shared" si="35"/>
        <v>0</v>
      </c>
      <c r="BP27" s="20" t="s">
        <v>25</v>
      </c>
      <c r="BQ27" s="20" t="s">
        <v>25</v>
      </c>
      <c r="BR27" s="16" t="str">
        <f t="shared" si="36"/>
        <v/>
      </c>
      <c r="BS27" s="20" t="s">
        <v>25</v>
      </c>
      <c r="BT27" s="20" t="s">
        <v>25</v>
      </c>
      <c r="BU27" s="16" t="str">
        <f t="shared" si="37"/>
        <v/>
      </c>
      <c r="BV27" s="20" t="s">
        <v>25</v>
      </c>
      <c r="BW27" s="20" t="s">
        <v>25</v>
      </c>
      <c r="BX27" s="16" t="str">
        <f t="shared" si="38"/>
        <v/>
      </c>
      <c r="BY27" s="20" t="s">
        <v>25</v>
      </c>
      <c r="BZ27" s="20" t="s">
        <v>25</v>
      </c>
      <c r="CA27" s="16" t="str">
        <f t="shared" si="39"/>
        <v/>
      </c>
      <c r="CB27" s="20" t="s">
        <v>25</v>
      </c>
      <c r="CC27" s="20" t="s">
        <v>25</v>
      </c>
      <c r="CD27" s="16" t="str">
        <f t="shared" si="40"/>
        <v/>
      </c>
      <c r="CE27" s="20">
        <v>3</v>
      </c>
      <c r="CF27" s="20">
        <v>3</v>
      </c>
      <c r="CG27" s="16">
        <f t="shared" si="42"/>
        <v>0</v>
      </c>
      <c r="CH27" s="20">
        <f t="shared" si="43"/>
        <v>15</v>
      </c>
      <c r="CI27" s="20">
        <f t="shared" si="44"/>
        <v>15</v>
      </c>
      <c r="CJ27" s="17">
        <f t="shared" si="45"/>
        <v>0</v>
      </c>
    </row>
    <row r="28" spans="1:88" ht="15" customHeight="1" x14ac:dyDescent="0.3">
      <c r="A28" s="29">
        <f t="shared" si="23"/>
        <v>21</v>
      </c>
      <c r="B28" s="37">
        <v>20171009387</v>
      </c>
      <c r="C28" s="31" t="s">
        <v>150</v>
      </c>
      <c r="D28" s="31" t="s">
        <v>177</v>
      </c>
      <c r="E28" s="33" t="s">
        <v>182</v>
      </c>
      <c r="F28" s="33" t="s">
        <v>179</v>
      </c>
      <c r="G28" s="34">
        <v>35976</v>
      </c>
      <c r="H28" s="35">
        <f t="shared" ca="1" si="24"/>
        <v>25.784826184043638</v>
      </c>
      <c r="I28" s="62" t="s">
        <v>197</v>
      </c>
      <c r="J28" s="35">
        <f t="shared" ca="1" si="25"/>
        <v>6.4944152245053237</v>
      </c>
      <c r="K28" s="36"/>
      <c r="L28" s="28" t="s">
        <v>157</v>
      </c>
      <c r="M28" s="18"/>
      <c r="N28" s="19">
        <v>1</v>
      </c>
      <c r="O28" s="19">
        <v>2</v>
      </c>
      <c r="P28" s="16">
        <f t="shared" si="0"/>
        <v>1</v>
      </c>
      <c r="Q28" s="19">
        <v>1</v>
      </c>
      <c r="R28" s="19">
        <v>6</v>
      </c>
      <c r="S28" s="16">
        <f t="shared" si="1"/>
        <v>5</v>
      </c>
      <c r="T28" s="19">
        <v>1</v>
      </c>
      <c r="U28" s="19">
        <v>2</v>
      </c>
      <c r="V28" s="16">
        <f t="shared" si="2"/>
        <v>1</v>
      </c>
      <c r="W28" s="19">
        <v>1</v>
      </c>
      <c r="X28" s="19">
        <v>2</v>
      </c>
      <c r="Y28" s="16">
        <f t="shared" si="3"/>
        <v>1</v>
      </c>
      <c r="Z28" s="19">
        <v>1</v>
      </c>
      <c r="AA28" s="19">
        <v>2</v>
      </c>
      <c r="AB28" s="16">
        <f t="shared" si="4"/>
        <v>1</v>
      </c>
      <c r="AC28" s="19">
        <v>1</v>
      </c>
      <c r="AD28" s="19">
        <v>1</v>
      </c>
      <c r="AE28" s="16">
        <f t="shared" si="41"/>
        <v>0</v>
      </c>
      <c r="AF28" s="19">
        <v>2</v>
      </c>
      <c r="AG28" s="19">
        <v>2</v>
      </c>
      <c r="AH28" s="16">
        <f t="shared" si="6"/>
        <v>0</v>
      </c>
      <c r="AI28" s="19">
        <v>1</v>
      </c>
      <c r="AJ28" s="19">
        <v>2</v>
      </c>
      <c r="AK28" s="16">
        <f t="shared" si="7"/>
        <v>1</v>
      </c>
      <c r="AL28" s="19">
        <v>1</v>
      </c>
      <c r="AM28" s="19">
        <v>2</v>
      </c>
      <c r="AN28" s="16">
        <f t="shared" si="8"/>
        <v>1</v>
      </c>
      <c r="AO28" s="19">
        <f t="shared" si="26"/>
        <v>10</v>
      </c>
      <c r="AP28" s="20">
        <f t="shared" si="26"/>
        <v>21</v>
      </c>
      <c r="AQ28" s="17">
        <f t="shared" si="27"/>
        <v>11</v>
      </c>
      <c r="AR28" s="20">
        <v>2</v>
      </c>
      <c r="AS28" s="20">
        <v>2</v>
      </c>
      <c r="AT28" s="16">
        <f t="shared" si="28"/>
        <v>0</v>
      </c>
      <c r="AU28" s="20">
        <v>2</v>
      </c>
      <c r="AV28" s="20">
        <v>2</v>
      </c>
      <c r="AW28" s="16">
        <f t="shared" si="29"/>
        <v>0</v>
      </c>
      <c r="AX28" s="20">
        <v>2</v>
      </c>
      <c r="AY28" s="20">
        <v>2</v>
      </c>
      <c r="AZ28" s="16">
        <f t="shared" si="30"/>
        <v>0</v>
      </c>
      <c r="BA28" s="20" t="s">
        <v>25</v>
      </c>
      <c r="BB28" s="20" t="s">
        <v>25</v>
      </c>
      <c r="BC28" s="16" t="str">
        <f t="shared" si="31"/>
        <v/>
      </c>
      <c r="BD28" s="20" t="s">
        <v>25</v>
      </c>
      <c r="BE28" s="20" t="s">
        <v>25</v>
      </c>
      <c r="BF28" s="16" t="str">
        <f t="shared" si="32"/>
        <v/>
      </c>
      <c r="BG28" s="20" t="s">
        <v>25</v>
      </c>
      <c r="BH28" s="20" t="s">
        <v>25</v>
      </c>
      <c r="BI28" s="16" t="str">
        <f t="shared" si="33"/>
        <v/>
      </c>
      <c r="BJ28" s="20" t="s">
        <v>25</v>
      </c>
      <c r="BK28" s="20" t="s">
        <v>25</v>
      </c>
      <c r="BL28" s="16" t="str">
        <f t="shared" si="34"/>
        <v/>
      </c>
      <c r="BM28" s="20" t="s">
        <v>25</v>
      </c>
      <c r="BN28" s="20" t="s">
        <v>25</v>
      </c>
      <c r="BO28" s="16" t="str">
        <f t="shared" si="35"/>
        <v/>
      </c>
      <c r="BP28" s="20">
        <v>2</v>
      </c>
      <c r="BQ28" s="20">
        <v>2</v>
      </c>
      <c r="BR28" s="16">
        <f t="shared" si="36"/>
        <v>0</v>
      </c>
      <c r="BS28" s="20" t="s">
        <v>25</v>
      </c>
      <c r="BT28" s="20" t="s">
        <v>25</v>
      </c>
      <c r="BU28" s="16" t="str">
        <f t="shared" si="37"/>
        <v/>
      </c>
      <c r="BV28" s="20" t="s">
        <v>25</v>
      </c>
      <c r="BW28" s="20" t="s">
        <v>25</v>
      </c>
      <c r="BX28" s="16" t="str">
        <f t="shared" si="38"/>
        <v/>
      </c>
      <c r="BY28" s="20" t="s">
        <v>25</v>
      </c>
      <c r="BZ28" s="20" t="s">
        <v>25</v>
      </c>
      <c r="CA28" s="16" t="str">
        <f t="shared" si="39"/>
        <v/>
      </c>
      <c r="CB28" s="20" t="s">
        <v>25</v>
      </c>
      <c r="CC28" s="20" t="s">
        <v>25</v>
      </c>
      <c r="CD28" s="16" t="str">
        <f t="shared" si="40"/>
        <v/>
      </c>
      <c r="CE28" s="20">
        <v>2</v>
      </c>
      <c r="CF28" s="20">
        <v>2</v>
      </c>
      <c r="CG28" s="16">
        <f t="shared" si="42"/>
        <v>0</v>
      </c>
      <c r="CH28" s="20">
        <f t="shared" si="43"/>
        <v>10</v>
      </c>
      <c r="CI28" s="20">
        <f t="shared" si="44"/>
        <v>10</v>
      </c>
      <c r="CJ28" s="17">
        <f t="shared" si="45"/>
        <v>0</v>
      </c>
    </row>
    <row r="29" spans="1:88" ht="15" customHeight="1" x14ac:dyDescent="0.3">
      <c r="A29" s="29">
        <f t="shared" si="23"/>
        <v>22</v>
      </c>
      <c r="B29" s="37">
        <v>20050926061</v>
      </c>
      <c r="C29" s="31" t="s">
        <v>149</v>
      </c>
      <c r="D29" s="31" t="s">
        <v>177</v>
      </c>
      <c r="E29" s="33" t="s">
        <v>182</v>
      </c>
      <c r="F29" s="33" t="s">
        <v>179</v>
      </c>
      <c r="G29" s="34">
        <v>29773</v>
      </c>
      <c r="H29" s="35">
        <f t="shared" ca="1" si="24"/>
        <v>42.779346731988845</v>
      </c>
      <c r="I29" s="62" t="s">
        <v>195</v>
      </c>
      <c r="J29" s="35">
        <f t="shared" ca="1" si="25"/>
        <v>18.538250840943679</v>
      </c>
      <c r="K29" s="36"/>
      <c r="L29" s="28" t="s">
        <v>157</v>
      </c>
      <c r="M29" s="18"/>
      <c r="N29" s="19">
        <v>1</v>
      </c>
      <c r="O29" s="19">
        <v>2</v>
      </c>
      <c r="P29" s="16">
        <f t="shared" si="0"/>
        <v>1</v>
      </c>
      <c r="Q29" s="19">
        <v>1</v>
      </c>
      <c r="R29" s="19">
        <v>6</v>
      </c>
      <c r="S29" s="16">
        <f t="shared" si="1"/>
        <v>5</v>
      </c>
      <c r="T29" s="19">
        <v>1</v>
      </c>
      <c r="U29" s="19">
        <v>2</v>
      </c>
      <c r="V29" s="16">
        <f t="shared" si="2"/>
        <v>1</v>
      </c>
      <c r="W29" s="19">
        <v>1</v>
      </c>
      <c r="X29" s="19">
        <v>1</v>
      </c>
      <c r="Y29" s="16">
        <f t="shared" si="3"/>
        <v>0</v>
      </c>
      <c r="Z29" s="19">
        <v>1</v>
      </c>
      <c r="AA29" s="19">
        <v>2</v>
      </c>
      <c r="AB29" s="16">
        <f t="shared" si="4"/>
        <v>1</v>
      </c>
      <c r="AC29" s="19">
        <v>1</v>
      </c>
      <c r="AD29" s="19">
        <v>1</v>
      </c>
      <c r="AE29" s="16">
        <f t="shared" si="41"/>
        <v>0</v>
      </c>
      <c r="AF29" s="19">
        <v>2</v>
      </c>
      <c r="AG29" s="19">
        <v>2</v>
      </c>
      <c r="AH29" s="16">
        <f t="shared" si="6"/>
        <v>0</v>
      </c>
      <c r="AI29" s="19">
        <v>1</v>
      </c>
      <c r="AJ29" s="19">
        <v>1</v>
      </c>
      <c r="AK29" s="16">
        <f t="shared" si="7"/>
        <v>0</v>
      </c>
      <c r="AL29" s="19">
        <v>1</v>
      </c>
      <c r="AM29" s="19">
        <v>1</v>
      </c>
      <c r="AN29" s="16">
        <f t="shared" si="8"/>
        <v>0</v>
      </c>
      <c r="AO29" s="19">
        <f t="shared" si="26"/>
        <v>10</v>
      </c>
      <c r="AP29" s="20">
        <f t="shared" si="26"/>
        <v>18</v>
      </c>
      <c r="AQ29" s="17">
        <f t="shared" si="27"/>
        <v>8</v>
      </c>
      <c r="AR29" s="20">
        <v>2</v>
      </c>
      <c r="AS29" s="20">
        <v>2</v>
      </c>
      <c r="AT29" s="16">
        <f t="shared" si="28"/>
        <v>0</v>
      </c>
      <c r="AU29" s="20">
        <v>2</v>
      </c>
      <c r="AV29" s="20">
        <v>2</v>
      </c>
      <c r="AW29" s="16">
        <f t="shared" si="29"/>
        <v>0</v>
      </c>
      <c r="AX29" s="20">
        <v>2</v>
      </c>
      <c r="AY29" s="20">
        <v>2</v>
      </c>
      <c r="AZ29" s="16">
        <f t="shared" si="30"/>
        <v>0</v>
      </c>
      <c r="BA29" s="20" t="s">
        <v>25</v>
      </c>
      <c r="BB29" s="20" t="s">
        <v>25</v>
      </c>
      <c r="BC29" s="16" t="str">
        <f t="shared" si="31"/>
        <v/>
      </c>
      <c r="BD29" s="20" t="s">
        <v>25</v>
      </c>
      <c r="BE29" s="20" t="s">
        <v>25</v>
      </c>
      <c r="BF29" s="16" t="str">
        <f t="shared" si="32"/>
        <v/>
      </c>
      <c r="BG29" s="20" t="s">
        <v>25</v>
      </c>
      <c r="BH29" s="20" t="s">
        <v>25</v>
      </c>
      <c r="BI29" s="16" t="str">
        <f t="shared" si="33"/>
        <v/>
      </c>
      <c r="BJ29" s="20">
        <v>2</v>
      </c>
      <c r="BK29" s="20">
        <v>2</v>
      </c>
      <c r="BL29" s="16">
        <f t="shared" si="34"/>
        <v>0</v>
      </c>
      <c r="BM29" s="20">
        <v>2</v>
      </c>
      <c r="BN29" s="20">
        <v>2</v>
      </c>
      <c r="BO29" s="16">
        <f t="shared" si="35"/>
        <v>0</v>
      </c>
      <c r="BP29" s="20" t="s">
        <v>25</v>
      </c>
      <c r="BQ29" s="20" t="s">
        <v>25</v>
      </c>
      <c r="BR29" s="16" t="str">
        <f t="shared" si="36"/>
        <v/>
      </c>
      <c r="BS29" s="20" t="s">
        <v>25</v>
      </c>
      <c r="BT29" s="20" t="s">
        <v>25</v>
      </c>
      <c r="BU29" s="16" t="str">
        <f t="shared" si="37"/>
        <v/>
      </c>
      <c r="BV29" s="20" t="s">
        <v>25</v>
      </c>
      <c r="BW29" s="20" t="s">
        <v>25</v>
      </c>
      <c r="BX29" s="16" t="str">
        <f t="shared" si="38"/>
        <v/>
      </c>
      <c r="BY29" s="20" t="s">
        <v>25</v>
      </c>
      <c r="BZ29" s="20" t="s">
        <v>25</v>
      </c>
      <c r="CA29" s="16" t="str">
        <f t="shared" si="39"/>
        <v/>
      </c>
      <c r="CB29" s="20" t="s">
        <v>25</v>
      </c>
      <c r="CC29" s="20" t="s">
        <v>25</v>
      </c>
      <c r="CD29" s="16" t="str">
        <f t="shared" si="40"/>
        <v/>
      </c>
      <c r="CE29" s="20">
        <v>2</v>
      </c>
      <c r="CF29" s="20">
        <v>2</v>
      </c>
      <c r="CG29" s="16">
        <f t="shared" si="42"/>
        <v>0</v>
      </c>
      <c r="CH29" s="20">
        <f t="shared" si="43"/>
        <v>12</v>
      </c>
      <c r="CI29" s="20">
        <f t="shared" si="44"/>
        <v>12</v>
      </c>
      <c r="CJ29" s="17">
        <f t="shared" si="45"/>
        <v>0</v>
      </c>
    </row>
    <row r="30" spans="1:88" ht="15" customHeight="1" x14ac:dyDescent="0.3">
      <c r="A30" s="29">
        <f t="shared" si="23"/>
        <v>23</v>
      </c>
      <c r="B30" s="37">
        <v>19970303584</v>
      </c>
      <c r="C30" s="31" t="s">
        <v>151</v>
      </c>
      <c r="D30" s="31" t="s">
        <v>129</v>
      </c>
      <c r="E30" s="33" t="s">
        <v>183</v>
      </c>
      <c r="F30" s="33" t="s">
        <v>179</v>
      </c>
      <c r="G30" s="34">
        <v>28347</v>
      </c>
      <c r="H30" s="35">
        <f t="shared" ca="1" si="24"/>
        <v>46.686196047057337</v>
      </c>
      <c r="I30" s="62" t="s">
        <v>201</v>
      </c>
      <c r="J30" s="35">
        <f t="shared" ca="1" si="25"/>
        <v>27.110853580669708</v>
      </c>
      <c r="K30" s="36"/>
      <c r="L30" s="28" t="s">
        <v>157</v>
      </c>
      <c r="M30" s="18"/>
      <c r="N30" s="19">
        <v>4</v>
      </c>
      <c r="O30" s="19">
        <v>4</v>
      </c>
      <c r="P30" s="16">
        <f t="shared" si="0"/>
        <v>0</v>
      </c>
      <c r="Q30" s="19">
        <v>4</v>
      </c>
      <c r="R30" s="19">
        <v>4</v>
      </c>
      <c r="S30" s="16">
        <f t="shared" si="1"/>
        <v>0</v>
      </c>
      <c r="T30" s="19">
        <v>4</v>
      </c>
      <c r="U30" s="19">
        <v>4</v>
      </c>
      <c r="V30" s="16">
        <f t="shared" si="2"/>
        <v>0</v>
      </c>
      <c r="W30" s="19">
        <v>4</v>
      </c>
      <c r="X30" s="19">
        <v>4</v>
      </c>
      <c r="Y30" s="16">
        <f t="shared" si="3"/>
        <v>0</v>
      </c>
      <c r="Z30" s="19">
        <v>4</v>
      </c>
      <c r="AA30" s="19">
        <v>5</v>
      </c>
      <c r="AB30" s="16">
        <f t="shared" si="4"/>
        <v>1</v>
      </c>
      <c r="AC30" s="19">
        <v>4</v>
      </c>
      <c r="AD30" s="19">
        <v>4</v>
      </c>
      <c r="AE30" s="16">
        <f t="shared" si="41"/>
        <v>0</v>
      </c>
      <c r="AF30" s="19">
        <v>5</v>
      </c>
      <c r="AG30" s="19">
        <v>5</v>
      </c>
      <c r="AH30" s="16">
        <f t="shared" si="6"/>
        <v>0</v>
      </c>
      <c r="AI30" s="19">
        <v>4</v>
      </c>
      <c r="AJ30" s="19">
        <v>4</v>
      </c>
      <c r="AK30" s="16">
        <f t="shared" si="7"/>
        <v>0</v>
      </c>
      <c r="AL30" s="19">
        <v>4</v>
      </c>
      <c r="AM30" s="19">
        <v>4</v>
      </c>
      <c r="AN30" s="16">
        <f t="shared" si="8"/>
        <v>0</v>
      </c>
      <c r="AO30" s="19">
        <f t="shared" si="26"/>
        <v>37</v>
      </c>
      <c r="AP30" s="20">
        <f t="shared" si="26"/>
        <v>38</v>
      </c>
      <c r="AQ30" s="17">
        <f t="shared" si="27"/>
        <v>1</v>
      </c>
      <c r="AR30" s="20">
        <v>5</v>
      </c>
      <c r="AS30" s="20">
        <v>5</v>
      </c>
      <c r="AT30" s="16">
        <f t="shared" si="28"/>
        <v>0</v>
      </c>
      <c r="AU30" s="20">
        <v>5</v>
      </c>
      <c r="AV30" s="20">
        <v>5</v>
      </c>
      <c r="AW30" s="16">
        <f t="shared" si="29"/>
        <v>0</v>
      </c>
      <c r="AX30" s="20">
        <v>5</v>
      </c>
      <c r="AY30" s="20">
        <v>5</v>
      </c>
      <c r="AZ30" s="16">
        <f t="shared" si="30"/>
        <v>0</v>
      </c>
      <c r="BA30" s="20" t="s">
        <v>25</v>
      </c>
      <c r="BB30" s="20" t="s">
        <v>25</v>
      </c>
      <c r="BC30" s="16" t="str">
        <f t="shared" si="31"/>
        <v/>
      </c>
      <c r="BD30" s="20" t="s">
        <v>25</v>
      </c>
      <c r="BE30" s="20" t="s">
        <v>25</v>
      </c>
      <c r="BF30" s="16" t="str">
        <f t="shared" si="32"/>
        <v/>
      </c>
      <c r="BG30" s="20" t="s">
        <v>25</v>
      </c>
      <c r="BH30" s="20" t="s">
        <v>25</v>
      </c>
      <c r="BI30" s="16" t="str">
        <f t="shared" si="33"/>
        <v/>
      </c>
      <c r="BJ30" s="20" t="s">
        <v>25</v>
      </c>
      <c r="BK30" s="20" t="s">
        <v>25</v>
      </c>
      <c r="BL30" s="16" t="str">
        <f t="shared" si="34"/>
        <v/>
      </c>
      <c r="BM30" s="20" t="s">
        <v>25</v>
      </c>
      <c r="BN30" s="20" t="s">
        <v>25</v>
      </c>
      <c r="BO30" s="16" t="str">
        <f t="shared" si="35"/>
        <v/>
      </c>
      <c r="BP30" s="20" t="s">
        <v>25</v>
      </c>
      <c r="BQ30" s="20" t="s">
        <v>25</v>
      </c>
      <c r="BR30" s="16" t="str">
        <f t="shared" si="36"/>
        <v/>
      </c>
      <c r="BS30" s="20" t="s">
        <v>25</v>
      </c>
      <c r="BT30" s="20" t="s">
        <v>25</v>
      </c>
      <c r="BU30" s="16" t="str">
        <f t="shared" si="37"/>
        <v/>
      </c>
      <c r="BV30" s="20" t="s">
        <v>25</v>
      </c>
      <c r="BW30" s="20" t="s">
        <v>25</v>
      </c>
      <c r="BX30" s="16" t="str">
        <f t="shared" si="38"/>
        <v/>
      </c>
      <c r="BY30" s="20" t="s">
        <v>25</v>
      </c>
      <c r="BZ30" s="20" t="s">
        <v>25</v>
      </c>
      <c r="CA30" s="16" t="str">
        <f t="shared" si="39"/>
        <v/>
      </c>
      <c r="CB30" s="20" t="s">
        <v>25</v>
      </c>
      <c r="CC30" s="20" t="s">
        <v>25</v>
      </c>
      <c r="CD30" s="16" t="str">
        <f t="shared" si="40"/>
        <v/>
      </c>
      <c r="CE30" s="20" t="s">
        <v>25</v>
      </c>
      <c r="CF30" s="20" t="s">
        <v>25</v>
      </c>
      <c r="CG30" s="16" t="str">
        <f t="shared" si="42"/>
        <v/>
      </c>
      <c r="CH30" s="20">
        <f t="shared" si="43"/>
        <v>15</v>
      </c>
      <c r="CI30" s="20">
        <f t="shared" si="44"/>
        <v>15</v>
      </c>
      <c r="CJ30" s="17">
        <f t="shared" si="45"/>
        <v>0</v>
      </c>
    </row>
    <row r="31" spans="1:88" ht="15" customHeight="1" x14ac:dyDescent="0.3">
      <c r="A31" s="29">
        <f t="shared" si="23"/>
        <v>24</v>
      </c>
      <c r="B31" s="37">
        <v>20040504042</v>
      </c>
      <c r="C31" s="31" t="s">
        <v>152</v>
      </c>
      <c r="D31" s="38" t="s">
        <v>137</v>
      </c>
      <c r="E31" s="33" t="s">
        <v>183</v>
      </c>
      <c r="F31" s="33" t="s">
        <v>179</v>
      </c>
      <c r="G31" s="34">
        <v>30411</v>
      </c>
      <c r="H31" s="35">
        <f t="shared" ca="1" si="24"/>
        <v>41.031401526509391</v>
      </c>
      <c r="I31" s="62" t="s">
        <v>202</v>
      </c>
      <c r="J31" s="35">
        <f t="shared" ca="1" si="25"/>
        <v>19.935511114916281</v>
      </c>
      <c r="K31" s="36"/>
      <c r="L31" s="28" t="s">
        <v>157</v>
      </c>
      <c r="M31" s="18"/>
      <c r="N31" s="19">
        <v>1</v>
      </c>
      <c r="O31" s="19">
        <v>1</v>
      </c>
      <c r="P31" s="16">
        <f t="shared" si="0"/>
        <v>0</v>
      </c>
      <c r="Q31" s="19">
        <v>1</v>
      </c>
      <c r="R31" s="19">
        <v>2</v>
      </c>
      <c r="S31" s="16">
        <f t="shared" si="1"/>
        <v>1</v>
      </c>
      <c r="T31" s="19">
        <v>1</v>
      </c>
      <c r="U31" s="19">
        <v>1</v>
      </c>
      <c r="V31" s="16">
        <f t="shared" si="2"/>
        <v>0</v>
      </c>
      <c r="W31" s="19">
        <v>2</v>
      </c>
      <c r="X31" s="19">
        <v>1</v>
      </c>
      <c r="Y31" s="16">
        <f t="shared" si="3"/>
        <v>-1</v>
      </c>
      <c r="Z31" s="19">
        <v>1</v>
      </c>
      <c r="AA31" s="19">
        <v>1</v>
      </c>
      <c r="AB31" s="16">
        <f t="shared" si="4"/>
        <v>0</v>
      </c>
      <c r="AC31" s="19">
        <v>1</v>
      </c>
      <c r="AD31" s="19">
        <v>1</v>
      </c>
      <c r="AE31" s="16">
        <f t="shared" si="41"/>
        <v>0</v>
      </c>
      <c r="AF31" s="19">
        <v>2</v>
      </c>
      <c r="AG31" s="19">
        <v>2</v>
      </c>
      <c r="AH31" s="16">
        <f t="shared" si="6"/>
        <v>0</v>
      </c>
      <c r="AI31" s="19">
        <v>1</v>
      </c>
      <c r="AJ31" s="19">
        <v>1</v>
      </c>
      <c r="AK31" s="16">
        <f t="shared" si="7"/>
        <v>0</v>
      </c>
      <c r="AL31" s="19">
        <v>1</v>
      </c>
      <c r="AM31" s="19">
        <v>1</v>
      </c>
      <c r="AN31" s="16">
        <f t="shared" si="8"/>
        <v>0</v>
      </c>
      <c r="AO31" s="19">
        <f t="shared" si="26"/>
        <v>11</v>
      </c>
      <c r="AP31" s="20">
        <f t="shared" si="26"/>
        <v>11</v>
      </c>
      <c r="AQ31" s="17">
        <f t="shared" si="27"/>
        <v>0</v>
      </c>
      <c r="AR31" s="20">
        <v>3</v>
      </c>
      <c r="AS31" s="20">
        <v>3</v>
      </c>
      <c r="AT31" s="16">
        <f t="shared" si="28"/>
        <v>0</v>
      </c>
      <c r="AU31" s="20">
        <v>3</v>
      </c>
      <c r="AV31" s="20">
        <v>3</v>
      </c>
      <c r="AW31" s="16">
        <f t="shared" si="29"/>
        <v>0</v>
      </c>
      <c r="AX31" s="20">
        <v>3</v>
      </c>
      <c r="AY31" s="20">
        <v>3</v>
      </c>
      <c r="AZ31" s="16">
        <f t="shared" si="30"/>
        <v>0</v>
      </c>
      <c r="BA31" s="20" t="s">
        <v>25</v>
      </c>
      <c r="BB31" s="20" t="s">
        <v>25</v>
      </c>
      <c r="BC31" s="16" t="str">
        <f t="shared" si="31"/>
        <v/>
      </c>
      <c r="BD31" s="20" t="s">
        <v>25</v>
      </c>
      <c r="BE31" s="20" t="s">
        <v>25</v>
      </c>
      <c r="BF31" s="16" t="str">
        <f t="shared" si="32"/>
        <v/>
      </c>
      <c r="BG31" s="20" t="s">
        <v>25</v>
      </c>
      <c r="BH31" s="20" t="s">
        <v>25</v>
      </c>
      <c r="BI31" s="16" t="str">
        <f t="shared" si="33"/>
        <v/>
      </c>
      <c r="BJ31" s="20" t="s">
        <v>25</v>
      </c>
      <c r="BK31" s="20" t="s">
        <v>25</v>
      </c>
      <c r="BL31" s="16" t="str">
        <f t="shared" si="34"/>
        <v/>
      </c>
      <c r="BM31" s="20" t="s">
        <v>25</v>
      </c>
      <c r="BN31" s="20" t="s">
        <v>25</v>
      </c>
      <c r="BO31" s="16" t="str">
        <f t="shared" si="35"/>
        <v/>
      </c>
      <c r="BP31" s="20">
        <v>3</v>
      </c>
      <c r="BQ31" s="20">
        <v>3</v>
      </c>
      <c r="BR31" s="16">
        <f t="shared" si="36"/>
        <v>0</v>
      </c>
      <c r="BS31" s="20" t="s">
        <v>25</v>
      </c>
      <c r="BT31" s="20" t="s">
        <v>25</v>
      </c>
      <c r="BU31" s="16" t="str">
        <f t="shared" si="37"/>
        <v/>
      </c>
      <c r="BV31" s="20" t="s">
        <v>25</v>
      </c>
      <c r="BW31" s="20" t="s">
        <v>25</v>
      </c>
      <c r="BX31" s="16" t="str">
        <f t="shared" si="38"/>
        <v/>
      </c>
      <c r="BY31" s="20" t="s">
        <v>25</v>
      </c>
      <c r="BZ31" s="20" t="s">
        <v>25</v>
      </c>
      <c r="CA31" s="16" t="str">
        <f t="shared" si="39"/>
        <v/>
      </c>
      <c r="CB31" s="20" t="s">
        <v>25</v>
      </c>
      <c r="CC31" s="20" t="s">
        <v>25</v>
      </c>
      <c r="CD31" s="16" t="str">
        <f t="shared" si="40"/>
        <v/>
      </c>
      <c r="CE31" s="20">
        <v>3</v>
      </c>
      <c r="CF31" s="20">
        <v>3</v>
      </c>
      <c r="CG31" s="16">
        <f t="shared" si="42"/>
        <v>0</v>
      </c>
      <c r="CH31" s="20">
        <f t="shared" si="43"/>
        <v>15</v>
      </c>
      <c r="CI31" s="20">
        <f t="shared" si="44"/>
        <v>15</v>
      </c>
      <c r="CJ31" s="17">
        <f t="shared" si="45"/>
        <v>0</v>
      </c>
    </row>
    <row r="32" spans="1:88" ht="15" customHeight="1" x14ac:dyDescent="0.3">
      <c r="A32" s="29">
        <f t="shared" si="23"/>
        <v>25</v>
      </c>
      <c r="B32" s="37">
        <v>20100401169</v>
      </c>
      <c r="C32" s="31" t="s">
        <v>153</v>
      </c>
      <c r="D32" s="31" t="s">
        <v>137</v>
      </c>
      <c r="E32" s="33" t="s">
        <v>183</v>
      </c>
      <c r="F32" s="33" t="s">
        <v>179</v>
      </c>
      <c r="G32" s="34">
        <v>31157</v>
      </c>
      <c r="H32" s="35">
        <f t="shared" ca="1" si="24"/>
        <v>38.987565909436832</v>
      </c>
      <c r="I32" s="62" t="s">
        <v>187</v>
      </c>
      <c r="J32" s="35">
        <f t="shared" ca="1" si="25"/>
        <v>14.023182347792995</v>
      </c>
      <c r="K32" s="36"/>
      <c r="L32" s="28" t="s">
        <v>157</v>
      </c>
      <c r="M32" s="18"/>
      <c r="N32" s="19">
        <v>1</v>
      </c>
      <c r="O32" s="19">
        <v>1</v>
      </c>
      <c r="P32" s="16">
        <f t="shared" si="0"/>
        <v>0</v>
      </c>
      <c r="Q32" s="19">
        <v>1</v>
      </c>
      <c r="R32" s="19">
        <v>2</v>
      </c>
      <c r="S32" s="16">
        <f t="shared" si="1"/>
        <v>1</v>
      </c>
      <c r="T32" s="19">
        <v>1</v>
      </c>
      <c r="U32" s="19">
        <v>2</v>
      </c>
      <c r="V32" s="16">
        <f t="shared" si="2"/>
        <v>1</v>
      </c>
      <c r="W32" s="19">
        <v>2</v>
      </c>
      <c r="X32" s="19">
        <v>2</v>
      </c>
      <c r="Y32" s="16">
        <f t="shared" si="3"/>
        <v>0</v>
      </c>
      <c r="Z32" s="19">
        <v>1</v>
      </c>
      <c r="AA32" s="19">
        <v>1</v>
      </c>
      <c r="AB32" s="16">
        <f t="shared" si="4"/>
        <v>0</v>
      </c>
      <c r="AC32" s="19">
        <v>1</v>
      </c>
      <c r="AD32" s="19">
        <v>1</v>
      </c>
      <c r="AE32" s="16">
        <f t="shared" si="41"/>
        <v>0</v>
      </c>
      <c r="AF32" s="19">
        <v>2</v>
      </c>
      <c r="AG32" s="19">
        <v>2</v>
      </c>
      <c r="AH32" s="16">
        <f t="shared" si="6"/>
        <v>0</v>
      </c>
      <c r="AI32" s="19">
        <v>1</v>
      </c>
      <c r="AJ32" s="19">
        <v>2</v>
      </c>
      <c r="AK32" s="16">
        <f t="shared" si="7"/>
        <v>1</v>
      </c>
      <c r="AL32" s="19">
        <v>1</v>
      </c>
      <c r="AM32" s="19">
        <v>1</v>
      </c>
      <c r="AN32" s="16">
        <f t="shared" si="8"/>
        <v>0</v>
      </c>
      <c r="AO32" s="19">
        <f t="shared" si="26"/>
        <v>11</v>
      </c>
      <c r="AP32" s="20">
        <f t="shared" si="26"/>
        <v>14</v>
      </c>
      <c r="AQ32" s="17">
        <f t="shared" si="27"/>
        <v>3</v>
      </c>
      <c r="AR32" s="20">
        <v>3</v>
      </c>
      <c r="AS32" s="20">
        <v>3</v>
      </c>
      <c r="AT32" s="16">
        <f t="shared" si="28"/>
        <v>0</v>
      </c>
      <c r="AU32" s="20">
        <v>3</v>
      </c>
      <c r="AV32" s="20">
        <v>3</v>
      </c>
      <c r="AW32" s="16">
        <f t="shared" si="29"/>
        <v>0</v>
      </c>
      <c r="AX32" s="20">
        <v>3</v>
      </c>
      <c r="AY32" s="20">
        <v>3</v>
      </c>
      <c r="AZ32" s="16">
        <f t="shared" si="30"/>
        <v>0</v>
      </c>
      <c r="BA32" s="20" t="s">
        <v>25</v>
      </c>
      <c r="BB32" s="20" t="s">
        <v>25</v>
      </c>
      <c r="BC32" s="16" t="str">
        <f t="shared" si="31"/>
        <v/>
      </c>
      <c r="BD32" s="20" t="s">
        <v>25</v>
      </c>
      <c r="BE32" s="20" t="s">
        <v>25</v>
      </c>
      <c r="BF32" s="16" t="str">
        <f t="shared" si="32"/>
        <v/>
      </c>
      <c r="BG32" s="20" t="s">
        <v>25</v>
      </c>
      <c r="BH32" s="20" t="s">
        <v>25</v>
      </c>
      <c r="BI32" s="16" t="str">
        <f t="shared" si="33"/>
        <v/>
      </c>
      <c r="BJ32" s="20" t="s">
        <v>25</v>
      </c>
      <c r="BK32" s="20" t="s">
        <v>25</v>
      </c>
      <c r="BL32" s="16" t="str">
        <f t="shared" si="34"/>
        <v/>
      </c>
      <c r="BM32" s="20" t="s">
        <v>25</v>
      </c>
      <c r="BN32" s="20" t="s">
        <v>25</v>
      </c>
      <c r="BO32" s="16" t="str">
        <f t="shared" si="35"/>
        <v/>
      </c>
      <c r="BP32" s="20">
        <v>3</v>
      </c>
      <c r="BQ32" s="20">
        <v>3</v>
      </c>
      <c r="BR32" s="16">
        <f t="shared" si="36"/>
        <v>0</v>
      </c>
      <c r="BS32" s="20" t="s">
        <v>25</v>
      </c>
      <c r="BT32" s="20" t="s">
        <v>25</v>
      </c>
      <c r="BU32" s="16" t="str">
        <f t="shared" si="37"/>
        <v/>
      </c>
      <c r="BV32" s="20" t="s">
        <v>25</v>
      </c>
      <c r="BW32" s="20" t="s">
        <v>25</v>
      </c>
      <c r="BX32" s="16" t="str">
        <f t="shared" si="38"/>
        <v/>
      </c>
      <c r="BY32" s="20" t="s">
        <v>25</v>
      </c>
      <c r="BZ32" s="20" t="s">
        <v>25</v>
      </c>
      <c r="CA32" s="16" t="str">
        <f t="shared" si="39"/>
        <v/>
      </c>
      <c r="CB32" s="20" t="s">
        <v>25</v>
      </c>
      <c r="CC32" s="20" t="s">
        <v>25</v>
      </c>
      <c r="CD32" s="16" t="str">
        <f t="shared" si="40"/>
        <v/>
      </c>
      <c r="CE32" s="20">
        <v>3</v>
      </c>
      <c r="CF32" s="20">
        <v>3</v>
      </c>
      <c r="CG32" s="16">
        <f t="shared" si="42"/>
        <v>0</v>
      </c>
      <c r="CH32" s="20">
        <f t="shared" si="43"/>
        <v>15</v>
      </c>
      <c r="CI32" s="20">
        <f t="shared" si="44"/>
        <v>15</v>
      </c>
      <c r="CJ32" s="17">
        <f t="shared" si="45"/>
        <v>0</v>
      </c>
    </row>
    <row r="33" spans="1:107" ht="15" customHeight="1" x14ac:dyDescent="0.3">
      <c r="A33" s="29">
        <f t="shared" si="23"/>
        <v>26</v>
      </c>
      <c r="B33" s="37">
        <v>20180101560</v>
      </c>
      <c r="C33" s="31" t="s">
        <v>154</v>
      </c>
      <c r="D33" s="31" t="s">
        <v>177</v>
      </c>
      <c r="E33" s="33" t="s">
        <v>183</v>
      </c>
      <c r="F33" s="33" t="s">
        <v>179</v>
      </c>
      <c r="G33" s="34">
        <v>35524</v>
      </c>
      <c r="H33" s="35">
        <f t="shared" ca="1" si="24"/>
        <v>27.023182347792996</v>
      </c>
      <c r="I33" s="62" t="s">
        <v>203</v>
      </c>
      <c r="J33" s="35">
        <f t="shared" ca="1" si="25"/>
        <v>6.2642782382039535</v>
      </c>
      <c r="K33" s="36"/>
      <c r="L33" s="28" t="s">
        <v>157</v>
      </c>
      <c r="M33" s="18"/>
      <c r="N33" s="19">
        <v>1</v>
      </c>
      <c r="O33" s="19">
        <v>1</v>
      </c>
      <c r="P33" s="16">
        <f t="shared" si="0"/>
        <v>0</v>
      </c>
      <c r="Q33" s="19">
        <v>1</v>
      </c>
      <c r="R33" s="19">
        <v>2</v>
      </c>
      <c r="S33" s="16">
        <f t="shared" si="1"/>
        <v>1</v>
      </c>
      <c r="T33" s="19">
        <v>1</v>
      </c>
      <c r="U33" s="19">
        <v>1</v>
      </c>
      <c r="V33" s="16">
        <f t="shared" si="2"/>
        <v>0</v>
      </c>
      <c r="W33" s="19">
        <v>1</v>
      </c>
      <c r="X33" s="19">
        <v>1</v>
      </c>
      <c r="Y33" s="16">
        <f t="shared" si="3"/>
        <v>0</v>
      </c>
      <c r="Z33" s="19">
        <v>1</v>
      </c>
      <c r="AA33" s="19">
        <v>1</v>
      </c>
      <c r="AB33" s="16">
        <f t="shared" si="4"/>
        <v>0</v>
      </c>
      <c r="AC33" s="19">
        <v>1</v>
      </c>
      <c r="AD33" s="19">
        <v>1</v>
      </c>
      <c r="AE33" s="16">
        <f t="shared" si="41"/>
        <v>0</v>
      </c>
      <c r="AF33" s="19">
        <v>2</v>
      </c>
      <c r="AG33" s="19">
        <v>2</v>
      </c>
      <c r="AH33" s="16">
        <f t="shared" si="6"/>
        <v>0</v>
      </c>
      <c r="AI33" s="19">
        <v>1</v>
      </c>
      <c r="AJ33" s="19">
        <v>1</v>
      </c>
      <c r="AK33" s="16">
        <f t="shared" si="7"/>
        <v>0</v>
      </c>
      <c r="AL33" s="19">
        <v>1</v>
      </c>
      <c r="AM33" s="19">
        <v>1</v>
      </c>
      <c r="AN33" s="16">
        <f t="shared" si="8"/>
        <v>0</v>
      </c>
      <c r="AO33" s="19">
        <f t="shared" si="26"/>
        <v>10</v>
      </c>
      <c r="AP33" s="20">
        <f t="shared" si="26"/>
        <v>11</v>
      </c>
      <c r="AQ33" s="17">
        <f t="shared" si="27"/>
        <v>1</v>
      </c>
      <c r="AR33" s="20">
        <v>2</v>
      </c>
      <c r="AS33" s="20">
        <v>2</v>
      </c>
      <c r="AT33" s="16">
        <f t="shared" si="28"/>
        <v>0</v>
      </c>
      <c r="AU33" s="20">
        <v>2</v>
      </c>
      <c r="AV33" s="20">
        <v>2</v>
      </c>
      <c r="AW33" s="16">
        <f t="shared" si="29"/>
        <v>0</v>
      </c>
      <c r="AX33" s="20">
        <v>2</v>
      </c>
      <c r="AY33" s="20">
        <v>2</v>
      </c>
      <c r="AZ33" s="16">
        <f t="shared" si="30"/>
        <v>0</v>
      </c>
      <c r="BA33" s="20" t="s">
        <v>25</v>
      </c>
      <c r="BB33" s="20" t="s">
        <v>25</v>
      </c>
      <c r="BC33" s="16" t="str">
        <f t="shared" si="31"/>
        <v/>
      </c>
      <c r="BD33" s="20" t="s">
        <v>25</v>
      </c>
      <c r="BE33" s="20" t="s">
        <v>25</v>
      </c>
      <c r="BF33" s="16" t="str">
        <f t="shared" si="32"/>
        <v/>
      </c>
      <c r="BG33" s="20" t="s">
        <v>25</v>
      </c>
      <c r="BH33" s="20" t="s">
        <v>25</v>
      </c>
      <c r="BI33" s="16" t="str">
        <f t="shared" si="33"/>
        <v/>
      </c>
      <c r="BJ33" s="20" t="s">
        <v>25</v>
      </c>
      <c r="BK33" s="20" t="s">
        <v>25</v>
      </c>
      <c r="BL33" s="16" t="str">
        <f t="shared" si="34"/>
        <v/>
      </c>
      <c r="BM33" s="20" t="s">
        <v>25</v>
      </c>
      <c r="BN33" s="20" t="s">
        <v>25</v>
      </c>
      <c r="BO33" s="16" t="str">
        <f t="shared" si="35"/>
        <v/>
      </c>
      <c r="BP33" s="20">
        <v>2</v>
      </c>
      <c r="BQ33" s="20">
        <v>2</v>
      </c>
      <c r="BR33" s="16">
        <f t="shared" si="36"/>
        <v>0</v>
      </c>
      <c r="BS33" s="20" t="s">
        <v>25</v>
      </c>
      <c r="BT33" s="20" t="s">
        <v>25</v>
      </c>
      <c r="BU33" s="16" t="str">
        <f t="shared" si="37"/>
        <v/>
      </c>
      <c r="BV33" s="20" t="s">
        <v>25</v>
      </c>
      <c r="BW33" s="20" t="s">
        <v>25</v>
      </c>
      <c r="BX33" s="16" t="str">
        <f t="shared" si="38"/>
        <v/>
      </c>
      <c r="BY33" s="20" t="s">
        <v>25</v>
      </c>
      <c r="BZ33" s="20" t="s">
        <v>25</v>
      </c>
      <c r="CA33" s="16" t="str">
        <f t="shared" si="39"/>
        <v/>
      </c>
      <c r="CB33" s="20" t="s">
        <v>25</v>
      </c>
      <c r="CC33" s="20" t="s">
        <v>25</v>
      </c>
      <c r="CD33" s="16" t="str">
        <f t="shared" si="40"/>
        <v/>
      </c>
      <c r="CE33" s="20">
        <v>2</v>
      </c>
      <c r="CF33" s="20">
        <v>2</v>
      </c>
      <c r="CG33" s="16">
        <f t="shared" si="42"/>
        <v>0</v>
      </c>
      <c r="CH33" s="20">
        <f t="shared" si="43"/>
        <v>10</v>
      </c>
      <c r="CI33" s="20">
        <f t="shared" si="44"/>
        <v>10</v>
      </c>
      <c r="CJ33" s="17">
        <f t="shared" si="45"/>
        <v>0</v>
      </c>
    </row>
    <row r="34" spans="1:107" ht="15" customHeight="1" x14ac:dyDescent="0.3">
      <c r="A34" s="29">
        <f t="shared" si="23"/>
        <v>27</v>
      </c>
      <c r="B34" s="36">
        <v>20180101555</v>
      </c>
      <c r="C34" s="39" t="s">
        <v>155</v>
      </c>
      <c r="D34" s="31" t="s">
        <v>177</v>
      </c>
      <c r="E34" s="33" t="s">
        <v>183</v>
      </c>
      <c r="F34" s="33" t="s">
        <v>179</v>
      </c>
      <c r="G34" s="34">
        <v>34806</v>
      </c>
      <c r="H34" s="35">
        <f t="shared" ca="1" si="24"/>
        <v>28.990305635464228</v>
      </c>
      <c r="I34" s="62" t="s">
        <v>203</v>
      </c>
      <c r="J34" s="35">
        <f t="shared" ca="1" si="25"/>
        <v>6.2642782382039535</v>
      </c>
      <c r="K34" s="36"/>
      <c r="L34" s="28" t="s">
        <v>157</v>
      </c>
      <c r="M34" s="18"/>
      <c r="N34" s="19">
        <v>1</v>
      </c>
      <c r="O34" s="19">
        <v>1</v>
      </c>
      <c r="P34" s="16">
        <f t="shared" si="0"/>
        <v>0</v>
      </c>
      <c r="Q34" s="19">
        <v>1</v>
      </c>
      <c r="R34" s="19">
        <v>2</v>
      </c>
      <c r="S34" s="16">
        <f t="shared" si="1"/>
        <v>1</v>
      </c>
      <c r="T34" s="19">
        <v>1</v>
      </c>
      <c r="U34" s="19">
        <v>1</v>
      </c>
      <c r="V34" s="16">
        <f t="shared" si="2"/>
        <v>0</v>
      </c>
      <c r="W34" s="19">
        <v>1</v>
      </c>
      <c r="X34" s="19">
        <v>1</v>
      </c>
      <c r="Y34" s="16">
        <f t="shared" si="3"/>
        <v>0</v>
      </c>
      <c r="Z34" s="19">
        <v>1</v>
      </c>
      <c r="AA34" s="19">
        <v>1</v>
      </c>
      <c r="AB34" s="16">
        <f t="shared" si="4"/>
        <v>0</v>
      </c>
      <c r="AC34" s="19">
        <v>1</v>
      </c>
      <c r="AD34" s="19">
        <v>1</v>
      </c>
      <c r="AE34" s="16">
        <f t="shared" si="41"/>
        <v>0</v>
      </c>
      <c r="AF34" s="19">
        <v>2</v>
      </c>
      <c r="AG34" s="19">
        <v>2</v>
      </c>
      <c r="AH34" s="16">
        <f t="shared" si="6"/>
        <v>0</v>
      </c>
      <c r="AI34" s="19">
        <v>1</v>
      </c>
      <c r="AJ34" s="19">
        <v>1</v>
      </c>
      <c r="AK34" s="16">
        <f t="shared" si="7"/>
        <v>0</v>
      </c>
      <c r="AL34" s="19">
        <v>1</v>
      </c>
      <c r="AM34" s="19">
        <v>1</v>
      </c>
      <c r="AN34" s="16">
        <f t="shared" si="8"/>
        <v>0</v>
      </c>
      <c r="AO34" s="19">
        <f t="shared" si="26"/>
        <v>10</v>
      </c>
      <c r="AP34" s="20">
        <f t="shared" si="26"/>
        <v>11</v>
      </c>
      <c r="AQ34" s="17">
        <f t="shared" si="27"/>
        <v>1</v>
      </c>
      <c r="AR34" s="20">
        <v>2</v>
      </c>
      <c r="AS34" s="20">
        <v>2</v>
      </c>
      <c r="AT34" s="16">
        <f t="shared" si="28"/>
        <v>0</v>
      </c>
      <c r="AU34" s="20">
        <v>2</v>
      </c>
      <c r="AV34" s="20">
        <v>2</v>
      </c>
      <c r="AW34" s="16">
        <f t="shared" si="29"/>
        <v>0</v>
      </c>
      <c r="AX34" s="20">
        <v>2</v>
      </c>
      <c r="AY34" s="20">
        <v>2</v>
      </c>
      <c r="AZ34" s="16">
        <f t="shared" si="30"/>
        <v>0</v>
      </c>
      <c r="BA34" s="20" t="s">
        <v>25</v>
      </c>
      <c r="BB34" s="20" t="s">
        <v>25</v>
      </c>
      <c r="BC34" s="16" t="str">
        <f t="shared" si="31"/>
        <v/>
      </c>
      <c r="BD34" s="20" t="s">
        <v>25</v>
      </c>
      <c r="BE34" s="20" t="s">
        <v>25</v>
      </c>
      <c r="BF34" s="16" t="str">
        <f t="shared" si="32"/>
        <v/>
      </c>
      <c r="BG34" s="20" t="s">
        <v>25</v>
      </c>
      <c r="BH34" s="20" t="s">
        <v>25</v>
      </c>
      <c r="BI34" s="16" t="str">
        <f t="shared" si="33"/>
        <v/>
      </c>
      <c r="BJ34" s="20" t="s">
        <v>25</v>
      </c>
      <c r="BK34" s="20" t="s">
        <v>25</v>
      </c>
      <c r="BL34" s="16" t="str">
        <f t="shared" si="34"/>
        <v/>
      </c>
      <c r="BM34" s="20" t="s">
        <v>25</v>
      </c>
      <c r="BN34" s="20" t="s">
        <v>25</v>
      </c>
      <c r="BO34" s="16" t="str">
        <f t="shared" si="35"/>
        <v/>
      </c>
      <c r="BP34" s="20">
        <v>2</v>
      </c>
      <c r="BQ34" s="20">
        <v>2</v>
      </c>
      <c r="BR34" s="16">
        <f t="shared" si="36"/>
        <v>0</v>
      </c>
      <c r="BS34" s="20" t="s">
        <v>25</v>
      </c>
      <c r="BT34" s="20" t="s">
        <v>25</v>
      </c>
      <c r="BU34" s="16" t="str">
        <f t="shared" si="37"/>
        <v/>
      </c>
      <c r="BV34" s="20" t="s">
        <v>25</v>
      </c>
      <c r="BW34" s="20" t="s">
        <v>25</v>
      </c>
      <c r="BX34" s="16" t="str">
        <f t="shared" si="38"/>
        <v/>
      </c>
      <c r="BY34" s="20" t="s">
        <v>25</v>
      </c>
      <c r="BZ34" s="20" t="s">
        <v>25</v>
      </c>
      <c r="CA34" s="16" t="str">
        <f t="shared" si="39"/>
        <v/>
      </c>
      <c r="CB34" s="20" t="s">
        <v>25</v>
      </c>
      <c r="CC34" s="20" t="s">
        <v>25</v>
      </c>
      <c r="CD34" s="16" t="str">
        <f t="shared" si="40"/>
        <v/>
      </c>
      <c r="CE34" s="20">
        <v>2</v>
      </c>
      <c r="CF34" s="20">
        <v>2</v>
      </c>
      <c r="CG34" s="16">
        <f t="shared" si="42"/>
        <v>0</v>
      </c>
      <c r="CH34" s="20">
        <f t="shared" si="43"/>
        <v>10</v>
      </c>
      <c r="CI34" s="20">
        <f t="shared" si="44"/>
        <v>10</v>
      </c>
      <c r="CJ34" s="17">
        <f t="shared" si="45"/>
        <v>0</v>
      </c>
    </row>
    <row r="35" spans="1:107" ht="15" customHeight="1" x14ac:dyDescent="0.3">
      <c r="A35" s="48"/>
      <c r="B35" s="49"/>
      <c r="C35" s="50"/>
      <c r="D35" s="50"/>
      <c r="E35" s="51"/>
      <c r="F35" s="51"/>
      <c r="G35" s="52"/>
      <c r="H35" s="53"/>
      <c r="I35" s="63"/>
      <c r="J35" s="53"/>
      <c r="K35" s="49"/>
      <c r="L35" s="54"/>
      <c r="M35" s="55"/>
      <c r="P35" s="56"/>
      <c r="S35" s="56"/>
      <c r="V35" s="56"/>
      <c r="Y35" s="56"/>
      <c r="AB35" s="56"/>
      <c r="AE35" s="56"/>
      <c r="AH35" s="56"/>
      <c r="AO35" s="26"/>
      <c r="AP35" s="26"/>
      <c r="AQ35" s="57"/>
      <c r="AR35" s="26"/>
      <c r="AS35" s="26"/>
      <c r="AT35" s="56"/>
      <c r="AU35" s="26"/>
      <c r="AV35" s="26"/>
      <c r="AW35" s="56"/>
      <c r="AX35" s="26"/>
      <c r="AY35" s="26"/>
      <c r="AZ35" s="56"/>
      <c r="BA35" s="26"/>
      <c r="BB35" s="26"/>
      <c r="BC35" s="56"/>
      <c r="BD35" s="26"/>
      <c r="BE35" s="26"/>
      <c r="BF35" s="56"/>
      <c r="BG35" s="26"/>
      <c r="BH35" s="26"/>
      <c r="BI35" s="56"/>
      <c r="BJ35" s="26"/>
      <c r="BK35" s="26"/>
      <c r="BL35" s="56"/>
      <c r="BM35" s="26"/>
      <c r="BN35" s="26"/>
      <c r="BO35" s="56"/>
      <c r="BP35" s="26"/>
      <c r="BQ35" s="26"/>
      <c r="BR35" s="56"/>
      <c r="BS35" s="26"/>
      <c r="BT35" s="26"/>
      <c r="BU35" s="56"/>
      <c r="BV35" s="26"/>
      <c r="BW35" s="26"/>
      <c r="BX35" s="56"/>
      <c r="BY35" s="26"/>
      <c r="BZ35" s="26"/>
      <c r="CA35" s="56"/>
      <c r="CB35" s="26"/>
      <c r="CC35" s="26"/>
      <c r="CD35" s="56"/>
      <c r="CE35" s="26"/>
      <c r="CF35" s="26"/>
      <c r="CG35" s="56"/>
      <c r="CH35" s="26"/>
      <c r="CI35" s="26"/>
      <c r="CJ35" s="57"/>
    </row>
    <row r="36" spans="1:107" ht="15" customHeight="1" x14ac:dyDescent="0.3">
      <c r="A36" s="48"/>
      <c r="B36" s="49"/>
      <c r="C36" s="50"/>
      <c r="D36" s="50"/>
      <c r="E36" s="51"/>
      <c r="F36" s="51"/>
      <c r="G36" s="52"/>
      <c r="H36" s="53"/>
      <c r="I36" s="63"/>
      <c r="J36" s="53"/>
      <c r="K36" s="49"/>
      <c r="L36" s="54"/>
      <c r="M36" s="55"/>
      <c r="P36" s="56"/>
      <c r="S36" s="56"/>
      <c r="V36" s="56"/>
      <c r="Y36" s="56"/>
      <c r="AB36" s="56"/>
      <c r="AE36" s="56"/>
      <c r="AH36" s="56"/>
      <c r="AO36" s="26"/>
      <c r="AP36" s="26"/>
      <c r="AQ36" s="57"/>
      <c r="AR36" s="26"/>
      <c r="AS36" s="26"/>
      <c r="AT36" s="56"/>
      <c r="AU36" s="26"/>
      <c r="AV36" s="26"/>
      <c r="AW36" s="56"/>
      <c r="AX36" s="26"/>
      <c r="AY36" s="26"/>
      <c r="AZ36" s="56"/>
      <c r="BA36" s="26"/>
      <c r="BB36" s="26"/>
      <c r="BC36" s="56"/>
      <c r="BD36" s="26"/>
      <c r="BE36" s="26"/>
      <c r="BF36" s="56"/>
      <c r="BG36" s="26"/>
      <c r="BH36" s="26"/>
      <c r="BI36" s="56"/>
      <c r="BJ36" s="26"/>
      <c r="BK36" s="26"/>
      <c r="BL36" s="56"/>
      <c r="BM36" s="26"/>
      <c r="BN36" s="26"/>
      <c r="BO36" s="56"/>
      <c r="BP36" s="26"/>
      <c r="BQ36" s="26"/>
      <c r="BR36" s="56"/>
      <c r="BS36" s="26"/>
      <c r="BT36" s="26"/>
      <c r="BU36" s="56"/>
      <c r="BV36" s="26"/>
      <c r="BW36" s="26"/>
      <c r="BX36" s="56"/>
      <c r="BY36" s="26"/>
      <c r="BZ36" s="26"/>
      <c r="CA36" s="56"/>
      <c r="CB36" s="26"/>
      <c r="CC36" s="26"/>
      <c r="CD36" s="56"/>
      <c r="CE36" s="26"/>
      <c r="CF36" s="26"/>
      <c r="CG36" s="56"/>
      <c r="CH36" s="26"/>
      <c r="CI36" s="26"/>
      <c r="CJ36" s="57"/>
    </row>
    <row r="38" spans="1:107" x14ac:dyDescent="0.3">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row>
    <row r="39" spans="1:107" x14ac:dyDescent="0.3">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row>
    <row r="40" spans="1:107" x14ac:dyDescent="0.3">
      <c r="A40" s="125" t="s">
        <v>24</v>
      </c>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6"/>
      <c r="BR40" s="126"/>
      <c r="BS40" s="126"/>
      <c r="BT40" s="126"/>
      <c r="BU40" s="126"/>
      <c r="BV40" s="126"/>
      <c r="BW40" s="126"/>
      <c r="BX40" s="126"/>
      <c r="BY40" s="126"/>
      <c r="BZ40" s="126"/>
      <c r="CA40" s="126"/>
      <c r="CB40" s="126"/>
      <c r="CC40" s="126"/>
      <c r="CD40" s="126"/>
      <c r="CE40" s="126"/>
      <c r="CF40" s="126"/>
      <c r="CG40" s="126"/>
      <c r="CH40" s="126"/>
      <c r="CI40" s="126"/>
      <c r="CJ40" s="126"/>
    </row>
    <row r="41" spans="1:107" ht="15" customHeight="1" x14ac:dyDescent="0.3">
      <c r="A41" s="22" t="s">
        <v>25</v>
      </c>
      <c r="B41" s="127" t="s">
        <v>26</v>
      </c>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8"/>
      <c r="BR41" s="128"/>
      <c r="BS41" s="128"/>
      <c r="BT41" s="128"/>
      <c r="BU41" s="128"/>
      <c r="BV41" s="128"/>
      <c r="BW41" s="128"/>
      <c r="BX41" s="128"/>
      <c r="BY41" s="128"/>
      <c r="BZ41" s="128"/>
      <c r="CA41" s="128"/>
      <c r="CB41" s="128"/>
      <c r="CC41" s="128"/>
      <c r="CD41" s="128"/>
      <c r="CE41" s="128"/>
      <c r="CF41" s="128"/>
      <c r="CG41" s="128"/>
      <c r="CH41" s="128"/>
      <c r="CI41" s="128"/>
      <c r="CJ41" s="128"/>
    </row>
    <row r="42" spans="1:107" ht="15" customHeight="1" x14ac:dyDescent="0.3">
      <c r="A42" s="22">
        <v>1</v>
      </c>
      <c r="B42" s="129" t="s">
        <v>27</v>
      </c>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0"/>
      <c r="BR42" s="130"/>
      <c r="BS42" s="130"/>
      <c r="BT42" s="130"/>
      <c r="BU42" s="130"/>
      <c r="BV42" s="130"/>
      <c r="BW42" s="130"/>
      <c r="BX42" s="130"/>
      <c r="BY42" s="130"/>
      <c r="BZ42" s="130"/>
      <c r="CA42" s="130"/>
      <c r="CB42" s="130"/>
      <c r="CC42" s="130"/>
      <c r="CD42" s="130"/>
      <c r="CE42" s="130"/>
      <c r="CF42" s="130"/>
      <c r="CG42" s="130"/>
      <c r="CH42" s="130"/>
      <c r="CI42" s="130"/>
      <c r="CJ42" s="130"/>
    </row>
    <row r="43" spans="1:107" ht="15" customHeight="1" x14ac:dyDescent="0.3">
      <c r="A43" s="22">
        <v>2</v>
      </c>
      <c r="B43" s="109" t="s">
        <v>28</v>
      </c>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110"/>
      <c r="CC43" s="110"/>
      <c r="CD43" s="110"/>
      <c r="CE43" s="110"/>
      <c r="CF43" s="110"/>
      <c r="CG43" s="110"/>
      <c r="CH43" s="110"/>
      <c r="CI43" s="110"/>
      <c r="CJ43" s="110"/>
    </row>
    <row r="44" spans="1:107" ht="15" customHeight="1" x14ac:dyDescent="0.3">
      <c r="A44" s="23">
        <v>3</v>
      </c>
      <c r="B44" s="111" t="s">
        <v>29</v>
      </c>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row>
    <row r="45" spans="1:107" ht="15" customHeight="1" x14ac:dyDescent="0.3">
      <c r="A45" s="22">
        <v>4</v>
      </c>
      <c r="B45" s="113" t="s">
        <v>30</v>
      </c>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c r="BT45" s="114"/>
      <c r="BU45" s="114"/>
      <c r="BV45" s="114"/>
      <c r="BW45" s="114"/>
      <c r="BX45" s="114"/>
      <c r="BY45" s="114"/>
      <c r="BZ45" s="114"/>
      <c r="CA45" s="114"/>
      <c r="CB45" s="114"/>
      <c r="CC45" s="114"/>
      <c r="CD45" s="114"/>
      <c r="CE45" s="114"/>
      <c r="CF45" s="114"/>
      <c r="CG45" s="114"/>
      <c r="CH45" s="114"/>
      <c r="CI45" s="114"/>
      <c r="CJ45" s="114"/>
    </row>
    <row r="46" spans="1:107" ht="15" customHeight="1" x14ac:dyDescent="0.3">
      <c r="A46" s="24">
        <v>5</v>
      </c>
      <c r="B46" s="115" t="s">
        <v>31</v>
      </c>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6"/>
      <c r="BU46" s="116"/>
      <c r="BV46" s="116"/>
      <c r="BW46" s="116"/>
      <c r="BX46" s="116"/>
      <c r="BY46" s="116"/>
      <c r="BZ46" s="116"/>
      <c r="CA46" s="116"/>
      <c r="CB46" s="116"/>
      <c r="CC46" s="116"/>
      <c r="CD46" s="116"/>
      <c r="CE46" s="116"/>
      <c r="CF46" s="116"/>
      <c r="CG46" s="116"/>
      <c r="CH46" s="116"/>
      <c r="CI46" s="116"/>
      <c r="CJ46" s="116"/>
    </row>
    <row r="47" spans="1:107" ht="15" customHeight="1" thickBot="1" x14ac:dyDescent="0.35">
      <c r="A47" s="25">
        <v>6</v>
      </c>
      <c r="B47" s="117" t="s">
        <v>32</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c r="BT47" s="118"/>
      <c r="BU47" s="118"/>
      <c r="BV47" s="118"/>
      <c r="BW47" s="118"/>
      <c r="BX47" s="118"/>
      <c r="BY47" s="118"/>
      <c r="BZ47" s="118"/>
      <c r="CA47" s="118"/>
      <c r="CB47" s="118"/>
      <c r="CC47" s="118"/>
      <c r="CD47" s="118"/>
      <c r="CE47" s="118"/>
      <c r="CF47" s="118"/>
      <c r="CG47" s="118"/>
      <c r="CH47" s="118"/>
      <c r="CI47" s="118"/>
      <c r="CJ47" s="118"/>
    </row>
  </sheetData>
  <autoFilter ref="A6:CJ34" xr:uid="{00000000-0009-0000-0000-000000000000}">
    <filterColumn colId="10" showButton="0"/>
    <filterColumn colId="11" showButton="0"/>
    <filterColumn colId="13" showButton="0"/>
    <filterColumn colId="14" showButton="0"/>
    <filterColumn colId="16" showButton="0"/>
    <filterColumn colId="17" showButton="0"/>
    <filterColumn colId="19" showButton="0"/>
    <filterColumn colId="20" showButton="0"/>
    <filterColumn colId="22" showButton="0"/>
    <filterColumn colId="23" showButton="0"/>
    <filterColumn colId="25" showButton="0"/>
    <filterColumn colId="26" showButton="0"/>
    <filterColumn colId="28" showButton="0"/>
    <filterColumn colId="29" showButton="0"/>
    <filterColumn colId="31" showButton="0"/>
    <filterColumn colId="32" showButton="0"/>
    <filterColumn colId="43" showButton="0"/>
    <filterColumn colId="44" showButton="0"/>
    <filterColumn colId="46" showButton="0"/>
    <filterColumn colId="47" showButton="0"/>
    <filterColumn colId="49" showButton="0"/>
    <filterColumn colId="50" showButton="0"/>
    <filterColumn colId="52" showButton="0"/>
    <filterColumn colId="53" showButton="0"/>
    <filterColumn colId="55" showButton="0"/>
    <filterColumn colId="56" showButton="0"/>
    <filterColumn colId="58" showButton="0"/>
    <filterColumn colId="59" showButton="0"/>
  </autoFilter>
  <mergeCells count="51">
    <mergeCell ref="J6:J7"/>
    <mergeCell ref="K6:M6"/>
    <mergeCell ref="N6:P6"/>
    <mergeCell ref="Q6:S6"/>
    <mergeCell ref="A2:B2"/>
    <mergeCell ref="C2:CJ2"/>
    <mergeCell ref="A3:CJ3"/>
    <mergeCell ref="A6:A7"/>
    <mergeCell ref="B6:B7"/>
    <mergeCell ref="C6:C7"/>
    <mergeCell ref="D6:D7"/>
    <mergeCell ref="E6:E7"/>
    <mergeCell ref="F6:F7"/>
    <mergeCell ref="G6:G7"/>
    <mergeCell ref="B42:CJ42"/>
    <mergeCell ref="BP6:BR6"/>
    <mergeCell ref="BS6:BU6"/>
    <mergeCell ref="BV6:BX6"/>
    <mergeCell ref="BY6:CA6"/>
    <mergeCell ref="CB6:CD6"/>
    <mergeCell ref="CE6:CG6"/>
    <mergeCell ref="AX6:AZ6"/>
    <mergeCell ref="BA6:BC6"/>
    <mergeCell ref="BD6:BF6"/>
    <mergeCell ref="BG6:BI6"/>
    <mergeCell ref="BJ6:BL6"/>
    <mergeCell ref="BM6:BO6"/>
    <mergeCell ref="AL6:AN6"/>
    <mergeCell ref="AO6:AO7"/>
    <mergeCell ref="AP6:AP7"/>
    <mergeCell ref="CH6:CH7"/>
    <mergeCell ref="CI6:CI7"/>
    <mergeCell ref="CJ6:CJ7"/>
    <mergeCell ref="A40:CJ40"/>
    <mergeCell ref="B41:CJ41"/>
    <mergeCell ref="AQ6:AQ7"/>
    <mergeCell ref="AR6:AT6"/>
    <mergeCell ref="AU6:AW6"/>
    <mergeCell ref="T6:V6"/>
    <mergeCell ref="W6:Y6"/>
    <mergeCell ref="Z6:AB6"/>
    <mergeCell ref="AC6:AE6"/>
    <mergeCell ref="AF6:AH6"/>
    <mergeCell ref="AI6:AK6"/>
    <mergeCell ref="H6:H7"/>
    <mergeCell ref="I6:I7"/>
    <mergeCell ref="B43:CJ43"/>
    <mergeCell ref="B44:CJ44"/>
    <mergeCell ref="B45:CJ45"/>
    <mergeCell ref="B46:CJ46"/>
    <mergeCell ref="B47:CJ47"/>
  </mergeCells>
  <conditionalFormatting sqref="P8 S8 V8 Y8 AB8 AE8 AH8">
    <cfRule type="colorScale" priority="4">
      <colorScale>
        <cfvo type="num" val="-1"/>
        <cfvo type="num" val="0"/>
        <cfvo type="num" val="1"/>
        <color rgb="FFF8696B"/>
        <color rgb="FFFFEB84"/>
        <color rgb="FF63BE7B"/>
      </colorScale>
    </cfRule>
  </conditionalFormatting>
  <conditionalFormatting sqref="P31 S31 V31 Y31 AB31 AE31 AH31 P21 S21 V21 Y21 AB21 AE21 AH21">
    <cfRule type="colorScale" priority="11">
      <colorScale>
        <cfvo type="num" val="-1"/>
        <cfvo type="num" val="0"/>
        <cfvo type="num" val="1"/>
        <color rgb="FFF8696B"/>
        <color rgb="FFFFEB84"/>
        <color rgb="FF63BE7B"/>
      </colorScale>
    </cfRule>
  </conditionalFormatting>
  <conditionalFormatting sqref="P32:P33 S32:S33 V32:V33 Y32:Y33 AB32:AB33 AE32:AE33 AH32:AH33 P26:P27 S26:S27 V26:V27 Y26:Y27 AB26:AB27 AE26:AE27 AH26:AH27 P15:P18 S15:S18 V15:V18 Y15:Y18 AB15:AB18 AE15:AE18 AH15:AH18 AH2:AH7 AE2:AE7 AB2:AB7 Y2:Y7 V2:V7 S2:S7 P2:P7 AK1:AK1048576 AN1:AN1048576 CG6:CG36 CD7:CD36 CA7:CA36 BX7:BX36 BU6:BU36 BR6:BR36 BO6:BO36 BL6:BL36 BI6:BI36 BF1:BF1048576 BC1:BC1048576 AZ2:AZ34 AW7:AW34 AT7:AT34">
    <cfRule type="colorScale" priority="7">
      <colorScale>
        <cfvo type="num" val="-1"/>
        <cfvo type="num" val="0"/>
        <cfvo type="num" val="1"/>
        <color rgb="FFF8696B"/>
        <color rgb="FFFFEB84"/>
        <color rgb="FF63BE7B"/>
      </colorScale>
    </cfRule>
  </conditionalFormatting>
  <conditionalFormatting sqref="AH22:AH23 AE22:AE23 AB22:AB23 Y22:Y23 V22:V23 S22:S23 P22:P23 P14 S14 V14 Y14 AB14 AE14 AH14 AH19 AE19 AB19 Y19 V19 S19 P19 BI2:CG5 BI37:CG1048576 BX6:BY6 CB6 AZ35:AZ1048576 AW35:AW1048576 AT35:AT1048576 AH34:AH1048576 AE34:AE1048576 AB34:AB1048576 Y34:Y1048576 V34:V1048576 S34:S1048576 P34:P1048576 P9:P12 S9:S12 V9:V12 Y9:Y12 AB9:AB12 AE9:AE12 AH9:AH12">
    <cfRule type="colorScale" priority="17">
      <colorScale>
        <cfvo type="num" val="-1"/>
        <cfvo type="num" val="0"/>
        <cfvo type="num" val="1"/>
        <color rgb="FFF8696B"/>
        <color rgb="FFFFEB84"/>
        <color rgb="FF63BE7B"/>
      </colorScale>
    </cfRule>
  </conditionalFormatting>
  <conditionalFormatting sqref="AH24:AH25 AE24:AE25 AB24:AB25 Y24:Y25 V24:V25 S24:S25 P24:P25 AH13 AE13 AB13 Y13 V13 S13 P13">
    <cfRule type="colorScale" priority="9">
      <colorScale>
        <cfvo type="num" val="-1"/>
        <cfvo type="num" val="0"/>
        <cfvo type="num" val="1"/>
        <color rgb="FFF8696B"/>
        <color rgb="FFFFEB84"/>
        <color rgb="FF63BE7B"/>
      </colorScale>
    </cfRule>
  </conditionalFormatting>
  <conditionalFormatting sqref="AH28:AH30 AE28:AE30 AB28:AB30 Y28:Y30 V28:V30 S28:S30 P28:P30 AH20 AE20 AB20 Y20 V20 S20 P20">
    <cfRule type="colorScale" priority="5">
      <colorScale>
        <cfvo type="num" val="-1"/>
        <cfvo type="num" val="0"/>
        <cfvo type="num" val="1"/>
        <color rgb="FFF8696B"/>
        <color rgb="FFFFEB84"/>
        <color rgb="FF63BE7B"/>
      </colorScale>
    </cfRule>
  </conditionalFormatting>
  <conditionalFormatting sqref="AQ22:AQ23 AQ14 AQ19 AQ34:AQ1048576 AQ2:AQ12 CJ1:CJ1048576">
    <cfRule type="colorScale" priority="18">
      <colorScale>
        <cfvo type="num" val="-1"/>
        <cfvo type="num" val="0"/>
        <cfvo type="num" val="2"/>
        <color rgb="FFF8696B"/>
        <color rgb="FFFFEB84"/>
        <color rgb="FF63BE7B"/>
      </colorScale>
    </cfRule>
  </conditionalFormatting>
  <conditionalFormatting sqref="AQ24:AQ25 AQ13">
    <cfRule type="colorScale" priority="10">
      <colorScale>
        <cfvo type="num" val="-1"/>
        <cfvo type="num" val="0"/>
        <cfvo type="num" val="2"/>
        <color rgb="FFF8696B"/>
        <color rgb="FFFFEB84"/>
        <color rgb="FF63BE7B"/>
      </colorScale>
    </cfRule>
  </conditionalFormatting>
  <conditionalFormatting sqref="AQ28:AQ30 AQ20">
    <cfRule type="colorScale" priority="6">
      <colorScale>
        <cfvo type="num" val="-1"/>
        <cfvo type="num" val="0"/>
        <cfvo type="num" val="2"/>
        <color rgb="FFF8696B"/>
        <color rgb="FFFFEB84"/>
        <color rgb="FF63BE7B"/>
      </colorScale>
    </cfRule>
  </conditionalFormatting>
  <conditionalFormatting sqref="AQ31 AQ21">
    <cfRule type="colorScale" priority="12">
      <colorScale>
        <cfvo type="num" val="-1"/>
        <cfvo type="num" val="0"/>
        <cfvo type="num" val="2"/>
        <color rgb="FFF8696B"/>
        <color rgb="FFFFEB84"/>
        <color rgb="FF63BE7B"/>
      </colorScale>
    </cfRule>
  </conditionalFormatting>
  <conditionalFormatting sqref="AQ32:AQ33 AQ26:AQ27 AQ15:AQ18">
    <cfRule type="colorScale" priority="8">
      <colorScale>
        <cfvo type="num" val="-1"/>
        <cfvo type="num" val="0"/>
        <cfvo type="num" val="2"/>
        <color rgb="FFF8696B"/>
        <color rgb="FFFFEB84"/>
        <color rgb="FF63BE7B"/>
      </colorScale>
    </cfRule>
  </conditionalFormatting>
  <conditionalFormatting sqref="AT2:AT5">
    <cfRule type="colorScale" priority="16">
      <colorScale>
        <cfvo type="num" val="-1"/>
        <cfvo type="num" val="0"/>
        <cfvo type="num" val="1"/>
        <color rgb="FFF8696B"/>
        <color rgb="FFFFEB84"/>
        <color rgb="FF63BE7B"/>
      </colorScale>
    </cfRule>
  </conditionalFormatting>
  <conditionalFormatting sqref="AT6">
    <cfRule type="colorScale" priority="14">
      <colorScale>
        <cfvo type="num" val="-1"/>
        <cfvo type="num" val="0"/>
        <cfvo type="num" val="1"/>
        <color rgb="FFF8696B"/>
        <color rgb="FFFFEB84"/>
        <color rgb="FF63BE7B"/>
      </colorScale>
    </cfRule>
  </conditionalFormatting>
  <conditionalFormatting sqref="AW2:AW5">
    <cfRule type="colorScale" priority="15">
      <colorScale>
        <cfvo type="num" val="-1"/>
        <cfvo type="num" val="0"/>
        <cfvo type="num" val="1"/>
        <color rgb="FFF8696B"/>
        <color rgb="FFFFEB84"/>
        <color rgb="FF63BE7B"/>
      </colorScale>
    </cfRule>
  </conditionalFormatting>
  <conditionalFormatting sqref="AW6">
    <cfRule type="colorScale" priority="13">
      <colorScale>
        <cfvo type="num" val="-1"/>
        <cfvo type="num" val="0"/>
        <cfvo type="num" val="1"/>
        <color rgb="FFF8696B"/>
        <color rgb="FFFFEB84"/>
        <color rgb="FF63BE7B"/>
      </colorScale>
    </cfRule>
  </conditionalFormatting>
  <pageMargins left="0.45" right="0.45" top="0.5" bottom="0.5" header="0.3" footer="0.3"/>
  <pageSetup scale="73"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00B050"/>
  </sheetPr>
  <dimension ref="A1:DC47"/>
  <sheetViews>
    <sheetView showGridLines="0" zoomScaleNormal="100" workbookViewId="0">
      <pane xSplit="13" ySplit="7" topLeftCell="BK11" activePane="bottomRight" state="frozen"/>
      <selection pane="topRight" activeCell="N1" sqref="N1"/>
      <selection pane="bottomLeft" activeCell="A8" sqref="A8"/>
      <selection pane="bottomRight" activeCell="CL11" sqref="CL11"/>
    </sheetView>
  </sheetViews>
  <sheetFormatPr defaultRowHeight="14.4" x14ac:dyDescent="0.3"/>
  <cols>
    <col min="1" max="1" width="5.44140625" customWidth="1"/>
    <col min="2" max="2" width="13.88671875" customWidth="1"/>
    <col min="3" max="3" width="27" bestFit="1" customWidth="1"/>
    <col min="4" max="4" width="23.5546875" customWidth="1"/>
    <col min="5" max="5" width="26.44140625" hidden="1" customWidth="1"/>
    <col min="6" max="6" width="26" hidden="1" customWidth="1"/>
    <col min="7" max="7" width="10.5546875" hidden="1" customWidth="1"/>
    <col min="8" max="8" width="5.88671875" hidden="1" customWidth="1"/>
    <col min="9" max="9" width="11.33203125" style="61" hidden="1" customWidth="1"/>
    <col min="10" max="10" width="10.33203125" style="2" hidden="1" customWidth="1"/>
    <col min="11" max="13" width="5.6640625" style="2" hidden="1" customWidth="1"/>
    <col min="14" max="46" width="4.6640625" style="3" customWidth="1"/>
    <col min="47" max="88" width="4.5546875" customWidth="1"/>
  </cols>
  <sheetData>
    <row r="1" spans="1:88" ht="15" thickBot="1" x14ac:dyDescent="0.35"/>
    <row r="2" spans="1:88" ht="57" customHeight="1" x14ac:dyDescent="0.3">
      <c r="A2" s="153"/>
      <c r="B2" s="154"/>
      <c r="C2" s="155" t="s">
        <v>160</v>
      </c>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7"/>
    </row>
    <row r="3" spans="1:88" x14ac:dyDescent="0.3">
      <c r="A3" s="158" t="s">
        <v>0</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60"/>
    </row>
    <row r="5" spans="1:88" ht="15" customHeight="1" thickBot="1" x14ac:dyDescent="0.35">
      <c r="A5" s="1" t="s">
        <v>1</v>
      </c>
      <c r="AR5" s="1" t="s">
        <v>2</v>
      </c>
    </row>
    <row r="6" spans="1:88" s="27" customFormat="1" ht="41.25" customHeight="1" thickBot="1" x14ac:dyDescent="0.35">
      <c r="A6" s="161" t="s">
        <v>3</v>
      </c>
      <c r="B6" s="163" t="s">
        <v>4</v>
      </c>
      <c r="C6" s="165" t="s">
        <v>5</v>
      </c>
      <c r="D6" s="167" t="s">
        <v>6</v>
      </c>
      <c r="E6" s="169" t="s">
        <v>7</v>
      </c>
      <c r="F6" s="167" t="s">
        <v>8</v>
      </c>
      <c r="G6" s="171" t="s">
        <v>9</v>
      </c>
      <c r="H6" s="146" t="s">
        <v>10</v>
      </c>
      <c r="I6" s="148" t="s">
        <v>11</v>
      </c>
      <c r="J6" s="150" t="s">
        <v>12</v>
      </c>
      <c r="K6" s="152" t="s">
        <v>13</v>
      </c>
      <c r="L6" s="152"/>
      <c r="M6" s="152"/>
      <c r="N6" s="145" t="s">
        <v>14</v>
      </c>
      <c r="O6" s="145"/>
      <c r="P6" s="145"/>
      <c r="Q6" s="144" t="s">
        <v>15</v>
      </c>
      <c r="R6" s="145"/>
      <c r="S6" s="145"/>
      <c r="T6" s="144" t="s">
        <v>16</v>
      </c>
      <c r="U6" s="145"/>
      <c r="V6" s="145"/>
      <c r="W6" s="135" t="s">
        <v>45</v>
      </c>
      <c r="X6" s="135"/>
      <c r="Y6" s="135"/>
      <c r="Z6" s="135" t="s">
        <v>17</v>
      </c>
      <c r="AA6" s="135"/>
      <c r="AB6" s="135"/>
      <c r="AC6" s="135" t="s">
        <v>46</v>
      </c>
      <c r="AD6" s="135"/>
      <c r="AE6" s="135"/>
      <c r="AF6" s="135" t="s">
        <v>47</v>
      </c>
      <c r="AG6" s="135"/>
      <c r="AH6" s="135"/>
      <c r="AI6" s="135" t="s">
        <v>204</v>
      </c>
      <c r="AJ6" s="135"/>
      <c r="AK6" s="135"/>
      <c r="AL6" s="135" t="s">
        <v>205</v>
      </c>
      <c r="AM6" s="135"/>
      <c r="AN6" s="135"/>
      <c r="AO6" s="136" t="s">
        <v>18</v>
      </c>
      <c r="AP6" s="137" t="s">
        <v>19</v>
      </c>
      <c r="AQ6" s="139" t="s">
        <v>20</v>
      </c>
      <c r="AR6" s="141" t="s">
        <v>120</v>
      </c>
      <c r="AS6" s="142"/>
      <c r="AT6" s="143"/>
      <c r="AU6" s="131" t="s">
        <v>121</v>
      </c>
      <c r="AV6" s="131"/>
      <c r="AW6" s="131"/>
      <c r="AX6" s="131" t="s">
        <v>122</v>
      </c>
      <c r="AY6" s="131"/>
      <c r="AZ6" s="131"/>
      <c r="BA6" s="131" t="s">
        <v>161</v>
      </c>
      <c r="BB6" s="131"/>
      <c r="BC6" s="131"/>
      <c r="BD6" s="131" t="s">
        <v>162</v>
      </c>
      <c r="BE6" s="131"/>
      <c r="BF6" s="131"/>
      <c r="BG6" s="131" t="s">
        <v>163</v>
      </c>
      <c r="BH6" s="131"/>
      <c r="BI6" s="131"/>
      <c r="BJ6" s="131" t="s">
        <v>164</v>
      </c>
      <c r="BK6" s="131"/>
      <c r="BL6" s="131"/>
      <c r="BM6" s="131" t="s">
        <v>165</v>
      </c>
      <c r="BN6" s="131"/>
      <c r="BO6" s="131"/>
      <c r="BP6" s="131" t="s">
        <v>166</v>
      </c>
      <c r="BQ6" s="131"/>
      <c r="BR6" s="131"/>
      <c r="BS6" s="131" t="s">
        <v>168</v>
      </c>
      <c r="BT6" s="131"/>
      <c r="BU6" s="131"/>
      <c r="BV6" s="131" t="s">
        <v>169</v>
      </c>
      <c r="BW6" s="131"/>
      <c r="BX6" s="131"/>
      <c r="BY6" s="132" t="s">
        <v>170</v>
      </c>
      <c r="BZ6" s="133"/>
      <c r="CA6" s="134"/>
      <c r="CB6" s="132" t="s">
        <v>171</v>
      </c>
      <c r="CC6" s="133"/>
      <c r="CD6" s="134"/>
      <c r="CE6" s="131" t="s">
        <v>167</v>
      </c>
      <c r="CF6" s="131"/>
      <c r="CG6" s="131"/>
      <c r="CH6" s="119" t="s">
        <v>18</v>
      </c>
      <c r="CI6" s="121" t="s">
        <v>19</v>
      </c>
      <c r="CJ6" s="123" t="s">
        <v>20</v>
      </c>
    </row>
    <row r="7" spans="1:88" ht="49.5" hidden="1" customHeight="1" thickBot="1" x14ac:dyDescent="0.35">
      <c r="A7" s="162"/>
      <c r="B7" s="164"/>
      <c r="C7" s="166"/>
      <c r="D7" s="168"/>
      <c r="E7" s="170"/>
      <c r="F7" s="168"/>
      <c r="G7" s="172"/>
      <c r="H7" s="147"/>
      <c r="I7" s="149"/>
      <c r="J7" s="151"/>
      <c r="K7" s="4" t="s">
        <v>21</v>
      </c>
      <c r="L7" s="4" t="s">
        <v>22</v>
      </c>
      <c r="M7" s="5" t="s">
        <v>23</v>
      </c>
      <c r="N7" s="6" t="s">
        <v>21</v>
      </c>
      <c r="O7" s="7" t="s">
        <v>22</v>
      </c>
      <c r="P7" s="8" t="s">
        <v>23</v>
      </c>
      <c r="Q7" s="9" t="s">
        <v>21</v>
      </c>
      <c r="R7" s="7" t="s">
        <v>22</v>
      </c>
      <c r="S7" s="8" t="s">
        <v>23</v>
      </c>
      <c r="T7" s="9" t="s">
        <v>21</v>
      </c>
      <c r="U7" s="7" t="s">
        <v>22</v>
      </c>
      <c r="V7" s="8" t="s">
        <v>23</v>
      </c>
      <c r="W7" s="9" t="s">
        <v>21</v>
      </c>
      <c r="X7" s="7" t="s">
        <v>22</v>
      </c>
      <c r="Y7" s="8" t="s">
        <v>23</v>
      </c>
      <c r="Z7" s="9" t="s">
        <v>21</v>
      </c>
      <c r="AA7" s="7" t="s">
        <v>22</v>
      </c>
      <c r="AB7" s="10" t="s">
        <v>23</v>
      </c>
      <c r="AC7" s="9" t="s">
        <v>21</v>
      </c>
      <c r="AD7" s="7" t="s">
        <v>22</v>
      </c>
      <c r="AE7" s="8" t="s">
        <v>23</v>
      </c>
      <c r="AF7" s="9" t="s">
        <v>21</v>
      </c>
      <c r="AG7" s="7" t="s">
        <v>22</v>
      </c>
      <c r="AH7" s="10" t="s">
        <v>23</v>
      </c>
      <c r="AI7" s="9" t="s">
        <v>21</v>
      </c>
      <c r="AJ7" s="7" t="s">
        <v>22</v>
      </c>
      <c r="AK7" s="8" t="s">
        <v>23</v>
      </c>
      <c r="AL7" s="9" t="s">
        <v>21</v>
      </c>
      <c r="AM7" s="7" t="s">
        <v>22</v>
      </c>
      <c r="AN7" s="10" t="s">
        <v>23</v>
      </c>
      <c r="AO7" s="120"/>
      <c r="AP7" s="138"/>
      <c r="AQ7" s="140"/>
      <c r="AR7" s="6" t="s">
        <v>21</v>
      </c>
      <c r="AS7" s="7" t="s">
        <v>22</v>
      </c>
      <c r="AT7" s="8" t="s">
        <v>23</v>
      </c>
      <c r="AU7" s="11" t="s">
        <v>21</v>
      </c>
      <c r="AV7" s="12" t="s">
        <v>22</v>
      </c>
      <c r="AW7" s="13" t="s">
        <v>23</v>
      </c>
      <c r="AX7" s="11" t="s">
        <v>21</v>
      </c>
      <c r="AY7" s="12" t="s">
        <v>22</v>
      </c>
      <c r="AZ7" s="13" t="s">
        <v>23</v>
      </c>
      <c r="BA7" s="11" t="s">
        <v>21</v>
      </c>
      <c r="BB7" s="12" t="s">
        <v>22</v>
      </c>
      <c r="BC7" s="13" t="s">
        <v>23</v>
      </c>
      <c r="BD7" s="11" t="s">
        <v>21</v>
      </c>
      <c r="BE7" s="12" t="s">
        <v>22</v>
      </c>
      <c r="BF7" s="14" t="s">
        <v>23</v>
      </c>
      <c r="BG7" s="15" t="s">
        <v>21</v>
      </c>
      <c r="BH7" s="12" t="s">
        <v>22</v>
      </c>
      <c r="BI7" s="14" t="s">
        <v>23</v>
      </c>
      <c r="BJ7" s="15" t="s">
        <v>21</v>
      </c>
      <c r="BK7" s="12" t="s">
        <v>22</v>
      </c>
      <c r="BL7" s="14" t="s">
        <v>23</v>
      </c>
      <c r="BM7" s="15" t="s">
        <v>21</v>
      </c>
      <c r="BN7" s="12" t="s">
        <v>22</v>
      </c>
      <c r="BO7" s="14" t="s">
        <v>23</v>
      </c>
      <c r="BP7" s="15" t="s">
        <v>21</v>
      </c>
      <c r="BQ7" s="12" t="s">
        <v>22</v>
      </c>
      <c r="BR7" s="14" t="s">
        <v>23</v>
      </c>
      <c r="BS7" s="15" t="s">
        <v>21</v>
      </c>
      <c r="BT7" s="12" t="s">
        <v>22</v>
      </c>
      <c r="BU7" s="14" t="s">
        <v>23</v>
      </c>
      <c r="BV7" s="15" t="s">
        <v>21</v>
      </c>
      <c r="BW7" s="12" t="s">
        <v>22</v>
      </c>
      <c r="BX7" s="14" t="s">
        <v>23</v>
      </c>
      <c r="BY7" s="15" t="s">
        <v>21</v>
      </c>
      <c r="BZ7" s="12" t="s">
        <v>22</v>
      </c>
      <c r="CA7" s="14" t="s">
        <v>23</v>
      </c>
      <c r="CB7" s="15" t="s">
        <v>21</v>
      </c>
      <c r="CC7" s="12" t="s">
        <v>22</v>
      </c>
      <c r="CD7" s="14" t="s">
        <v>23</v>
      </c>
      <c r="CE7" s="15" t="s">
        <v>21</v>
      </c>
      <c r="CF7" s="12" t="s">
        <v>22</v>
      </c>
      <c r="CG7" s="14" t="s">
        <v>23</v>
      </c>
      <c r="CH7" s="120"/>
      <c r="CI7" s="122"/>
      <c r="CJ7" s="124"/>
    </row>
    <row r="8" spans="1:88" ht="15" customHeight="1" x14ac:dyDescent="0.3">
      <c r="A8" s="29">
        <v>1</v>
      </c>
      <c r="B8" s="30">
        <v>20010102695</v>
      </c>
      <c r="C8" s="31" t="s">
        <v>136</v>
      </c>
      <c r="D8" s="32" t="s">
        <v>137</v>
      </c>
      <c r="E8" s="33" t="s">
        <v>178</v>
      </c>
      <c r="F8" s="33" t="s">
        <v>179</v>
      </c>
      <c r="G8" s="34">
        <v>29077</v>
      </c>
      <c r="H8" s="35">
        <f ca="1">(NOW()-G8)/365</f>
        <v>44.686196047057337</v>
      </c>
      <c r="I8" s="62" t="s">
        <v>184</v>
      </c>
      <c r="J8" s="35">
        <f ca="1">(NOW()-I8)/365</f>
        <v>23.272497416920348</v>
      </c>
      <c r="K8" s="36"/>
      <c r="L8" s="28" t="s">
        <v>157</v>
      </c>
      <c r="M8" s="18"/>
      <c r="N8" s="19">
        <v>1</v>
      </c>
      <c r="O8" s="19">
        <v>2</v>
      </c>
      <c r="P8" s="16">
        <f t="shared" ref="P8" si="0">O8-N8</f>
        <v>1</v>
      </c>
      <c r="Q8" s="19">
        <v>1</v>
      </c>
      <c r="R8" s="19">
        <v>6</v>
      </c>
      <c r="S8" s="16">
        <f t="shared" ref="S8" si="1">R8-Q8</f>
        <v>5</v>
      </c>
      <c r="T8" s="19">
        <v>1</v>
      </c>
      <c r="U8" s="19">
        <v>2</v>
      </c>
      <c r="V8" s="16">
        <f t="shared" ref="V8" si="2">U8-T8</f>
        <v>1</v>
      </c>
      <c r="W8" s="19">
        <v>2</v>
      </c>
      <c r="X8" s="19">
        <v>2</v>
      </c>
      <c r="Y8" s="16">
        <f t="shared" ref="Y8" si="3">X8-W8</f>
        <v>0</v>
      </c>
      <c r="Z8" s="19">
        <v>1</v>
      </c>
      <c r="AA8" s="19">
        <v>2</v>
      </c>
      <c r="AB8" s="16">
        <f t="shared" ref="AB8" si="4">AA8-Z8</f>
        <v>1</v>
      </c>
      <c r="AC8" s="19">
        <v>1</v>
      </c>
      <c r="AD8" s="19">
        <v>1</v>
      </c>
      <c r="AE8" s="16">
        <f t="shared" ref="AE8" si="5">AD8-AC8</f>
        <v>0</v>
      </c>
      <c r="AF8" s="19">
        <v>2</v>
      </c>
      <c r="AG8" s="19">
        <v>2</v>
      </c>
      <c r="AH8" s="16">
        <f t="shared" ref="AH8" si="6">AG8-AF8</f>
        <v>0</v>
      </c>
      <c r="AI8" s="19">
        <v>1</v>
      </c>
      <c r="AJ8" s="19">
        <v>2</v>
      </c>
      <c r="AK8" s="16">
        <f t="shared" ref="AK8" si="7">AJ8-AI8</f>
        <v>1</v>
      </c>
      <c r="AL8" s="19">
        <v>1</v>
      </c>
      <c r="AM8" s="19">
        <v>1</v>
      </c>
      <c r="AN8" s="16">
        <f t="shared" ref="AN8" si="8">AM8-AL8</f>
        <v>0</v>
      </c>
      <c r="AO8" s="19">
        <f>N8+Q8+T8+W8+Z8+AC8+AF8+AI8+AL8</f>
        <v>11</v>
      </c>
      <c r="AP8" s="20">
        <f>O8+R8+U8+X8+AA8+AD8+AG8+AJ8+AM8</f>
        <v>20</v>
      </c>
      <c r="AQ8" s="17">
        <f>AP8-AO8</f>
        <v>9</v>
      </c>
      <c r="AR8" s="20">
        <v>3</v>
      </c>
      <c r="AS8" s="20"/>
      <c r="AT8" s="16">
        <f t="shared" ref="AT8:AT22" si="9">AS8-AR8</f>
        <v>-3</v>
      </c>
      <c r="AU8" s="20">
        <v>3</v>
      </c>
      <c r="AV8" s="20"/>
      <c r="AW8" s="16">
        <f t="shared" ref="AW8:AW22" si="10">AV8-AU8</f>
        <v>-3</v>
      </c>
      <c r="AX8" s="20">
        <v>3</v>
      </c>
      <c r="AY8" s="20"/>
      <c r="AZ8" s="17">
        <f t="shared" ref="AZ8:AZ22" si="11">AY8-AX8</f>
        <v>-3</v>
      </c>
      <c r="BA8" s="20">
        <v>3</v>
      </c>
      <c r="BB8" s="20"/>
      <c r="BC8" s="17">
        <f t="shared" ref="BC8:BC22" si="12">BB8-BA8</f>
        <v>-3</v>
      </c>
      <c r="BD8" s="20">
        <v>3</v>
      </c>
      <c r="BE8" s="20"/>
      <c r="BF8" s="17">
        <f t="shared" ref="BF8:BF22" si="13">BE8-BD8</f>
        <v>-3</v>
      </c>
      <c r="BG8" s="20">
        <v>3</v>
      </c>
      <c r="BH8" s="20"/>
      <c r="BI8" s="17">
        <f t="shared" ref="BI8:BI22" si="14">BH8-BG8</f>
        <v>-3</v>
      </c>
      <c r="BJ8" s="20">
        <v>3</v>
      </c>
      <c r="BK8" s="20"/>
      <c r="BL8" s="17">
        <f t="shared" ref="BL8:BL34" si="15">BK8-BJ8</f>
        <v>-3</v>
      </c>
      <c r="BM8" s="20">
        <v>3</v>
      </c>
      <c r="BN8" s="20"/>
      <c r="BO8" s="17">
        <f t="shared" ref="BO8:BO34" si="16">BN8-BM8</f>
        <v>-3</v>
      </c>
      <c r="BP8" s="20">
        <v>3</v>
      </c>
      <c r="BQ8" s="20"/>
      <c r="BR8" s="17">
        <f t="shared" ref="BR8:BR34" si="17">BQ8-BP8</f>
        <v>-3</v>
      </c>
      <c r="BS8" s="20">
        <v>3</v>
      </c>
      <c r="BT8" s="20"/>
      <c r="BU8" s="17">
        <f t="shared" ref="BU8:BU34" si="18">BT8-BS8</f>
        <v>-3</v>
      </c>
      <c r="BV8" s="20">
        <v>3</v>
      </c>
      <c r="BW8" s="20"/>
      <c r="BX8" s="17">
        <f t="shared" ref="BX8:BX34" si="19">BW8-BV8</f>
        <v>-3</v>
      </c>
      <c r="BY8" s="20">
        <v>3</v>
      </c>
      <c r="BZ8" s="20"/>
      <c r="CA8" s="17">
        <f t="shared" ref="CA8:CA34" si="20">BZ8-BY8</f>
        <v>-3</v>
      </c>
      <c r="CB8" s="20">
        <v>3</v>
      </c>
      <c r="CC8" s="20"/>
      <c r="CD8" s="17">
        <f t="shared" ref="CD8:CD34" si="21">CC8-CB8</f>
        <v>-3</v>
      </c>
      <c r="CE8" s="20">
        <v>3</v>
      </c>
      <c r="CF8" s="20"/>
      <c r="CG8" s="17">
        <f t="shared" ref="CG8:CG34" si="22">CF8-CE8</f>
        <v>-3</v>
      </c>
      <c r="CH8" s="20">
        <f>AR8+AU8+AX8+BA8+BD8+BG8+BJ8+BM8+BP8+BS8+BV8+BY8+CB8+CE8</f>
        <v>42</v>
      </c>
      <c r="CI8" s="20">
        <f>AS8+AV8+AY8+BB8+BE8+BH8+BK8+BN8+BQ8+BT8+BW8+BZ8+CC8+CF8</f>
        <v>0</v>
      </c>
      <c r="CJ8" s="17">
        <f>CI8-CH8</f>
        <v>-42</v>
      </c>
    </row>
    <row r="9" spans="1:88" ht="15" hidden="1" customHeight="1" x14ac:dyDescent="0.3">
      <c r="A9" s="29">
        <f t="shared" ref="A9:A34" si="23">A8+1</f>
        <v>2</v>
      </c>
      <c r="B9" s="30">
        <v>20100518542</v>
      </c>
      <c r="C9" s="31" t="s">
        <v>172</v>
      </c>
      <c r="D9" s="32" t="s">
        <v>126</v>
      </c>
      <c r="E9" s="33" t="s">
        <v>179</v>
      </c>
      <c r="F9" s="33" t="s">
        <v>179</v>
      </c>
      <c r="G9" s="34">
        <v>26751</v>
      </c>
      <c r="H9" s="35">
        <f t="shared" ref="H9:H22" ca="1" si="24">(NOW()-G9)/365</f>
        <v>51.058798786783363</v>
      </c>
      <c r="I9" s="64" t="s">
        <v>185</v>
      </c>
      <c r="J9" s="35">
        <f t="shared" ref="J9:J22" ca="1" si="25">(NOW()-I9)/365</f>
        <v>13.894415225139529</v>
      </c>
      <c r="K9" s="36"/>
      <c r="L9" s="28" t="s">
        <v>156</v>
      </c>
      <c r="M9" s="18"/>
      <c r="N9" s="19">
        <v>5</v>
      </c>
      <c r="O9" s="19">
        <v>5</v>
      </c>
      <c r="P9" s="16">
        <f t="shared" ref="P9:P22" si="26">O9-N9</f>
        <v>0</v>
      </c>
      <c r="Q9" s="19">
        <v>5</v>
      </c>
      <c r="R9" s="19">
        <v>5</v>
      </c>
      <c r="S9" s="16">
        <f t="shared" ref="S9:S22" si="27">R9-Q9</f>
        <v>0</v>
      </c>
      <c r="T9" s="19">
        <v>5</v>
      </c>
      <c r="U9" s="19">
        <v>5</v>
      </c>
      <c r="V9" s="16">
        <f t="shared" ref="V9:V22" si="28">U9-T9</f>
        <v>0</v>
      </c>
      <c r="W9" s="19">
        <v>6</v>
      </c>
      <c r="X9" s="19">
        <v>6</v>
      </c>
      <c r="Y9" s="16">
        <f t="shared" ref="Y9:Y22" si="29">X9-W9</f>
        <v>0</v>
      </c>
      <c r="Z9" s="19">
        <v>5</v>
      </c>
      <c r="AA9" s="19">
        <v>5</v>
      </c>
      <c r="AB9" s="16">
        <f t="shared" ref="AB9:AB22" si="30">AA9-Z9</f>
        <v>0</v>
      </c>
      <c r="AC9" s="19">
        <v>5</v>
      </c>
      <c r="AD9" s="19">
        <v>5</v>
      </c>
      <c r="AE9" s="16">
        <f>AD9-AC9</f>
        <v>0</v>
      </c>
      <c r="AF9" s="19">
        <v>6</v>
      </c>
      <c r="AG9" s="19">
        <v>6</v>
      </c>
      <c r="AH9" s="16">
        <f t="shared" ref="AH9:AH22" si="31">AG9-AF9</f>
        <v>0</v>
      </c>
      <c r="AI9" s="19">
        <v>5</v>
      </c>
      <c r="AJ9" s="19">
        <v>5</v>
      </c>
      <c r="AK9" s="16">
        <f t="shared" ref="AK9:AK10" si="32">AJ9-AI9</f>
        <v>0</v>
      </c>
      <c r="AL9" s="19">
        <v>5</v>
      </c>
      <c r="AM9" s="19">
        <v>5</v>
      </c>
      <c r="AN9" s="16">
        <f t="shared" ref="AN9:AN34" si="33">AM9-AL9</f>
        <v>0</v>
      </c>
      <c r="AO9" s="19">
        <f t="shared" ref="AO9:AO34" si="34">N9+Q9+T9+W9+Z9+AC9+AF9+AI9+AL9</f>
        <v>47</v>
      </c>
      <c r="AP9" s="20">
        <f t="shared" ref="AP9:AP34" si="35">O9+R9+U9+X9+AA9+AD9+AG9+AJ9+AM9</f>
        <v>47</v>
      </c>
      <c r="AQ9" s="17">
        <f t="shared" ref="AQ9:AQ22" si="36">AP9-AO9</f>
        <v>0</v>
      </c>
      <c r="AR9" s="20">
        <v>5</v>
      </c>
      <c r="AS9" s="20">
        <v>5</v>
      </c>
      <c r="AT9" s="16">
        <f t="shared" si="9"/>
        <v>0</v>
      </c>
      <c r="AU9" s="20">
        <v>5</v>
      </c>
      <c r="AV9" s="20">
        <v>5</v>
      </c>
      <c r="AW9" s="16">
        <f t="shared" si="10"/>
        <v>0</v>
      </c>
      <c r="AX9" s="20">
        <v>5</v>
      </c>
      <c r="AY9" s="20">
        <v>5</v>
      </c>
      <c r="AZ9" s="16">
        <f t="shared" si="11"/>
        <v>0</v>
      </c>
      <c r="BA9" s="20">
        <v>5</v>
      </c>
      <c r="BB9" s="20"/>
      <c r="BC9" s="16">
        <f t="shared" si="12"/>
        <v>-5</v>
      </c>
      <c r="BD9" s="20">
        <v>5</v>
      </c>
      <c r="BE9" s="20"/>
      <c r="BF9" s="16">
        <f t="shared" si="13"/>
        <v>-5</v>
      </c>
      <c r="BG9" s="20">
        <v>5</v>
      </c>
      <c r="BH9" s="20"/>
      <c r="BI9" s="16">
        <f t="shared" si="14"/>
        <v>-5</v>
      </c>
      <c r="BJ9" s="20">
        <v>5</v>
      </c>
      <c r="BK9" s="20"/>
      <c r="BL9" s="16">
        <f t="shared" si="15"/>
        <v>-5</v>
      </c>
      <c r="BM9" s="20">
        <v>5</v>
      </c>
      <c r="BN9" s="20"/>
      <c r="BO9" s="16">
        <f t="shared" si="16"/>
        <v>-5</v>
      </c>
      <c r="BP9" s="20">
        <v>5</v>
      </c>
      <c r="BQ9" s="20"/>
      <c r="BR9" s="16">
        <f t="shared" si="17"/>
        <v>-5</v>
      </c>
      <c r="BS9" s="20">
        <v>5</v>
      </c>
      <c r="BT9" s="20"/>
      <c r="BU9" s="16">
        <f t="shared" si="18"/>
        <v>-5</v>
      </c>
      <c r="BV9" s="20">
        <v>5</v>
      </c>
      <c r="BW9" s="20"/>
      <c r="BX9" s="16">
        <f t="shared" si="19"/>
        <v>-5</v>
      </c>
      <c r="BY9" s="20">
        <v>5</v>
      </c>
      <c r="BZ9" s="20"/>
      <c r="CA9" s="16">
        <f t="shared" si="20"/>
        <v>-5</v>
      </c>
      <c r="CB9" s="20">
        <v>5</v>
      </c>
      <c r="CC9" s="20"/>
      <c r="CD9" s="16">
        <f t="shared" si="21"/>
        <v>-5</v>
      </c>
      <c r="CE9" s="20">
        <v>5</v>
      </c>
      <c r="CF9" s="20"/>
      <c r="CG9" s="16">
        <f t="shared" si="22"/>
        <v>-5</v>
      </c>
      <c r="CH9" s="20">
        <f>AR9+AU9+AX9+BA9+BD9+BG9+BJ9+BM9+BP9+BS9+BV9+BY9+CB9+CE9</f>
        <v>70</v>
      </c>
      <c r="CI9" s="20">
        <f>AS9+AV9+AY9+BB9+BE9+BH9+BK9+BN9+BQ9+BT9+BW9+BZ9+CC9+CF9</f>
        <v>15</v>
      </c>
      <c r="CJ9" s="17">
        <f>CI9-CH9</f>
        <v>-55</v>
      </c>
    </row>
    <row r="10" spans="1:88" ht="15" hidden="1" customHeight="1" x14ac:dyDescent="0.3">
      <c r="A10" s="29">
        <f t="shared" si="23"/>
        <v>3</v>
      </c>
      <c r="B10" s="37">
        <v>20010917757</v>
      </c>
      <c r="C10" s="31" t="s">
        <v>173</v>
      </c>
      <c r="D10" s="38" t="s">
        <v>129</v>
      </c>
      <c r="E10" s="33" t="s">
        <v>180</v>
      </c>
      <c r="F10" s="33" t="s">
        <v>179</v>
      </c>
      <c r="G10" s="34">
        <v>28008</v>
      </c>
      <c r="H10" s="35">
        <f t="shared" ca="1" si="24"/>
        <v>47.614963170345007</v>
      </c>
      <c r="I10" s="62" t="s">
        <v>186</v>
      </c>
      <c r="J10" s="35">
        <f t="shared" ca="1" si="25"/>
        <v>22.565648101851856</v>
      </c>
      <c r="K10" s="36"/>
      <c r="L10" s="28" t="s">
        <v>157</v>
      </c>
      <c r="M10" s="18"/>
      <c r="N10" s="19">
        <v>4</v>
      </c>
      <c r="O10" s="19">
        <v>4</v>
      </c>
      <c r="P10" s="16">
        <f t="shared" si="26"/>
        <v>0</v>
      </c>
      <c r="Q10" s="19">
        <v>4</v>
      </c>
      <c r="R10" s="19">
        <v>6</v>
      </c>
      <c r="S10" s="16">
        <f t="shared" si="27"/>
        <v>2</v>
      </c>
      <c r="T10" s="19">
        <v>4</v>
      </c>
      <c r="U10" s="19">
        <v>4</v>
      </c>
      <c r="V10" s="16">
        <f t="shared" si="28"/>
        <v>0</v>
      </c>
      <c r="W10" s="19">
        <v>4</v>
      </c>
      <c r="X10" s="19">
        <v>4</v>
      </c>
      <c r="Y10" s="16">
        <f t="shared" si="29"/>
        <v>0</v>
      </c>
      <c r="Z10" s="19">
        <v>4</v>
      </c>
      <c r="AA10" s="19">
        <v>4</v>
      </c>
      <c r="AB10" s="16">
        <f t="shared" si="30"/>
        <v>0</v>
      </c>
      <c r="AC10" s="19">
        <v>4</v>
      </c>
      <c r="AD10" s="19">
        <v>5</v>
      </c>
      <c r="AE10" s="16">
        <f t="shared" ref="AE10:AE22" si="37">AD10-AC10</f>
        <v>1</v>
      </c>
      <c r="AF10" s="19">
        <v>5</v>
      </c>
      <c r="AG10" s="19">
        <v>5</v>
      </c>
      <c r="AH10" s="16">
        <f t="shared" si="31"/>
        <v>0</v>
      </c>
      <c r="AI10" s="19">
        <v>4</v>
      </c>
      <c r="AJ10" s="19">
        <v>4</v>
      </c>
      <c r="AK10" s="16">
        <f t="shared" si="32"/>
        <v>0</v>
      </c>
      <c r="AL10" s="19">
        <v>4</v>
      </c>
      <c r="AM10" s="19">
        <v>4</v>
      </c>
      <c r="AN10" s="16">
        <f t="shared" si="33"/>
        <v>0</v>
      </c>
      <c r="AO10" s="19">
        <f t="shared" si="34"/>
        <v>37</v>
      </c>
      <c r="AP10" s="20">
        <f t="shared" si="35"/>
        <v>40</v>
      </c>
      <c r="AQ10" s="17">
        <f t="shared" si="36"/>
        <v>3</v>
      </c>
      <c r="AR10" s="20">
        <v>5</v>
      </c>
      <c r="AS10" s="20">
        <v>5</v>
      </c>
      <c r="AT10" s="16">
        <f t="shared" si="9"/>
        <v>0</v>
      </c>
      <c r="AU10" s="20">
        <v>5</v>
      </c>
      <c r="AV10" s="20">
        <v>5</v>
      </c>
      <c r="AW10" s="16">
        <f t="shared" si="10"/>
        <v>0</v>
      </c>
      <c r="AX10" s="20">
        <v>5</v>
      </c>
      <c r="AY10" s="20">
        <v>6</v>
      </c>
      <c r="AZ10" s="16">
        <f t="shared" si="11"/>
        <v>1</v>
      </c>
      <c r="BA10" s="20">
        <v>5</v>
      </c>
      <c r="BB10" s="20"/>
      <c r="BC10" s="16">
        <f t="shared" si="12"/>
        <v>-5</v>
      </c>
      <c r="BD10" s="20">
        <v>5</v>
      </c>
      <c r="BE10" s="20"/>
      <c r="BF10" s="16">
        <f t="shared" si="13"/>
        <v>-5</v>
      </c>
      <c r="BG10" s="20">
        <v>5</v>
      </c>
      <c r="BH10" s="20"/>
      <c r="BI10" s="16">
        <f t="shared" si="14"/>
        <v>-5</v>
      </c>
      <c r="BJ10" s="20">
        <v>5</v>
      </c>
      <c r="BK10" s="20"/>
      <c r="BL10" s="16">
        <f t="shared" si="15"/>
        <v>-5</v>
      </c>
      <c r="BM10" s="20">
        <v>5</v>
      </c>
      <c r="BN10" s="20"/>
      <c r="BO10" s="16">
        <f t="shared" si="16"/>
        <v>-5</v>
      </c>
      <c r="BP10" s="20">
        <v>5</v>
      </c>
      <c r="BQ10" s="20"/>
      <c r="BR10" s="16">
        <f t="shared" si="17"/>
        <v>-5</v>
      </c>
      <c r="BS10" s="20">
        <v>5</v>
      </c>
      <c r="BT10" s="20"/>
      <c r="BU10" s="16">
        <f t="shared" si="18"/>
        <v>-5</v>
      </c>
      <c r="BV10" s="20">
        <v>5</v>
      </c>
      <c r="BW10" s="20"/>
      <c r="BX10" s="16">
        <f t="shared" si="19"/>
        <v>-5</v>
      </c>
      <c r="BY10" s="20">
        <v>5</v>
      </c>
      <c r="BZ10" s="20"/>
      <c r="CA10" s="16">
        <f t="shared" si="20"/>
        <v>-5</v>
      </c>
      <c r="CB10" s="20">
        <v>5</v>
      </c>
      <c r="CC10" s="20"/>
      <c r="CD10" s="16">
        <f t="shared" si="21"/>
        <v>-5</v>
      </c>
      <c r="CE10" s="20">
        <v>5</v>
      </c>
      <c r="CF10" s="20"/>
      <c r="CG10" s="16">
        <f t="shared" si="22"/>
        <v>-5</v>
      </c>
      <c r="CH10" s="20">
        <f t="shared" ref="CH10:CH34" si="38">AR10+AU10+AX10+BA10+BD10+BG10+BJ10+BM10+BP10+BS10+BV10+BY10+CB10+CE10</f>
        <v>70</v>
      </c>
      <c r="CI10" s="20">
        <f t="shared" ref="CI10:CI34" si="39">AS10+AV10+AY10+BB10+BE10+BH10+BK10+BN10+BQ10+BT10+BW10+BZ10+CC10+CF10</f>
        <v>16</v>
      </c>
      <c r="CJ10" s="17">
        <f t="shared" ref="CJ10:CJ34" si="40">CI10-CH10</f>
        <v>-54</v>
      </c>
    </row>
    <row r="11" spans="1:88" ht="15" customHeight="1" x14ac:dyDescent="0.3">
      <c r="A11" s="29">
        <f t="shared" si="23"/>
        <v>4</v>
      </c>
      <c r="B11" s="37">
        <v>20100401170</v>
      </c>
      <c r="C11" s="31" t="s">
        <v>174</v>
      </c>
      <c r="D11" s="31" t="s">
        <v>137</v>
      </c>
      <c r="E11" s="33" t="s">
        <v>180</v>
      </c>
      <c r="F11" s="33" t="s">
        <v>179</v>
      </c>
      <c r="G11" s="34">
        <v>32560</v>
      </c>
      <c r="H11" s="35">
        <f t="shared" ca="1" si="24"/>
        <v>35.143730293632679</v>
      </c>
      <c r="I11" s="62" t="s">
        <v>187</v>
      </c>
      <c r="J11" s="35">
        <f t="shared" ca="1" si="25"/>
        <v>14.023182348427198</v>
      </c>
      <c r="K11" s="36"/>
      <c r="L11" s="28" t="s">
        <v>156</v>
      </c>
      <c r="M11" s="18"/>
      <c r="N11" s="19">
        <v>1</v>
      </c>
      <c r="O11" s="19">
        <v>2</v>
      </c>
      <c r="P11" s="16">
        <f t="shared" si="26"/>
        <v>1</v>
      </c>
      <c r="Q11" s="19">
        <v>1</v>
      </c>
      <c r="R11" s="19">
        <v>3</v>
      </c>
      <c r="S11" s="16">
        <f t="shared" si="27"/>
        <v>2</v>
      </c>
      <c r="T11" s="19">
        <v>1</v>
      </c>
      <c r="U11" s="19">
        <v>3</v>
      </c>
      <c r="V11" s="16">
        <f t="shared" si="28"/>
        <v>2</v>
      </c>
      <c r="W11" s="19">
        <v>2</v>
      </c>
      <c r="X11" s="19">
        <v>2</v>
      </c>
      <c r="Y11" s="16">
        <f t="shared" si="29"/>
        <v>0</v>
      </c>
      <c r="Z11" s="19">
        <v>1</v>
      </c>
      <c r="AA11" s="19">
        <v>2</v>
      </c>
      <c r="AB11" s="16">
        <f t="shared" si="30"/>
        <v>1</v>
      </c>
      <c r="AC11" s="19">
        <v>1</v>
      </c>
      <c r="AD11" s="19">
        <v>3</v>
      </c>
      <c r="AE11" s="16">
        <f t="shared" si="37"/>
        <v>2</v>
      </c>
      <c r="AF11" s="19">
        <v>2</v>
      </c>
      <c r="AG11" s="19">
        <v>3</v>
      </c>
      <c r="AH11" s="16">
        <f t="shared" si="31"/>
        <v>1</v>
      </c>
      <c r="AI11" s="19">
        <v>1</v>
      </c>
      <c r="AJ11" s="19">
        <v>1</v>
      </c>
      <c r="AK11" s="16">
        <f t="shared" ref="AK11:AK34" si="41">AJ11-AI11</f>
        <v>0</v>
      </c>
      <c r="AL11" s="19">
        <v>1</v>
      </c>
      <c r="AM11" s="19">
        <v>1</v>
      </c>
      <c r="AN11" s="16">
        <f t="shared" si="33"/>
        <v>0</v>
      </c>
      <c r="AO11" s="19">
        <f t="shared" si="34"/>
        <v>11</v>
      </c>
      <c r="AP11" s="20">
        <f t="shared" si="35"/>
        <v>20</v>
      </c>
      <c r="AQ11" s="17">
        <f t="shared" si="36"/>
        <v>9</v>
      </c>
      <c r="AR11" s="20">
        <v>3</v>
      </c>
      <c r="AS11" s="20">
        <v>3</v>
      </c>
      <c r="AT11" s="16">
        <f t="shared" si="9"/>
        <v>0</v>
      </c>
      <c r="AU11" s="20">
        <v>3</v>
      </c>
      <c r="AV11" s="20">
        <v>4</v>
      </c>
      <c r="AW11" s="16">
        <f t="shared" si="10"/>
        <v>1</v>
      </c>
      <c r="AX11" s="20">
        <v>3</v>
      </c>
      <c r="AY11" s="20">
        <v>3</v>
      </c>
      <c r="AZ11" s="16">
        <f t="shared" si="11"/>
        <v>0</v>
      </c>
      <c r="BA11" s="20">
        <v>3</v>
      </c>
      <c r="BB11" s="108"/>
      <c r="BC11" s="16">
        <f t="shared" si="12"/>
        <v>-3</v>
      </c>
      <c r="BD11" s="20">
        <v>3</v>
      </c>
      <c r="BE11" s="108"/>
      <c r="BF11" s="16">
        <f t="shared" si="13"/>
        <v>-3</v>
      </c>
      <c r="BG11" s="20">
        <v>3</v>
      </c>
      <c r="BH11" s="108"/>
      <c r="BI11" s="16">
        <f t="shared" si="14"/>
        <v>-3</v>
      </c>
      <c r="BJ11" s="20">
        <v>3</v>
      </c>
      <c r="BK11" s="108"/>
      <c r="BL11" s="16">
        <f t="shared" si="15"/>
        <v>-3</v>
      </c>
      <c r="BM11" s="20">
        <v>3</v>
      </c>
      <c r="BN11" s="108"/>
      <c r="BO11" s="16">
        <f t="shared" si="16"/>
        <v>-3</v>
      </c>
      <c r="BP11" s="20">
        <v>3</v>
      </c>
      <c r="BQ11" s="20">
        <v>3</v>
      </c>
      <c r="BR11" s="16">
        <f t="shared" si="17"/>
        <v>0</v>
      </c>
      <c r="BS11" s="20">
        <v>3</v>
      </c>
      <c r="BT11" s="108"/>
      <c r="BU11" s="16">
        <f t="shared" si="18"/>
        <v>-3</v>
      </c>
      <c r="BV11" s="20">
        <v>3</v>
      </c>
      <c r="BW11" s="108"/>
      <c r="BX11" s="16">
        <f t="shared" si="19"/>
        <v>-3</v>
      </c>
      <c r="BY11" s="20">
        <v>3</v>
      </c>
      <c r="BZ11" s="108"/>
      <c r="CA11" s="16">
        <f t="shared" si="20"/>
        <v>-3</v>
      </c>
      <c r="CB11" s="20">
        <v>3</v>
      </c>
      <c r="CC11" s="108"/>
      <c r="CD11" s="16">
        <f t="shared" si="21"/>
        <v>-3</v>
      </c>
      <c r="CE11" s="20">
        <v>3</v>
      </c>
      <c r="CF11" s="20">
        <v>3</v>
      </c>
      <c r="CG11" s="16">
        <f t="shared" si="22"/>
        <v>0</v>
      </c>
      <c r="CH11" s="20">
        <f t="shared" si="38"/>
        <v>42</v>
      </c>
      <c r="CI11" s="20">
        <f t="shared" si="39"/>
        <v>16</v>
      </c>
      <c r="CJ11" s="17">
        <f t="shared" si="40"/>
        <v>-26</v>
      </c>
    </row>
    <row r="12" spans="1:88" ht="15" hidden="1" customHeight="1" x14ac:dyDescent="0.3">
      <c r="A12" s="29">
        <f t="shared" si="23"/>
        <v>5</v>
      </c>
      <c r="B12" s="37">
        <v>19970318589</v>
      </c>
      <c r="C12" s="31" t="s">
        <v>128</v>
      </c>
      <c r="D12" s="31" t="s">
        <v>131</v>
      </c>
      <c r="E12" s="33" t="s">
        <v>181</v>
      </c>
      <c r="F12" s="33" t="s">
        <v>179</v>
      </c>
      <c r="G12" s="34">
        <v>27597</v>
      </c>
      <c r="H12" s="35">
        <f t="shared" ca="1" si="24"/>
        <v>48.74099056760528</v>
      </c>
      <c r="I12" s="62" t="s">
        <v>188</v>
      </c>
      <c r="J12" s="35">
        <f t="shared" ca="1" si="25"/>
        <v>27.069757690892953</v>
      </c>
      <c r="K12" s="36"/>
      <c r="L12" s="28" t="s">
        <v>157</v>
      </c>
      <c r="M12" s="18"/>
      <c r="N12" s="19">
        <v>3</v>
      </c>
      <c r="O12" s="19">
        <v>4</v>
      </c>
      <c r="P12" s="16">
        <f t="shared" si="26"/>
        <v>1</v>
      </c>
      <c r="Q12" s="19">
        <v>3</v>
      </c>
      <c r="R12" s="19">
        <v>4</v>
      </c>
      <c r="S12" s="16">
        <f t="shared" si="27"/>
        <v>1</v>
      </c>
      <c r="T12" s="19">
        <v>3</v>
      </c>
      <c r="U12" s="19">
        <v>3</v>
      </c>
      <c r="V12" s="16">
        <f t="shared" si="28"/>
        <v>0</v>
      </c>
      <c r="W12" s="19">
        <v>2</v>
      </c>
      <c r="X12" s="19">
        <v>2</v>
      </c>
      <c r="Y12" s="16">
        <f t="shared" si="29"/>
        <v>0</v>
      </c>
      <c r="Z12" s="19">
        <v>3</v>
      </c>
      <c r="AA12" s="19">
        <v>3</v>
      </c>
      <c r="AB12" s="16">
        <f t="shared" si="30"/>
        <v>0</v>
      </c>
      <c r="AC12" s="19">
        <v>3</v>
      </c>
      <c r="AD12" s="19">
        <v>3</v>
      </c>
      <c r="AE12" s="16">
        <f t="shared" si="37"/>
        <v>0</v>
      </c>
      <c r="AF12" s="19">
        <v>4</v>
      </c>
      <c r="AG12" s="19">
        <v>4</v>
      </c>
      <c r="AH12" s="16">
        <f t="shared" si="31"/>
        <v>0</v>
      </c>
      <c r="AI12" s="19">
        <v>3</v>
      </c>
      <c r="AJ12" s="19">
        <v>4</v>
      </c>
      <c r="AK12" s="16">
        <f t="shared" si="41"/>
        <v>1</v>
      </c>
      <c r="AL12" s="19">
        <v>2</v>
      </c>
      <c r="AM12" s="19">
        <v>2</v>
      </c>
      <c r="AN12" s="16">
        <f t="shared" si="33"/>
        <v>0</v>
      </c>
      <c r="AO12" s="19">
        <f t="shared" si="34"/>
        <v>26</v>
      </c>
      <c r="AP12" s="20">
        <f t="shared" si="35"/>
        <v>29</v>
      </c>
      <c r="AQ12" s="17">
        <f t="shared" si="36"/>
        <v>3</v>
      </c>
      <c r="AR12" s="20">
        <v>5</v>
      </c>
      <c r="AS12" s="20">
        <v>3</v>
      </c>
      <c r="AT12" s="16">
        <f t="shared" si="9"/>
        <v>-2</v>
      </c>
      <c r="AU12" s="20">
        <v>5</v>
      </c>
      <c r="AV12" s="20">
        <v>3</v>
      </c>
      <c r="AW12" s="16">
        <f t="shared" si="10"/>
        <v>-2</v>
      </c>
      <c r="AX12" s="20">
        <v>5</v>
      </c>
      <c r="AY12" s="20">
        <v>3</v>
      </c>
      <c r="AZ12" s="16">
        <f t="shared" si="11"/>
        <v>-2</v>
      </c>
      <c r="BA12" s="20">
        <v>5</v>
      </c>
      <c r="BB12" s="20">
        <v>5</v>
      </c>
      <c r="BC12" s="16">
        <f t="shared" si="12"/>
        <v>0</v>
      </c>
      <c r="BD12" s="20">
        <v>5</v>
      </c>
      <c r="BE12" s="20">
        <v>5</v>
      </c>
      <c r="BF12" s="16">
        <f t="shared" si="13"/>
        <v>0</v>
      </c>
      <c r="BG12" s="20">
        <v>5</v>
      </c>
      <c r="BH12" s="20">
        <v>5</v>
      </c>
      <c r="BI12" s="16">
        <f t="shared" si="14"/>
        <v>0</v>
      </c>
      <c r="BJ12" s="20">
        <v>5</v>
      </c>
      <c r="BK12" s="108"/>
      <c r="BL12" s="16">
        <f t="shared" si="15"/>
        <v>-5</v>
      </c>
      <c r="BM12" s="20">
        <v>5</v>
      </c>
      <c r="BN12" s="108"/>
      <c r="BO12" s="16">
        <f t="shared" si="16"/>
        <v>-5</v>
      </c>
      <c r="BP12" s="20">
        <v>5</v>
      </c>
      <c r="BQ12" s="108"/>
      <c r="BR12" s="16">
        <f t="shared" si="17"/>
        <v>-5</v>
      </c>
      <c r="BS12" s="20">
        <v>5</v>
      </c>
      <c r="BT12" s="20">
        <v>3</v>
      </c>
      <c r="BU12" s="16">
        <f t="shared" si="18"/>
        <v>-2</v>
      </c>
      <c r="BV12" s="20">
        <v>5</v>
      </c>
      <c r="BW12" s="20">
        <v>2</v>
      </c>
      <c r="BX12" s="16">
        <f t="shared" si="19"/>
        <v>-3</v>
      </c>
      <c r="BY12" s="20">
        <v>5</v>
      </c>
      <c r="BZ12" s="20">
        <v>4</v>
      </c>
      <c r="CA12" s="16">
        <f t="shared" si="20"/>
        <v>-1</v>
      </c>
      <c r="CB12" s="20">
        <v>5</v>
      </c>
      <c r="CC12" s="20">
        <v>4</v>
      </c>
      <c r="CD12" s="16">
        <f t="shared" si="21"/>
        <v>-1</v>
      </c>
      <c r="CE12" s="20">
        <v>5</v>
      </c>
      <c r="CF12" s="20">
        <v>3</v>
      </c>
      <c r="CG12" s="16">
        <f t="shared" si="22"/>
        <v>-2</v>
      </c>
      <c r="CH12" s="20">
        <f t="shared" si="38"/>
        <v>70</v>
      </c>
      <c r="CI12" s="20">
        <f t="shared" si="39"/>
        <v>40</v>
      </c>
      <c r="CJ12" s="17">
        <f t="shared" si="40"/>
        <v>-30</v>
      </c>
    </row>
    <row r="13" spans="1:88" ht="15" hidden="1" customHeight="1" x14ac:dyDescent="0.3">
      <c r="A13" s="29">
        <f t="shared" si="23"/>
        <v>6</v>
      </c>
      <c r="B13" s="37">
        <v>19971103621</v>
      </c>
      <c r="C13" s="31" t="s">
        <v>130</v>
      </c>
      <c r="D13" s="31" t="s">
        <v>131</v>
      </c>
      <c r="E13" s="33" t="s">
        <v>181</v>
      </c>
      <c r="F13" s="33" t="s">
        <v>179</v>
      </c>
      <c r="G13" s="34">
        <v>25515</v>
      </c>
      <c r="H13" s="35">
        <f t="shared" ca="1" si="24"/>
        <v>54.445100156646376</v>
      </c>
      <c r="I13" s="62" t="s">
        <v>189</v>
      </c>
      <c r="J13" s="35">
        <f t="shared" ca="1" si="25"/>
        <v>26.439620704591583</v>
      </c>
      <c r="K13" s="36"/>
      <c r="L13" s="28" t="s">
        <v>157</v>
      </c>
      <c r="M13" s="18"/>
      <c r="N13" s="19">
        <v>3</v>
      </c>
      <c r="O13" s="19">
        <v>4</v>
      </c>
      <c r="P13" s="16">
        <f t="shared" ref="P13" si="42">O13-N13</f>
        <v>1</v>
      </c>
      <c r="Q13" s="19">
        <v>3</v>
      </c>
      <c r="R13" s="19">
        <v>4</v>
      </c>
      <c r="S13" s="16">
        <f t="shared" ref="S13" si="43">R13-Q13</f>
        <v>1</v>
      </c>
      <c r="T13" s="19">
        <v>3</v>
      </c>
      <c r="U13" s="19">
        <v>3</v>
      </c>
      <c r="V13" s="16">
        <f t="shared" ref="V13" si="44">U13-T13</f>
        <v>0</v>
      </c>
      <c r="W13" s="19">
        <v>2</v>
      </c>
      <c r="X13" s="19">
        <v>2</v>
      </c>
      <c r="Y13" s="16">
        <f t="shared" ref="Y13" si="45">X13-W13</f>
        <v>0</v>
      </c>
      <c r="Z13" s="19">
        <v>3</v>
      </c>
      <c r="AA13" s="19">
        <v>3</v>
      </c>
      <c r="AB13" s="16">
        <f t="shared" ref="AB13" si="46">AA13-Z13</f>
        <v>0</v>
      </c>
      <c r="AC13" s="19">
        <v>3</v>
      </c>
      <c r="AD13" s="19">
        <v>3</v>
      </c>
      <c r="AE13" s="16">
        <f t="shared" ref="AE13" si="47">AD13-AC13</f>
        <v>0</v>
      </c>
      <c r="AF13" s="19">
        <v>4</v>
      </c>
      <c r="AG13" s="19">
        <v>4</v>
      </c>
      <c r="AH13" s="16">
        <f t="shared" ref="AH13" si="48">AG13-AF13</f>
        <v>0</v>
      </c>
      <c r="AI13" s="19">
        <v>3</v>
      </c>
      <c r="AJ13" s="19">
        <v>3</v>
      </c>
      <c r="AK13" s="16">
        <f t="shared" si="41"/>
        <v>0</v>
      </c>
      <c r="AL13" s="19">
        <v>2</v>
      </c>
      <c r="AM13" s="19">
        <v>2</v>
      </c>
      <c r="AN13" s="16">
        <f t="shared" si="33"/>
        <v>0</v>
      </c>
      <c r="AO13" s="19">
        <f t="shared" si="34"/>
        <v>26</v>
      </c>
      <c r="AP13" s="20">
        <f t="shared" si="35"/>
        <v>28</v>
      </c>
      <c r="AQ13" s="17">
        <f t="shared" ref="AQ13" si="49">AP13-AO13</f>
        <v>2</v>
      </c>
      <c r="AR13" s="20">
        <v>4</v>
      </c>
      <c r="AS13" s="20">
        <v>4</v>
      </c>
      <c r="AT13" s="16">
        <f t="shared" ref="AT13" si="50">AS13-AR13</f>
        <v>0</v>
      </c>
      <c r="AU13" s="20">
        <v>4</v>
      </c>
      <c r="AV13" s="20">
        <v>4</v>
      </c>
      <c r="AW13" s="16">
        <f t="shared" ref="AW13" si="51">AV13-AU13</f>
        <v>0</v>
      </c>
      <c r="AX13" s="20">
        <v>4</v>
      </c>
      <c r="AY13" s="20">
        <v>4</v>
      </c>
      <c r="AZ13" s="16">
        <f t="shared" ref="AZ13" si="52">AY13-AX13</f>
        <v>0</v>
      </c>
      <c r="BA13" s="20">
        <v>4</v>
      </c>
      <c r="BB13" s="20">
        <v>4</v>
      </c>
      <c r="BC13" s="16">
        <f t="shared" si="12"/>
        <v>0</v>
      </c>
      <c r="BD13" s="20">
        <v>4</v>
      </c>
      <c r="BE13" s="20">
        <v>3</v>
      </c>
      <c r="BF13" s="16">
        <f t="shared" si="13"/>
        <v>-1</v>
      </c>
      <c r="BG13" s="20">
        <v>4</v>
      </c>
      <c r="BH13" s="20">
        <v>4</v>
      </c>
      <c r="BI13" s="16">
        <f t="shared" si="14"/>
        <v>0</v>
      </c>
      <c r="BJ13" s="20">
        <v>4</v>
      </c>
      <c r="BK13" s="108"/>
      <c r="BL13" s="16">
        <f t="shared" si="15"/>
        <v>-4</v>
      </c>
      <c r="BM13" s="20">
        <v>4</v>
      </c>
      <c r="BN13" s="108"/>
      <c r="BO13" s="16">
        <f t="shared" si="16"/>
        <v>-4</v>
      </c>
      <c r="BP13" s="20">
        <v>4</v>
      </c>
      <c r="BQ13" s="108"/>
      <c r="BR13" s="16">
        <f t="shared" si="17"/>
        <v>-4</v>
      </c>
      <c r="BS13" s="20">
        <v>4</v>
      </c>
      <c r="BT13" s="20">
        <v>3</v>
      </c>
      <c r="BU13" s="16">
        <f t="shared" si="18"/>
        <v>-1</v>
      </c>
      <c r="BV13" s="20">
        <v>4</v>
      </c>
      <c r="BW13" s="20">
        <v>2</v>
      </c>
      <c r="BX13" s="16">
        <f t="shared" si="19"/>
        <v>-2</v>
      </c>
      <c r="BY13" s="20">
        <v>4</v>
      </c>
      <c r="BZ13" s="20">
        <v>2</v>
      </c>
      <c r="CA13" s="16">
        <f t="shared" si="20"/>
        <v>-2</v>
      </c>
      <c r="CB13" s="20">
        <v>4</v>
      </c>
      <c r="CC13" s="20">
        <v>2</v>
      </c>
      <c r="CD13" s="16">
        <f t="shared" si="21"/>
        <v>-2</v>
      </c>
      <c r="CE13" s="20">
        <v>4</v>
      </c>
      <c r="CF13" s="20">
        <v>3</v>
      </c>
      <c r="CG13" s="16">
        <f t="shared" si="22"/>
        <v>-1</v>
      </c>
      <c r="CH13" s="20">
        <f t="shared" si="38"/>
        <v>56</v>
      </c>
      <c r="CI13" s="20">
        <f t="shared" si="39"/>
        <v>35</v>
      </c>
      <c r="CJ13" s="17">
        <f t="shared" si="40"/>
        <v>-21</v>
      </c>
    </row>
    <row r="14" spans="1:88" ht="15" hidden="1" customHeight="1" x14ac:dyDescent="0.3">
      <c r="A14" s="29">
        <f t="shared" si="23"/>
        <v>7</v>
      </c>
      <c r="B14" s="37">
        <v>19930405379</v>
      </c>
      <c r="C14" s="31" t="s">
        <v>132</v>
      </c>
      <c r="D14" s="31" t="s">
        <v>131</v>
      </c>
      <c r="E14" s="33" t="s">
        <v>181</v>
      </c>
      <c r="F14" s="33" t="s">
        <v>179</v>
      </c>
      <c r="G14" s="34">
        <v>25540</v>
      </c>
      <c r="H14" s="35">
        <f t="shared" ca="1" si="24"/>
        <v>54.376607005961446</v>
      </c>
      <c r="I14" s="62" t="s">
        <v>190</v>
      </c>
      <c r="J14" s="35">
        <f t="shared" ca="1" si="25"/>
        <v>31.023182348427198</v>
      </c>
      <c r="K14" s="36"/>
      <c r="L14" s="28" t="s">
        <v>157</v>
      </c>
      <c r="M14" s="18"/>
      <c r="N14" s="19">
        <v>3</v>
      </c>
      <c r="O14" s="19">
        <v>3</v>
      </c>
      <c r="P14" s="16">
        <f t="shared" si="26"/>
        <v>0</v>
      </c>
      <c r="Q14" s="19">
        <v>3</v>
      </c>
      <c r="R14" s="19">
        <v>4</v>
      </c>
      <c r="S14" s="16">
        <f t="shared" si="27"/>
        <v>1</v>
      </c>
      <c r="T14" s="19">
        <v>3</v>
      </c>
      <c r="U14" s="19">
        <v>3</v>
      </c>
      <c r="V14" s="16">
        <f t="shared" si="28"/>
        <v>0</v>
      </c>
      <c r="W14" s="19">
        <v>2</v>
      </c>
      <c r="X14" s="19">
        <v>2</v>
      </c>
      <c r="Y14" s="16">
        <f t="shared" si="29"/>
        <v>0</v>
      </c>
      <c r="Z14" s="19">
        <v>3</v>
      </c>
      <c r="AA14" s="19">
        <v>3</v>
      </c>
      <c r="AB14" s="16">
        <f t="shared" si="30"/>
        <v>0</v>
      </c>
      <c r="AC14" s="19">
        <v>3</v>
      </c>
      <c r="AD14" s="19">
        <v>3</v>
      </c>
      <c r="AE14" s="16">
        <f t="shared" si="37"/>
        <v>0</v>
      </c>
      <c r="AF14" s="19">
        <v>4</v>
      </c>
      <c r="AG14" s="19">
        <v>4</v>
      </c>
      <c r="AH14" s="16">
        <f t="shared" si="31"/>
        <v>0</v>
      </c>
      <c r="AI14" s="19">
        <v>3</v>
      </c>
      <c r="AJ14" s="19">
        <v>3</v>
      </c>
      <c r="AK14" s="16">
        <f t="shared" si="41"/>
        <v>0</v>
      </c>
      <c r="AL14" s="19">
        <v>2</v>
      </c>
      <c r="AM14" s="19">
        <v>2</v>
      </c>
      <c r="AN14" s="16">
        <f t="shared" si="33"/>
        <v>0</v>
      </c>
      <c r="AO14" s="19">
        <f t="shared" si="34"/>
        <v>26</v>
      </c>
      <c r="AP14" s="20">
        <f t="shared" si="35"/>
        <v>27</v>
      </c>
      <c r="AQ14" s="17">
        <f t="shared" si="36"/>
        <v>1</v>
      </c>
      <c r="AR14" s="20">
        <v>4</v>
      </c>
      <c r="AS14" s="20">
        <v>4</v>
      </c>
      <c r="AT14" s="16">
        <f t="shared" si="9"/>
        <v>0</v>
      </c>
      <c r="AU14" s="20">
        <v>4</v>
      </c>
      <c r="AV14" s="20">
        <v>4</v>
      </c>
      <c r="AW14" s="16">
        <f t="shared" si="10"/>
        <v>0</v>
      </c>
      <c r="AX14" s="20">
        <v>4</v>
      </c>
      <c r="AY14" s="20">
        <v>4</v>
      </c>
      <c r="AZ14" s="16">
        <f t="shared" si="11"/>
        <v>0</v>
      </c>
      <c r="BA14" s="20">
        <v>4</v>
      </c>
      <c r="BB14" s="20">
        <v>4</v>
      </c>
      <c r="BC14" s="16">
        <f t="shared" si="12"/>
        <v>0</v>
      </c>
      <c r="BD14" s="20">
        <v>4</v>
      </c>
      <c r="BE14" s="20">
        <v>4</v>
      </c>
      <c r="BF14" s="16">
        <f t="shared" si="13"/>
        <v>0</v>
      </c>
      <c r="BG14" s="20">
        <v>4</v>
      </c>
      <c r="BH14" s="20">
        <v>4</v>
      </c>
      <c r="BI14" s="16">
        <f t="shared" si="14"/>
        <v>0</v>
      </c>
      <c r="BJ14" s="20">
        <v>4</v>
      </c>
      <c r="BK14" s="108"/>
      <c r="BL14" s="16">
        <f t="shared" si="15"/>
        <v>-4</v>
      </c>
      <c r="BM14" s="20">
        <v>4</v>
      </c>
      <c r="BN14" s="108"/>
      <c r="BO14" s="16">
        <f t="shared" si="16"/>
        <v>-4</v>
      </c>
      <c r="BP14" s="20">
        <v>4</v>
      </c>
      <c r="BQ14" s="108"/>
      <c r="BR14" s="16">
        <f t="shared" si="17"/>
        <v>-4</v>
      </c>
      <c r="BS14" s="20">
        <v>4</v>
      </c>
      <c r="BT14" s="20">
        <v>3</v>
      </c>
      <c r="BU14" s="16">
        <f t="shared" si="18"/>
        <v>-1</v>
      </c>
      <c r="BV14" s="20">
        <v>4</v>
      </c>
      <c r="BW14" s="20">
        <v>2</v>
      </c>
      <c r="BX14" s="16">
        <f t="shared" si="19"/>
        <v>-2</v>
      </c>
      <c r="BY14" s="20">
        <v>4</v>
      </c>
      <c r="BZ14" s="20">
        <v>4</v>
      </c>
      <c r="CA14" s="16">
        <f t="shared" si="20"/>
        <v>0</v>
      </c>
      <c r="CB14" s="20">
        <v>4</v>
      </c>
      <c r="CC14" s="20">
        <v>3</v>
      </c>
      <c r="CD14" s="16">
        <f t="shared" si="21"/>
        <v>-1</v>
      </c>
      <c r="CE14" s="20">
        <v>4</v>
      </c>
      <c r="CF14" s="20">
        <v>3</v>
      </c>
      <c r="CG14" s="16">
        <f t="shared" si="22"/>
        <v>-1</v>
      </c>
      <c r="CH14" s="20">
        <f t="shared" si="38"/>
        <v>56</v>
      </c>
      <c r="CI14" s="20">
        <f t="shared" si="39"/>
        <v>39</v>
      </c>
      <c r="CJ14" s="17">
        <f t="shared" si="40"/>
        <v>-17</v>
      </c>
    </row>
    <row r="15" spans="1:88" ht="15" hidden="1" customHeight="1" x14ac:dyDescent="0.3">
      <c r="A15" s="29">
        <f t="shared" si="23"/>
        <v>8</v>
      </c>
      <c r="B15" s="37">
        <v>20040324027</v>
      </c>
      <c r="C15" s="31" t="s">
        <v>133</v>
      </c>
      <c r="D15" s="31" t="s">
        <v>134</v>
      </c>
      <c r="E15" s="33" t="s">
        <v>181</v>
      </c>
      <c r="F15" s="33" t="s">
        <v>179</v>
      </c>
      <c r="G15" s="34">
        <v>29184</v>
      </c>
      <c r="H15" s="35">
        <f t="shared" ca="1" si="24"/>
        <v>44.393045362125832</v>
      </c>
      <c r="I15" s="62" t="s">
        <v>191</v>
      </c>
      <c r="J15" s="35">
        <f t="shared" ca="1" si="25"/>
        <v>20.047839882673774</v>
      </c>
      <c r="K15" s="36"/>
      <c r="L15" s="28" t="s">
        <v>157</v>
      </c>
      <c r="M15" s="18"/>
      <c r="N15" s="19">
        <v>2</v>
      </c>
      <c r="O15" s="19">
        <v>2</v>
      </c>
      <c r="P15" s="16">
        <f t="shared" ref="P15:P18" si="53">O15-N15</f>
        <v>0</v>
      </c>
      <c r="Q15" s="19">
        <v>2</v>
      </c>
      <c r="R15" s="19">
        <v>3</v>
      </c>
      <c r="S15" s="16">
        <f t="shared" ref="S15:S18" si="54">R15-Q15</f>
        <v>1</v>
      </c>
      <c r="T15" s="19">
        <v>2</v>
      </c>
      <c r="U15" s="19">
        <v>2</v>
      </c>
      <c r="V15" s="16">
        <f t="shared" ref="V15:V18" si="55">U15-T15</f>
        <v>0</v>
      </c>
      <c r="W15" s="19">
        <v>2</v>
      </c>
      <c r="X15" s="19">
        <v>2</v>
      </c>
      <c r="Y15" s="16">
        <f t="shared" ref="Y15:Y18" si="56">X15-W15</f>
        <v>0</v>
      </c>
      <c r="Z15" s="19">
        <v>2</v>
      </c>
      <c r="AA15" s="19">
        <v>2</v>
      </c>
      <c r="AB15" s="16">
        <f t="shared" ref="AB15:AB18" si="57">AA15-Z15</f>
        <v>0</v>
      </c>
      <c r="AC15" s="19">
        <v>2</v>
      </c>
      <c r="AD15" s="19">
        <v>2</v>
      </c>
      <c r="AE15" s="16">
        <f t="shared" ref="AE15:AE18" si="58">AD15-AC15</f>
        <v>0</v>
      </c>
      <c r="AF15" s="19">
        <v>3</v>
      </c>
      <c r="AG15" s="19">
        <v>3</v>
      </c>
      <c r="AH15" s="16">
        <f t="shared" ref="AH15:AH18" si="59">AG15-AF15</f>
        <v>0</v>
      </c>
      <c r="AI15" s="19">
        <v>2</v>
      </c>
      <c r="AJ15" s="19">
        <v>2</v>
      </c>
      <c r="AK15" s="16">
        <f t="shared" si="41"/>
        <v>0</v>
      </c>
      <c r="AL15" s="19">
        <v>1</v>
      </c>
      <c r="AM15" s="19">
        <v>2</v>
      </c>
      <c r="AN15" s="16">
        <f t="shared" si="33"/>
        <v>1</v>
      </c>
      <c r="AO15" s="19">
        <f t="shared" si="34"/>
        <v>18</v>
      </c>
      <c r="AP15" s="20">
        <f t="shared" si="35"/>
        <v>20</v>
      </c>
      <c r="AQ15" s="17">
        <f t="shared" ref="AQ15:AQ18" si="60">AP15-AO15</f>
        <v>2</v>
      </c>
      <c r="AR15" s="20">
        <v>3</v>
      </c>
      <c r="AS15" s="20">
        <v>3</v>
      </c>
      <c r="AT15" s="16">
        <f t="shared" ref="AT15:AT18" si="61">AS15-AR15</f>
        <v>0</v>
      </c>
      <c r="AU15" s="20">
        <v>3</v>
      </c>
      <c r="AV15" s="20">
        <v>3</v>
      </c>
      <c r="AW15" s="16">
        <f t="shared" ref="AW15:AW18" si="62">AV15-AU15</f>
        <v>0</v>
      </c>
      <c r="AX15" s="20">
        <v>3</v>
      </c>
      <c r="AY15" s="20">
        <v>3</v>
      </c>
      <c r="AZ15" s="16">
        <f t="shared" ref="AZ15:AZ18" si="63">AY15-AX15</f>
        <v>0</v>
      </c>
      <c r="BA15" s="20">
        <v>2</v>
      </c>
      <c r="BB15" s="20">
        <v>3</v>
      </c>
      <c r="BC15" s="16">
        <f t="shared" ref="BC15" si="64">BB15-BA15</f>
        <v>1</v>
      </c>
      <c r="BD15" s="20">
        <v>3</v>
      </c>
      <c r="BE15" s="20">
        <v>3</v>
      </c>
      <c r="BF15" s="16">
        <f t="shared" ref="BF15" si="65">BE15-BD15</f>
        <v>0</v>
      </c>
      <c r="BG15" s="20">
        <v>3</v>
      </c>
      <c r="BH15" s="20">
        <v>3</v>
      </c>
      <c r="BI15" s="16">
        <f t="shared" ref="BI15" si="66">BH15-BG15</f>
        <v>0</v>
      </c>
      <c r="BJ15" s="20">
        <v>1</v>
      </c>
      <c r="BK15" s="108"/>
      <c r="BL15" s="16">
        <f t="shared" ref="BL15" si="67">BK15-BJ15</f>
        <v>-1</v>
      </c>
      <c r="BM15" s="20">
        <v>1</v>
      </c>
      <c r="BN15" s="108"/>
      <c r="BO15" s="16">
        <f t="shared" ref="BO15" si="68">BN15-BM15</f>
        <v>-1</v>
      </c>
      <c r="BP15" s="20">
        <v>1</v>
      </c>
      <c r="BQ15" s="108"/>
      <c r="BR15" s="16">
        <f t="shared" ref="BR15" si="69">BQ15-BP15</f>
        <v>-1</v>
      </c>
      <c r="BS15" s="20">
        <v>2</v>
      </c>
      <c r="BT15" s="20">
        <v>2</v>
      </c>
      <c r="BU15" s="16">
        <f t="shared" ref="BU15" si="70">BT15-BS15</f>
        <v>0</v>
      </c>
      <c r="BV15" s="20">
        <v>2</v>
      </c>
      <c r="BW15" s="20">
        <v>2</v>
      </c>
      <c r="BX15" s="16">
        <f t="shared" ref="BX15" si="71">BW15-BV15</f>
        <v>0</v>
      </c>
      <c r="BY15" s="20">
        <v>2</v>
      </c>
      <c r="BZ15" s="20">
        <v>2</v>
      </c>
      <c r="CA15" s="16">
        <f t="shared" ref="CA15" si="72">BZ15-BY15</f>
        <v>0</v>
      </c>
      <c r="CB15" s="20">
        <v>2</v>
      </c>
      <c r="CC15" s="20">
        <v>2</v>
      </c>
      <c r="CD15" s="16">
        <f t="shared" ref="CD15" si="73">CC15-CB15</f>
        <v>0</v>
      </c>
      <c r="CE15" s="20">
        <v>2</v>
      </c>
      <c r="CF15" s="20">
        <v>2</v>
      </c>
      <c r="CG15" s="16">
        <f t="shared" ref="CG15" si="74">CF15-CE15</f>
        <v>0</v>
      </c>
      <c r="CH15" s="20">
        <f t="shared" si="38"/>
        <v>30</v>
      </c>
      <c r="CI15" s="20">
        <f t="shared" si="39"/>
        <v>28</v>
      </c>
      <c r="CJ15" s="17">
        <f t="shared" si="40"/>
        <v>-2</v>
      </c>
    </row>
    <row r="16" spans="1:88" ht="15" hidden="1" customHeight="1" x14ac:dyDescent="0.3">
      <c r="A16" s="29">
        <f t="shared" si="23"/>
        <v>9</v>
      </c>
      <c r="B16" s="37">
        <v>20020102793</v>
      </c>
      <c r="C16" s="31" t="s">
        <v>135</v>
      </c>
      <c r="D16" s="31" t="s">
        <v>176</v>
      </c>
      <c r="E16" s="33" t="s">
        <v>181</v>
      </c>
      <c r="F16" s="33" t="s">
        <v>179</v>
      </c>
      <c r="G16" s="34">
        <v>29479</v>
      </c>
      <c r="H16" s="35">
        <f t="shared" ca="1" si="24"/>
        <v>43.584826184043635</v>
      </c>
      <c r="I16" s="62" t="s">
        <v>192</v>
      </c>
      <c r="J16" s="35">
        <f t="shared" ca="1" si="25"/>
        <v>22.272497416920348</v>
      </c>
      <c r="K16" s="36"/>
      <c r="L16" s="28" t="s">
        <v>158</v>
      </c>
      <c r="M16" s="18"/>
      <c r="N16" s="19">
        <v>3</v>
      </c>
      <c r="O16" s="19">
        <v>4</v>
      </c>
      <c r="P16" s="16">
        <f t="shared" si="53"/>
        <v>1</v>
      </c>
      <c r="Q16" s="19">
        <v>3</v>
      </c>
      <c r="R16" s="19">
        <v>6</v>
      </c>
      <c r="S16" s="16">
        <f t="shared" si="54"/>
        <v>3</v>
      </c>
      <c r="T16" s="19">
        <v>3</v>
      </c>
      <c r="U16" s="19">
        <v>3</v>
      </c>
      <c r="V16" s="16">
        <f t="shared" si="55"/>
        <v>0</v>
      </c>
      <c r="W16" s="19">
        <v>4</v>
      </c>
      <c r="X16" s="19">
        <v>4</v>
      </c>
      <c r="Y16" s="16">
        <f t="shared" si="56"/>
        <v>0</v>
      </c>
      <c r="Z16" s="19">
        <v>3</v>
      </c>
      <c r="AA16" s="19">
        <v>4</v>
      </c>
      <c r="AB16" s="16">
        <f t="shared" si="57"/>
        <v>1</v>
      </c>
      <c r="AC16" s="19">
        <v>3</v>
      </c>
      <c r="AD16" s="19">
        <v>3</v>
      </c>
      <c r="AE16" s="16">
        <f t="shared" si="58"/>
        <v>0</v>
      </c>
      <c r="AF16" s="19">
        <v>4</v>
      </c>
      <c r="AG16" s="19">
        <v>4</v>
      </c>
      <c r="AH16" s="16">
        <f t="shared" si="59"/>
        <v>0</v>
      </c>
      <c r="AI16" s="19">
        <v>4</v>
      </c>
      <c r="AJ16" s="19">
        <v>4</v>
      </c>
      <c r="AK16" s="16">
        <f t="shared" si="41"/>
        <v>0</v>
      </c>
      <c r="AL16" s="19">
        <v>3</v>
      </c>
      <c r="AM16" s="19">
        <v>4</v>
      </c>
      <c r="AN16" s="16">
        <f t="shared" si="33"/>
        <v>1</v>
      </c>
      <c r="AO16" s="19">
        <f>N16+Q16+T16+W16+Z16+AC16+AF16+AI16+AL16</f>
        <v>30</v>
      </c>
      <c r="AP16" s="20">
        <f t="shared" si="35"/>
        <v>36</v>
      </c>
      <c r="AQ16" s="17">
        <f t="shared" si="60"/>
        <v>6</v>
      </c>
      <c r="AR16" s="20">
        <v>4</v>
      </c>
      <c r="AS16" s="20">
        <v>4</v>
      </c>
      <c r="AT16" s="16">
        <f t="shared" si="61"/>
        <v>0</v>
      </c>
      <c r="AU16" s="20">
        <v>4</v>
      </c>
      <c r="AV16" s="20">
        <v>4</v>
      </c>
      <c r="AW16" s="16">
        <f t="shared" si="62"/>
        <v>0</v>
      </c>
      <c r="AX16" s="20">
        <v>4</v>
      </c>
      <c r="AY16" s="20">
        <v>4</v>
      </c>
      <c r="AZ16" s="16">
        <f t="shared" si="63"/>
        <v>0</v>
      </c>
      <c r="BA16" s="20">
        <v>4</v>
      </c>
      <c r="BB16" s="20">
        <v>4</v>
      </c>
      <c r="BC16" s="16">
        <f t="shared" si="12"/>
        <v>0</v>
      </c>
      <c r="BD16" s="20">
        <v>4</v>
      </c>
      <c r="BE16" s="20">
        <v>4</v>
      </c>
      <c r="BF16" s="16">
        <f t="shared" si="13"/>
        <v>0</v>
      </c>
      <c r="BG16" s="20">
        <v>4</v>
      </c>
      <c r="BH16" s="20">
        <v>4</v>
      </c>
      <c r="BI16" s="16">
        <f t="shared" si="14"/>
        <v>0</v>
      </c>
      <c r="BJ16" s="20">
        <v>4</v>
      </c>
      <c r="BK16" s="20">
        <v>3</v>
      </c>
      <c r="BL16" s="16">
        <f t="shared" si="15"/>
        <v>-1</v>
      </c>
      <c r="BM16" s="20">
        <v>4</v>
      </c>
      <c r="BN16" s="20">
        <v>3</v>
      </c>
      <c r="BO16" s="16">
        <f t="shared" si="16"/>
        <v>-1</v>
      </c>
      <c r="BP16" s="20">
        <v>4</v>
      </c>
      <c r="BQ16" s="20">
        <v>3</v>
      </c>
      <c r="BR16" s="16">
        <f t="shared" si="17"/>
        <v>-1</v>
      </c>
      <c r="BS16" s="20">
        <v>4</v>
      </c>
      <c r="BT16" s="20">
        <v>3</v>
      </c>
      <c r="BU16" s="16">
        <f t="shared" si="18"/>
        <v>-1</v>
      </c>
      <c r="BV16" s="20">
        <v>4</v>
      </c>
      <c r="BW16" s="20">
        <v>3</v>
      </c>
      <c r="BX16" s="16">
        <f t="shared" si="19"/>
        <v>-1</v>
      </c>
      <c r="BY16" s="20">
        <v>4</v>
      </c>
      <c r="BZ16" s="20">
        <v>3</v>
      </c>
      <c r="CA16" s="16">
        <f t="shared" si="20"/>
        <v>-1</v>
      </c>
      <c r="CB16" s="20">
        <v>4</v>
      </c>
      <c r="CC16" s="20">
        <v>3</v>
      </c>
      <c r="CD16" s="16">
        <f t="shared" si="21"/>
        <v>-1</v>
      </c>
      <c r="CE16" s="20">
        <v>4</v>
      </c>
      <c r="CF16" s="20">
        <v>4</v>
      </c>
      <c r="CG16" s="16">
        <f t="shared" si="22"/>
        <v>0</v>
      </c>
      <c r="CH16" s="20">
        <f t="shared" si="38"/>
        <v>56</v>
      </c>
      <c r="CI16" s="20">
        <f t="shared" si="39"/>
        <v>49</v>
      </c>
      <c r="CJ16" s="17">
        <f t="shared" si="40"/>
        <v>-7</v>
      </c>
    </row>
    <row r="17" spans="1:88" ht="15" customHeight="1" x14ac:dyDescent="0.3">
      <c r="A17" s="29">
        <f t="shared" si="23"/>
        <v>10</v>
      </c>
      <c r="B17" s="37">
        <v>20030820986</v>
      </c>
      <c r="C17" s="31" t="s">
        <v>138</v>
      </c>
      <c r="D17" s="31" t="s">
        <v>137</v>
      </c>
      <c r="E17" s="33" t="s">
        <v>181</v>
      </c>
      <c r="F17" s="33" t="s">
        <v>179</v>
      </c>
      <c r="G17" s="34">
        <v>31097</v>
      </c>
      <c r="H17" s="35">
        <f t="shared" ca="1" si="24"/>
        <v>39.151949471714872</v>
      </c>
      <c r="I17" s="62" t="s">
        <v>193</v>
      </c>
      <c r="J17" s="35">
        <f t="shared" ca="1" si="25"/>
        <v>20.642360430618979</v>
      </c>
      <c r="K17" s="36"/>
      <c r="L17" s="28" t="s">
        <v>157</v>
      </c>
      <c r="M17" s="18"/>
      <c r="N17" s="19">
        <v>1</v>
      </c>
      <c r="O17" s="19">
        <v>2</v>
      </c>
      <c r="P17" s="16">
        <f t="shared" si="53"/>
        <v>1</v>
      </c>
      <c r="Q17" s="19">
        <v>1</v>
      </c>
      <c r="R17" s="19">
        <v>6</v>
      </c>
      <c r="S17" s="16">
        <f t="shared" si="54"/>
        <v>5</v>
      </c>
      <c r="T17" s="19">
        <v>1</v>
      </c>
      <c r="U17" s="19">
        <v>2</v>
      </c>
      <c r="V17" s="16">
        <f t="shared" si="55"/>
        <v>1</v>
      </c>
      <c r="W17" s="19">
        <v>2</v>
      </c>
      <c r="X17" s="19">
        <v>2</v>
      </c>
      <c r="Y17" s="16">
        <f t="shared" si="56"/>
        <v>0</v>
      </c>
      <c r="Z17" s="19">
        <v>1</v>
      </c>
      <c r="AA17" s="19">
        <v>2</v>
      </c>
      <c r="AB17" s="16">
        <f t="shared" si="57"/>
        <v>1</v>
      </c>
      <c r="AC17" s="19">
        <v>1</v>
      </c>
      <c r="AD17" s="19">
        <v>1</v>
      </c>
      <c r="AE17" s="16">
        <f t="shared" si="58"/>
        <v>0</v>
      </c>
      <c r="AF17" s="19">
        <v>2</v>
      </c>
      <c r="AG17" s="19">
        <v>2</v>
      </c>
      <c r="AH17" s="16">
        <f t="shared" si="59"/>
        <v>0</v>
      </c>
      <c r="AI17" s="19">
        <v>1</v>
      </c>
      <c r="AJ17" s="19">
        <v>2</v>
      </c>
      <c r="AK17" s="16">
        <f t="shared" si="41"/>
        <v>1</v>
      </c>
      <c r="AL17" s="19">
        <v>1</v>
      </c>
      <c r="AM17" s="19">
        <v>1</v>
      </c>
      <c r="AN17" s="16">
        <f t="shared" si="33"/>
        <v>0</v>
      </c>
      <c r="AO17" s="19">
        <f t="shared" si="34"/>
        <v>11</v>
      </c>
      <c r="AP17" s="20">
        <f t="shared" si="35"/>
        <v>20</v>
      </c>
      <c r="AQ17" s="17">
        <f t="shared" si="60"/>
        <v>9</v>
      </c>
      <c r="AR17" s="20">
        <v>3</v>
      </c>
      <c r="AS17" s="20">
        <v>3</v>
      </c>
      <c r="AT17" s="16">
        <f t="shared" si="61"/>
        <v>0</v>
      </c>
      <c r="AU17" s="20">
        <v>3</v>
      </c>
      <c r="AV17" s="20">
        <v>3</v>
      </c>
      <c r="AW17" s="16">
        <f t="shared" si="62"/>
        <v>0</v>
      </c>
      <c r="AX17" s="20">
        <v>3</v>
      </c>
      <c r="AY17" s="20">
        <v>3</v>
      </c>
      <c r="AZ17" s="16">
        <f t="shared" si="63"/>
        <v>0</v>
      </c>
      <c r="BA17" s="20">
        <v>3</v>
      </c>
      <c r="BB17" s="20">
        <v>3</v>
      </c>
      <c r="BC17" s="16">
        <f t="shared" si="12"/>
        <v>0</v>
      </c>
      <c r="BD17" s="20">
        <v>3</v>
      </c>
      <c r="BE17" s="20">
        <v>3</v>
      </c>
      <c r="BF17" s="16">
        <f t="shared" si="13"/>
        <v>0</v>
      </c>
      <c r="BG17" s="20">
        <v>3</v>
      </c>
      <c r="BH17" s="20">
        <v>3</v>
      </c>
      <c r="BI17" s="16">
        <f t="shared" si="14"/>
        <v>0</v>
      </c>
      <c r="BJ17" s="20">
        <v>3</v>
      </c>
      <c r="BK17" s="20">
        <v>3</v>
      </c>
      <c r="BL17" s="16">
        <f t="shared" si="15"/>
        <v>0</v>
      </c>
      <c r="BM17" s="20">
        <v>3</v>
      </c>
      <c r="BN17" s="20">
        <v>3</v>
      </c>
      <c r="BO17" s="16">
        <f t="shared" si="16"/>
        <v>0</v>
      </c>
      <c r="BP17" s="20">
        <v>3</v>
      </c>
      <c r="BQ17" s="108"/>
      <c r="BR17" s="16">
        <f t="shared" si="17"/>
        <v>-3</v>
      </c>
      <c r="BS17" s="20">
        <v>3</v>
      </c>
      <c r="BT17" s="20">
        <v>2</v>
      </c>
      <c r="BU17" s="16">
        <f t="shared" si="18"/>
        <v>-1</v>
      </c>
      <c r="BV17" s="20">
        <v>3</v>
      </c>
      <c r="BW17" s="20">
        <v>1</v>
      </c>
      <c r="BX17" s="16">
        <f t="shared" si="19"/>
        <v>-2</v>
      </c>
      <c r="BY17" s="20">
        <v>3</v>
      </c>
      <c r="BZ17" s="20">
        <v>3</v>
      </c>
      <c r="CA17" s="16">
        <f t="shared" si="20"/>
        <v>0</v>
      </c>
      <c r="CB17" s="20">
        <v>3</v>
      </c>
      <c r="CC17" s="20">
        <v>3</v>
      </c>
      <c r="CD17" s="16">
        <f t="shared" si="21"/>
        <v>0</v>
      </c>
      <c r="CE17" s="20">
        <v>3</v>
      </c>
      <c r="CF17" s="20">
        <v>3</v>
      </c>
      <c r="CG17" s="16">
        <f t="shared" si="22"/>
        <v>0</v>
      </c>
      <c r="CH17" s="20">
        <f t="shared" si="38"/>
        <v>42</v>
      </c>
      <c r="CI17" s="20">
        <f t="shared" si="39"/>
        <v>36</v>
      </c>
      <c r="CJ17" s="17">
        <f t="shared" si="40"/>
        <v>-6</v>
      </c>
    </row>
    <row r="18" spans="1:88" ht="15" hidden="1" customHeight="1" x14ac:dyDescent="0.3">
      <c r="A18" s="29">
        <f t="shared" si="23"/>
        <v>11</v>
      </c>
      <c r="B18" s="36">
        <v>20200929611</v>
      </c>
      <c r="C18" s="39" t="s">
        <v>140</v>
      </c>
      <c r="D18" s="31" t="s">
        <v>176</v>
      </c>
      <c r="E18" s="33" t="s">
        <v>181</v>
      </c>
      <c r="F18" s="33" t="s">
        <v>179</v>
      </c>
      <c r="G18" s="34">
        <v>35100</v>
      </c>
      <c r="H18" s="35">
        <f t="shared" ca="1" si="24"/>
        <v>28.184826184043636</v>
      </c>
      <c r="I18" s="62" t="s">
        <v>194</v>
      </c>
      <c r="J18" s="35">
        <f t="shared" ca="1" si="25"/>
        <v>3.5190727593861033</v>
      </c>
      <c r="K18" s="36"/>
      <c r="L18" s="28" t="s">
        <v>159</v>
      </c>
      <c r="M18" s="18"/>
      <c r="N18" s="19">
        <v>3</v>
      </c>
      <c r="O18" s="19">
        <v>4</v>
      </c>
      <c r="P18" s="16">
        <f t="shared" si="53"/>
        <v>1</v>
      </c>
      <c r="Q18" s="19">
        <v>3</v>
      </c>
      <c r="R18" s="19">
        <v>6</v>
      </c>
      <c r="S18" s="16">
        <f t="shared" si="54"/>
        <v>3</v>
      </c>
      <c r="T18" s="19">
        <v>3</v>
      </c>
      <c r="U18" s="19">
        <v>3</v>
      </c>
      <c r="V18" s="16">
        <f t="shared" si="55"/>
        <v>0</v>
      </c>
      <c r="W18" s="19">
        <v>4</v>
      </c>
      <c r="X18" s="19">
        <v>3</v>
      </c>
      <c r="Y18" s="16">
        <f t="shared" si="56"/>
        <v>-1</v>
      </c>
      <c r="Z18" s="19">
        <v>3</v>
      </c>
      <c r="AA18" s="19">
        <v>3</v>
      </c>
      <c r="AB18" s="16">
        <f t="shared" si="57"/>
        <v>0</v>
      </c>
      <c r="AC18" s="19">
        <v>3</v>
      </c>
      <c r="AD18" s="19">
        <v>3</v>
      </c>
      <c r="AE18" s="16">
        <f t="shared" si="58"/>
        <v>0</v>
      </c>
      <c r="AF18" s="19">
        <v>4</v>
      </c>
      <c r="AG18" s="19">
        <v>4</v>
      </c>
      <c r="AH18" s="16">
        <f t="shared" si="59"/>
        <v>0</v>
      </c>
      <c r="AI18" s="19">
        <v>4</v>
      </c>
      <c r="AJ18" s="19">
        <v>4</v>
      </c>
      <c r="AK18" s="16">
        <f t="shared" si="41"/>
        <v>0</v>
      </c>
      <c r="AL18" s="19">
        <v>3</v>
      </c>
      <c r="AM18" s="19">
        <v>4</v>
      </c>
      <c r="AN18" s="16">
        <f t="shared" si="33"/>
        <v>1</v>
      </c>
      <c r="AO18" s="19">
        <f t="shared" si="34"/>
        <v>30</v>
      </c>
      <c r="AP18" s="20">
        <f t="shared" si="35"/>
        <v>34</v>
      </c>
      <c r="AQ18" s="17">
        <f t="shared" si="60"/>
        <v>4</v>
      </c>
      <c r="AR18" s="20">
        <v>4</v>
      </c>
      <c r="AS18" s="20">
        <v>4</v>
      </c>
      <c r="AT18" s="16">
        <f t="shared" si="61"/>
        <v>0</v>
      </c>
      <c r="AU18" s="20">
        <v>4</v>
      </c>
      <c r="AV18" s="20">
        <v>4</v>
      </c>
      <c r="AW18" s="16">
        <f t="shared" si="62"/>
        <v>0</v>
      </c>
      <c r="AX18" s="20">
        <v>4</v>
      </c>
      <c r="AY18" s="20">
        <v>4</v>
      </c>
      <c r="AZ18" s="16">
        <f t="shared" si="63"/>
        <v>0</v>
      </c>
      <c r="BA18" s="20">
        <v>4</v>
      </c>
      <c r="BB18" s="20">
        <v>4</v>
      </c>
      <c r="BC18" s="16">
        <f t="shared" si="12"/>
        <v>0</v>
      </c>
      <c r="BD18" s="20">
        <v>4</v>
      </c>
      <c r="BE18" s="20">
        <v>4</v>
      </c>
      <c r="BF18" s="16">
        <f t="shared" si="13"/>
        <v>0</v>
      </c>
      <c r="BG18" s="20">
        <v>4</v>
      </c>
      <c r="BH18" s="20">
        <v>4</v>
      </c>
      <c r="BI18" s="16">
        <f t="shared" si="14"/>
        <v>0</v>
      </c>
      <c r="BJ18" s="20">
        <v>4</v>
      </c>
      <c r="BK18" s="108"/>
      <c r="BL18" s="16">
        <f t="shared" si="15"/>
        <v>-4</v>
      </c>
      <c r="BM18" s="20">
        <v>4</v>
      </c>
      <c r="BN18" s="108"/>
      <c r="BO18" s="16">
        <f t="shared" si="16"/>
        <v>-4</v>
      </c>
      <c r="BP18" s="20">
        <v>4</v>
      </c>
      <c r="BQ18" s="108"/>
      <c r="BR18" s="16">
        <f t="shared" si="17"/>
        <v>-4</v>
      </c>
      <c r="BS18" s="20">
        <v>4</v>
      </c>
      <c r="BT18" s="20">
        <v>3</v>
      </c>
      <c r="BU18" s="16">
        <f t="shared" si="18"/>
        <v>-1</v>
      </c>
      <c r="BV18" s="20">
        <v>4</v>
      </c>
      <c r="BW18" s="20">
        <v>3</v>
      </c>
      <c r="BX18" s="16">
        <f t="shared" si="19"/>
        <v>-1</v>
      </c>
      <c r="BY18" s="20">
        <v>4</v>
      </c>
      <c r="BZ18" s="20">
        <v>3</v>
      </c>
      <c r="CA18" s="16">
        <f t="shared" si="20"/>
        <v>-1</v>
      </c>
      <c r="CB18" s="20">
        <v>4</v>
      </c>
      <c r="CC18" s="20">
        <v>3</v>
      </c>
      <c r="CD18" s="16">
        <f t="shared" si="21"/>
        <v>-1</v>
      </c>
      <c r="CE18" s="20">
        <v>4</v>
      </c>
      <c r="CF18" s="20">
        <v>4</v>
      </c>
      <c r="CG18" s="16">
        <f t="shared" si="22"/>
        <v>0</v>
      </c>
      <c r="CH18" s="20">
        <f t="shared" si="38"/>
        <v>56</v>
      </c>
      <c r="CI18" s="20">
        <f t="shared" si="39"/>
        <v>40</v>
      </c>
      <c r="CJ18" s="17">
        <f t="shared" si="40"/>
        <v>-16</v>
      </c>
    </row>
    <row r="19" spans="1:88" ht="15" customHeight="1" x14ac:dyDescent="0.3">
      <c r="A19" s="29">
        <f t="shared" si="23"/>
        <v>12</v>
      </c>
      <c r="B19" s="37">
        <v>20050926062</v>
      </c>
      <c r="C19" s="31" t="s">
        <v>139</v>
      </c>
      <c r="D19" s="31" t="s">
        <v>137</v>
      </c>
      <c r="E19" s="33" t="s">
        <v>181</v>
      </c>
      <c r="F19" s="33" t="s">
        <v>179</v>
      </c>
      <c r="G19" s="34">
        <v>29990</v>
      </c>
      <c r="H19" s="35">
        <f t="shared" ca="1" si="24"/>
        <v>42.184826184043636</v>
      </c>
      <c r="I19" s="62" t="s">
        <v>195</v>
      </c>
      <c r="J19" s="35">
        <f t="shared" ca="1" si="25"/>
        <v>18.538250841577884</v>
      </c>
      <c r="K19" s="36"/>
      <c r="L19" s="28" t="s">
        <v>157</v>
      </c>
      <c r="M19" s="18"/>
      <c r="N19" s="19">
        <v>1</v>
      </c>
      <c r="O19" s="19">
        <v>2</v>
      </c>
      <c r="P19" s="16">
        <f t="shared" si="26"/>
        <v>1</v>
      </c>
      <c r="Q19" s="19">
        <v>1</v>
      </c>
      <c r="R19" s="19">
        <v>3</v>
      </c>
      <c r="S19" s="16">
        <f t="shared" si="27"/>
        <v>2</v>
      </c>
      <c r="T19" s="19">
        <v>1</v>
      </c>
      <c r="U19" s="19">
        <v>2</v>
      </c>
      <c r="V19" s="16">
        <f t="shared" si="28"/>
        <v>1</v>
      </c>
      <c r="W19" s="19">
        <v>2</v>
      </c>
      <c r="X19" s="19">
        <v>2</v>
      </c>
      <c r="Y19" s="16">
        <f t="shared" si="29"/>
        <v>0</v>
      </c>
      <c r="Z19" s="19">
        <v>1</v>
      </c>
      <c r="AA19" s="19">
        <v>2</v>
      </c>
      <c r="AB19" s="16">
        <f t="shared" si="30"/>
        <v>1</v>
      </c>
      <c r="AC19" s="19">
        <v>1</v>
      </c>
      <c r="AD19" s="19">
        <v>1</v>
      </c>
      <c r="AE19" s="16">
        <f t="shared" si="37"/>
        <v>0</v>
      </c>
      <c r="AF19" s="19">
        <v>2</v>
      </c>
      <c r="AG19" s="19">
        <v>2</v>
      </c>
      <c r="AH19" s="16">
        <f t="shared" si="31"/>
        <v>0</v>
      </c>
      <c r="AI19" s="19">
        <v>1</v>
      </c>
      <c r="AJ19" s="19">
        <v>2</v>
      </c>
      <c r="AK19" s="16">
        <f t="shared" si="41"/>
        <v>1</v>
      </c>
      <c r="AL19" s="19">
        <v>1</v>
      </c>
      <c r="AM19" s="19">
        <v>2</v>
      </c>
      <c r="AN19" s="16">
        <f t="shared" si="33"/>
        <v>1</v>
      </c>
      <c r="AO19" s="19">
        <f t="shared" si="34"/>
        <v>11</v>
      </c>
      <c r="AP19" s="20">
        <f t="shared" si="35"/>
        <v>18</v>
      </c>
      <c r="AQ19" s="17">
        <f t="shared" si="36"/>
        <v>7</v>
      </c>
      <c r="AR19" s="20">
        <v>3</v>
      </c>
      <c r="AS19" s="20">
        <v>3</v>
      </c>
      <c r="AT19" s="16">
        <f t="shared" si="9"/>
        <v>0</v>
      </c>
      <c r="AU19" s="20">
        <v>3</v>
      </c>
      <c r="AV19" s="20">
        <v>3</v>
      </c>
      <c r="AW19" s="16">
        <f t="shared" si="10"/>
        <v>0</v>
      </c>
      <c r="AX19" s="20">
        <v>3</v>
      </c>
      <c r="AY19" s="20">
        <v>3</v>
      </c>
      <c r="AZ19" s="16">
        <f t="shared" si="11"/>
        <v>0</v>
      </c>
      <c r="BA19" s="20">
        <v>3</v>
      </c>
      <c r="BB19" s="20">
        <v>3</v>
      </c>
      <c r="BC19" s="16">
        <f t="shared" si="12"/>
        <v>0</v>
      </c>
      <c r="BD19" s="20">
        <v>3</v>
      </c>
      <c r="BE19" s="20">
        <v>4</v>
      </c>
      <c r="BF19" s="16">
        <f t="shared" si="13"/>
        <v>1</v>
      </c>
      <c r="BG19" s="20">
        <v>3</v>
      </c>
      <c r="BH19" s="20">
        <v>3</v>
      </c>
      <c r="BI19" s="16">
        <f t="shared" si="14"/>
        <v>0</v>
      </c>
      <c r="BJ19" s="20">
        <v>3</v>
      </c>
      <c r="BK19" s="108"/>
      <c r="BL19" s="16">
        <f t="shared" si="15"/>
        <v>-3</v>
      </c>
      <c r="BM19" s="20">
        <v>3</v>
      </c>
      <c r="BN19" s="108"/>
      <c r="BO19" s="16">
        <f t="shared" si="16"/>
        <v>-3</v>
      </c>
      <c r="BP19" s="20">
        <v>3</v>
      </c>
      <c r="BQ19" s="108"/>
      <c r="BR19" s="16">
        <f t="shared" si="17"/>
        <v>-3</v>
      </c>
      <c r="BS19" s="20">
        <v>3</v>
      </c>
      <c r="BT19" s="20">
        <v>2</v>
      </c>
      <c r="BU19" s="16">
        <f t="shared" si="18"/>
        <v>-1</v>
      </c>
      <c r="BV19" s="20">
        <v>3</v>
      </c>
      <c r="BW19" s="20">
        <v>1</v>
      </c>
      <c r="BX19" s="16">
        <f t="shared" si="19"/>
        <v>-2</v>
      </c>
      <c r="BY19" s="20">
        <v>3</v>
      </c>
      <c r="BZ19" s="20">
        <v>2</v>
      </c>
      <c r="CA19" s="16">
        <f t="shared" si="20"/>
        <v>-1</v>
      </c>
      <c r="CB19" s="20">
        <v>3</v>
      </c>
      <c r="CC19" s="20">
        <v>2</v>
      </c>
      <c r="CD19" s="16">
        <f t="shared" si="21"/>
        <v>-1</v>
      </c>
      <c r="CE19" s="20">
        <v>3</v>
      </c>
      <c r="CF19" s="20">
        <v>3</v>
      </c>
      <c r="CG19" s="16">
        <f t="shared" si="22"/>
        <v>0</v>
      </c>
      <c r="CH19" s="20">
        <f t="shared" si="38"/>
        <v>42</v>
      </c>
      <c r="CI19" s="20">
        <f t="shared" si="39"/>
        <v>29</v>
      </c>
      <c r="CJ19" s="17">
        <f t="shared" si="40"/>
        <v>-13</v>
      </c>
    </row>
    <row r="20" spans="1:88" ht="15" hidden="1" customHeight="1" x14ac:dyDescent="0.3">
      <c r="A20" s="29">
        <f t="shared" si="23"/>
        <v>13</v>
      </c>
      <c r="B20" s="30">
        <v>20040324016</v>
      </c>
      <c r="C20" s="31" t="s">
        <v>141</v>
      </c>
      <c r="D20" s="31" t="s">
        <v>177</v>
      </c>
      <c r="E20" s="33" t="s">
        <v>181</v>
      </c>
      <c r="F20" s="33" t="s">
        <v>179</v>
      </c>
      <c r="G20" s="34">
        <v>29863</v>
      </c>
      <c r="H20" s="35">
        <f t="shared" ca="1" si="24"/>
        <v>42.532771389523091</v>
      </c>
      <c r="I20" s="62" t="s">
        <v>191</v>
      </c>
      <c r="J20" s="35">
        <f t="shared" ca="1" si="25"/>
        <v>20.047839882673774</v>
      </c>
      <c r="K20" s="36"/>
      <c r="L20" s="28" t="s">
        <v>157</v>
      </c>
      <c r="M20" s="18"/>
      <c r="N20" s="19">
        <v>1</v>
      </c>
      <c r="O20" s="19">
        <v>1</v>
      </c>
      <c r="P20" s="16">
        <f t="shared" ref="P20" si="75">O20-N20</f>
        <v>0</v>
      </c>
      <c r="Q20" s="19">
        <v>1</v>
      </c>
      <c r="R20" s="19">
        <v>6</v>
      </c>
      <c r="S20" s="16">
        <f t="shared" ref="S20" si="76">R20-Q20</f>
        <v>5</v>
      </c>
      <c r="T20" s="19">
        <v>1</v>
      </c>
      <c r="U20" s="19">
        <v>1</v>
      </c>
      <c r="V20" s="16">
        <f t="shared" ref="V20" si="77">U20-T20</f>
        <v>0</v>
      </c>
      <c r="W20" s="19">
        <v>1</v>
      </c>
      <c r="X20" s="19">
        <v>1</v>
      </c>
      <c r="Y20" s="16">
        <f t="shared" ref="Y20" si="78">X20-W20</f>
        <v>0</v>
      </c>
      <c r="Z20" s="19">
        <v>1</v>
      </c>
      <c r="AA20" s="19">
        <v>1</v>
      </c>
      <c r="AB20" s="16">
        <f t="shared" ref="AB20" si="79">AA20-Z20</f>
        <v>0</v>
      </c>
      <c r="AC20" s="19">
        <v>1</v>
      </c>
      <c r="AD20" s="19">
        <v>1</v>
      </c>
      <c r="AE20" s="16">
        <f t="shared" ref="AE20" si="80">AD20-AC20</f>
        <v>0</v>
      </c>
      <c r="AF20" s="19">
        <v>2</v>
      </c>
      <c r="AG20" s="19">
        <v>2</v>
      </c>
      <c r="AH20" s="16">
        <f t="shared" ref="AH20" si="81">AG20-AF20</f>
        <v>0</v>
      </c>
      <c r="AI20" s="19">
        <v>1</v>
      </c>
      <c r="AJ20" s="19">
        <v>1</v>
      </c>
      <c r="AK20" s="16">
        <f t="shared" si="41"/>
        <v>0</v>
      </c>
      <c r="AL20" s="19">
        <v>1</v>
      </c>
      <c r="AM20" s="19">
        <v>1</v>
      </c>
      <c r="AN20" s="16">
        <f t="shared" si="33"/>
        <v>0</v>
      </c>
      <c r="AO20" s="19">
        <f t="shared" si="34"/>
        <v>10</v>
      </c>
      <c r="AP20" s="20">
        <f t="shared" si="35"/>
        <v>15</v>
      </c>
      <c r="AQ20" s="17">
        <f t="shared" ref="AQ20" si="82">AP20-AO20</f>
        <v>5</v>
      </c>
      <c r="AR20" s="20">
        <v>2</v>
      </c>
      <c r="AS20" s="20">
        <v>2</v>
      </c>
      <c r="AT20" s="16">
        <f t="shared" ref="AT20" si="83">AS20-AR20</f>
        <v>0</v>
      </c>
      <c r="AU20" s="20">
        <v>2</v>
      </c>
      <c r="AV20" s="20">
        <v>2</v>
      </c>
      <c r="AW20" s="16">
        <f t="shared" ref="AW20" si="84">AV20-AU20</f>
        <v>0</v>
      </c>
      <c r="AX20" s="20">
        <v>2</v>
      </c>
      <c r="AY20" s="20">
        <v>2</v>
      </c>
      <c r="AZ20" s="16">
        <f t="shared" ref="AZ20" si="85">AY20-AX20</f>
        <v>0</v>
      </c>
      <c r="BA20" s="20">
        <v>2</v>
      </c>
      <c r="BB20" s="20">
        <v>2</v>
      </c>
      <c r="BC20" s="16">
        <f t="shared" si="12"/>
        <v>0</v>
      </c>
      <c r="BD20" s="20">
        <v>2</v>
      </c>
      <c r="BE20" s="20">
        <v>2</v>
      </c>
      <c r="BF20" s="16">
        <f t="shared" si="13"/>
        <v>0</v>
      </c>
      <c r="BG20" s="20">
        <v>2</v>
      </c>
      <c r="BH20" s="20">
        <v>2</v>
      </c>
      <c r="BI20" s="16">
        <f t="shared" si="14"/>
        <v>0</v>
      </c>
      <c r="BJ20" s="20">
        <v>2</v>
      </c>
      <c r="BK20" s="108"/>
      <c r="BL20" s="16">
        <f t="shared" si="15"/>
        <v>-2</v>
      </c>
      <c r="BM20" s="20">
        <v>2</v>
      </c>
      <c r="BN20" s="108"/>
      <c r="BO20" s="16">
        <f t="shared" si="16"/>
        <v>-2</v>
      </c>
      <c r="BP20" s="20">
        <v>2</v>
      </c>
      <c r="BQ20" s="108"/>
      <c r="BR20" s="16">
        <f t="shared" si="17"/>
        <v>-2</v>
      </c>
      <c r="BS20" s="20">
        <v>2</v>
      </c>
      <c r="BT20" s="20">
        <v>2</v>
      </c>
      <c r="BU20" s="16">
        <f t="shared" si="18"/>
        <v>0</v>
      </c>
      <c r="BV20" s="20">
        <v>2</v>
      </c>
      <c r="BW20" s="20">
        <v>2</v>
      </c>
      <c r="BX20" s="16">
        <f t="shared" si="19"/>
        <v>0</v>
      </c>
      <c r="BY20" s="20">
        <v>2</v>
      </c>
      <c r="BZ20" s="20">
        <v>1</v>
      </c>
      <c r="CA20" s="16">
        <f t="shared" si="20"/>
        <v>-1</v>
      </c>
      <c r="CB20" s="20">
        <v>2</v>
      </c>
      <c r="CC20" s="20">
        <v>1</v>
      </c>
      <c r="CD20" s="16">
        <f t="shared" si="21"/>
        <v>-1</v>
      </c>
      <c r="CE20" s="20">
        <v>2</v>
      </c>
      <c r="CF20" s="20">
        <v>2</v>
      </c>
      <c r="CG20" s="16">
        <f t="shared" si="22"/>
        <v>0</v>
      </c>
      <c r="CH20" s="20">
        <f t="shared" si="38"/>
        <v>28</v>
      </c>
      <c r="CI20" s="20">
        <f t="shared" si="39"/>
        <v>20</v>
      </c>
      <c r="CJ20" s="17">
        <f t="shared" si="40"/>
        <v>-8</v>
      </c>
    </row>
    <row r="21" spans="1:88" ht="15" hidden="1" customHeight="1" x14ac:dyDescent="0.3">
      <c r="A21" s="29">
        <f t="shared" si="23"/>
        <v>14</v>
      </c>
      <c r="B21" s="37">
        <v>20180503433</v>
      </c>
      <c r="C21" s="31" t="s">
        <v>142</v>
      </c>
      <c r="D21" s="38" t="s">
        <v>177</v>
      </c>
      <c r="E21" s="33" t="s">
        <v>181</v>
      </c>
      <c r="F21" s="33" t="s">
        <v>179</v>
      </c>
      <c r="G21" s="34">
        <v>35361</v>
      </c>
      <c r="H21" s="35">
        <f t="shared" ca="1" si="24"/>
        <v>27.469757690892951</v>
      </c>
      <c r="I21" s="62" t="s">
        <v>196</v>
      </c>
      <c r="J21" s="35">
        <f t="shared" ca="1" si="25"/>
        <v>5.9300316634956927</v>
      </c>
      <c r="K21" s="36"/>
      <c r="L21" s="28" t="s">
        <v>156</v>
      </c>
      <c r="M21" s="18"/>
      <c r="N21" s="19">
        <v>1</v>
      </c>
      <c r="O21" s="19">
        <v>1</v>
      </c>
      <c r="P21" s="16">
        <f t="shared" ref="P21" si="86">O21-N21</f>
        <v>0</v>
      </c>
      <c r="Q21" s="19">
        <v>1</v>
      </c>
      <c r="R21" s="19">
        <v>6</v>
      </c>
      <c r="S21" s="16">
        <f t="shared" ref="S21" si="87">R21-Q21</f>
        <v>5</v>
      </c>
      <c r="T21" s="19">
        <v>1</v>
      </c>
      <c r="U21" s="19">
        <v>1</v>
      </c>
      <c r="V21" s="16">
        <f t="shared" ref="V21" si="88">U21-T21</f>
        <v>0</v>
      </c>
      <c r="W21" s="19">
        <v>1</v>
      </c>
      <c r="X21" s="19">
        <v>1</v>
      </c>
      <c r="Y21" s="16">
        <f t="shared" ref="Y21" si="89">X21-W21</f>
        <v>0</v>
      </c>
      <c r="Z21" s="19">
        <v>1</v>
      </c>
      <c r="AA21" s="19">
        <v>1</v>
      </c>
      <c r="AB21" s="16">
        <f t="shared" ref="AB21" si="90">AA21-Z21</f>
        <v>0</v>
      </c>
      <c r="AC21" s="19">
        <v>1</v>
      </c>
      <c r="AD21" s="19">
        <v>1</v>
      </c>
      <c r="AE21" s="16">
        <f t="shared" ref="AE21" si="91">AD21-AC21</f>
        <v>0</v>
      </c>
      <c r="AF21" s="19">
        <v>2</v>
      </c>
      <c r="AG21" s="19">
        <v>2</v>
      </c>
      <c r="AH21" s="16">
        <f t="shared" ref="AH21" si="92">AG21-AF21</f>
        <v>0</v>
      </c>
      <c r="AI21" s="19">
        <v>1</v>
      </c>
      <c r="AJ21" s="19">
        <v>1</v>
      </c>
      <c r="AK21" s="16">
        <f t="shared" si="41"/>
        <v>0</v>
      </c>
      <c r="AL21" s="19">
        <v>1</v>
      </c>
      <c r="AM21" s="19">
        <v>1</v>
      </c>
      <c r="AN21" s="16">
        <f t="shared" si="33"/>
        <v>0</v>
      </c>
      <c r="AO21" s="19">
        <f t="shared" si="34"/>
        <v>10</v>
      </c>
      <c r="AP21" s="20">
        <f t="shared" si="35"/>
        <v>15</v>
      </c>
      <c r="AQ21" s="17">
        <f t="shared" ref="AQ21" si="93">AP21-AO21</f>
        <v>5</v>
      </c>
      <c r="AR21" s="20">
        <v>2</v>
      </c>
      <c r="AS21" s="20">
        <v>2</v>
      </c>
      <c r="AT21" s="16">
        <f t="shared" ref="AT21" si="94">AS21-AR21</f>
        <v>0</v>
      </c>
      <c r="AU21" s="20">
        <v>2</v>
      </c>
      <c r="AV21" s="20">
        <v>2</v>
      </c>
      <c r="AW21" s="16">
        <f t="shared" ref="AW21" si="95">AV21-AU21</f>
        <v>0</v>
      </c>
      <c r="AX21" s="20">
        <v>2</v>
      </c>
      <c r="AY21" s="20">
        <v>2</v>
      </c>
      <c r="AZ21" s="16">
        <f t="shared" ref="AZ21" si="96">AY21-AX21</f>
        <v>0</v>
      </c>
      <c r="BA21" s="20">
        <v>2</v>
      </c>
      <c r="BB21" s="20">
        <v>3</v>
      </c>
      <c r="BC21" s="16">
        <f t="shared" si="12"/>
        <v>1</v>
      </c>
      <c r="BD21" s="20">
        <v>2</v>
      </c>
      <c r="BE21" s="20">
        <v>3</v>
      </c>
      <c r="BF21" s="16">
        <f t="shared" si="13"/>
        <v>1</v>
      </c>
      <c r="BG21" s="20">
        <v>2</v>
      </c>
      <c r="BH21" s="20">
        <v>2</v>
      </c>
      <c r="BI21" s="16">
        <f t="shared" si="14"/>
        <v>0</v>
      </c>
      <c r="BJ21" s="20">
        <v>2</v>
      </c>
      <c r="BK21" s="108"/>
      <c r="BL21" s="16">
        <f t="shared" si="15"/>
        <v>-2</v>
      </c>
      <c r="BM21" s="20">
        <v>2</v>
      </c>
      <c r="BN21" s="108"/>
      <c r="BO21" s="16">
        <f t="shared" si="16"/>
        <v>-2</v>
      </c>
      <c r="BP21" s="20">
        <v>2</v>
      </c>
      <c r="BQ21" s="108"/>
      <c r="BR21" s="16">
        <f t="shared" si="17"/>
        <v>-2</v>
      </c>
      <c r="BS21" s="20">
        <v>2</v>
      </c>
      <c r="BT21" s="20">
        <v>2</v>
      </c>
      <c r="BU21" s="16">
        <f t="shared" si="18"/>
        <v>0</v>
      </c>
      <c r="BV21" s="20">
        <v>2</v>
      </c>
      <c r="BW21" s="20">
        <v>2</v>
      </c>
      <c r="BX21" s="16">
        <f t="shared" si="19"/>
        <v>0</v>
      </c>
      <c r="BY21" s="20">
        <v>2</v>
      </c>
      <c r="BZ21" s="20">
        <v>1</v>
      </c>
      <c r="CA21" s="16">
        <f t="shared" si="20"/>
        <v>-1</v>
      </c>
      <c r="CB21" s="20">
        <v>2</v>
      </c>
      <c r="CC21" s="20">
        <v>1</v>
      </c>
      <c r="CD21" s="16">
        <f t="shared" si="21"/>
        <v>-1</v>
      </c>
      <c r="CE21" s="20">
        <v>2</v>
      </c>
      <c r="CF21" s="20">
        <v>2</v>
      </c>
      <c r="CG21" s="16">
        <f t="shared" si="22"/>
        <v>0</v>
      </c>
      <c r="CH21" s="20">
        <f t="shared" si="38"/>
        <v>28</v>
      </c>
      <c r="CI21" s="20">
        <f t="shared" si="39"/>
        <v>22</v>
      </c>
      <c r="CJ21" s="17">
        <f t="shared" si="40"/>
        <v>-6</v>
      </c>
    </row>
    <row r="22" spans="1:88" ht="15" hidden="1" customHeight="1" x14ac:dyDescent="0.3">
      <c r="A22" s="29">
        <f t="shared" si="23"/>
        <v>15</v>
      </c>
      <c r="B22" s="30">
        <v>20171009388</v>
      </c>
      <c r="C22" s="31" t="s">
        <v>175</v>
      </c>
      <c r="D22" s="38" t="s">
        <v>177</v>
      </c>
      <c r="E22" s="33" t="s">
        <v>182</v>
      </c>
      <c r="F22" s="33" t="s">
        <v>179</v>
      </c>
      <c r="G22" s="34">
        <v>34032</v>
      </c>
      <c r="H22" s="35">
        <f t="shared" ca="1" si="24"/>
        <v>31.11085358130391</v>
      </c>
      <c r="I22" s="62" t="s">
        <v>197</v>
      </c>
      <c r="J22" s="35">
        <f t="shared" ca="1" si="25"/>
        <v>6.4944152251395284</v>
      </c>
      <c r="K22" s="36"/>
      <c r="L22" s="28" t="s">
        <v>157</v>
      </c>
      <c r="M22" s="18"/>
      <c r="N22" s="19">
        <v>1</v>
      </c>
      <c r="O22" s="19">
        <v>1</v>
      </c>
      <c r="P22" s="16">
        <f t="shared" si="26"/>
        <v>0</v>
      </c>
      <c r="Q22" s="19">
        <v>1</v>
      </c>
      <c r="R22" s="19">
        <v>1</v>
      </c>
      <c r="S22" s="16">
        <f t="shared" si="27"/>
        <v>0</v>
      </c>
      <c r="T22" s="19">
        <v>1</v>
      </c>
      <c r="U22" s="19">
        <v>1</v>
      </c>
      <c r="V22" s="16">
        <f t="shared" si="28"/>
        <v>0</v>
      </c>
      <c r="W22" s="19">
        <v>1</v>
      </c>
      <c r="X22" s="19">
        <v>1</v>
      </c>
      <c r="Y22" s="16">
        <f t="shared" si="29"/>
        <v>0</v>
      </c>
      <c r="Z22" s="19">
        <v>1</v>
      </c>
      <c r="AA22" s="19">
        <v>1</v>
      </c>
      <c r="AB22" s="16">
        <f t="shared" si="30"/>
        <v>0</v>
      </c>
      <c r="AC22" s="19">
        <v>1</v>
      </c>
      <c r="AD22" s="19">
        <v>1</v>
      </c>
      <c r="AE22" s="16">
        <f t="shared" si="37"/>
        <v>0</v>
      </c>
      <c r="AF22" s="19">
        <v>2</v>
      </c>
      <c r="AG22" s="19">
        <v>2</v>
      </c>
      <c r="AH22" s="16">
        <f t="shared" si="31"/>
        <v>0</v>
      </c>
      <c r="AI22" s="19">
        <v>1</v>
      </c>
      <c r="AJ22" s="19">
        <v>1</v>
      </c>
      <c r="AK22" s="16">
        <f t="shared" si="41"/>
        <v>0</v>
      </c>
      <c r="AL22" s="19">
        <v>1</v>
      </c>
      <c r="AM22" s="19">
        <v>1</v>
      </c>
      <c r="AN22" s="16">
        <f t="shared" si="33"/>
        <v>0</v>
      </c>
      <c r="AO22" s="19">
        <f t="shared" si="34"/>
        <v>10</v>
      </c>
      <c r="AP22" s="20">
        <f t="shared" si="35"/>
        <v>10</v>
      </c>
      <c r="AQ22" s="17">
        <f t="shared" si="36"/>
        <v>0</v>
      </c>
      <c r="AR22" s="20">
        <v>2</v>
      </c>
      <c r="AS22" s="20">
        <v>2</v>
      </c>
      <c r="AT22" s="16">
        <f t="shared" si="9"/>
        <v>0</v>
      </c>
      <c r="AU22" s="20">
        <v>2</v>
      </c>
      <c r="AV22" s="20">
        <v>2</v>
      </c>
      <c r="AW22" s="16">
        <f t="shared" si="10"/>
        <v>0</v>
      </c>
      <c r="AX22" s="20">
        <v>2</v>
      </c>
      <c r="AY22" s="20">
        <v>2</v>
      </c>
      <c r="AZ22" s="16">
        <f t="shared" si="11"/>
        <v>0</v>
      </c>
      <c r="BA22" s="20">
        <v>2</v>
      </c>
      <c r="BB22" s="108"/>
      <c r="BC22" s="16">
        <f t="shared" si="12"/>
        <v>-2</v>
      </c>
      <c r="BD22" s="20">
        <v>2</v>
      </c>
      <c r="BE22" s="108"/>
      <c r="BF22" s="16">
        <f t="shared" si="13"/>
        <v>-2</v>
      </c>
      <c r="BG22" s="20">
        <v>2</v>
      </c>
      <c r="BH22" s="108"/>
      <c r="BI22" s="16">
        <f t="shared" si="14"/>
        <v>-2</v>
      </c>
      <c r="BJ22" s="20">
        <v>2</v>
      </c>
      <c r="BK22" s="108"/>
      <c r="BL22" s="16">
        <f t="shared" si="15"/>
        <v>-2</v>
      </c>
      <c r="BM22" s="20">
        <v>2</v>
      </c>
      <c r="BN22" s="108"/>
      <c r="BO22" s="16">
        <f t="shared" si="16"/>
        <v>-2</v>
      </c>
      <c r="BP22" s="20">
        <v>2</v>
      </c>
      <c r="BQ22" s="20">
        <v>2</v>
      </c>
      <c r="BR22" s="16">
        <f t="shared" si="17"/>
        <v>0</v>
      </c>
      <c r="BS22" s="20">
        <v>2</v>
      </c>
      <c r="BT22" s="108"/>
      <c r="BU22" s="16">
        <f t="shared" si="18"/>
        <v>-2</v>
      </c>
      <c r="BV22" s="20">
        <v>2</v>
      </c>
      <c r="BW22" s="108"/>
      <c r="BX22" s="16">
        <f t="shared" si="19"/>
        <v>-2</v>
      </c>
      <c r="BY22" s="20">
        <v>2</v>
      </c>
      <c r="BZ22" s="108"/>
      <c r="CA22" s="16">
        <f t="shared" si="20"/>
        <v>-2</v>
      </c>
      <c r="CB22" s="20">
        <v>2</v>
      </c>
      <c r="CC22" s="108"/>
      <c r="CD22" s="16">
        <f t="shared" si="21"/>
        <v>-2</v>
      </c>
      <c r="CE22" s="20">
        <v>2</v>
      </c>
      <c r="CF22" s="20">
        <v>2</v>
      </c>
      <c r="CG22" s="16">
        <f t="shared" si="22"/>
        <v>0</v>
      </c>
      <c r="CH22" s="20">
        <f t="shared" si="38"/>
        <v>28</v>
      </c>
      <c r="CI22" s="20">
        <f t="shared" si="39"/>
        <v>10</v>
      </c>
      <c r="CJ22" s="17">
        <f t="shared" si="40"/>
        <v>-18</v>
      </c>
    </row>
    <row r="23" spans="1:88" ht="15" hidden="1" customHeight="1" x14ac:dyDescent="0.3">
      <c r="A23" s="29">
        <f t="shared" si="23"/>
        <v>16</v>
      </c>
      <c r="B23" s="37">
        <v>20010214717</v>
      </c>
      <c r="C23" s="31" t="s">
        <v>143</v>
      </c>
      <c r="D23" s="38" t="s">
        <v>145</v>
      </c>
      <c r="E23" s="33" t="s">
        <v>182</v>
      </c>
      <c r="F23" s="33" t="s">
        <v>179</v>
      </c>
      <c r="G23" s="34">
        <v>28651</v>
      </c>
      <c r="H23" s="35">
        <f t="shared" ref="H23:H34" ca="1" si="97">(NOW()-G23)/365</f>
        <v>45.853319334728567</v>
      </c>
      <c r="I23" s="62" t="s">
        <v>198</v>
      </c>
      <c r="J23" s="35">
        <f t="shared" ref="J23:J34" ca="1" si="98">(NOW()-I23)/365</f>
        <v>23.154689197742268</v>
      </c>
      <c r="K23" s="36"/>
      <c r="L23" s="28" t="s">
        <v>157</v>
      </c>
      <c r="M23" s="18"/>
      <c r="N23" s="19">
        <v>3</v>
      </c>
      <c r="O23" s="19">
        <v>3</v>
      </c>
      <c r="P23" s="16">
        <f t="shared" ref="P23:P34" si="99">O23-N23</f>
        <v>0</v>
      </c>
      <c r="Q23" s="19">
        <v>3</v>
      </c>
      <c r="R23" s="19">
        <v>6</v>
      </c>
      <c r="S23" s="16">
        <f t="shared" ref="S23:S34" si="100">R23-Q23</f>
        <v>3</v>
      </c>
      <c r="T23" s="19">
        <v>3</v>
      </c>
      <c r="U23" s="19">
        <v>3</v>
      </c>
      <c r="V23" s="16">
        <f t="shared" ref="V23:V34" si="101">U23-T23</f>
        <v>0</v>
      </c>
      <c r="W23" s="19">
        <v>3</v>
      </c>
      <c r="X23" s="19">
        <v>3</v>
      </c>
      <c r="Y23" s="16">
        <f t="shared" ref="Y23:Y34" si="102">X23-W23</f>
        <v>0</v>
      </c>
      <c r="Z23" s="19">
        <v>3</v>
      </c>
      <c r="AA23" s="19">
        <v>4</v>
      </c>
      <c r="AB23" s="16">
        <f t="shared" ref="AB23:AB34" si="103">AA23-Z23</f>
        <v>1</v>
      </c>
      <c r="AC23" s="19">
        <v>3</v>
      </c>
      <c r="AD23" s="19">
        <v>4</v>
      </c>
      <c r="AE23" s="16">
        <f t="shared" ref="AE23:AE34" si="104">AD23-AC23</f>
        <v>1</v>
      </c>
      <c r="AF23" s="19">
        <v>4</v>
      </c>
      <c r="AG23" s="19">
        <v>4</v>
      </c>
      <c r="AH23" s="16">
        <f t="shared" ref="AH23:AH34" si="105">AG23-AF23</f>
        <v>0</v>
      </c>
      <c r="AI23" s="19">
        <v>3</v>
      </c>
      <c r="AJ23" s="19">
        <v>4</v>
      </c>
      <c r="AK23" s="16">
        <f t="shared" si="41"/>
        <v>1</v>
      </c>
      <c r="AL23" s="19">
        <v>3</v>
      </c>
      <c r="AM23" s="19">
        <v>4</v>
      </c>
      <c r="AN23" s="16">
        <f t="shared" si="33"/>
        <v>1</v>
      </c>
      <c r="AO23" s="19">
        <f t="shared" si="34"/>
        <v>28</v>
      </c>
      <c r="AP23" s="20">
        <f t="shared" si="35"/>
        <v>35</v>
      </c>
      <c r="AQ23" s="17">
        <f t="shared" ref="AQ23:AQ34" si="106">AP23-AO23</f>
        <v>7</v>
      </c>
      <c r="AR23" s="20">
        <v>4</v>
      </c>
      <c r="AS23" s="20">
        <v>4</v>
      </c>
      <c r="AT23" s="16">
        <f t="shared" ref="AT23:AT34" si="107">AS23-AR23</f>
        <v>0</v>
      </c>
      <c r="AU23" s="20">
        <v>4</v>
      </c>
      <c r="AV23" s="20">
        <v>4</v>
      </c>
      <c r="AW23" s="16">
        <f t="shared" ref="AW23:AW34" si="108">AV23-AU23</f>
        <v>0</v>
      </c>
      <c r="AX23" s="20">
        <v>4</v>
      </c>
      <c r="AY23" s="20">
        <v>4</v>
      </c>
      <c r="AZ23" s="16">
        <f t="shared" ref="AZ23:AZ34" si="109">AY23-AX23</f>
        <v>0</v>
      </c>
      <c r="BA23" s="20">
        <v>4</v>
      </c>
      <c r="BB23" s="108"/>
      <c r="BC23" s="16">
        <f t="shared" ref="BC23:BC34" si="110">BB23-BA23</f>
        <v>-4</v>
      </c>
      <c r="BD23" s="20">
        <v>4</v>
      </c>
      <c r="BE23" s="108"/>
      <c r="BF23" s="16">
        <f t="shared" ref="BF23:BF34" si="111">BE23-BD23</f>
        <v>-4</v>
      </c>
      <c r="BG23" s="20">
        <v>4</v>
      </c>
      <c r="BH23" s="108"/>
      <c r="BI23" s="16">
        <f t="shared" ref="BI23:BI34" si="112">BH23-BG23</f>
        <v>-4</v>
      </c>
      <c r="BJ23" s="20">
        <v>4</v>
      </c>
      <c r="BK23" s="20">
        <v>4</v>
      </c>
      <c r="BL23" s="16">
        <f t="shared" si="15"/>
        <v>0</v>
      </c>
      <c r="BM23" s="20">
        <v>4</v>
      </c>
      <c r="BN23" s="20">
        <v>4</v>
      </c>
      <c r="BO23" s="16">
        <f t="shared" si="16"/>
        <v>0</v>
      </c>
      <c r="BP23" s="20">
        <v>4</v>
      </c>
      <c r="BQ23" s="108"/>
      <c r="BR23" s="16">
        <f t="shared" si="17"/>
        <v>-4</v>
      </c>
      <c r="BS23" s="20">
        <v>4</v>
      </c>
      <c r="BT23" s="108"/>
      <c r="BU23" s="16">
        <f t="shared" si="18"/>
        <v>-4</v>
      </c>
      <c r="BV23" s="20">
        <v>4</v>
      </c>
      <c r="BW23" s="108"/>
      <c r="BX23" s="16">
        <f t="shared" si="19"/>
        <v>-4</v>
      </c>
      <c r="BY23" s="20">
        <v>4</v>
      </c>
      <c r="BZ23" s="108"/>
      <c r="CA23" s="16">
        <f t="shared" si="20"/>
        <v>-4</v>
      </c>
      <c r="CB23" s="20">
        <v>4</v>
      </c>
      <c r="CC23" s="108"/>
      <c r="CD23" s="16">
        <f t="shared" si="21"/>
        <v>-4</v>
      </c>
      <c r="CE23" s="20">
        <v>4</v>
      </c>
      <c r="CF23" s="20">
        <v>4</v>
      </c>
      <c r="CG23" s="16">
        <f t="shared" si="22"/>
        <v>0</v>
      </c>
      <c r="CH23" s="20">
        <f t="shared" si="38"/>
        <v>56</v>
      </c>
      <c r="CI23" s="20">
        <f t="shared" si="39"/>
        <v>24</v>
      </c>
      <c r="CJ23" s="17">
        <f t="shared" si="40"/>
        <v>-32</v>
      </c>
    </row>
    <row r="24" spans="1:88" ht="15" hidden="1" customHeight="1" x14ac:dyDescent="0.3">
      <c r="A24" s="29">
        <f t="shared" si="23"/>
        <v>17</v>
      </c>
      <c r="B24" s="37">
        <v>19971103617</v>
      </c>
      <c r="C24" s="31" t="s">
        <v>144</v>
      </c>
      <c r="D24" s="31" t="s">
        <v>145</v>
      </c>
      <c r="E24" s="33" t="s">
        <v>182</v>
      </c>
      <c r="F24" s="33" t="s">
        <v>179</v>
      </c>
      <c r="G24" s="34">
        <v>26688</v>
      </c>
      <c r="H24" s="35">
        <f t="shared" ca="1" si="97"/>
        <v>51.231401526509394</v>
      </c>
      <c r="I24" s="62" t="s">
        <v>189</v>
      </c>
      <c r="J24" s="35">
        <f t="shared" ca="1" si="98"/>
        <v>26.439620704591583</v>
      </c>
      <c r="K24" s="36"/>
      <c r="L24" s="28" t="s">
        <v>156</v>
      </c>
      <c r="M24" s="18"/>
      <c r="N24" s="19">
        <v>3</v>
      </c>
      <c r="O24" s="19">
        <v>3</v>
      </c>
      <c r="P24" s="16">
        <f t="shared" si="99"/>
        <v>0</v>
      </c>
      <c r="Q24" s="19">
        <v>3</v>
      </c>
      <c r="R24" s="19">
        <v>6</v>
      </c>
      <c r="S24" s="16">
        <f t="shared" si="100"/>
        <v>3</v>
      </c>
      <c r="T24" s="19">
        <v>3</v>
      </c>
      <c r="U24" s="19">
        <v>4</v>
      </c>
      <c r="V24" s="16">
        <f t="shared" si="101"/>
        <v>1</v>
      </c>
      <c r="W24" s="19">
        <v>3</v>
      </c>
      <c r="X24" s="19">
        <v>3</v>
      </c>
      <c r="Y24" s="16">
        <f t="shared" si="102"/>
        <v>0</v>
      </c>
      <c r="Z24" s="19">
        <v>3</v>
      </c>
      <c r="AA24" s="19">
        <v>3</v>
      </c>
      <c r="AB24" s="16">
        <f t="shared" si="103"/>
        <v>0</v>
      </c>
      <c r="AC24" s="19">
        <v>3</v>
      </c>
      <c r="AD24" s="19">
        <v>3</v>
      </c>
      <c r="AE24" s="16">
        <f t="shared" si="104"/>
        <v>0</v>
      </c>
      <c r="AF24" s="19">
        <v>4</v>
      </c>
      <c r="AG24" s="19">
        <v>4</v>
      </c>
      <c r="AH24" s="16">
        <f t="shared" si="105"/>
        <v>0</v>
      </c>
      <c r="AI24" s="19">
        <v>3</v>
      </c>
      <c r="AJ24" s="19">
        <v>3</v>
      </c>
      <c r="AK24" s="16">
        <f t="shared" si="41"/>
        <v>0</v>
      </c>
      <c r="AL24" s="19">
        <v>3</v>
      </c>
      <c r="AM24" s="19">
        <v>3</v>
      </c>
      <c r="AN24" s="16">
        <f t="shared" si="33"/>
        <v>0</v>
      </c>
      <c r="AO24" s="19">
        <f t="shared" si="34"/>
        <v>28</v>
      </c>
      <c r="AP24" s="20">
        <f t="shared" si="35"/>
        <v>32</v>
      </c>
      <c r="AQ24" s="17">
        <f t="shared" si="106"/>
        <v>4</v>
      </c>
      <c r="AR24" s="20">
        <v>4</v>
      </c>
      <c r="AS24" s="20">
        <v>4</v>
      </c>
      <c r="AT24" s="16">
        <f t="shared" si="107"/>
        <v>0</v>
      </c>
      <c r="AU24" s="20">
        <v>4</v>
      </c>
      <c r="AV24" s="20">
        <v>4</v>
      </c>
      <c r="AW24" s="16">
        <f t="shared" si="108"/>
        <v>0</v>
      </c>
      <c r="AX24" s="20">
        <v>4</v>
      </c>
      <c r="AY24" s="20">
        <v>4</v>
      </c>
      <c r="AZ24" s="16">
        <f t="shared" si="109"/>
        <v>0</v>
      </c>
      <c r="BA24" s="20">
        <v>4</v>
      </c>
      <c r="BB24" s="108"/>
      <c r="BC24" s="16">
        <f t="shared" si="110"/>
        <v>-4</v>
      </c>
      <c r="BD24" s="20">
        <v>4</v>
      </c>
      <c r="BE24" s="108"/>
      <c r="BF24" s="16">
        <f t="shared" si="111"/>
        <v>-4</v>
      </c>
      <c r="BG24" s="20">
        <v>4</v>
      </c>
      <c r="BH24" s="108"/>
      <c r="BI24" s="16">
        <f t="shared" si="112"/>
        <v>-4</v>
      </c>
      <c r="BJ24" s="20">
        <v>4</v>
      </c>
      <c r="BK24" s="20">
        <v>4</v>
      </c>
      <c r="BL24" s="16">
        <f t="shared" si="15"/>
        <v>0</v>
      </c>
      <c r="BM24" s="20">
        <v>4</v>
      </c>
      <c r="BN24" s="20">
        <v>4</v>
      </c>
      <c r="BO24" s="16">
        <f t="shared" si="16"/>
        <v>0</v>
      </c>
      <c r="BP24" s="20">
        <v>4</v>
      </c>
      <c r="BQ24" s="108"/>
      <c r="BR24" s="16">
        <f t="shared" si="17"/>
        <v>-4</v>
      </c>
      <c r="BS24" s="20">
        <v>4</v>
      </c>
      <c r="BT24" s="108"/>
      <c r="BU24" s="16">
        <f t="shared" si="18"/>
        <v>-4</v>
      </c>
      <c r="BV24" s="20">
        <v>4</v>
      </c>
      <c r="BW24" s="108"/>
      <c r="BX24" s="16">
        <f t="shared" si="19"/>
        <v>-4</v>
      </c>
      <c r="BY24" s="20">
        <v>4</v>
      </c>
      <c r="BZ24" s="108"/>
      <c r="CA24" s="16">
        <f t="shared" si="20"/>
        <v>-4</v>
      </c>
      <c r="CB24" s="20">
        <v>4</v>
      </c>
      <c r="CC24" s="108"/>
      <c r="CD24" s="16">
        <f t="shared" si="21"/>
        <v>-4</v>
      </c>
      <c r="CE24" s="20">
        <v>4</v>
      </c>
      <c r="CF24" s="20">
        <v>4</v>
      </c>
      <c r="CG24" s="16">
        <f t="shared" si="22"/>
        <v>0</v>
      </c>
      <c r="CH24" s="20">
        <f t="shared" si="38"/>
        <v>56</v>
      </c>
      <c r="CI24" s="20">
        <f t="shared" si="39"/>
        <v>24</v>
      </c>
      <c r="CJ24" s="17">
        <f t="shared" si="40"/>
        <v>-32</v>
      </c>
    </row>
    <row r="25" spans="1:88" ht="15" hidden="1" customHeight="1" x14ac:dyDescent="0.3">
      <c r="A25" s="29">
        <f t="shared" si="23"/>
        <v>18</v>
      </c>
      <c r="B25" s="37">
        <v>20000112658</v>
      </c>
      <c r="C25" s="31" t="s">
        <v>146</v>
      </c>
      <c r="D25" s="31" t="s">
        <v>134</v>
      </c>
      <c r="E25" s="33" t="s">
        <v>182</v>
      </c>
      <c r="F25" s="33" t="s">
        <v>179</v>
      </c>
      <c r="G25" s="34">
        <v>28478</v>
      </c>
      <c r="H25" s="35">
        <f t="shared" ca="1" si="97"/>
        <v>46.327291937468296</v>
      </c>
      <c r="I25" s="62" t="s">
        <v>199</v>
      </c>
      <c r="J25" s="35">
        <f t="shared" ca="1" si="98"/>
        <v>24.247839882673773</v>
      </c>
      <c r="K25" s="36"/>
      <c r="L25" s="28" t="s">
        <v>157</v>
      </c>
      <c r="M25" s="18"/>
      <c r="N25" s="19">
        <v>2</v>
      </c>
      <c r="O25" s="19">
        <v>2</v>
      </c>
      <c r="P25" s="16">
        <f t="shared" si="99"/>
        <v>0</v>
      </c>
      <c r="Q25" s="19">
        <v>2</v>
      </c>
      <c r="R25" s="19">
        <v>3</v>
      </c>
      <c r="S25" s="16">
        <f t="shared" si="100"/>
        <v>1</v>
      </c>
      <c r="T25" s="19">
        <v>2</v>
      </c>
      <c r="U25" s="19">
        <v>2</v>
      </c>
      <c r="V25" s="16">
        <f t="shared" si="101"/>
        <v>0</v>
      </c>
      <c r="W25" s="19">
        <v>2</v>
      </c>
      <c r="X25" s="19">
        <v>2</v>
      </c>
      <c r="Y25" s="16">
        <f t="shared" si="102"/>
        <v>0</v>
      </c>
      <c r="Z25" s="19">
        <v>2</v>
      </c>
      <c r="AA25" s="19">
        <v>3</v>
      </c>
      <c r="AB25" s="16">
        <f t="shared" si="103"/>
        <v>1</v>
      </c>
      <c r="AC25" s="19">
        <v>2</v>
      </c>
      <c r="AD25" s="19">
        <v>2</v>
      </c>
      <c r="AE25" s="16">
        <f t="shared" si="104"/>
        <v>0</v>
      </c>
      <c r="AF25" s="19">
        <v>3</v>
      </c>
      <c r="AG25" s="19">
        <v>3</v>
      </c>
      <c r="AH25" s="16">
        <f t="shared" si="105"/>
        <v>0</v>
      </c>
      <c r="AI25" s="19">
        <v>2</v>
      </c>
      <c r="AJ25" s="19">
        <v>2</v>
      </c>
      <c r="AK25" s="16">
        <f t="shared" si="41"/>
        <v>0</v>
      </c>
      <c r="AL25" s="19">
        <v>1</v>
      </c>
      <c r="AM25" s="19">
        <v>1</v>
      </c>
      <c r="AN25" s="16">
        <f t="shared" si="33"/>
        <v>0</v>
      </c>
      <c r="AO25" s="19">
        <f t="shared" si="34"/>
        <v>18</v>
      </c>
      <c r="AP25" s="20">
        <f t="shared" si="35"/>
        <v>20</v>
      </c>
      <c r="AQ25" s="17">
        <f t="shared" si="106"/>
        <v>2</v>
      </c>
      <c r="AR25" s="20">
        <v>3</v>
      </c>
      <c r="AS25" s="20">
        <v>3</v>
      </c>
      <c r="AT25" s="16">
        <f t="shared" si="107"/>
        <v>0</v>
      </c>
      <c r="AU25" s="20">
        <v>3</v>
      </c>
      <c r="AV25" s="20">
        <v>3</v>
      </c>
      <c r="AW25" s="16">
        <f t="shared" si="108"/>
        <v>0</v>
      </c>
      <c r="AX25" s="20">
        <v>3</v>
      </c>
      <c r="AY25" s="20">
        <v>3</v>
      </c>
      <c r="AZ25" s="16">
        <f t="shared" si="109"/>
        <v>0</v>
      </c>
      <c r="BA25" s="20">
        <v>2</v>
      </c>
      <c r="BB25" s="108"/>
      <c r="BC25" s="16">
        <f t="shared" ref="BC25" si="113">BB25-BA25</f>
        <v>-2</v>
      </c>
      <c r="BD25" s="20">
        <v>2</v>
      </c>
      <c r="BE25" s="108"/>
      <c r="BF25" s="16">
        <f t="shared" ref="BF25" si="114">BE25-BD25</f>
        <v>-2</v>
      </c>
      <c r="BG25" s="20">
        <v>3</v>
      </c>
      <c r="BH25" s="108"/>
      <c r="BI25" s="16">
        <f t="shared" ref="BI25" si="115">BH25-BG25</f>
        <v>-3</v>
      </c>
      <c r="BJ25" s="20">
        <v>3</v>
      </c>
      <c r="BK25" s="20">
        <v>3</v>
      </c>
      <c r="BL25" s="16">
        <f t="shared" ref="BL25" si="116">BK25-BJ25</f>
        <v>0</v>
      </c>
      <c r="BM25" s="20">
        <v>3</v>
      </c>
      <c r="BN25" s="20">
        <v>3</v>
      </c>
      <c r="BO25" s="16">
        <f t="shared" ref="BO25" si="117">BN25-BM25</f>
        <v>0</v>
      </c>
      <c r="BP25" s="20">
        <v>2</v>
      </c>
      <c r="BQ25" s="108"/>
      <c r="BR25" s="16">
        <f t="shared" ref="BR25" si="118">BQ25-BP25</f>
        <v>-2</v>
      </c>
      <c r="BS25" s="20">
        <v>1</v>
      </c>
      <c r="BT25" s="108"/>
      <c r="BU25" s="16">
        <f t="shared" ref="BU25" si="119">BT25-BS25</f>
        <v>-1</v>
      </c>
      <c r="BV25" s="20">
        <v>1</v>
      </c>
      <c r="BW25" s="108"/>
      <c r="BX25" s="16">
        <f t="shared" ref="BX25" si="120">BW25-BV25</f>
        <v>-1</v>
      </c>
      <c r="BY25" s="20">
        <v>2</v>
      </c>
      <c r="BZ25" s="108"/>
      <c r="CA25" s="16">
        <f t="shared" ref="CA25" si="121">BZ25-BY25</f>
        <v>-2</v>
      </c>
      <c r="CB25" s="20">
        <v>2</v>
      </c>
      <c r="CC25" s="108"/>
      <c r="CD25" s="16">
        <f t="shared" ref="CD25" si="122">CC25-CB25</f>
        <v>-2</v>
      </c>
      <c r="CE25" s="20">
        <v>2</v>
      </c>
      <c r="CF25" s="20">
        <v>2</v>
      </c>
      <c r="CG25" s="16">
        <f t="shared" ref="CG25" si="123">CF25-CE25</f>
        <v>0</v>
      </c>
      <c r="CH25" s="20">
        <f t="shared" ref="CH25" si="124">AR25+AU25+AX25+BA25+BD25+BG25+BJ25+BM25+BP25+BS25+BV25+BY25+CB25+CE25</f>
        <v>32</v>
      </c>
      <c r="CI25" s="20">
        <f t="shared" ref="CI25" si="125">AS25+AV25+AY25+BB25+BE25+BH25+BK25+BN25+BQ25+BT25+BW25+BZ25+CC25+CF25</f>
        <v>17</v>
      </c>
      <c r="CJ25" s="17">
        <f t="shared" ref="CJ25" si="126">CI25-CH25</f>
        <v>-15</v>
      </c>
    </row>
    <row r="26" spans="1:88" ht="15" hidden="1" customHeight="1" x14ac:dyDescent="0.3">
      <c r="A26" s="29">
        <f t="shared" si="23"/>
        <v>19</v>
      </c>
      <c r="B26" s="37">
        <v>20030811974</v>
      </c>
      <c r="C26" s="31" t="s">
        <v>147</v>
      </c>
      <c r="D26" s="31" t="s">
        <v>134</v>
      </c>
      <c r="E26" s="33" t="s">
        <v>182</v>
      </c>
      <c r="F26" s="33" t="s">
        <v>179</v>
      </c>
      <c r="G26" s="34">
        <v>30806</v>
      </c>
      <c r="H26" s="35">
        <f t="shared" ca="1" si="97"/>
        <v>39.949209745687476</v>
      </c>
      <c r="I26" s="62" t="s">
        <v>200</v>
      </c>
      <c r="J26" s="35">
        <f t="shared" ca="1" si="98"/>
        <v>20.667017964865554</v>
      </c>
      <c r="K26" s="36"/>
      <c r="L26" s="28" t="s">
        <v>157</v>
      </c>
      <c r="M26" s="18"/>
      <c r="N26" s="19">
        <v>2</v>
      </c>
      <c r="O26" s="19">
        <v>2</v>
      </c>
      <c r="P26" s="16">
        <f t="shared" si="99"/>
        <v>0</v>
      </c>
      <c r="Q26" s="19">
        <v>2</v>
      </c>
      <c r="R26" s="19">
        <v>6</v>
      </c>
      <c r="S26" s="16">
        <f t="shared" si="100"/>
        <v>4</v>
      </c>
      <c r="T26" s="19">
        <v>2</v>
      </c>
      <c r="U26" s="19">
        <v>2</v>
      </c>
      <c r="V26" s="16">
        <f t="shared" si="101"/>
        <v>0</v>
      </c>
      <c r="W26" s="19">
        <v>2</v>
      </c>
      <c r="X26" s="19">
        <v>2</v>
      </c>
      <c r="Y26" s="16">
        <f t="shared" si="102"/>
        <v>0</v>
      </c>
      <c r="Z26" s="19">
        <v>2</v>
      </c>
      <c r="AA26" s="19">
        <v>3</v>
      </c>
      <c r="AB26" s="16">
        <f t="shared" si="103"/>
        <v>1</v>
      </c>
      <c r="AC26" s="19">
        <v>2</v>
      </c>
      <c r="AD26" s="19">
        <v>2</v>
      </c>
      <c r="AE26" s="16">
        <f t="shared" si="104"/>
        <v>0</v>
      </c>
      <c r="AF26" s="19">
        <v>3</v>
      </c>
      <c r="AG26" s="19">
        <v>3</v>
      </c>
      <c r="AH26" s="16">
        <f t="shared" si="105"/>
        <v>0</v>
      </c>
      <c r="AI26" s="19">
        <v>2</v>
      </c>
      <c r="AJ26" s="19">
        <v>2</v>
      </c>
      <c r="AK26" s="16">
        <f t="shared" si="41"/>
        <v>0</v>
      </c>
      <c r="AL26" s="19">
        <v>1</v>
      </c>
      <c r="AM26" s="19">
        <v>1</v>
      </c>
      <c r="AN26" s="16">
        <f t="shared" si="33"/>
        <v>0</v>
      </c>
      <c r="AO26" s="19">
        <f t="shared" si="34"/>
        <v>18</v>
      </c>
      <c r="AP26" s="20">
        <f t="shared" si="35"/>
        <v>23</v>
      </c>
      <c r="AQ26" s="17">
        <f t="shared" si="106"/>
        <v>5</v>
      </c>
      <c r="AR26" s="20">
        <v>3</v>
      </c>
      <c r="AS26" s="20">
        <v>3</v>
      </c>
      <c r="AT26" s="16">
        <f t="shared" si="107"/>
        <v>0</v>
      </c>
      <c r="AU26" s="20">
        <v>3</v>
      </c>
      <c r="AV26" s="20">
        <v>3</v>
      </c>
      <c r="AW26" s="16">
        <f t="shared" si="108"/>
        <v>0</v>
      </c>
      <c r="AX26" s="20">
        <v>3</v>
      </c>
      <c r="AY26" s="20">
        <v>3</v>
      </c>
      <c r="AZ26" s="16">
        <f t="shared" si="109"/>
        <v>0</v>
      </c>
      <c r="BA26" s="20">
        <v>2</v>
      </c>
      <c r="BB26" s="108"/>
      <c r="BC26" s="16">
        <f t="shared" si="110"/>
        <v>-2</v>
      </c>
      <c r="BD26" s="20">
        <v>2</v>
      </c>
      <c r="BE26" s="108"/>
      <c r="BF26" s="16">
        <f t="shared" si="111"/>
        <v>-2</v>
      </c>
      <c r="BG26" s="20">
        <v>3</v>
      </c>
      <c r="BH26" s="108"/>
      <c r="BI26" s="16">
        <f t="shared" si="112"/>
        <v>-3</v>
      </c>
      <c r="BJ26" s="20">
        <v>3</v>
      </c>
      <c r="BK26" s="20">
        <v>3</v>
      </c>
      <c r="BL26" s="16">
        <f t="shared" si="15"/>
        <v>0</v>
      </c>
      <c r="BM26" s="20">
        <v>3</v>
      </c>
      <c r="BN26" s="20">
        <v>3</v>
      </c>
      <c r="BO26" s="16">
        <f t="shared" si="16"/>
        <v>0</v>
      </c>
      <c r="BP26" s="20">
        <v>2</v>
      </c>
      <c r="BQ26" s="108"/>
      <c r="BR26" s="16">
        <f t="shared" si="17"/>
        <v>-2</v>
      </c>
      <c r="BS26" s="20">
        <v>1</v>
      </c>
      <c r="BT26" s="108"/>
      <c r="BU26" s="16">
        <f t="shared" si="18"/>
        <v>-1</v>
      </c>
      <c r="BV26" s="20">
        <v>1</v>
      </c>
      <c r="BW26" s="108"/>
      <c r="BX26" s="16">
        <f t="shared" si="19"/>
        <v>-1</v>
      </c>
      <c r="BY26" s="20">
        <v>2</v>
      </c>
      <c r="BZ26" s="108"/>
      <c r="CA26" s="16">
        <f t="shared" si="20"/>
        <v>-2</v>
      </c>
      <c r="CB26" s="20">
        <v>2</v>
      </c>
      <c r="CC26" s="108"/>
      <c r="CD26" s="16">
        <f t="shared" si="21"/>
        <v>-2</v>
      </c>
      <c r="CE26" s="20">
        <v>2</v>
      </c>
      <c r="CF26" s="20">
        <v>2</v>
      </c>
      <c r="CG26" s="16">
        <f t="shared" si="22"/>
        <v>0</v>
      </c>
      <c r="CH26" s="20">
        <f t="shared" si="38"/>
        <v>32</v>
      </c>
      <c r="CI26" s="20">
        <f t="shared" si="39"/>
        <v>17</v>
      </c>
      <c r="CJ26" s="17">
        <f t="shared" si="40"/>
        <v>-15</v>
      </c>
    </row>
    <row r="27" spans="1:88" ht="15" customHeight="1" x14ac:dyDescent="0.3">
      <c r="A27" s="29">
        <f t="shared" si="23"/>
        <v>20</v>
      </c>
      <c r="B27" s="37">
        <v>20010917752</v>
      </c>
      <c r="C27" s="31" t="s">
        <v>148</v>
      </c>
      <c r="D27" s="31" t="s">
        <v>137</v>
      </c>
      <c r="E27" s="33" t="s">
        <v>182</v>
      </c>
      <c r="F27" s="33" t="s">
        <v>179</v>
      </c>
      <c r="G27" s="34">
        <v>29113</v>
      </c>
      <c r="H27" s="35">
        <f t="shared" ca="1" si="97"/>
        <v>44.587565910071035</v>
      </c>
      <c r="I27" s="62" t="s">
        <v>186</v>
      </c>
      <c r="J27" s="35">
        <f t="shared" ca="1" si="98"/>
        <v>22.565648101851856</v>
      </c>
      <c r="K27" s="36"/>
      <c r="L27" s="28" t="s">
        <v>157</v>
      </c>
      <c r="M27" s="18"/>
      <c r="N27" s="19">
        <v>1</v>
      </c>
      <c r="O27" s="19">
        <v>1</v>
      </c>
      <c r="P27" s="16">
        <f t="shared" si="99"/>
        <v>0</v>
      </c>
      <c r="Q27" s="19">
        <v>1</v>
      </c>
      <c r="R27" s="19">
        <v>6</v>
      </c>
      <c r="S27" s="16">
        <f t="shared" si="100"/>
        <v>5</v>
      </c>
      <c r="T27" s="19">
        <v>1</v>
      </c>
      <c r="U27" s="19">
        <v>2</v>
      </c>
      <c r="V27" s="16">
        <f t="shared" si="101"/>
        <v>1</v>
      </c>
      <c r="W27" s="19">
        <v>2</v>
      </c>
      <c r="X27" s="19">
        <v>1</v>
      </c>
      <c r="Y27" s="16">
        <f t="shared" si="102"/>
        <v>-1</v>
      </c>
      <c r="Z27" s="19">
        <v>1</v>
      </c>
      <c r="AA27" s="19">
        <v>2</v>
      </c>
      <c r="AB27" s="16">
        <f t="shared" si="103"/>
        <v>1</v>
      </c>
      <c r="AC27" s="19">
        <v>1</v>
      </c>
      <c r="AD27" s="19">
        <v>1</v>
      </c>
      <c r="AE27" s="16">
        <f t="shared" si="104"/>
        <v>0</v>
      </c>
      <c r="AF27" s="19">
        <v>2</v>
      </c>
      <c r="AG27" s="19">
        <v>2</v>
      </c>
      <c r="AH27" s="16">
        <f t="shared" si="105"/>
        <v>0</v>
      </c>
      <c r="AI27" s="19">
        <v>1</v>
      </c>
      <c r="AJ27" s="19">
        <v>1</v>
      </c>
      <c r="AK27" s="16">
        <f t="shared" si="41"/>
        <v>0</v>
      </c>
      <c r="AL27" s="19">
        <v>1</v>
      </c>
      <c r="AM27" s="19">
        <v>1</v>
      </c>
      <c r="AN27" s="16">
        <f t="shared" si="33"/>
        <v>0</v>
      </c>
      <c r="AO27" s="19">
        <f t="shared" si="34"/>
        <v>11</v>
      </c>
      <c r="AP27" s="20">
        <f t="shared" si="35"/>
        <v>17</v>
      </c>
      <c r="AQ27" s="17">
        <f t="shared" si="106"/>
        <v>6</v>
      </c>
      <c r="AR27" s="20">
        <v>3</v>
      </c>
      <c r="AS27" s="20">
        <v>3</v>
      </c>
      <c r="AT27" s="16">
        <f t="shared" si="107"/>
        <v>0</v>
      </c>
      <c r="AU27" s="20">
        <v>3</v>
      </c>
      <c r="AV27" s="20">
        <v>3</v>
      </c>
      <c r="AW27" s="16">
        <f t="shared" si="108"/>
        <v>0</v>
      </c>
      <c r="AX27" s="20">
        <v>3</v>
      </c>
      <c r="AY27" s="20">
        <v>3</v>
      </c>
      <c r="AZ27" s="16">
        <f t="shared" si="109"/>
        <v>0</v>
      </c>
      <c r="BA27" s="20">
        <v>3</v>
      </c>
      <c r="BB27" s="108"/>
      <c r="BC27" s="16">
        <f t="shared" ref="BC27" si="127">BB27-BA27</f>
        <v>-3</v>
      </c>
      <c r="BD27" s="20">
        <v>3</v>
      </c>
      <c r="BE27" s="108"/>
      <c r="BF27" s="16">
        <f t="shared" ref="BF27" si="128">BE27-BD27</f>
        <v>-3</v>
      </c>
      <c r="BG27" s="20">
        <v>3</v>
      </c>
      <c r="BH27" s="108"/>
      <c r="BI27" s="16">
        <f t="shared" ref="BI27" si="129">BH27-BG27</f>
        <v>-3</v>
      </c>
      <c r="BJ27" s="20">
        <v>3</v>
      </c>
      <c r="BK27" s="20">
        <v>3</v>
      </c>
      <c r="BL27" s="16">
        <f t="shared" ref="BL27" si="130">BK27-BJ27</f>
        <v>0</v>
      </c>
      <c r="BM27" s="20">
        <v>3</v>
      </c>
      <c r="BN27" s="20">
        <v>3</v>
      </c>
      <c r="BO27" s="16">
        <f t="shared" ref="BO27" si="131">BN27-BM27</f>
        <v>0</v>
      </c>
      <c r="BP27" s="20">
        <v>3</v>
      </c>
      <c r="BQ27" s="108"/>
      <c r="BR27" s="16">
        <f t="shared" ref="BR27" si="132">BQ27-BP27</f>
        <v>-3</v>
      </c>
      <c r="BS27" s="20">
        <v>3</v>
      </c>
      <c r="BT27" s="108"/>
      <c r="BU27" s="16">
        <f t="shared" ref="BU27" si="133">BT27-BS27</f>
        <v>-3</v>
      </c>
      <c r="BV27" s="20">
        <v>3</v>
      </c>
      <c r="BW27" s="108"/>
      <c r="BX27" s="16">
        <f t="shared" ref="BX27" si="134">BW27-BV27</f>
        <v>-3</v>
      </c>
      <c r="BY27" s="20">
        <v>3</v>
      </c>
      <c r="BZ27" s="108"/>
      <c r="CA27" s="16">
        <f t="shared" ref="CA27" si="135">BZ27-BY27</f>
        <v>-3</v>
      </c>
      <c r="CB27" s="20">
        <v>3</v>
      </c>
      <c r="CC27" s="108"/>
      <c r="CD27" s="16">
        <f t="shared" ref="CD27" si="136">CC27-CB27</f>
        <v>-3</v>
      </c>
      <c r="CE27" s="20">
        <v>3</v>
      </c>
      <c r="CF27" s="20">
        <v>3</v>
      </c>
      <c r="CG27" s="16">
        <f t="shared" ref="CG27" si="137">CF27-CE27</f>
        <v>0</v>
      </c>
      <c r="CH27" s="20">
        <f t="shared" si="38"/>
        <v>42</v>
      </c>
      <c r="CI27" s="20">
        <f t="shared" si="39"/>
        <v>18</v>
      </c>
      <c r="CJ27" s="17">
        <f t="shared" si="40"/>
        <v>-24</v>
      </c>
    </row>
    <row r="28" spans="1:88" ht="15" hidden="1" customHeight="1" x14ac:dyDescent="0.3">
      <c r="A28" s="29">
        <f t="shared" si="23"/>
        <v>21</v>
      </c>
      <c r="B28" s="37">
        <v>20171009387</v>
      </c>
      <c r="C28" s="31" t="s">
        <v>150</v>
      </c>
      <c r="D28" s="31" t="s">
        <v>177</v>
      </c>
      <c r="E28" s="33" t="s">
        <v>182</v>
      </c>
      <c r="F28" s="33" t="s">
        <v>179</v>
      </c>
      <c r="G28" s="34">
        <v>35976</v>
      </c>
      <c r="H28" s="35">
        <f t="shared" ca="1" si="97"/>
        <v>25.784826184043638</v>
      </c>
      <c r="I28" s="62" t="s">
        <v>197</v>
      </c>
      <c r="J28" s="35">
        <f t="shared" ca="1" si="98"/>
        <v>6.4944152251395284</v>
      </c>
      <c r="K28" s="36"/>
      <c r="L28" s="28" t="s">
        <v>157</v>
      </c>
      <c r="M28" s="18"/>
      <c r="N28" s="19">
        <v>1</v>
      </c>
      <c r="O28" s="19">
        <v>2</v>
      </c>
      <c r="P28" s="16">
        <f t="shared" si="99"/>
        <v>1</v>
      </c>
      <c r="Q28" s="19">
        <v>1</v>
      </c>
      <c r="R28" s="19">
        <v>6</v>
      </c>
      <c r="S28" s="16">
        <f t="shared" si="100"/>
        <v>5</v>
      </c>
      <c r="T28" s="19">
        <v>1</v>
      </c>
      <c r="U28" s="19">
        <v>2</v>
      </c>
      <c r="V28" s="16">
        <f t="shared" si="101"/>
        <v>1</v>
      </c>
      <c r="W28" s="19">
        <v>1</v>
      </c>
      <c r="X28" s="19">
        <v>2</v>
      </c>
      <c r="Y28" s="16">
        <f t="shared" si="102"/>
        <v>1</v>
      </c>
      <c r="Z28" s="19">
        <v>1</v>
      </c>
      <c r="AA28" s="19">
        <v>2</v>
      </c>
      <c r="AB28" s="16">
        <f t="shared" si="103"/>
        <v>1</v>
      </c>
      <c r="AC28" s="19">
        <v>1</v>
      </c>
      <c r="AD28" s="19">
        <v>1</v>
      </c>
      <c r="AE28" s="16">
        <f t="shared" si="104"/>
        <v>0</v>
      </c>
      <c r="AF28" s="19">
        <v>2</v>
      </c>
      <c r="AG28" s="19">
        <v>2</v>
      </c>
      <c r="AH28" s="16">
        <f t="shared" si="105"/>
        <v>0</v>
      </c>
      <c r="AI28" s="19">
        <v>1</v>
      </c>
      <c r="AJ28" s="19">
        <v>2</v>
      </c>
      <c r="AK28" s="16">
        <f t="shared" si="41"/>
        <v>1</v>
      </c>
      <c r="AL28" s="19">
        <v>1</v>
      </c>
      <c r="AM28" s="19">
        <v>2</v>
      </c>
      <c r="AN28" s="16">
        <f t="shared" si="33"/>
        <v>1</v>
      </c>
      <c r="AO28" s="19">
        <f t="shared" si="34"/>
        <v>10</v>
      </c>
      <c r="AP28" s="20">
        <f t="shared" si="35"/>
        <v>21</v>
      </c>
      <c r="AQ28" s="17">
        <f t="shared" si="106"/>
        <v>11</v>
      </c>
      <c r="AR28" s="20">
        <v>2</v>
      </c>
      <c r="AS28" s="20">
        <v>2</v>
      </c>
      <c r="AT28" s="16">
        <f t="shared" si="107"/>
        <v>0</v>
      </c>
      <c r="AU28" s="20">
        <v>2</v>
      </c>
      <c r="AV28" s="20">
        <v>2</v>
      </c>
      <c r="AW28" s="16">
        <f t="shared" si="108"/>
        <v>0</v>
      </c>
      <c r="AX28" s="20">
        <v>2</v>
      </c>
      <c r="AY28" s="20">
        <v>2</v>
      </c>
      <c r="AZ28" s="16">
        <f t="shared" si="109"/>
        <v>0</v>
      </c>
      <c r="BA28" s="20">
        <v>2</v>
      </c>
      <c r="BB28" s="108"/>
      <c r="BC28" s="16">
        <f t="shared" si="110"/>
        <v>-2</v>
      </c>
      <c r="BD28" s="20">
        <v>2</v>
      </c>
      <c r="BE28" s="108"/>
      <c r="BF28" s="16">
        <f t="shared" si="111"/>
        <v>-2</v>
      </c>
      <c r="BG28" s="20">
        <v>2</v>
      </c>
      <c r="BH28" s="108"/>
      <c r="BI28" s="16">
        <f t="shared" si="112"/>
        <v>-2</v>
      </c>
      <c r="BJ28" s="20">
        <v>2</v>
      </c>
      <c r="BK28" s="108"/>
      <c r="BL28" s="16">
        <f t="shared" si="15"/>
        <v>-2</v>
      </c>
      <c r="BM28" s="20">
        <v>2</v>
      </c>
      <c r="BN28" s="108">
        <v>3</v>
      </c>
      <c r="BO28" s="16">
        <f t="shared" si="16"/>
        <v>1</v>
      </c>
      <c r="BP28" s="20">
        <v>2</v>
      </c>
      <c r="BQ28" s="20">
        <v>2</v>
      </c>
      <c r="BR28" s="16">
        <f t="shared" si="17"/>
        <v>0</v>
      </c>
      <c r="BS28" s="20">
        <v>2</v>
      </c>
      <c r="BT28" s="108"/>
      <c r="BU28" s="16">
        <f t="shared" si="18"/>
        <v>-2</v>
      </c>
      <c r="BV28" s="20">
        <v>2</v>
      </c>
      <c r="BW28" s="108"/>
      <c r="BX28" s="16">
        <f t="shared" si="19"/>
        <v>-2</v>
      </c>
      <c r="BY28" s="20">
        <v>2</v>
      </c>
      <c r="BZ28" s="108"/>
      <c r="CA28" s="16">
        <f t="shared" si="20"/>
        <v>-2</v>
      </c>
      <c r="CB28" s="20">
        <v>2</v>
      </c>
      <c r="CC28" s="108"/>
      <c r="CD28" s="16">
        <f t="shared" si="21"/>
        <v>-2</v>
      </c>
      <c r="CE28" s="20">
        <v>2</v>
      </c>
      <c r="CF28" s="20">
        <v>2</v>
      </c>
      <c r="CG28" s="16">
        <f t="shared" si="22"/>
        <v>0</v>
      </c>
      <c r="CH28" s="20">
        <f t="shared" si="38"/>
        <v>28</v>
      </c>
      <c r="CI28" s="20">
        <f t="shared" si="39"/>
        <v>13</v>
      </c>
      <c r="CJ28" s="17">
        <f t="shared" si="40"/>
        <v>-15</v>
      </c>
    </row>
    <row r="29" spans="1:88" ht="15" hidden="1" customHeight="1" x14ac:dyDescent="0.3">
      <c r="A29" s="29">
        <f t="shared" si="23"/>
        <v>22</v>
      </c>
      <c r="B29" s="37">
        <v>20050926061</v>
      </c>
      <c r="C29" s="31" t="s">
        <v>149</v>
      </c>
      <c r="D29" s="31" t="s">
        <v>177</v>
      </c>
      <c r="E29" s="33" t="s">
        <v>182</v>
      </c>
      <c r="F29" s="33" t="s">
        <v>179</v>
      </c>
      <c r="G29" s="34">
        <v>29773</v>
      </c>
      <c r="H29" s="35">
        <f t="shared" ca="1" si="97"/>
        <v>42.779346731988845</v>
      </c>
      <c r="I29" s="62" t="s">
        <v>195</v>
      </c>
      <c r="J29" s="35">
        <f t="shared" ca="1" si="98"/>
        <v>18.538250841577884</v>
      </c>
      <c r="K29" s="36"/>
      <c r="L29" s="28" t="s">
        <v>157</v>
      </c>
      <c r="M29" s="18"/>
      <c r="N29" s="19">
        <v>1</v>
      </c>
      <c r="O29" s="19">
        <v>2</v>
      </c>
      <c r="P29" s="16">
        <f t="shared" si="99"/>
        <v>1</v>
      </c>
      <c r="Q29" s="19">
        <v>1</v>
      </c>
      <c r="R29" s="19">
        <v>6</v>
      </c>
      <c r="S29" s="16">
        <f t="shared" si="100"/>
        <v>5</v>
      </c>
      <c r="T29" s="19">
        <v>1</v>
      </c>
      <c r="U29" s="19">
        <v>2</v>
      </c>
      <c r="V29" s="16">
        <f t="shared" si="101"/>
        <v>1</v>
      </c>
      <c r="W29" s="19">
        <v>1</v>
      </c>
      <c r="X29" s="19">
        <v>1</v>
      </c>
      <c r="Y29" s="16">
        <f t="shared" si="102"/>
        <v>0</v>
      </c>
      <c r="Z29" s="19">
        <v>1</v>
      </c>
      <c r="AA29" s="19">
        <v>2</v>
      </c>
      <c r="AB29" s="16">
        <f t="shared" si="103"/>
        <v>1</v>
      </c>
      <c r="AC29" s="19">
        <v>1</v>
      </c>
      <c r="AD29" s="19">
        <v>1</v>
      </c>
      <c r="AE29" s="16">
        <f t="shared" si="104"/>
        <v>0</v>
      </c>
      <c r="AF29" s="19">
        <v>2</v>
      </c>
      <c r="AG29" s="19">
        <v>2</v>
      </c>
      <c r="AH29" s="16">
        <f t="shared" si="105"/>
        <v>0</v>
      </c>
      <c r="AI29" s="19">
        <v>1</v>
      </c>
      <c r="AJ29" s="19">
        <v>1</v>
      </c>
      <c r="AK29" s="16">
        <f t="shared" si="41"/>
        <v>0</v>
      </c>
      <c r="AL29" s="19">
        <v>1</v>
      </c>
      <c r="AM29" s="19">
        <v>1</v>
      </c>
      <c r="AN29" s="16">
        <f t="shared" si="33"/>
        <v>0</v>
      </c>
      <c r="AO29" s="19">
        <f t="shared" si="34"/>
        <v>10</v>
      </c>
      <c r="AP29" s="20">
        <f t="shared" si="35"/>
        <v>18</v>
      </c>
      <c r="AQ29" s="17">
        <f t="shared" si="106"/>
        <v>8</v>
      </c>
      <c r="AR29" s="20">
        <v>2</v>
      </c>
      <c r="AS29" s="20">
        <v>2</v>
      </c>
      <c r="AT29" s="16">
        <f t="shared" si="107"/>
        <v>0</v>
      </c>
      <c r="AU29" s="20">
        <v>2</v>
      </c>
      <c r="AV29" s="20">
        <v>2</v>
      </c>
      <c r="AW29" s="16">
        <f t="shared" si="108"/>
        <v>0</v>
      </c>
      <c r="AX29" s="20">
        <v>2</v>
      </c>
      <c r="AY29" s="20">
        <v>2</v>
      </c>
      <c r="AZ29" s="16">
        <f t="shared" si="109"/>
        <v>0</v>
      </c>
      <c r="BA29" s="20">
        <v>2</v>
      </c>
      <c r="BB29" s="108"/>
      <c r="BC29" s="16">
        <f t="shared" si="110"/>
        <v>-2</v>
      </c>
      <c r="BD29" s="20">
        <v>2</v>
      </c>
      <c r="BE29" s="108"/>
      <c r="BF29" s="16">
        <f t="shared" si="111"/>
        <v>-2</v>
      </c>
      <c r="BG29" s="20">
        <v>2</v>
      </c>
      <c r="BH29" s="108"/>
      <c r="BI29" s="16">
        <f t="shared" si="112"/>
        <v>-2</v>
      </c>
      <c r="BJ29" s="20">
        <v>2</v>
      </c>
      <c r="BK29" s="20">
        <v>22</v>
      </c>
      <c r="BL29" s="16">
        <f t="shared" si="15"/>
        <v>20</v>
      </c>
      <c r="BM29" s="20">
        <v>2</v>
      </c>
      <c r="BN29" s="20">
        <v>2</v>
      </c>
      <c r="BO29" s="16">
        <f t="shared" si="16"/>
        <v>0</v>
      </c>
      <c r="BP29" s="20">
        <v>2</v>
      </c>
      <c r="BQ29" s="108"/>
      <c r="BR29" s="16">
        <f t="shared" si="17"/>
        <v>-2</v>
      </c>
      <c r="BS29" s="20">
        <v>2</v>
      </c>
      <c r="BT29" s="108"/>
      <c r="BU29" s="16">
        <f t="shared" si="18"/>
        <v>-2</v>
      </c>
      <c r="BV29" s="20">
        <v>2</v>
      </c>
      <c r="BW29" s="108"/>
      <c r="BX29" s="16">
        <f t="shared" si="19"/>
        <v>-2</v>
      </c>
      <c r="BY29" s="20">
        <v>2</v>
      </c>
      <c r="BZ29" s="108"/>
      <c r="CA29" s="16">
        <f t="shared" si="20"/>
        <v>-2</v>
      </c>
      <c r="CB29" s="20">
        <v>2</v>
      </c>
      <c r="CC29" s="108"/>
      <c r="CD29" s="16">
        <f t="shared" si="21"/>
        <v>-2</v>
      </c>
      <c r="CE29" s="20">
        <v>2</v>
      </c>
      <c r="CF29" s="20">
        <v>2</v>
      </c>
      <c r="CG29" s="16">
        <f t="shared" si="22"/>
        <v>0</v>
      </c>
      <c r="CH29" s="20">
        <f t="shared" si="38"/>
        <v>28</v>
      </c>
      <c r="CI29" s="20">
        <f t="shared" si="39"/>
        <v>32</v>
      </c>
      <c r="CJ29" s="17">
        <f t="shared" si="40"/>
        <v>4</v>
      </c>
    </row>
    <row r="30" spans="1:88" ht="15" hidden="1" customHeight="1" x14ac:dyDescent="0.3">
      <c r="A30" s="29">
        <f t="shared" si="23"/>
        <v>23</v>
      </c>
      <c r="B30" s="37">
        <v>19970303584</v>
      </c>
      <c r="C30" s="31" t="s">
        <v>151</v>
      </c>
      <c r="D30" s="31" t="s">
        <v>129</v>
      </c>
      <c r="E30" s="33" t="s">
        <v>183</v>
      </c>
      <c r="F30" s="33" t="s">
        <v>179</v>
      </c>
      <c r="G30" s="34">
        <v>28347</v>
      </c>
      <c r="H30" s="35">
        <f t="shared" ca="1" si="97"/>
        <v>46.686196047057337</v>
      </c>
      <c r="I30" s="62" t="s">
        <v>201</v>
      </c>
      <c r="J30" s="35">
        <f t="shared" ca="1" si="98"/>
        <v>27.11085358130391</v>
      </c>
      <c r="K30" s="36"/>
      <c r="L30" s="28" t="s">
        <v>157</v>
      </c>
      <c r="M30" s="18"/>
      <c r="N30" s="19">
        <v>4</v>
      </c>
      <c r="O30" s="19">
        <v>4</v>
      </c>
      <c r="P30" s="16">
        <f t="shared" si="99"/>
        <v>0</v>
      </c>
      <c r="Q30" s="19">
        <v>4</v>
      </c>
      <c r="R30" s="19">
        <v>4</v>
      </c>
      <c r="S30" s="16">
        <f t="shared" si="100"/>
        <v>0</v>
      </c>
      <c r="T30" s="19">
        <v>4</v>
      </c>
      <c r="U30" s="19">
        <v>4</v>
      </c>
      <c r="V30" s="16">
        <f t="shared" si="101"/>
        <v>0</v>
      </c>
      <c r="W30" s="19">
        <v>4</v>
      </c>
      <c r="X30" s="19">
        <v>4</v>
      </c>
      <c r="Y30" s="16">
        <f t="shared" si="102"/>
        <v>0</v>
      </c>
      <c r="Z30" s="19">
        <v>4</v>
      </c>
      <c r="AA30" s="19">
        <v>5</v>
      </c>
      <c r="AB30" s="16">
        <f t="shared" si="103"/>
        <v>1</v>
      </c>
      <c r="AC30" s="19">
        <v>4</v>
      </c>
      <c r="AD30" s="19">
        <v>4</v>
      </c>
      <c r="AE30" s="16">
        <f t="shared" si="104"/>
        <v>0</v>
      </c>
      <c r="AF30" s="19">
        <v>5</v>
      </c>
      <c r="AG30" s="19">
        <v>5</v>
      </c>
      <c r="AH30" s="16">
        <f t="shared" si="105"/>
        <v>0</v>
      </c>
      <c r="AI30" s="19">
        <v>4</v>
      </c>
      <c r="AJ30" s="19">
        <v>4</v>
      </c>
      <c r="AK30" s="16">
        <f t="shared" si="41"/>
        <v>0</v>
      </c>
      <c r="AL30" s="19">
        <v>4</v>
      </c>
      <c r="AM30" s="19">
        <v>4</v>
      </c>
      <c r="AN30" s="16">
        <f t="shared" si="33"/>
        <v>0</v>
      </c>
      <c r="AO30" s="19">
        <f t="shared" si="34"/>
        <v>37</v>
      </c>
      <c r="AP30" s="20">
        <f t="shared" si="35"/>
        <v>38</v>
      </c>
      <c r="AQ30" s="17">
        <f t="shared" si="106"/>
        <v>1</v>
      </c>
      <c r="AR30" s="20">
        <v>5</v>
      </c>
      <c r="AS30" s="20">
        <v>5</v>
      </c>
      <c r="AT30" s="16">
        <f t="shared" si="107"/>
        <v>0</v>
      </c>
      <c r="AU30" s="20">
        <v>5</v>
      </c>
      <c r="AV30" s="20">
        <v>5</v>
      </c>
      <c r="AW30" s="16">
        <f t="shared" si="108"/>
        <v>0</v>
      </c>
      <c r="AX30" s="20">
        <v>5</v>
      </c>
      <c r="AY30" s="20">
        <v>4</v>
      </c>
      <c r="AZ30" s="16">
        <f t="shared" si="109"/>
        <v>-1</v>
      </c>
      <c r="BA30" s="20">
        <v>5</v>
      </c>
      <c r="BB30" s="20"/>
      <c r="BC30" s="16">
        <f t="shared" si="110"/>
        <v>-5</v>
      </c>
      <c r="BD30" s="20">
        <v>5</v>
      </c>
      <c r="BE30" s="20"/>
      <c r="BF30" s="16">
        <f t="shared" si="111"/>
        <v>-5</v>
      </c>
      <c r="BG30" s="20">
        <v>5</v>
      </c>
      <c r="BH30" s="20"/>
      <c r="BI30" s="16">
        <f t="shared" si="112"/>
        <v>-5</v>
      </c>
      <c r="BJ30" s="20">
        <v>5</v>
      </c>
      <c r="BK30" s="20"/>
      <c r="BL30" s="16">
        <f t="shared" si="15"/>
        <v>-5</v>
      </c>
      <c r="BM30" s="20">
        <v>5</v>
      </c>
      <c r="BN30" s="20"/>
      <c r="BO30" s="16">
        <f t="shared" si="16"/>
        <v>-5</v>
      </c>
      <c r="BP30" s="20">
        <v>5</v>
      </c>
      <c r="BQ30" s="20"/>
      <c r="BR30" s="16">
        <f t="shared" si="17"/>
        <v>-5</v>
      </c>
      <c r="BS30" s="20">
        <v>5</v>
      </c>
      <c r="BT30" s="20"/>
      <c r="BU30" s="16">
        <f t="shared" si="18"/>
        <v>-5</v>
      </c>
      <c r="BV30" s="20">
        <v>5</v>
      </c>
      <c r="BW30" s="20"/>
      <c r="BX30" s="16">
        <f t="shared" si="19"/>
        <v>-5</v>
      </c>
      <c r="BY30" s="20">
        <v>5</v>
      </c>
      <c r="BZ30" s="20"/>
      <c r="CA30" s="16">
        <f t="shared" si="20"/>
        <v>-5</v>
      </c>
      <c r="CB30" s="20">
        <v>5</v>
      </c>
      <c r="CC30" s="20"/>
      <c r="CD30" s="16">
        <f t="shared" si="21"/>
        <v>-5</v>
      </c>
      <c r="CE30" s="20">
        <v>5</v>
      </c>
      <c r="CF30" s="20"/>
      <c r="CG30" s="16">
        <f t="shared" si="22"/>
        <v>-5</v>
      </c>
      <c r="CH30" s="20">
        <f t="shared" si="38"/>
        <v>70</v>
      </c>
      <c r="CI30" s="20">
        <f t="shared" si="39"/>
        <v>14</v>
      </c>
      <c r="CJ30" s="17">
        <f t="shared" si="40"/>
        <v>-56</v>
      </c>
    </row>
    <row r="31" spans="1:88" ht="15" customHeight="1" x14ac:dyDescent="0.3">
      <c r="A31" s="29">
        <f t="shared" si="23"/>
        <v>24</v>
      </c>
      <c r="B31" s="37">
        <v>20040504042</v>
      </c>
      <c r="C31" s="31" t="s">
        <v>152</v>
      </c>
      <c r="D31" s="38" t="s">
        <v>137</v>
      </c>
      <c r="E31" s="33" t="s">
        <v>183</v>
      </c>
      <c r="F31" s="33" t="s">
        <v>179</v>
      </c>
      <c r="G31" s="34">
        <v>30411</v>
      </c>
      <c r="H31" s="35">
        <f t="shared" ca="1" si="97"/>
        <v>41.031401526509391</v>
      </c>
      <c r="I31" s="62" t="s">
        <v>202</v>
      </c>
      <c r="J31" s="35">
        <f t="shared" ca="1" si="98"/>
        <v>19.935511115550486</v>
      </c>
      <c r="K31" s="36"/>
      <c r="L31" s="28" t="s">
        <v>157</v>
      </c>
      <c r="M31" s="18"/>
      <c r="N31" s="19">
        <v>1</v>
      </c>
      <c r="O31" s="19">
        <v>1</v>
      </c>
      <c r="P31" s="16">
        <f t="shared" si="99"/>
        <v>0</v>
      </c>
      <c r="Q31" s="19">
        <v>1</v>
      </c>
      <c r="R31" s="19">
        <v>2</v>
      </c>
      <c r="S31" s="16">
        <f t="shared" si="100"/>
        <v>1</v>
      </c>
      <c r="T31" s="19">
        <v>1</v>
      </c>
      <c r="U31" s="19">
        <v>1</v>
      </c>
      <c r="V31" s="16">
        <f t="shared" si="101"/>
        <v>0</v>
      </c>
      <c r="W31" s="19">
        <v>2</v>
      </c>
      <c r="X31" s="19">
        <v>1</v>
      </c>
      <c r="Y31" s="16">
        <f t="shared" si="102"/>
        <v>-1</v>
      </c>
      <c r="Z31" s="19">
        <v>1</v>
      </c>
      <c r="AA31" s="19">
        <v>1</v>
      </c>
      <c r="AB31" s="16">
        <f t="shared" si="103"/>
        <v>0</v>
      </c>
      <c r="AC31" s="19">
        <v>1</v>
      </c>
      <c r="AD31" s="19">
        <v>1</v>
      </c>
      <c r="AE31" s="16">
        <f t="shared" si="104"/>
        <v>0</v>
      </c>
      <c r="AF31" s="19">
        <v>2</v>
      </c>
      <c r="AG31" s="19">
        <v>2</v>
      </c>
      <c r="AH31" s="16">
        <f t="shared" si="105"/>
        <v>0</v>
      </c>
      <c r="AI31" s="19">
        <v>1</v>
      </c>
      <c r="AJ31" s="19">
        <v>1</v>
      </c>
      <c r="AK31" s="16">
        <f t="shared" si="41"/>
        <v>0</v>
      </c>
      <c r="AL31" s="19">
        <v>1</v>
      </c>
      <c r="AM31" s="19">
        <v>1</v>
      </c>
      <c r="AN31" s="16">
        <f t="shared" si="33"/>
        <v>0</v>
      </c>
      <c r="AO31" s="19">
        <f t="shared" si="34"/>
        <v>11</v>
      </c>
      <c r="AP31" s="20">
        <f t="shared" si="35"/>
        <v>11</v>
      </c>
      <c r="AQ31" s="17">
        <f t="shared" si="106"/>
        <v>0</v>
      </c>
      <c r="AR31" s="20">
        <v>3</v>
      </c>
      <c r="AS31" s="20">
        <v>3</v>
      </c>
      <c r="AT31" s="16">
        <f t="shared" si="107"/>
        <v>0</v>
      </c>
      <c r="AU31" s="20">
        <v>3</v>
      </c>
      <c r="AV31" s="20">
        <v>3</v>
      </c>
      <c r="AW31" s="16">
        <f t="shared" si="108"/>
        <v>0</v>
      </c>
      <c r="AX31" s="20">
        <v>3</v>
      </c>
      <c r="AY31" s="20">
        <v>3</v>
      </c>
      <c r="AZ31" s="16">
        <f t="shared" si="109"/>
        <v>0</v>
      </c>
      <c r="BA31" s="20">
        <v>3</v>
      </c>
      <c r="BB31" s="108"/>
      <c r="BC31" s="16">
        <f t="shared" si="110"/>
        <v>-3</v>
      </c>
      <c r="BD31" s="20">
        <v>3</v>
      </c>
      <c r="BE31" s="108"/>
      <c r="BF31" s="16">
        <f t="shared" si="111"/>
        <v>-3</v>
      </c>
      <c r="BG31" s="20">
        <v>3</v>
      </c>
      <c r="BH31" s="108"/>
      <c r="BI31" s="16">
        <f t="shared" si="112"/>
        <v>-3</v>
      </c>
      <c r="BJ31" s="20">
        <v>3</v>
      </c>
      <c r="BK31" s="108"/>
      <c r="BL31" s="16">
        <f t="shared" si="15"/>
        <v>-3</v>
      </c>
      <c r="BM31" s="20">
        <v>3</v>
      </c>
      <c r="BN31" s="108"/>
      <c r="BO31" s="16">
        <f t="shared" si="16"/>
        <v>-3</v>
      </c>
      <c r="BP31" s="20">
        <v>3</v>
      </c>
      <c r="BQ31" s="20">
        <v>3</v>
      </c>
      <c r="BR31" s="16">
        <f t="shared" si="17"/>
        <v>0</v>
      </c>
      <c r="BS31" s="20">
        <v>3</v>
      </c>
      <c r="BT31" s="108"/>
      <c r="BU31" s="16">
        <f t="shared" si="18"/>
        <v>-3</v>
      </c>
      <c r="BV31" s="20">
        <v>3</v>
      </c>
      <c r="BW31" s="108"/>
      <c r="BX31" s="16">
        <f t="shared" si="19"/>
        <v>-3</v>
      </c>
      <c r="BY31" s="20">
        <v>3</v>
      </c>
      <c r="BZ31" s="108"/>
      <c r="CA31" s="16">
        <f t="shared" si="20"/>
        <v>-3</v>
      </c>
      <c r="CB31" s="20">
        <v>3</v>
      </c>
      <c r="CC31" s="108"/>
      <c r="CD31" s="16">
        <f t="shared" si="21"/>
        <v>-3</v>
      </c>
      <c r="CE31" s="20">
        <v>3</v>
      </c>
      <c r="CF31" s="20">
        <v>3</v>
      </c>
      <c r="CG31" s="16">
        <f t="shared" si="22"/>
        <v>0</v>
      </c>
      <c r="CH31" s="20">
        <f t="shared" si="38"/>
        <v>42</v>
      </c>
      <c r="CI31" s="20">
        <f t="shared" si="39"/>
        <v>15</v>
      </c>
      <c r="CJ31" s="17">
        <f t="shared" si="40"/>
        <v>-27</v>
      </c>
    </row>
    <row r="32" spans="1:88" ht="15" customHeight="1" x14ac:dyDescent="0.3">
      <c r="A32" s="29">
        <f t="shared" si="23"/>
        <v>25</v>
      </c>
      <c r="B32" s="37">
        <v>20100401169</v>
      </c>
      <c r="C32" s="31" t="s">
        <v>153</v>
      </c>
      <c r="D32" s="31" t="s">
        <v>137</v>
      </c>
      <c r="E32" s="33" t="s">
        <v>183</v>
      </c>
      <c r="F32" s="33" t="s">
        <v>179</v>
      </c>
      <c r="G32" s="34">
        <v>31157</v>
      </c>
      <c r="H32" s="35">
        <f t="shared" ca="1" si="97"/>
        <v>38.987565910071034</v>
      </c>
      <c r="I32" s="62" t="s">
        <v>187</v>
      </c>
      <c r="J32" s="35">
        <f t="shared" ca="1" si="98"/>
        <v>14.023182348427198</v>
      </c>
      <c r="K32" s="36"/>
      <c r="L32" s="28" t="s">
        <v>157</v>
      </c>
      <c r="M32" s="18"/>
      <c r="N32" s="19">
        <v>1</v>
      </c>
      <c r="O32" s="19">
        <v>1</v>
      </c>
      <c r="P32" s="16">
        <f t="shared" si="99"/>
        <v>0</v>
      </c>
      <c r="Q32" s="19">
        <v>1</v>
      </c>
      <c r="R32" s="19">
        <v>2</v>
      </c>
      <c r="S32" s="16">
        <f t="shared" si="100"/>
        <v>1</v>
      </c>
      <c r="T32" s="19">
        <v>1</v>
      </c>
      <c r="U32" s="19">
        <v>2</v>
      </c>
      <c r="V32" s="16">
        <f t="shared" si="101"/>
        <v>1</v>
      </c>
      <c r="W32" s="19">
        <v>2</v>
      </c>
      <c r="X32" s="19">
        <v>2</v>
      </c>
      <c r="Y32" s="16">
        <f t="shared" si="102"/>
        <v>0</v>
      </c>
      <c r="Z32" s="19">
        <v>1</v>
      </c>
      <c r="AA32" s="19">
        <v>1</v>
      </c>
      <c r="AB32" s="16">
        <f t="shared" si="103"/>
        <v>0</v>
      </c>
      <c r="AC32" s="19">
        <v>1</v>
      </c>
      <c r="AD32" s="19">
        <v>1</v>
      </c>
      <c r="AE32" s="16">
        <f t="shared" si="104"/>
        <v>0</v>
      </c>
      <c r="AF32" s="19">
        <v>2</v>
      </c>
      <c r="AG32" s="19">
        <v>2</v>
      </c>
      <c r="AH32" s="16">
        <f t="shared" si="105"/>
        <v>0</v>
      </c>
      <c r="AI32" s="19">
        <v>1</v>
      </c>
      <c r="AJ32" s="19">
        <v>2</v>
      </c>
      <c r="AK32" s="16">
        <f t="shared" si="41"/>
        <v>1</v>
      </c>
      <c r="AL32" s="19">
        <v>1</v>
      </c>
      <c r="AM32" s="19">
        <v>1</v>
      </c>
      <c r="AN32" s="16">
        <f t="shared" si="33"/>
        <v>0</v>
      </c>
      <c r="AO32" s="19">
        <f t="shared" si="34"/>
        <v>11</v>
      </c>
      <c r="AP32" s="20">
        <f t="shared" si="35"/>
        <v>14</v>
      </c>
      <c r="AQ32" s="17">
        <f t="shared" si="106"/>
        <v>3</v>
      </c>
      <c r="AR32" s="20">
        <v>3</v>
      </c>
      <c r="AS32" s="20">
        <v>3</v>
      </c>
      <c r="AT32" s="16">
        <f t="shared" si="107"/>
        <v>0</v>
      </c>
      <c r="AU32" s="20">
        <v>3</v>
      </c>
      <c r="AV32" s="20">
        <v>3</v>
      </c>
      <c r="AW32" s="16">
        <f t="shared" si="108"/>
        <v>0</v>
      </c>
      <c r="AX32" s="20">
        <v>3</v>
      </c>
      <c r="AY32" s="20">
        <v>3</v>
      </c>
      <c r="AZ32" s="16">
        <f t="shared" si="109"/>
        <v>0</v>
      </c>
      <c r="BA32" s="20">
        <v>3</v>
      </c>
      <c r="BB32" s="108"/>
      <c r="BC32" s="16">
        <f t="shared" si="110"/>
        <v>-3</v>
      </c>
      <c r="BD32" s="20">
        <v>3</v>
      </c>
      <c r="BE32" s="108"/>
      <c r="BF32" s="16">
        <f t="shared" si="111"/>
        <v>-3</v>
      </c>
      <c r="BG32" s="20">
        <v>3</v>
      </c>
      <c r="BH32" s="108"/>
      <c r="BI32" s="16">
        <f t="shared" si="112"/>
        <v>-3</v>
      </c>
      <c r="BJ32" s="20">
        <v>3</v>
      </c>
      <c r="BK32" s="108"/>
      <c r="BL32" s="16">
        <f t="shared" si="15"/>
        <v>-3</v>
      </c>
      <c r="BM32" s="20">
        <v>3</v>
      </c>
      <c r="BN32" s="108"/>
      <c r="BO32" s="16">
        <f t="shared" si="16"/>
        <v>-3</v>
      </c>
      <c r="BP32" s="20">
        <v>3</v>
      </c>
      <c r="BQ32" s="20">
        <v>3</v>
      </c>
      <c r="BR32" s="16">
        <f t="shared" si="17"/>
        <v>0</v>
      </c>
      <c r="BS32" s="20">
        <v>3</v>
      </c>
      <c r="BT32" s="108"/>
      <c r="BU32" s="16">
        <f t="shared" si="18"/>
        <v>-3</v>
      </c>
      <c r="BV32" s="20">
        <v>3</v>
      </c>
      <c r="BW32" s="108"/>
      <c r="BX32" s="16">
        <f t="shared" si="19"/>
        <v>-3</v>
      </c>
      <c r="BY32" s="20">
        <v>3</v>
      </c>
      <c r="BZ32" s="108"/>
      <c r="CA32" s="16">
        <f t="shared" si="20"/>
        <v>-3</v>
      </c>
      <c r="CB32" s="20">
        <v>3</v>
      </c>
      <c r="CC32" s="108"/>
      <c r="CD32" s="16">
        <f t="shared" si="21"/>
        <v>-3</v>
      </c>
      <c r="CE32" s="20">
        <v>3</v>
      </c>
      <c r="CF32" s="20">
        <v>3</v>
      </c>
      <c r="CG32" s="16">
        <f t="shared" si="22"/>
        <v>0</v>
      </c>
      <c r="CH32" s="20">
        <f t="shared" si="38"/>
        <v>42</v>
      </c>
      <c r="CI32" s="20">
        <f t="shared" si="39"/>
        <v>15</v>
      </c>
      <c r="CJ32" s="17">
        <f t="shared" si="40"/>
        <v>-27</v>
      </c>
    </row>
    <row r="33" spans="1:107" ht="15" hidden="1" customHeight="1" x14ac:dyDescent="0.3">
      <c r="A33" s="29">
        <f t="shared" si="23"/>
        <v>26</v>
      </c>
      <c r="B33" s="37">
        <v>20180101560</v>
      </c>
      <c r="C33" s="31" t="s">
        <v>154</v>
      </c>
      <c r="D33" s="31" t="s">
        <v>177</v>
      </c>
      <c r="E33" s="33" t="s">
        <v>183</v>
      </c>
      <c r="F33" s="33" t="s">
        <v>179</v>
      </c>
      <c r="G33" s="34">
        <v>35524</v>
      </c>
      <c r="H33" s="35">
        <f t="shared" ca="1" si="97"/>
        <v>27.023182348427198</v>
      </c>
      <c r="I33" s="62" t="s">
        <v>203</v>
      </c>
      <c r="J33" s="35">
        <f t="shared" ca="1" si="98"/>
        <v>6.2642782388381582</v>
      </c>
      <c r="K33" s="36"/>
      <c r="L33" s="28" t="s">
        <v>157</v>
      </c>
      <c r="M33" s="18"/>
      <c r="N33" s="19">
        <v>1</v>
      </c>
      <c r="O33" s="19">
        <v>1</v>
      </c>
      <c r="P33" s="16">
        <f t="shared" si="99"/>
        <v>0</v>
      </c>
      <c r="Q33" s="19">
        <v>1</v>
      </c>
      <c r="R33" s="19">
        <v>2</v>
      </c>
      <c r="S33" s="16">
        <f t="shared" si="100"/>
        <v>1</v>
      </c>
      <c r="T33" s="19">
        <v>1</v>
      </c>
      <c r="U33" s="19">
        <v>1</v>
      </c>
      <c r="V33" s="16">
        <f t="shared" si="101"/>
        <v>0</v>
      </c>
      <c r="W33" s="19">
        <v>1</v>
      </c>
      <c r="X33" s="19">
        <v>1</v>
      </c>
      <c r="Y33" s="16">
        <f t="shared" si="102"/>
        <v>0</v>
      </c>
      <c r="Z33" s="19">
        <v>1</v>
      </c>
      <c r="AA33" s="19">
        <v>1</v>
      </c>
      <c r="AB33" s="16">
        <f t="shared" si="103"/>
        <v>0</v>
      </c>
      <c r="AC33" s="19">
        <v>1</v>
      </c>
      <c r="AD33" s="19">
        <v>1</v>
      </c>
      <c r="AE33" s="16">
        <f t="shared" si="104"/>
        <v>0</v>
      </c>
      <c r="AF33" s="19">
        <v>2</v>
      </c>
      <c r="AG33" s="19">
        <v>2</v>
      </c>
      <c r="AH33" s="16">
        <f t="shared" si="105"/>
        <v>0</v>
      </c>
      <c r="AI33" s="19">
        <v>1</v>
      </c>
      <c r="AJ33" s="19">
        <v>1</v>
      </c>
      <c r="AK33" s="16">
        <f t="shared" si="41"/>
        <v>0</v>
      </c>
      <c r="AL33" s="19">
        <v>1</v>
      </c>
      <c r="AM33" s="19">
        <v>1</v>
      </c>
      <c r="AN33" s="16">
        <f t="shared" si="33"/>
        <v>0</v>
      </c>
      <c r="AO33" s="19">
        <f t="shared" si="34"/>
        <v>10</v>
      </c>
      <c r="AP33" s="20">
        <f t="shared" si="35"/>
        <v>11</v>
      </c>
      <c r="AQ33" s="17">
        <f t="shared" si="106"/>
        <v>1</v>
      </c>
      <c r="AR33" s="20">
        <v>2</v>
      </c>
      <c r="AS33" s="20">
        <v>2</v>
      </c>
      <c r="AT33" s="16">
        <f t="shared" si="107"/>
        <v>0</v>
      </c>
      <c r="AU33" s="20">
        <v>2</v>
      </c>
      <c r="AV33" s="20">
        <v>2</v>
      </c>
      <c r="AW33" s="16">
        <f t="shared" si="108"/>
        <v>0</v>
      </c>
      <c r="AX33" s="20">
        <v>2</v>
      </c>
      <c r="AY33" s="20">
        <v>2</v>
      </c>
      <c r="AZ33" s="16">
        <f t="shared" si="109"/>
        <v>0</v>
      </c>
      <c r="BA33" s="20">
        <v>2</v>
      </c>
      <c r="BB33" s="108"/>
      <c r="BC33" s="16">
        <f t="shared" ref="BC33" si="138">BB33-BA33</f>
        <v>-2</v>
      </c>
      <c r="BD33" s="20">
        <v>2</v>
      </c>
      <c r="BE33" s="108"/>
      <c r="BF33" s="16">
        <f t="shared" ref="BF33" si="139">BE33-BD33</f>
        <v>-2</v>
      </c>
      <c r="BG33" s="20">
        <v>2</v>
      </c>
      <c r="BH33" s="108"/>
      <c r="BI33" s="16">
        <f t="shared" ref="BI33" si="140">BH33-BG33</f>
        <v>-2</v>
      </c>
      <c r="BJ33" s="20">
        <v>2</v>
      </c>
      <c r="BK33" s="108"/>
      <c r="BL33" s="16">
        <f t="shared" ref="BL33" si="141">BK33-BJ33</f>
        <v>-2</v>
      </c>
      <c r="BM33" s="20">
        <v>2</v>
      </c>
      <c r="BN33" s="108"/>
      <c r="BO33" s="16">
        <f t="shared" ref="BO33" si="142">BN33-BM33</f>
        <v>-2</v>
      </c>
      <c r="BP33" s="20">
        <v>2</v>
      </c>
      <c r="BQ33" s="20">
        <v>2</v>
      </c>
      <c r="BR33" s="16">
        <f t="shared" ref="BR33" si="143">BQ33-BP33</f>
        <v>0</v>
      </c>
      <c r="BS33" s="20">
        <v>2</v>
      </c>
      <c r="BT33" s="108"/>
      <c r="BU33" s="16">
        <f t="shared" ref="BU33" si="144">BT33-BS33</f>
        <v>-2</v>
      </c>
      <c r="BV33" s="20">
        <v>2</v>
      </c>
      <c r="BW33" s="108"/>
      <c r="BX33" s="16">
        <f t="shared" ref="BX33" si="145">BW33-BV33</f>
        <v>-2</v>
      </c>
      <c r="BY33" s="20">
        <v>2</v>
      </c>
      <c r="BZ33" s="108"/>
      <c r="CA33" s="16">
        <f t="shared" ref="CA33" si="146">BZ33-BY33</f>
        <v>-2</v>
      </c>
      <c r="CB33" s="20">
        <v>2</v>
      </c>
      <c r="CC33" s="108"/>
      <c r="CD33" s="16">
        <f t="shared" ref="CD33" si="147">CC33-CB33</f>
        <v>-2</v>
      </c>
      <c r="CE33" s="20">
        <v>2</v>
      </c>
      <c r="CF33" s="20">
        <v>2</v>
      </c>
      <c r="CG33" s="16">
        <f t="shared" ref="CG33" si="148">CF33-CE33</f>
        <v>0</v>
      </c>
      <c r="CH33" s="20">
        <f t="shared" si="38"/>
        <v>28</v>
      </c>
      <c r="CI33" s="20">
        <f t="shared" si="39"/>
        <v>10</v>
      </c>
      <c r="CJ33" s="17">
        <f t="shared" si="40"/>
        <v>-18</v>
      </c>
    </row>
    <row r="34" spans="1:107" ht="15" hidden="1" customHeight="1" x14ac:dyDescent="0.3">
      <c r="A34" s="29">
        <f t="shared" si="23"/>
        <v>27</v>
      </c>
      <c r="B34" s="36">
        <v>20180101555</v>
      </c>
      <c r="C34" s="39" t="s">
        <v>155</v>
      </c>
      <c r="D34" s="31" t="s">
        <v>177</v>
      </c>
      <c r="E34" s="33" t="s">
        <v>183</v>
      </c>
      <c r="F34" s="33" t="s">
        <v>179</v>
      </c>
      <c r="G34" s="34">
        <v>34806</v>
      </c>
      <c r="H34" s="35">
        <f t="shared" ca="1" si="97"/>
        <v>28.990305636098434</v>
      </c>
      <c r="I34" s="62" t="s">
        <v>203</v>
      </c>
      <c r="J34" s="35">
        <f t="shared" ca="1" si="98"/>
        <v>6.2642782388381582</v>
      </c>
      <c r="K34" s="36"/>
      <c r="L34" s="28" t="s">
        <v>157</v>
      </c>
      <c r="M34" s="18"/>
      <c r="N34" s="19">
        <v>1</v>
      </c>
      <c r="O34" s="19">
        <v>1</v>
      </c>
      <c r="P34" s="16">
        <f t="shared" si="99"/>
        <v>0</v>
      </c>
      <c r="Q34" s="19">
        <v>1</v>
      </c>
      <c r="R34" s="19">
        <v>2</v>
      </c>
      <c r="S34" s="16">
        <f t="shared" si="100"/>
        <v>1</v>
      </c>
      <c r="T34" s="19">
        <v>1</v>
      </c>
      <c r="U34" s="19">
        <v>1</v>
      </c>
      <c r="V34" s="16">
        <f t="shared" si="101"/>
        <v>0</v>
      </c>
      <c r="W34" s="19">
        <v>1</v>
      </c>
      <c r="X34" s="19">
        <v>1</v>
      </c>
      <c r="Y34" s="16">
        <f t="shared" si="102"/>
        <v>0</v>
      </c>
      <c r="Z34" s="19">
        <v>1</v>
      </c>
      <c r="AA34" s="19">
        <v>1</v>
      </c>
      <c r="AB34" s="16">
        <f t="shared" si="103"/>
        <v>0</v>
      </c>
      <c r="AC34" s="19">
        <v>1</v>
      </c>
      <c r="AD34" s="19">
        <v>1</v>
      </c>
      <c r="AE34" s="16">
        <f t="shared" si="104"/>
        <v>0</v>
      </c>
      <c r="AF34" s="19">
        <v>2</v>
      </c>
      <c r="AG34" s="19">
        <v>2</v>
      </c>
      <c r="AH34" s="16">
        <f t="shared" si="105"/>
        <v>0</v>
      </c>
      <c r="AI34" s="19">
        <v>1</v>
      </c>
      <c r="AJ34" s="19">
        <v>1</v>
      </c>
      <c r="AK34" s="16">
        <f t="shared" si="41"/>
        <v>0</v>
      </c>
      <c r="AL34" s="19">
        <v>1</v>
      </c>
      <c r="AM34" s="19">
        <v>1</v>
      </c>
      <c r="AN34" s="16">
        <f t="shared" si="33"/>
        <v>0</v>
      </c>
      <c r="AO34" s="19">
        <f t="shared" si="34"/>
        <v>10</v>
      </c>
      <c r="AP34" s="20">
        <f t="shared" si="35"/>
        <v>11</v>
      </c>
      <c r="AQ34" s="17">
        <f t="shared" si="106"/>
        <v>1</v>
      </c>
      <c r="AR34" s="20">
        <v>2</v>
      </c>
      <c r="AS34" s="20">
        <v>2</v>
      </c>
      <c r="AT34" s="16">
        <f t="shared" si="107"/>
        <v>0</v>
      </c>
      <c r="AU34" s="20">
        <v>2</v>
      </c>
      <c r="AV34" s="20">
        <v>2</v>
      </c>
      <c r="AW34" s="16">
        <f t="shared" si="108"/>
        <v>0</v>
      </c>
      <c r="AX34" s="20">
        <v>2</v>
      </c>
      <c r="AY34" s="20">
        <v>2</v>
      </c>
      <c r="AZ34" s="16">
        <f t="shared" si="109"/>
        <v>0</v>
      </c>
      <c r="BA34" s="20">
        <v>2</v>
      </c>
      <c r="BB34" s="108"/>
      <c r="BC34" s="16">
        <f t="shared" si="110"/>
        <v>-2</v>
      </c>
      <c r="BD34" s="20">
        <v>2</v>
      </c>
      <c r="BE34" s="108"/>
      <c r="BF34" s="16">
        <f t="shared" si="111"/>
        <v>-2</v>
      </c>
      <c r="BG34" s="20">
        <v>2</v>
      </c>
      <c r="BH34" s="108"/>
      <c r="BI34" s="16">
        <f t="shared" si="112"/>
        <v>-2</v>
      </c>
      <c r="BJ34" s="20">
        <v>2</v>
      </c>
      <c r="BK34" s="108"/>
      <c r="BL34" s="16">
        <f t="shared" si="15"/>
        <v>-2</v>
      </c>
      <c r="BM34" s="20">
        <v>2</v>
      </c>
      <c r="BN34" s="108"/>
      <c r="BO34" s="16">
        <f t="shared" si="16"/>
        <v>-2</v>
      </c>
      <c r="BP34" s="20">
        <v>2</v>
      </c>
      <c r="BQ34" s="20">
        <v>2</v>
      </c>
      <c r="BR34" s="16">
        <f t="shared" si="17"/>
        <v>0</v>
      </c>
      <c r="BS34" s="20">
        <v>2</v>
      </c>
      <c r="BT34" s="108"/>
      <c r="BU34" s="16">
        <f t="shared" si="18"/>
        <v>-2</v>
      </c>
      <c r="BV34" s="20">
        <v>2</v>
      </c>
      <c r="BW34" s="108"/>
      <c r="BX34" s="16">
        <f t="shared" si="19"/>
        <v>-2</v>
      </c>
      <c r="BY34" s="20">
        <v>2</v>
      </c>
      <c r="BZ34" s="108"/>
      <c r="CA34" s="16">
        <f t="shared" si="20"/>
        <v>-2</v>
      </c>
      <c r="CB34" s="20">
        <v>2</v>
      </c>
      <c r="CC34" s="108"/>
      <c r="CD34" s="16">
        <f t="shared" si="21"/>
        <v>-2</v>
      </c>
      <c r="CE34" s="20">
        <v>2</v>
      </c>
      <c r="CF34" s="20">
        <v>2</v>
      </c>
      <c r="CG34" s="16">
        <f t="shared" si="22"/>
        <v>0</v>
      </c>
      <c r="CH34" s="20">
        <f t="shared" si="38"/>
        <v>28</v>
      </c>
      <c r="CI34" s="20">
        <f t="shared" si="39"/>
        <v>10</v>
      </c>
      <c r="CJ34" s="17">
        <f t="shared" si="40"/>
        <v>-18</v>
      </c>
    </row>
    <row r="35" spans="1:107" ht="15" customHeight="1" x14ac:dyDescent="0.3">
      <c r="A35" s="48"/>
      <c r="B35" s="49"/>
      <c r="C35" s="50"/>
      <c r="D35" s="50"/>
      <c r="E35" s="51"/>
      <c r="F35" s="51"/>
      <c r="G35" s="52"/>
      <c r="H35" s="53"/>
      <c r="I35" s="63"/>
      <c r="J35" s="53"/>
      <c r="K35" s="49"/>
      <c r="L35" s="54"/>
      <c r="M35" s="55"/>
      <c r="P35" s="56"/>
      <c r="S35" s="56"/>
      <c r="V35" s="56"/>
      <c r="Y35" s="56"/>
      <c r="AB35" s="56"/>
      <c r="AE35" s="56"/>
      <c r="AH35" s="56"/>
      <c r="AO35" s="26"/>
      <c r="AP35" s="26"/>
      <c r="AQ35" s="57"/>
      <c r="AR35" s="26"/>
      <c r="AS35" s="26"/>
      <c r="AT35" s="56"/>
      <c r="AU35" s="26"/>
      <c r="AV35" s="26"/>
      <c r="AW35" s="56"/>
      <c r="AX35" s="26"/>
      <c r="AY35" s="26"/>
      <c r="AZ35" s="56"/>
      <c r="BA35" s="26"/>
      <c r="BB35" s="26"/>
      <c r="BC35" s="56"/>
      <c r="BD35" s="26"/>
      <c r="BE35" s="26"/>
      <c r="BF35" s="56"/>
      <c r="BG35" s="26"/>
      <c r="BH35" s="26"/>
      <c r="BI35" s="56"/>
      <c r="BJ35" s="26"/>
      <c r="BK35" s="26"/>
      <c r="BL35" s="56"/>
      <c r="BM35" s="26"/>
      <c r="BN35" s="26"/>
      <c r="BO35" s="56"/>
      <c r="BP35" s="26"/>
      <c r="BQ35" s="26"/>
      <c r="BR35" s="56"/>
      <c r="BS35" s="26"/>
      <c r="BT35" s="26"/>
      <c r="BU35" s="56"/>
      <c r="BV35" s="26"/>
      <c r="BW35" s="26"/>
      <c r="BX35" s="56"/>
      <c r="BY35" s="26"/>
      <c r="BZ35" s="26"/>
      <c r="CA35" s="56"/>
      <c r="CB35" s="26"/>
      <c r="CC35" s="26"/>
      <c r="CD35" s="56"/>
      <c r="CE35" s="26"/>
      <c r="CF35" s="26"/>
      <c r="CG35" s="56"/>
      <c r="CH35" s="26"/>
      <c r="CI35" s="26"/>
      <c r="CJ35" s="57"/>
    </row>
    <row r="36" spans="1:107" ht="15" customHeight="1" x14ac:dyDescent="0.3">
      <c r="A36" s="48"/>
      <c r="B36" s="49"/>
      <c r="C36" s="50"/>
      <c r="D36" s="50"/>
      <c r="E36" s="51"/>
      <c r="F36" s="51"/>
      <c r="G36" s="52"/>
      <c r="H36" s="53"/>
      <c r="I36" s="63"/>
      <c r="J36" s="53"/>
      <c r="K36" s="49"/>
      <c r="L36" s="54"/>
      <c r="M36" s="55"/>
      <c r="P36" s="56"/>
      <c r="S36" s="56"/>
      <c r="V36" s="56"/>
      <c r="Y36" s="56"/>
      <c r="AB36" s="56"/>
      <c r="AE36" s="56"/>
      <c r="AH36" s="56"/>
      <c r="AO36" s="26"/>
      <c r="AP36" s="26"/>
      <c r="AQ36" s="57"/>
      <c r="AR36" s="26"/>
      <c r="AS36" s="26"/>
      <c r="AT36" s="56"/>
      <c r="AU36" s="26"/>
      <c r="AV36" s="26"/>
      <c r="AW36" s="56"/>
      <c r="AX36" s="26"/>
      <c r="AY36" s="26"/>
      <c r="AZ36" s="56"/>
      <c r="BA36" s="26"/>
      <c r="BB36" s="26"/>
      <c r="BC36" s="56"/>
      <c r="BD36" s="26"/>
      <c r="BE36" s="26"/>
      <c r="BF36" s="56"/>
      <c r="BG36" s="26"/>
      <c r="BH36" s="26"/>
      <c r="BI36" s="56"/>
      <c r="BJ36" s="26"/>
      <c r="BK36" s="26"/>
      <c r="BL36" s="56"/>
      <c r="BM36" s="26"/>
      <c r="BN36" s="26"/>
      <c r="BO36" s="56"/>
      <c r="BP36" s="26"/>
      <c r="BQ36" s="26"/>
      <c r="BR36" s="56"/>
      <c r="BS36" s="26"/>
      <c r="BT36" s="26"/>
      <c r="BU36" s="56"/>
      <c r="BV36" s="26"/>
      <c r="BW36" s="26"/>
      <c r="BX36" s="56"/>
      <c r="BY36" s="26"/>
      <c r="BZ36" s="26"/>
      <c r="CA36" s="56"/>
      <c r="CB36" s="26"/>
      <c r="CC36" s="26"/>
      <c r="CD36" s="56"/>
      <c r="CE36" s="26"/>
      <c r="CF36" s="26"/>
      <c r="CG36" s="56"/>
      <c r="CH36" s="26"/>
      <c r="CI36" s="26"/>
      <c r="CJ36" s="57"/>
    </row>
    <row r="38" spans="1:107" x14ac:dyDescent="0.3">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row>
    <row r="39" spans="1:107" x14ac:dyDescent="0.3">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row>
    <row r="40" spans="1:107" x14ac:dyDescent="0.3">
      <c r="A40" s="125" t="s">
        <v>24</v>
      </c>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6"/>
      <c r="BR40" s="126"/>
      <c r="BS40" s="126"/>
      <c r="BT40" s="126"/>
      <c r="BU40" s="126"/>
      <c r="BV40" s="126"/>
      <c r="BW40" s="126"/>
      <c r="BX40" s="126"/>
      <c r="BY40" s="126"/>
      <c r="BZ40" s="126"/>
      <c r="CA40" s="126"/>
      <c r="CB40" s="126"/>
      <c r="CC40" s="126"/>
      <c r="CD40" s="126"/>
      <c r="CE40" s="126"/>
      <c r="CF40" s="126"/>
      <c r="CG40" s="126"/>
      <c r="CH40" s="126"/>
      <c r="CI40" s="126"/>
      <c r="CJ40" s="126"/>
    </row>
    <row r="41" spans="1:107" ht="15" customHeight="1" x14ac:dyDescent="0.3">
      <c r="A41" s="22" t="s">
        <v>25</v>
      </c>
      <c r="B41" s="127" t="s">
        <v>26</v>
      </c>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8"/>
      <c r="BR41" s="128"/>
      <c r="BS41" s="128"/>
      <c r="BT41" s="128"/>
      <c r="BU41" s="128"/>
      <c r="BV41" s="128"/>
      <c r="BW41" s="128"/>
      <c r="BX41" s="128"/>
      <c r="BY41" s="128"/>
      <c r="BZ41" s="128"/>
      <c r="CA41" s="128"/>
      <c r="CB41" s="128"/>
      <c r="CC41" s="128"/>
      <c r="CD41" s="128"/>
      <c r="CE41" s="128"/>
      <c r="CF41" s="128"/>
      <c r="CG41" s="128"/>
      <c r="CH41" s="128"/>
      <c r="CI41" s="128"/>
      <c r="CJ41" s="128"/>
    </row>
    <row r="42" spans="1:107" ht="15" customHeight="1" x14ac:dyDescent="0.3">
      <c r="A42" s="22">
        <v>1</v>
      </c>
      <c r="B42" s="129" t="s">
        <v>27</v>
      </c>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0"/>
      <c r="BR42" s="130"/>
      <c r="BS42" s="130"/>
      <c r="BT42" s="130"/>
      <c r="BU42" s="130"/>
      <c r="BV42" s="130"/>
      <c r="BW42" s="130"/>
      <c r="BX42" s="130"/>
      <c r="BY42" s="130"/>
      <c r="BZ42" s="130"/>
      <c r="CA42" s="130"/>
      <c r="CB42" s="130"/>
      <c r="CC42" s="130"/>
      <c r="CD42" s="130"/>
      <c r="CE42" s="130"/>
      <c r="CF42" s="130"/>
      <c r="CG42" s="130"/>
      <c r="CH42" s="130"/>
      <c r="CI42" s="130"/>
      <c r="CJ42" s="130"/>
    </row>
    <row r="43" spans="1:107" ht="15" customHeight="1" x14ac:dyDescent="0.3">
      <c r="A43" s="22">
        <v>2</v>
      </c>
      <c r="B43" s="109" t="s">
        <v>28</v>
      </c>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110"/>
      <c r="CC43" s="110"/>
      <c r="CD43" s="110"/>
      <c r="CE43" s="110"/>
      <c r="CF43" s="110"/>
      <c r="CG43" s="110"/>
      <c r="CH43" s="110"/>
      <c r="CI43" s="110"/>
      <c r="CJ43" s="110"/>
    </row>
    <row r="44" spans="1:107" ht="15" customHeight="1" x14ac:dyDescent="0.3">
      <c r="A44" s="23">
        <v>3</v>
      </c>
      <c r="B44" s="111" t="s">
        <v>29</v>
      </c>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row>
    <row r="45" spans="1:107" ht="15" customHeight="1" x14ac:dyDescent="0.3">
      <c r="A45" s="22">
        <v>4</v>
      </c>
      <c r="B45" s="113" t="s">
        <v>30</v>
      </c>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c r="BT45" s="114"/>
      <c r="BU45" s="114"/>
      <c r="BV45" s="114"/>
      <c r="BW45" s="114"/>
      <c r="BX45" s="114"/>
      <c r="BY45" s="114"/>
      <c r="BZ45" s="114"/>
      <c r="CA45" s="114"/>
      <c r="CB45" s="114"/>
      <c r="CC45" s="114"/>
      <c r="CD45" s="114"/>
      <c r="CE45" s="114"/>
      <c r="CF45" s="114"/>
      <c r="CG45" s="114"/>
      <c r="CH45" s="114"/>
      <c r="CI45" s="114"/>
      <c r="CJ45" s="114"/>
    </row>
    <row r="46" spans="1:107" ht="15" customHeight="1" x14ac:dyDescent="0.3">
      <c r="A46" s="24">
        <v>5</v>
      </c>
      <c r="B46" s="115" t="s">
        <v>31</v>
      </c>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6"/>
      <c r="BU46" s="116"/>
      <c r="BV46" s="116"/>
      <c r="BW46" s="116"/>
      <c r="BX46" s="116"/>
      <c r="BY46" s="116"/>
      <c r="BZ46" s="116"/>
      <c r="CA46" s="116"/>
      <c r="CB46" s="116"/>
      <c r="CC46" s="116"/>
      <c r="CD46" s="116"/>
      <c r="CE46" s="116"/>
      <c r="CF46" s="116"/>
      <c r="CG46" s="116"/>
      <c r="CH46" s="116"/>
      <c r="CI46" s="116"/>
      <c r="CJ46" s="116"/>
    </row>
    <row r="47" spans="1:107" ht="15" customHeight="1" thickBot="1" x14ac:dyDescent="0.35">
      <c r="A47" s="25">
        <v>6</v>
      </c>
      <c r="B47" s="117" t="s">
        <v>32</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c r="BT47" s="118"/>
      <c r="BU47" s="118"/>
      <c r="BV47" s="118"/>
      <c r="BW47" s="118"/>
      <c r="BX47" s="118"/>
      <c r="BY47" s="118"/>
      <c r="BZ47" s="118"/>
      <c r="CA47" s="118"/>
      <c r="CB47" s="118"/>
      <c r="CC47" s="118"/>
      <c r="CD47" s="118"/>
      <c r="CE47" s="118"/>
      <c r="CF47" s="118"/>
      <c r="CG47" s="118"/>
      <c r="CH47" s="118"/>
      <c r="CI47" s="118"/>
      <c r="CJ47" s="118"/>
    </row>
  </sheetData>
  <autoFilter ref="A6:CJ34" xr:uid="{00000000-0009-0000-0000-000000000000}">
    <filterColumn colId="3">
      <filters>
        <filter val="L. JUNIOR GROUP LEADER"/>
      </filters>
    </filterColumn>
    <filterColumn colId="10" showButton="0"/>
    <filterColumn colId="11" showButton="0"/>
    <filterColumn colId="13" showButton="0"/>
    <filterColumn colId="14" showButton="0"/>
    <filterColumn colId="16" showButton="0"/>
    <filterColumn colId="17" showButton="0"/>
    <filterColumn colId="19" showButton="0"/>
    <filterColumn colId="20" showButton="0"/>
    <filterColumn colId="22" showButton="0"/>
    <filterColumn colId="23" showButton="0"/>
    <filterColumn colId="25" showButton="0"/>
    <filterColumn colId="26" showButton="0"/>
    <filterColumn colId="28" showButton="0"/>
    <filterColumn colId="29" showButton="0"/>
    <filterColumn colId="31" showButton="0"/>
    <filterColumn colId="32" showButton="0"/>
    <filterColumn colId="43" showButton="0"/>
    <filterColumn colId="44" showButton="0"/>
    <filterColumn colId="46" showButton="0"/>
    <filterColumn colId="47" showButton="0"/>
    <filterColumn colId="49" showButton="0"/>
    <filterColumn colId="50" showButton="0"/>
    <filterColumn colId="52" showButton="0"/>
    <filterColumn colId="53" showButton="0"/>
    <filterColumn colId="55" showButton="0"/>
    <filterColumn colId="56" showButton="0"/>
    <filterColumn colId="58" showButton="0"/>
    <filterColumn colId="59" showButton="0"/>
  </autoFilter>
  <mergeCells count="51">
    <mergeCell ref="CE6:CG6"/>
    <mergeCell ref="BJ6:BL6"/>
    <mergeCell ref="BM6:BO6"/>
    <mergeCell ref="BP6:BR6"/>
    <mergeCell ref="BS6:BU6"/>
    <mergeCell ref="BV6:BX6"/>
    <mergeCell ref="BY6:CA6"/>
    <mergeCell ref="CB6:CD6"/>
    <mergeCell ref="H6:H7"/>
    <mergeCell ref="A2:B2"/>
    <mergeCell ref="C2:CJ2"/>
    <mergeCell ref="A3:CJ3"/>
    <mergeCell ref="A6:A7"/>
    <mergeCell ref="B6:B7"/>
    <mergeCell ref="C6:C7"/>
    <mergeCell ref="D6:D7"/>
    <mergeCell ref="E6:E7"/>
    <mergeCell ref="F6:F7"/>
    <mergeCell ref="G6:G7"/>
    <mergeCell ref="I6:I7"/>
    <mergeCell ref="J6:J7"/>
    <mergeCell ref="K6:M6"/>
    <mergeCell ref="N6:P6"/>
    <mergeCell ref="Q6:S6"/>
    <mergeCell ref="BD6:BF6"/>
    <mergeCell ref="BG6:BI6"/>
    <mergeCell ref="T6:V6"/>
    <mergeCell ref="AC6:AE6"/>
    <mergeCell ref="AF6:AH6"/>
    <mergeCell ref="AO6:AO7"/>
    <mergeCell ref="AP6:AP7"/>
    <mergeCell ref="AQ6:AQ7"/>
    <mergeCell ref="W6:Y6"/>
    <mergeCell ref="AI6:AK6"/>
    <mergeCell ref="AL6:AN6"/>
    <mergeCell ref="B44:CJ44"/>
    <mergeCell ref="B45:CJ45"/>
    <mergeCell ref="B46:CJ46"/>
    <mergeCell ref="B47:CJ47"/>
    <mergeCell ref="Z6:AB6"/>
    <mergeCell ref="CH6:CH7"/>
    <mergeCell ref="CI6:CI7"/>
    <mergeCell ref="CJ6:CJ7"/>
    <mergeCell ref="B43:CJ43"/>
    <mergeCell ref="A40:CJ40"/>
    <mergeCell ref="B41:CJ41"/>
    <mergeCell ref="B42:CJ42"/>
    <mergeCell ref="AR6:AT6"/>
    <mergeCell ref="AU6:AW6"/>
    <mergeCell ref="AX6:AZ6"/>
    <mergeCell ref="BA6:BC6"/>
  </mergeCells>
  <conditionalFormatting sqref="P8 S8 V8 Y8 AB8 AE8 AH8">
    <cfRule type="colorScale" priority="1">
      <colorScale>
        <cfvo type="num" val="-1"/>
        <cfvo type="num" val="0"/>
        <cfvo type="num" val="1"/>
        <color rgb="FFF8696B"/>
        <color rgb="FFFFEB84"/>
        <color rgb="FF63BE7B"/>
      </colorScale>
    </cfRule>
  </conditionalFormatting>
  <conditionalFormatting sqref="P31 S31 V31 Y31 AB31 AE31 AH31 AT31 AW31 AZ31 P21 S21 V21 Y21 AB21 AE21 AH21 AT21 AW21 AZ21">
    <cfRule type="colorScale" priority="12">
      <colorScale>
        <cfvo type="num" val="-1"/>
        <cfvo type="num" val="0"/>
        <cfvo type="num" val="1"/>
        <color rgb="FFF8696B"/>
        <color rgb="FFFFEB84"/>
        <color rgb="FF63BE7B"/>
      </colorScale>
    </cfRule>
  </conditionalFormatting>
  <conditionalFormatting sqref="P32:P33 S32:S33 V32:V33 Y32:Y33 AB32:AB33 AE32:AE33 AH32:AH33 AT32:AT33 AW32:AW33 AZ32:AZ33 P26:P27 S26:S27 V26:V27 Y26:Y27 AB26:AB27 AE26:AE27 AH26:AH27 AT26:AT27 AW26:AW27 AZ26:AZ27 P15:P18 S15:S18 V15:V18 Y15:Y18 AB15:AB18 AE15:AE18 AH15:AH18 AT15:AT18 AW15:AW18 AZ15:AZ18 AH2:AH7 AE2:AE7 AB2:AB7 Y2:Y7 V2:V7 S2:S7 P2:P7 AZ2:AZ12 AW7:AW12 AT7:AT12 BC1:BC1048576 BF1:BF1048576 BI6:BI36 BL6:BL36 BO6:BO36 CG6:CG36 BR6:BR36 BU6:BU36 BX7:BX36 CA7:CA36 CD7:CD36 AK1:AK1048576 AN1:AN1048576">
    <cfRule type="colorScale" priority="6">
      <colorScale>
        <cfvo type="num" val="-1"/>
        <cfvo type="num" val="0"/>
        <cfvo type="num" val="1"/>
        <color rgb="FFF8696B"/>
        <color rgb="FFFFEB84"/>
        <color rgb="FF63BE7B"/>
      </colorScale>
    </cfRule>
  </conditionalFormatting>
  <conditionalFormatting sqref="AQ21 AQ31">
    <cfRule type="colorScale" priority="13">
      <colorScale>
        <cfvo type="num" val="-1"/>
        <cfvo type="num" val="0"/>
        <cfvo type="num" val="2"/>
        <color rgb="FFF8696B"/>
        <color rgb="FFFFEB84"/>
        <color rgb="FF63BE7B"/>
      </colorScale>
    </cfRule>
  </conditionalFormatting>
  <conditionalFormatting sqref="AQ22:AQ23 AQ14 AQ19 AQ34:AQ1048576 AQ2:AQ12 CJ1:CJ1048576">
    <cfRule type="colorScale" priority="29">
      <colorScale>
        <cfvo type="num" val="-1"/>
        <cfvo type="num" val="0"/>
        <cfvo type="num" val="2"/>
        <color rgb="FFF8696B"/>
        <color rgb="FFFFEB84"/>
        <color rgb="FF63BE7B"/>
      </colorScale>
    </cfRule>
  </conditionalFormatting>
  <conditionalFormatting sqref="AQ24:AQ25 AQ13">
    <cfRule type="colorScale" priority="9">
      <colorScale>
        <cfvo type="num" val="-1"/>
        <cfvo type="num" val="0"/>
        <cfvo type="num" val="2"/>
        <color rgb="FFF8696B"/>
        <color rgb="FFFFEB84"/>
        <color rgb="FF63BE7B"/>
      </colorScale>
    </cfRule>
  </conditionalFormatting>
  <conditionalFormatting sqref="AQ28:AQ30 AQ20">
    <cfRule type="colorScale" priority="5">
      <colorScale>
        <cfvo type="num" val="-1"/>
        <cfvo type="num" val="0"/>
        <cfvo type="num" val="2"/>
        <color rgb="FFF8696B"/>
        <color rgb="FFFFEB84"/>
        <color rgb="FF63BE7B"/>
      </colorScale>
    </cfRule>
  </conditionalFormatting>
  <conditionalFormatting sqref="AQ32:AQ33 AQ26:AQ27 AQ15:AQ18">
    <cfRule type="colorScale" priority="7">
      <colorScale>
        <cfvo type="num" val="-1"/>
        <cfvo type="num" val="0"/>
        <cfvo type="num" val="2"/>
        <color rgb="FFF8696B"/>
        <color rgb="FFFFEB84"/>
        <color rgb="FF63BE7B"/>
      </colorScale>
    </cfRule>
  </conditionalFormatting>
  <conditionalFormatting sqref="AT2:AT5">
    <cfRule type="colorScale" priority="21">
      <colorScale>
        <cfvo type="num" val="-1"/>
        <cfvo type="num" val="0"/>
        <cfvo type="num" val="1"/>
        <color rgb="FFF8696B"/>
        <color rgb="FFFFEB84"/>
        <color rgb="FF63BE7B"/>
      </colorScale>
    </cfRule>
  </conditionalFormatting>
  <conditionalFormatting sqref="AT6">
    <cfRule type="colorScale" priority="15">
      <colorScale>
        <cfvo type="num" val="-1"/>
        <cfvo type="num" val="0"/>
        <cfvo type="num" val="1"/>
        <color rgb="FFF8696B"/>
        <color rgb="FFFFEB84"/>
        <color rgb="FF63BE7B"/>
      </colorScale>
    </cfRule>
  </conditionalFormatting>
  <conditionalFormatting sqref="AW2:AW5">
    <cfRule type="colorScale" priority="20">
      <colorScale>
        <cfvo type="num" val="-1"/>
        <cfvo type="num" val="0"/>
        <cfvo type="num" val="1"/>
        <color rgb="FFF8696B"/>
        <color rgb="FFFFEB84"/>
        <color rgb="FF63BE7B"/>
      </colorScale>
    </cfRule>
  </conditionalFormatting>
  <conditionalFormatting sqref="AW6">
    <cfRule type="colorScale" priority="14">
      <colorScale>
        <cfvo type="num" val="-1"/>
        <cfvo type="num" val="0"/>
        <cfvo type="num" val="1"/>
        <color rgb="FFF8696B"/>
        <color rgb="FFFFEB84"/>
        <color rgb="FF63BE7B"/>
      </colorScale>
    </cfRule>
  </conditionalFormatting>
  <conditionalFormatting sqref="AZ22:AZ23 AW22:AW23 AT22:AT23 AH22:AH23 AE22:AE23 AB22:AB23 Y22:Y23 V22:V23 S22:S23 P22:P23 P14 S14 V14 Y14 AB14 AE14 AH14 AT14 AW14 AZ14 AZ19 AW19 AT19 AH19 AE19 AB19 Y19 V19 S19 P19 BI2:CG5 BI37:CG1048576 BX6:BY6 CB6 AZ34:AZ1048576 AW34:AW1048576 AT34:AT1048576 AH34:AH1048576 AE34:AE1048576 AB34:AB1048576 Y34:Y1048576 V34:V1048576 S34:S1048576 P34:P1048576 P9:P12 S9:S12 V9:V12 Y9:Y12 AB9:AB12 AE9:AE12 AH9:AH12">
    <cfRule type="colorScale" priority="28">
      <colorScale>
        <cfvo type="num" val="-1"/>
        <cfvo type="num" val="0"/>
        <cfvo type="num" val="1"/>
        <color rgb="FFF8696B"/>
        <color rgb="FFFFEB84"/>
        <color rgb="FF63BE7B"/>
      </colorScale>
    </cfRule>
  </conditionalFormatting>
  <conditionalFormatting sqref="AZ24:AZ25 AW24:AW25 AT24:AT25 AH24:AH25 AE24:AE25 AB24:AB25 Y24:Y25 V24:V25 S24:S25 P24:P25 AW13 AZ13 AT13 AH13 AE13 AB13 Y13 V13 S13 P13">
    <cfRule type="colorScale" priority="8">
      <colorScale>
        <cfvo type="num" val="-1"/>
        <cfvo type="num" val="0"/>
        <cfvo type="num" val="1"/>
        <color rgb="FFF8696B"/>
        <color rgb="FFFFEB84"/>
        <color rgb="FF63BE7B"/>
      </colorScale>
    </cfRule>
  </conditionalFormatting>
  <conditionalFormatting sqref="AZ28:AZ30 AW28:AW30 AT28:AT30 AH28:AH30 AE28:AE30 AB28:AB30 Y28:Y30 V28:V30 S28:S30 P28:P30 AW20 AZ20 AT20 AH20 AE20 AB20 Y20 V20 S20 P20">
    <cfRule type="colorScale" priority="4">
      <colorScale>
        <cfvo type="num" val="-1"/>
        <cfvo type="num" val="0"/>
        <cfvo type="num" val="1"/>
        <color rgb="FFF8696B"/>
        <color rgb="FFFFEB84"/>
        <color rgb="FF63BE7B"/>
      </colorScale>
    </cfRule>
  </conditionalFormatting>
  <pageMargins left="0.45" right="0.45" top="0.5" bottom="0.5" header="0.3" footer="0.3"/>
  <pageSetup scale="73"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40"/>
  <sheetViews>
    <sheetView showGridLines="0" zoomScale="90" zoomScaleNormal="90" workbookViewId="0">
      <selection activeCell="M23" sqref="M23"/>
    </sheetView>
  </sheetViews>
  <sheetFormatPr defaultRowHeight="14.4" x14ac:dyDescent="0.3"/>
  <cols>
    <col min="1" max="1" width="32" bestFit="1" customWidth="1"/>
    <col min="2" max="11" width="5" customWidth="1"/>
    <col min="12" max="12" width="1.109375" customWidth="1"/>
    <col min="13" max="22" width="5" customWidth="1"/>
    <col min="23" max="23" width="1.109375" customWidth="1"/>
    <col min="24" max="33" width="5" customWidth="1"/>
    <col min="260" max="260" width="32" bestFit="1" customWidth="1"/>
    <col min="261" max="269" width="5" customWidth="1"/>
    <col min="270" max="270" width="1.109375" customWidth="1"/>
    <col min="271" max="279" width="5" customWidth="1"/>
    <col min="280" max="280" width="1.109375" customWidth="1"/>
    <col min="281" max="289" width="5" customWidth="1"/>
    <col min="516" max="516" width="32" bestFit="1" customWidth="1"/>
    <col min="517" max="525" width="5" customWidth="1"/>
    <col min="526" max="526" width="1.109375" customWidth="1"/>
    <col min="527" max="535" width="5" customWidth="1"/>
    <col min="536" max="536" width="1.109375" customWidth="1"/>
    <col min="537" max="545" width="5" customWidth="1"/>
    <col min="772" max="772" width="32" bestFit="1" customWidth="1"/>
    <col min="773" max="781" width="5" customWidth="1"/>
    <col min="782" max="782" width="1.109375" customWidth="1"/>
    <col min="783" max="791" width="5" customWidth="1"/>
    <col min="792" max="792" width="1.109375" customWidth="1"/>
    <col min="793" max="801" width="5" customWidth="1"/>
    <col min="1028" max="1028" width="32" bestFit="1" customWidth="1"/>
    <col min="1029" max="1037" width="5" customWidth="1"/>
    <col min="1038" max="1038" width="1.109375" customWidth="1"/>
    <col min="1039" max="1047" width="5" customWidth="1"/>
    <col min="1048" max="1048" width="1.109375" customWidth="1"/>
    <col min="1049" max="1057" width="5" customWidth="1"/>
    <col min="1284" max="1284" width="32" bestFit="1" customWidth="1"/>
    <col min="1285" max="1293" width="5" customWidth="1"/>
    <col min="1294" max="1294" width="1.109375" customWidth="1"/>
    <col min="1295" max="1303" width="5" customWidth="1"/>
    <col min="1304" max="1304" width="1.109375" customWidth="1"/>
    <col min="1305" max="1313" width="5" customWidth="1"/>
    <col min="1540" max="1540" width="32" bestFit="1" customWidth="1"/>
    <col min="1541" max="1549" width="5" customWidth="1"/>
    <col min="1550" max="1550" width="1.109375" customWidth="1"/>
    <col min="1551" max="1559" width="5" customWidth="1"/>
    <col min="1560" max="1560" width="1.109375" customWidth="1"/>
    <col min="1561" max="1569" width="5" customWidth="1"/>
    <col min="1796" max="1796" width="32" bestFit="1" customWidth="1"/>
    <col min="1797" max="1805" width="5" customWidth="1"/>
    <col min="1806" max="1806" width="1.109375" customWidth="1"/>
    <col min="1807" max="1815" width="5" customWidth="1"/>
    <col min="1816" max="1816" width="1.109375" customWidth="1"/>
    <col min="1817" max="1825" width="5" customWidth="1"/>
    <col min="2052" max="2052" width="32" bestFit="1" customWidth="1"/>
    <col min="2053" max="2061" width="5" customWidth="1"/>
    <col min="2062" max="2062" width="1.109375" customWidth="1"/>
    <col min="2063" max="2071" width="5" customWidth="1"/>
    <col min="2072" max="2072" width="1.109375" customWidth="1"/>
    <col min="2073" max="2081" width="5" customWidth="1"/>
    <col min="2308" max="2308" width="32" bestFit="1" customWidth="1"/>
    <col min="2309" max="2317" width="5" customWidth="1"/>
    <col min="2318" max="2318" width="1.109375" customWidth="1"/>
    <col min="2319" max="2327" width="5" customWidth="1"/>
    <col min="2328" max="2328" width="1.109375" customWidth="1"/>
    <col min="2329" max="2337" width="5" customWidth="1"/>
    <col min="2564" max="2564" width="32" bestFit="1" customWidth="1"/>
    <col min="2565" max="2573" width="5" customWidth="1"/>
    <col min="2574" max="2574" width="1.109375" customWidth="1"/>
    <col min="2575" max="2583" width="5" customWidth="1"/>
    <col min="2584" max="2584" width="1.109375" customWidth="1"/>
    <col min="2585" max="2593" width="5" customWidth="1"/>
    <col min="2820" max="2820" width="32" bestFit="1" customWidth="1"/>
    <col min="2821" max="2829" width="5" customWidth="1"/>
    <col min="2830" max="2830" width="1.109375" customWidth="1"/>
    <col min="2831" max="2839" width="5" customWidth="1"/>
    <col min="2840" max="2840" width="1.109375" customWidth="1"/>
    <col min="2841" max="2849" width="5" customWidth="1"/>
    <col min="3076" max="3076" width="32" bestFit="1" customWidth="1"/>
    <col min="3077" max="3085" width="5" customWidth="1"/>
    <col min="3086" max="3086" width="1.109375" customWidth="1"/>
    <col min="3087" max="3095" width="5" customWidth="1"/>
    <col min="3096" max="3096" width="1.109375" customWidth="1"/>
    <col min="3097" max="3105" width="5" customWidth="1"/>
    <col min="3332" max="3332" width="32" bestFit="1" customWidth="1"/>
    <col min="3333" max="3341" width="5" customWidth="1"/>
    <col min="3342" max="3342" width="1.109375" customWidth="1"/>
    <col min="3343" max="3351" width="5" customWidth="1"/>
    <col min="3352" max="3352" width="1.109375" customWidth="1"/>
    <col min="3353" max="3361" width="5" customWidth="1"/>
    <col min="3588" max="3588" width="32" bestFit="1" customWidth="1"/>
    <col min="3589" max="3597" width="5" customWidth="1"/>
    <col min="3598" max="3598" width="1.109375" customWidth="1"/>
    <col min="3599" max="3607" width="5" customWidth="1"/>
    <col min="3608" max="3608" width="1.109375" customWidth="1"/>
    <col min="3609" max="3617" width="5" customWidth="1"/>
    <col min="3844" max="3844" width="32" bestFit="1" customWidth="1"/>
    <col min="3845" max="3853" width="5" customWidth="1"/>
    <col min="3854" max="3854" width="1.109375" customWidth="1"/>
    <col min="3855" max="3863" width="5" customWidth="1"/>
    <col min="3864" max="3864" width="1.109375" customWidth="1"/>
    <col min="3865" max="3873" width="5" customWidth="1"/>
    <col min="4100" max="4100" width="32" bestFit="1" customWidth="1"/>
    <col min="4101" max="4109" width="5" customWidth="1"/>
    <col min="4110" max="4110" width="1.109375" customWidth="1"/>
    <col min="4111" max="4119" width="5" customWidth="1"/>
    <col min="4120" max="4120" width="1.109375" customWidth="1"/>
    <col min="4121" max="4129" width="5" customWidth="1"/>
    <col min="4356" max="4356" width="32" bestFit="1" customWidth="1"/>
    <col min="4357" max="4365" width="5" customWidth="1"/>
    <col min="4366" max="4366" width="1.109375" customWidth="1"/>
    <col min="4367" max="4375" width="5" customWidth="1"/>
    <col min="4376" max="4376" width="1.109375" customWidth="1"/>
    <col min="4377" max="4385" width="5" customWidth="1"/>
    <col min="4612" max="4612" width="32" bestFit="1" customWidth="1"/>
    <col min="4613" max="4621" width="5" customWidth="1"/>
    <col min="4622" max="4622" width="1.109375" customWidth="1"/>
    <col min="4623" max="4631" width="5" customWidth="1"/>
    <col min="4632" max="4632" width="1.109375" customWidth="1"/>
    <col min="4633" max="4641" width="5" customWidth="1"/>
    <col min="4868" max="4868" width="32" bestFit="1" customWidth="1"/>
    <col min="4869" max="4877" width="5" customWidth="1"/>
    <col min="4878" max="4878" width="1.109375" customWidth="1"/>
    <col min="4879" max="4887" width="5" customWidth="1"/>
    <col min="4888" max="4888" width="1.109375" customWidth="1"/>
    <col min="4889" max="4897" width="5" customWidth="1"/>
    <col min="5124" max="5124" width="32" bestFit="1" customWidth="1"/>
    <col min="5125" max="5133" width="5" customWidth="1"/>
    <col min="5134" max="5134" width="1.109375" customWidth="1"/>
    <col min="5135" max="5143" width="5" customWidth="1"/>
    <col min="5144" max="5144" width="1.109375" customWidth="1"/>
    <col min="5145" max="5153" width="5" customWidth="1"/>
    <col min="5380" max="5380" width="32" bestFit="1" customWidth="1"/>
    <col min="5381" max="5389" width="5" customWidth="1"/>
    <col min="5390" max="5390" width="1.109375" customWidth="1"/>
    <col min="5391" max="5399" width="5" customWidth="1"/>
    <col min="5400" max="5400" width="1.109375" customWidth="1"/>
    <col min="5401" max="5409" width="5" customWidth="1"/>
    <col min="5636" max="5636" width="32" bestFit="1" customWidth="1"/>
    <col min="5637" max="5645" width="5" customWidth="1"/>
    <col min="5646" max="5646" width="1.109375" customWidth="1"/>
    <col min="5647" max="5655" width="5" customWidth="1"/>
    <col min="5656" max="5656" width="1.109375" customWidth="1"/>
    <col min="5657" max="5665" width="5" customWidth="1"/>
    <col min="5892" max="5892" width="32" bestFit="1" customWidth="1"/>
    <col min="5893" max="5901" width="5" customWidth="1"/>
    <col min="5902" max="5902" width="1.109375" customWidth="1"/>
    <col min="5903" max="5911" width="5" customWidth="1"/>
    <col min="5912" max="5912" width="1.109375" customWidth="1"/>
    <col min="5913" max="5921" width="5" customWidth="1"/>
    <col min="6148" max="6148" width="32" bestFit="1" customWidth="1"/>
    <col min="6149" max="6157" width="5" customWidth="1"/>
    <col min="6158" max="6158" width="1.109375" customWidth="1"/>
    <col min="6159" max="6167" width="5" customWidth="1"/>
    <col min="6168" max="6168" width="1.109375" customWidth="1"/>
    <col min="6169" max="6177" width="5" customWidth="1"/>
    <col min="6404" max="6404" width="32" bestFit="1" customWidth="1"/>
    <col min="6405" max="6413" width="5" customWidth="1"/>
    <col min="6414" max="6414" width="1.109375" customWidth="1"/>
    <col min="6415" max="6423" width="5" customWidth="1"/>
    <col min="6424" max="6424" width="1.109375" customWidth="1"/>
    <col min="6425" max="6433" width="5" customWidth="1"/>
    <col min="6660" max="6660" width="32" bestFit="1" customWidth="1"/>
    <col min="6661" max="6669" width="5" customWidth="1"/>
    <col min="6670" max="6670" width="1.109375" customWidth="1"/>
    <col min="6671" max="6679" width="5" customWidth="1"/>
    <col min="6680" max="6680" width="1.109375" customWidth="1"/>
    <col min="6681" max="6689" width="5" customWidth="1"/>
    <col min="6916" max="6916" width="32" bestFit="1" customWidth="1"/>
    <col min="6917" max="6925" width="5" customWidth="1"/>
    <col min="6926" max="6926" width="1.109375" customWidth="1"/>
    <col min="6927" max="6935" width="5" customWidth="1"/>
    <col min="6936" max="6936" width="1.109375" customWidth="1"/>
    <col min="6937" max="6945" width="5" customWidth="1"/>
    <col min="7172" max="7172" width="32" bestFit="1" customWidth="1"/>
    <col min="7173" max="7181" width="5" customWidth="1"/>
    <col min="7182" max="7182" width="1.109375" customWidth="1"/>
    <col min="7183" max="7191" width="5" customWidth="1"/>
    <col min="7192" max="7192" width="1.109375" customWidth="1"/>
    <col min="7193" max="7201" width="5" customWidth="1"/>
    <col min="7428" max="7428" width="32" bestFit="1" customWidth="1"/>
    <col min="7429" max="7437" width="5" customWidth="1"/>
    <col min="7438" max="7438" width="1.109375" customWidth="1"/>
    <col min="7439" max="7447" width="5" customWidth="1"/>
    <col min="7448" max="7448" width="1.109375" customWidth="1"/>
    <col min="7449" max="7457" width="5" customWidth="1"/>
    <col min="7684" max="7684" width="32" bestFit="1" customWidth="1"/>
    <col min="7685" max="7693" width="5" customWidth="1"/>
    <col min="7694" max="7694" width="1.109375" customWidth="1"/>
    <col min="7695" max="7703" width="5" customWidth="1"/>
    <col min="7704" max="7704" width="1.109375" customWidth="1"/>
    <col min="7705" max="7713" width="5" customWidth="1"/>
    <col min="7940" max="7940" width="32" bestFit="1" customWidth="1"/>
    <col min="7941" max="7949" width="5" customWidth="1"/>
    <col min="7950" max="7950" width="1.109375" customWidth="1"/>
    <col min="7951" max="7959" width="5" customWidth="1"/>
    <col min="7960" max="7960" width="1.109375" customWidth="1"/>
    <col min="7961" max="7969" width="5" customWidth="1"/>
    <col min="8196" max="8196" width="32" bestFit="1" customWidth="1"/>
    <col min="8197" max="8205" width="5" customWidth="1"/>
    <col min="8206" max="8206" width="1.109375" customWidth="1"/>
    <col min="8207" max="8215" width="5" customWidth="1"/>
    <col min="8216" max="8216" width="1.109375" customWidth="1"/>
    <col min="8217" max="8225" width="5" customWidth="1"/>
    <col min="8452" max="8452" width="32" bestFit="1" customWidth="1"/>
    <col min="8453" max="8461" width="5" customWidth="1"/>
    <col min="8462" max="8462" width="1.109375" customWidth="1"/>
    <col min="8463" max="8471" width="5" customWidth="1"/>
    <col min="8472" max="8472" width="1.109375" customWidth="1"/>
    <col min="8473" max="8481" width="5" customWidth="1"/>
    <col min="8708" max="8708" width="32" bestFit="1" customWidth="1"/>
    <col min="8709" max="8717" width="5" customWidth="1"/>
    <col min="8718" max="8718" width="1.109375" customWidth="1"/>
    <col min="8719" max="8727" width="5" customWidth="1"/>
    <col min="8728" max="8728" width="1.109375" customWidth="1"/>
    <col min="8729" max="8737" width="5" customWidth="1"/>
    <col min="8964" max="8964" width="32" bestFit="1" customWidth="1"/>
    <col min="8965" max="8973" width="5" customWidth="1"/>
    <col min="8974" max="8974" width="1.109375" customWidth="1"/>
    <col min="8975" max="8983" width="5" customWidth="1"/>
    <col min="8984" max="8984" width="1.109375" customWidth="1"/>
    <col min="8985" max="8993" width="5" customWidth="1"/>
    <col min="9220" max="9220" width="32" bestFit="1" customWidth="1"/>
    <col min="9221" max="9229" width="5" customWidth="1"/>
    <col min="9230" max="9230" width="1.109375" customWidth="1"/>
    <col min="9231" max="9239" width="5" customWidth="1"/>
    <col min="9240" max="9240" width="1.109375" customWidth="1"/>
    <col min="9241" max="9249" width="5" customWidth="1"/>
    <col min="9476" max="9476" width="32" bestFit="1" customWidth="1"/>
    <col min="9477" max="9485" width="5" customWidth="1"/>
    <col min="9486" max="9486" width="1.109375" customWidth="1"/>
    <col min="9487" max="9495" width="5" customWidth="1"/>
    <col min="9496" max="9496" width="1.109375" customWidth="1"/>
    <col min="9497" max="9505" width="5" customWidth="1"/>
    <col min="9732" max="9732" width="32" bestFit="1" customWidth="1"/>
    <col min="9733" max="9741" width="5" customWidth="1"/>
    <col min="9742" max="9742" width="1.109375" customWidth="1"/>
    <col min="9743" max="9751" width="5" customWidth="1"/>
    <col min="9752" max="9752" width="1.109375" customWidth="1"/>
    <col min="9753" max="9761" width="5" customWidth="1"/>
    <col min="9988" max="9988" width="32" bestFit="1" customWidth="1"/>
    <col min="9989" max="9997" width="5" customWidth="1"/>
    <col min="9998" max="9998" width="1.109375" customWidth="1"/>
    <col min="9999" max="10007" width="5" customWidth="1"/>
    <col min="10008" max="10008" width="1.109375" customWidth="1"/>
    <col min="10009" max="10017" width="5" customWidth="1"/>
    <col min="10244" max="10244" width="32" bestFit="1" customWidth="1"/>
    <col min="10245" max="10253" width="5" customWidth="1"/>
    <col min="10254" max="10254" width="1.109375" customWidth="1"/>
    <col min="10255" max="10263" width="5" customWidth="1"/>
    <col min="10264" max="10264" width="1.109375" customWidth="1"/>
    <col min="10265" max="10273" width="5" customWidth="1"/>
    <col min="10500" max="10500" width="32" bestFit="1" customWidth="1"/>
    <col min="10501" max="10509" width="5" customWidth="1"/>
    <col min="10510" max="10510" width="1.109375" customWidth="1"/>
    <col min="10511" max="10519" width="5" customWidth="1"/>
    <col min="10520" max="10520" width="1.109375" customWidth="1"/>
    <col min="10521" max="10529" width="5" customWidth="1"/>
    <col min="10756" max="10756" width="32" bestFit="1" customWidth="1"/>
    <col min="10757" max="10765" width="5" customWidth="1"/>
    <col min="10766" max="10766" width="1.109375" customWidth="1"/>
    <col min="10767" max="10775" width="5" customWidth="1"/>
    <col min="10776" max="10776" width="1.109375" customWidth="1"/>
    <col min="10777" max="10785" width="5" customWidth="1"/>
    <col min="11012" max="11012" width="32" bestFit="1" customWidth="1"/>
    <col min="11013" max="11021" width="5" customWidth="1"/>
    <col min="11022" max="11022" width="1.109375" customWidth="1"/>
    <col min="11023" max="11031" width="5" customWidth="1"/>
    <col min="11032" max="11032" width="1.109375" customWidth="1"/>
    <col min="11033" max="11041" width="5" customWidth="1"/>
    <col min="11268" max="11268" width="32" bestFit="1" customWidth="1"/>
    <col min="11269" max="11277" width="5" customWidth="1"/>
    <col min="11278" max="11278" width="1.109375" customWidth="1"/>
    <col min="11279" max="11287" width="5" customWidth="1"/>
    <col min="11288" max="11288" width="1.109375" customWidth="1"/>
    <col min="11289" max="11297" width="5" customWidth="1"/>
    <col min="11524" max="11524" width="32" bestFit="1" customWidth="1"/>
    <col min="11525" max="11533" width="5" customWidth="1"/>
    <col min="11534" max="11534" width="1.109375" customWidth="1"/>
    <col min="11535" max="11543" width="5" customWidth="1"/>
    <col min="11544" max="11544" width="1.109375" customWidth="1"/>
    <col min="11545" max="11553" width="5" customWidth="1"/>
    <col min="11780" max="11780" width="32" bestFit="1" customWidth="1"/>
    <col min="11781" max="11789" width="5" customWidth="1"/>
    <col min="11790" max="11790" width="1.109375" customWidth="1"/>
    <col min="11791" max="11799" width="5" customWidth="1"/>
    <col min="11800" max="11800" width="1.109375" customWidth="1"/>
    <col min="11801" max="11809" width="5" customWidth="1"/>
    <col min="12036" max="12036" width="32" bestFit="1" customWidth="1"/>
    <col min="12037" max="12045" width="5" customWidth="1"/>
    <col min="12046" max="12046" width="1.109375" customWidth="1"/>
    <col min="12047" max="12055" width="5" customWidth="1"/>
    <col min="12056" max="12056" width="1.109375" customWidth="1"/>
    <col min="12057" max="12065" width="5" customWidth="1"/>
    <col min="12292" max="12292" width="32" bestFit="1" customWidth="1"/>
    <col min="12293" max="12301" width="5" customWidth="1"/>
    <col min="12302" max="12302" width="1.109375" customWidth="1"/>
    <col min="12303" max="12311" width="5" customWidth="1"/>
    <col min="12312" max="12312" width="1.109375" customWidth="1"/>
    <col min="12313" max="12321" width="5" customWidth="1"/>
    <col min="12548" max="12548" width="32" bestFit="1" customWidth="1"/>
    <col min="12549" max="12557" width="5" customWidth="1"/>
    <col min="12558" max="12558" width="1.109375" customWidth="1"/>
    <col min="12559" max="12567" width="5" customWidth="1"/>
    <col min="12568" max="12568" width="1.109375" customWidth="1"/>
    <col min="12569" max="12577" width="5" customWidth="1"/>
    <col min="12804" max="12804" width="32" bestFit="1" customWidth="1"/>
    <col min="12805" max="12813" width="5" customWidth="1"/>
    <col min="12814" max="12814" width="1.109375" customWidth="1"/>
    <col min="12815" max="12823" width="5" customWidth="1"/>
    <col min="12824" max="12824" width="1.109375" customWidth="1"/>
    <col min="12825" max="12833" width="5" customWidth="1"/>
    <col min="13060" max="13060" width="32" bestFit="1" customWidth="1"/>
    <col min="13061" max="13069" width="5" customWidth="1"/>
    <col min="13070" max="13070" width="1.109375" customWidth="1"/>
    <col min="13071" max="13079" width="5" customWidth="1"/>
    <col min="13080" max="13080" width="1.109375" customWidth="1"/>
    <col min="13081" max="13089" width="5" customWidth="1"/>
    <col min="13316" max="13316" width="32" bestFit="1" customWidth="1"/>
    <col min="13317" max="13325" width="5" customWidth="1"/>
    <col min="13326" max="13326" width="1.109375" customWidth="1"/>
    <col min="13327" max="13335" width="5" customWidth="1"/>
    <col min="13336" max="13336" width="1.109375" customWidth="1"/>
    <col min="13337" max="13345" width="5" customWidth="1"/>
    <col min="13572" max="13572" width="32" bestFit="1" customWidth="1"/>
    <col min="13573" max="13581" width="5" customWidth="1"/>
    <col min="13582" max="13582" width="1.109375" customWidth="1"/>
    <col min="13583" max="13591" width="5" customWidth="1"/>
    <col min="13592" max="13592" width="1.109375" customWidth="1"/>
    <col min="13593" max="13601" width="5" customWidth="1"/>
    <col min="13828" max="13828" width="32" bestFit="1" customWidth="1"/>
    <col min="13829" max="13837" width="5" customWidth="1"/>
    <col min="13838" max="13838" width="1.109375" customWidth="1"/>
    <col min="13839" max="13847" width="5" customWidth="1"/>
    <col min="13848" max="13848" width="1.109375" customWidth="1"/>
    <col min="13849" max="13857" width="5" customWidth="1"/>
    <col min="14084" max="14084" width="32" bestFit="1" customWidth="1"/>
    <col min="14085" max="14093" width="5" customWidth="1"/>
    <col min="14094" max="14094" width="1.109375" customWidth="1"/>
    <col min="14095" max="14103" width="5" customWidth="1"/>
    <col min="14104" max="14104" width="1.109375" customWidth="1"/>
    <col min="14105" max="14113" width="5" customWidth="1"/>
    <col min="14340" max="14340" width="32" bestFit="1" customWidth="1"/>
    <col min="14341" max="14349" width="5" customWidth="1"/>
    <col min="14350" max="14350" width="1.109375" customWidth="1"/>
    <col min="14351" max="14359" width="5" customWidth="1"/>
    <col min="14360" max="14360" width="1.109375" customWidth="1"/>
    <col min="14361" max="14369" width="5" customWidth="1"/>
    <col min="14596" max="14596" width="32" bestFit="1" customWidth="1"/>
    <col min="14597" max="14605" width="5" customWidth="1"/>
    <col min="14606" max="14606" width="1.109375" customWidth="1"/>
    <col min="14607" max="14615" width="5" customWidth="1"/>
    <col min="14616" max="14616" width="1.109375" customWidth="1"/>
    <col min="14617" max="14625" width="5" customWidth="1"/>
    <col min="14852" max="14852" width="32" bestFit="1" customWidth="1"/>
    <col min="14853" max="14861" width="5" customWidth="1"/>
    <col min="14862" max="14862" width="1.109375" customWidth="1"/>
    <col min="14863" max="14871" width="5" customWidth="1"/>
    <col min="14872" max="14872" width="1.109375" customWidth="1"/>
    <col min="14873" max="14881" width="5" customWidth="1"/>
    <col min="15108" max="15108" width="32" bestFit="1" customWidth="1"/>
    <col min="15109" max="15117" width="5" customWidth="1"/>
    <col min="15118" max="15118" width="1.109375" customWidth="1"/>
    <col min="15119" max="15127" width="5" customWidth="1"/>
    <col min="15128" max="15128" width="1.109375" customWidth="1"/>
    <col min="15129" max="15137" width="5" customWidth="1"/>
    <col min="15364" max="15364" width="32" bestFit="1" customWidth="1"/>
    <col min="15365" max="15373" width="5" customWidth="1"/>
    <col min="15374" max="15374" width="1.109375" customWidth="1"/>
    <col min="15375" max="15383" width="5" customWidth="1"/>
    <col min="15384" max="15384" width="1.109375" customWidth="1"/>
    <col min="15385" max="15393" width="5" customWidth="1"/>
    <col min="15620" max="15620" width="32" bestFit="1" customWidth="1"/>
    <col min="15621" max="15629" width="5" customWidth="1"/>
    <col min="15630" max="15630" width="1.109375" customWidth="1"/>
    <col min="15631" max="15639" width="5" customWidth="1"/>
    <col min="15640" max="15640" width="1.109375" customWidth="1"/>
    <col min="15641" max="15649" width="5" customWidth="1"/>
    <col min="15876" max="15876" width="32" bestFit="1" customWidth="1"/>
    <col min="15877" max="15885" width="5" customWidth="1"/>
    <col min="15886" max="15886" width="1.109375" customWidth="1"/>
    <col min="15887" max="15895" width="5" customWidth="1"/>
    <col min="15896" max="15896" width="1.109375" customWidth="1"/>
    <col min="15897" max="15905" width="5" customWidth="1"/>
    <col min="16132" max="16132" width="32" bestFit="1" customWidth="1"/>
    <col min="16133" max="16141" width="5" customWidth="1"/>
    <col min="16142" max="16142" width="1.109375" customWidth="1"/>
    <col min="16143" max="16151" width="5" customWidth="1"/>
    <col min="16152" max="16152" width="1.109375" customWidth="1"/>
    <col min="16153" max="16161" width="5" customWidth="1"/>
  </cols>
  <sheetData>
    <row r="1" spans="1:33" ht="18" x14ac:dyDescent="0.3">
      <c r="A1" s="208" t="s">
        <v>33</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row>
    <row r="2" spans="1:33" ht="11.25" customHeight="1" x14ac:dyDescent="0.3">
      <c r="A2" s="209"/>
      <c r="B2" s="209"/>
      <c r="C2" s="209"/>
      <c r="D2" s="209"/>
      <c r="E2" s="209"/>
      <c r="F2" s="209"/>
      <c r="G2" s="209"/>
      <c r="H2" s="209"/>
      <c r="I2" s="209"/>
      <c r="J2" s="209"/>
      <c r="K2" s="209"/>
      <c r="L2" s="208"/>
      <c r="M2" s="208"/>
      <c r="N2" s="208"/>
      <c r="O2" s="208"/>
      <c r="P2" s="208"/>
      <c r="Q2" s="208"/>
      <c r="R2" s="208"/>
      <c r="S2" s="208"/>
      <c r="T2" s="208"/>
      <c r="U2" s="208"/>
      <c r="V2" s="208"/>
      <c r="W2" s="208"/>
      <c r="X2" s="208"/>
      <c r="Y2" s="208"/>
      <c r="Z2" s="208"/>
      <c r="AA2" s="208"/>
      <c r="AB2" s="208"/>
      <c r="AC2" s="208"/>
      <c r="AD2" s="208"/>
      <c r="AE2" s="208"/>
      <c r="AF2" s="208"/>
      <c r="AG2" s="208"/>
    </row>
    <row r="3" spans="1:33" s="3" customFormat="1" ht="26.25" customHeight="1" x14ac:dyDescent="0.3">
      <c r="A3" s="210" t="s">
        <v>34</v>
      </c>
      <c r="B3" s="210" t="s">
        <v>35</v>
      </c>
      <c r="C3" s="210"/>
      <c r="D3" s="210"/>
      <c r="E3" s="210"/>
      <c r="F3" s="210"/>
      <c r="G3" s="210"/>
      <c r="H3" s="210"/>
      <c r="I3" s="210"/>
      <c r="J3" s="210"/>
      <c r="K3" s="210"/>
      <c r="L3" s="73"/>
      <c r="M3" s="210" t="s">
        <v>36</v>
      </c>
      <c r="N3" s="210"/>
      <c r="O3" s="210"/>
      <c r="P3" s="210"/>
      <c r="Q3" s="210"/>
      <c r="R3" s="210"/>
      <c r="S3" s="210"/>
      <c r="T3" s="210"/>
      <c r="U3" s="210"/>
      <c r="V3" s="210"/>
      <c r="W3" s="73"/>
      <c r="X3" s="210" t="s">
        <v>37</v>
      </c>
      <c r="Y3" s="210"/>
      <c r="Z3" s="210"/>
      <c r="AA3" s="210"/>
      <c r="AB3" s="210"/>
      <c r="AC3" s="210"/>
      <c r="AD3" s="210"/>
      <c r="AE3" s="210"/>
      <c r="AF3" s="210"/>
      <c r="AG3" s="210"/>
    </row>
    <row r="4" spans="1:33" s="3" customFormat="1" ht="112.8" x14ac:dyDescent="0.3">
      <c r="A4" s="210"/>
      <c r="B4" s="74" t="s">
        <v>38</v>
      </c>
      <c r="C4" s="74" t="s">
        <v>39</v>
      </c>
      <c r="D4" s="74" t="s">
        <v>123</v>
      </c>
      <c r="E4" s="75" t="s">
        <v>124</v>
      </c>
      <c r="F4" s="75" t="s">
        <v>125</v>
      </c>
      <c r="G4" s="76" t="s">
        <v>40</v>
      </c>
      <c r="H4" s="76" t="s">
        <v>41</v>
      </c>
      <c r="I4" s="76" t="s">
        <v>42</v>
      </c>
      <c r="J4" s="76" t="s">
        <v>43</v>
      </c>
      <c r="K4" s="76" t="s">
        <v>44</v>
      </c>
      <c r="L4" s="77"/>
      <c r="M4" s="74" t="s">
        <v>38</v>
      </c>
      <c r="N4" s="74" t="s">
        <v>39</v>
      </c>
      <c r="O4" s="74" t="s">
        <v>123</v>
      </c>
      <c r="P4" s="75" t="s">
        <v>124</v>
      </c>
      <c r="Q4" s="75" t="s">
        <v>125</v>
      </c>
      <c r="R4" s="76" t="s">
        <v>40</v>
      </c>
      <c r="S4" s="76" t="s">
        <v>41</v>
      </c>
      <c r="T4" s="76" t="s">
        <v>42</v>
      </c>
      <c r="U4" s="76" t="s">
        <v>43</v>
      </c>
      <c r="V4" s="76" t="s">
        <v>44</v>
      </c>
      <c r="W4" s="77"/>
      <c r="X4" s="74" t="s">
        <v>38</v>
      </c>
      <c r="Y4" s="74" t="s">
        <v>39</v>
      </c>
      <c r="Z4" s="74" t="s">
        <v>123</v>
      </c>
      <c r="AA4" s="75" t="s">
        <v>124</v>
      </c>
      <c r="AB4" s="75" t="s">
        <v>125</v>
      </c>
      <c r="AC4" s="76" t="s">
        <v>40</v>
      </c>
      <c r="AD4" s="76" t="s">
        <v>41</v>
      </c>
      <c r="AE4" s="76" t="s">
        <v>42</v>
      </c>
      <c r="AF4" s="76" t="s">
        <v>43</v>
      </c>
      <c r="AG4" s="76" t="s">
        <v>44</v>
      </c>
    </row>
    <row r="5" spans="1:33" ht="20.100000000000001" customHeight="1" x14ac:dyDescent="0.3">
      <c r="A5" s="78" t="s">
        <v>14</v>
      </c>
      <c r="B5" s="79">
        <v>5</v>
      </c>
      <c r="C5" s="79">
        <v>4</v>
      </c>
      <c r="D5" s="79">
        <v>4</v>
      </c>
      <c r="E5" s="79">
        <v>3</v>
      </c>
      <c r="F5" s="79">
        <v>3</v>
      </c>
      <c r="G5" s="80">
        <v>3</v>
      </c>
      <c r="H5" s="80">
        <v>2</v>
      </c>
      <c r="I5" s="80">
        <v>2</v>
      </c>
      <c r="J5" s="81">
        <v>1</v>
      </c>
      <c r="K5" s="80">
        <v>1</v>
      </c>
      <c r="L5" s="3"/>
      <c r="M5" s="79">
        <v>5</v>
      </c>
      <c r="N5" s="79">
        <v>4</v>
      </c>
      <c r="O5" s="79">
        <v>4</v>
      </c>
      <c r="P5" s="79">
        <v>3</v>
      </c>
      <c r="Q5" s="79">
        <v>3</v>
      </c>
      <c r="R5" s="80">
        <v>3</v>
      </c>
      <c r="S5" s="80">
        <v>2</v>
      </c>
      <c r="T5" s="80">
        <v>2</v>
      </c>
      <c r="U5" s="80">
        <v>1</v>
      </c>
      <c r="V5" s="80">
        <v>1</v>
      </c>
      <c r="W5" s="26"/>
      <c r="X5" s="79">
        <v>5</v>
      </c>
      <c r="Y5" s="79">
        <v>4</v>
      </c>
      <c r="Z5" s="79">
        <v>4</v>
      </c>
      <c r="AA5" s="79">
        <v>3</v>
      </c>
      <c r="AB5" s="79">
        <v>3</v>
      </c>
      <c r="AC5" s="80">
        <v>3</v>
      </c>
      <c r="AD5" s="80">
        <v>2</v>
      </c>
      <c r="AE5" s="80">
        <v>2</v>
      </c>
      <c r="AF5" s="80">
        <v>1</v>
      </c>
      <c r="AG5" s="80">
        <v>1</v>
      </c>
    </row>
    <row r="6" spans="1:33" ht="5.25" customHeight="1" x14ac:dyDescent="0.3">
      <c r="A6" s="82"/>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row>
    <row r="7" spans="1:33" ht="20.100000000000001" customHeight="1" x14ac:dyDescent="0.3">
      <c r="A7" s="78" t="s">
        <v>47</v>
      </c>
      <c r="B7" s="79">
        <v>6</v>
      </c>
      <c r="C7" s="79">
        <v>5</v>
      </c>
      <c r="D7" s="79">
        <v>5</v>
      </c>
      <c r="E7" s="79">
        <v>4</v>
      </c>
      <c r="F7" s="79">
        <v>4</v>
      </c>
      <c r="G7" s="80">
        <v>4</v>
      </c>
      <c r="H7" s="80">
        <v>3</v>
      </c>
      <c r="I7" s="80">
        <v>3</v>
      </c>
      <c r="J7" s="81">
        <v>2</v>
      </c>
      <c r="K7" s="80">
        <v>2</v>
      </c>
      <c r="L7" s="27"/>
      <c r="M7" s="79">
        <v>6</v>
      </c>
      <c r="N7" s="79">
        <v>5</v>
      </c>
      <c r="O7" s="79">
        <v>5</v>
      </c>
      <c r="P7" s="79">
        <v>4</v>
      </c>
      <c r="Q7" s="79">
        <v>4</v>
      </c>
      <c r="R7" s="80">
        <v>4</v>
      </c>
      <c r="S7" s="80">
        <v>3</v>
      </c>
      <c r="T7" s="80">
        <v>3</v>
      </c>
      <c r="U7" s="81">
        <v>2</v>
      </c>
      <c r="V7" s="80">
        <v>2</v>
      </c>
      <c r="W7" s="27"/>
      <c r="X7" s="79">
        <v>6</v>
      </c>
      <c r="Y7" s="79">
        <v>5</v>
      </c>
      <c r="Z7" s="79">
        <v>5</v>
      </c>
      <c r="AA7" s="79">
        <v>4</v>
      </c>
      <c r="AB7" s="79">
        <v>4</v>
      </c>
      <c r="AC7" s="80">
        <v>4</v>
      </c>
      <c r="AD7" s="80">
        <v>3</v>
      </c>
      <c r="AE7" s="80">
        <v>3</v>
      </c>
      <c r="AF7" s="81">
        <v>2</v>
      </c>
      <c r="AG7" s="80">
        <v>2</v>
      </c>
    </row>
    <row r="8" spans="1:33" ht="5.25" customHeight="1" x14ac:dyDescent="0.3">
      <c r="A8" s="82"/>
      <c r="B8" s="83"/>
      <c r="C8" s="83"/>
      <c r="D8" s="83"/>
      <c r="E8" s="83"/>
      <c r="F8" s="83"/>
      <c r="G8" s="84"/>
      <c r="H8" s="84"/>
      <c r="I8" s="84"/>
      <c r="J8" s="84"/>
      <c r="K8" s="80"/>
      <c r="L8" s="3"/>
      <c r="M8" s="83"/>
      <c r="N8" s="83"/>
      <c r="O8" s="83"/>
      <c r="P8" s="83"/>
      <c r="Q8" s="83"/>
      <c r="R8" s="84"/>
      <c r="S8" s="84"/>
      <c r="T8" s="84"/>
      <c r="U8" s="84"/>
      <c r="V8" s="84"/>
      <c r="W8" s="3"/>
      <c r="X8" s="83"/>
      <c r="Y8" s="83"/>
      <c r="Z8" s="83"/>
      <c r="AA8" s="83"/>
      <c r="AB8" s="83"/>
      <c r="AC8" s="84"/>
      <c r="AD8" s="84"/>
      <c r="AE8" s="84"/>
      <c r="AF8" s="84"/>
      <c r="AG8" s="84"/>
    </row>
    <row r="9" spans="1:33" ht="20.100000000000001" customHeight="1" x14ac:dyDescent="0.3">
      <c r="A9" s="78" t="s">
        <v>15</v>
      </c>
      <c r="B9" s="79">
        <v>5</v>
      </c>
      <c r="C9" s="79">
        <v>5</v>
      </c>
      <c r="D9" s="79">
        <v>4</v>
      </c>
      <c r="E9" s="79">
        <v>4</v>
      </c>
      <c r="F9" s="79">
        <v>3</v>
      </c>
      <c r="G9" s="80">
        <v>3</v>
      </c>
      <c r="H9" s="80">
        <v>3</v>
      </c>
      <c r="I9" s="80">
        <v>2</v>
      </c>
      <c r="J9" s="81">
        <v>2</v>
      </c>
      <c r="K9" s="80">
        <v>1</v>
      </c>
      <c r="L9" s="3"/>
      <c r="M9" s="79">
        <v>5</v>
      </c>
      <c r="N9" s="79">
        <v>5</v>
      </c>
      <c r="O9" s="79">
        <v>4</v>
      </c>
      <c r="P9" s="79">
        <v>3</v>
      </c>
      <c r="Q9" s="79">
        <v>3</v>
      </c>
      <c r="R9" s="80">
        <v>3</v>
      </c>
      <c r="S9" s="80">
        <v>2</v>
      </c>
      <c r="T9" s="80">
        <v>2</v>
      </c>
      <c r="U9" s="80">
        <v>1</v>
      </c>
      <c r="V9" s="80">
        <v>1</v>
      </c>
      <c r="W9" s="3"/>
      <c r="X9" s="79">
        <v>5</v>
      </c>
      <c r="Y9" s="79">
        <v>5</v>
      </c>
      <c r="Z9" s="79">
        <v>4</v>
      </c>
      <c r="AA9" s="79">
        <v>4</v>
      </c>
      <c r="AB9" s="79">
        <v>3</v>
      </c>
      <c r="AC9" s="80">
        <v>3</v>
      </c>
      <c r="AD9" s="80">
        <v>2</v>
      </c>
      <c r="AE9" s="80">
        <v>2</v>
      </c>
      <c r="AF9" s="80">
        <v>1</v>
      </c>
      <c r="AG9" s="80">
        <v>1</v>
      </c>
    </row>
    <row r="10" spans="1:33" ht="5.25" customHeight="1" x14ac:dyDescent="0.3">
      <c r="A10" s="82"/>
      <c r="B10" s="83"/>
      <c r="C10" s="83"/>
      <c r="D10" s="83"/>
      <c r="E10" s="83"/>
      <c r="F10" s="83"/>
      <c r="G10" s="84"/>
      <c r="H10" s="84"/>
      <c r="I10" s="84"/>
      <c r="J10" s="84"/>
      <c r="K10" s="80"/>
      <c r="L10" s="3"/>
      <c r="M10" s="83"/>
      <c r="N10" s="83"/>
      <c r="O10" s="83"/>
      <c r="P10" s="83"/>
      <c r="Q10" s="83"/>
      <c r="R10" s="84"/>
      <c r="S10" s="84"/>
      <c r="T10" s="84"/>
      <c r="U10" s="84"/>
      <c r="V10" s="84"/>
      <c r="W10" s="3"/>
      <c r="X10" s="83"/>
      <c r="Y10" s="83"/>
      <c r="Z10" s="83"/>
      <c r="AA10" s="83"/>
      <c r="AB10" s="83"/>
      <c r="AC10" s="84"/>
      <c r="AD10" s="84"/>
      <c r="AE10" s="84"/>
      <c r="AF10" s="84"/>
      <c r="AG10" s="84"/>
    </row>
    <row r="11" spans="1:33" ht="20.100000000000001" customHeight="1" x14ac:dyDescent="0.3">
      <c r="A11" s="78" t="s">
        <v>16</v>
      </c>
      <c r="B11" s="79">
        <v>5</v>
      </c>
      <c r="C11" s="79">
        <v>5</v>
      </c>
      <c r="D11" s="79">
        <v>4</v>
      </c>
      <c r="E11" s="79">
        <v>3</v>
      </c>
      <c r="F11" s="79">
        <v>3</v>
      </c>
      <c r="G11" s="80">
        <v>3</v>
      </c>
      <c r="H11" s="80">
        <v>2</v>
      </c>
      <c r="I11" s="80">
        <v>2</v>
      </c>
      <c r="J11" s="81">
        <v>1</v>
      </c>
      <c r="K11" s="80">
        <v>1</v>
      </c>
      <c r="L11" s="3"/>
      <c r="M11" s="79">
        <v>5</v>
      </c>
      <c r="N11" s="79">
        <v>5</v>
      </c>
      <c r="O11" s="79">
        <v>4</v>
      </c>
      <c r="P11" s="79">
        <v>3</v>
      </c>
      <c r="Q11" s="79">
        <v>3</v>
      </c>
      <c r="R11" s="80">
        <v>3</v>
      </c>
      <c r="S11" s="80">
        <v>2</v>
      </c>
      <c r="T11" s="80">
        <v>2</v>
      </c>
      <c r="U11" s="80">
        <v>1</v>
      </c>
      <c r="V11" s="80">
        <v>1</v>
      </c>
      <c r="W11" s="3"/>
      <c r="X11" s="79">
        <v>5</v>
      </c>
      <c r="Y11" s="79">
        <v>4</v>
      </c>
      <c r="Z11" s="79">
        <v>4</v>
      </c>
      <c r="AA11" s="79">
        <v>3</v>
      </c>
      <c r="AB11" s="79">
        <v>3</v>
      </c>
      <c r="AC11" s="80">
        <v>3</v>
      </c>
      <c r="AD11" s="80">
        <v>2</v>
      </c>
      <c r="AE11" s="80">
        <v>2</v>
      </c>
      <c r="AF11" s="80">
        <v>1</v>
      </c>
      <c r="AG11" s="80">
        <v>1</v>
      </c>
    </row>
    <row r="12" spans="1:33" ht="5.25" customHeight="1" x14ac:dyDescent="0.3">
      <c r="A12" s="82"/>
      <c r="B12" s="83"/>
      <c r="C12" s="83"/>
      <c r="D12" s="83"/>
      <c r="E12" s="83"/>
      <c r="F12" s="83"/>
      <c r="G12" s="84"/>
      <c r="H12" s="84"/>
      <c r="I12" s="84"/>
      <c r="J12" s="84"/>
      <c r="K12" s="80"/>
      <c r="L12" s="3"/>
      <c r="M12" s="83"/>
      <c r="N12" s="83"/>
      <c r="O12" s="83"/>
      <c r="P12" s="83"/>
      <c r="Q12" s="83"/>
      <c r="R12" s="84"/>
      <c r="S12" s="84"/>
      <c r="T12" s="84"/>
      <c r="U12" s="84"/>
      <c r="V12" s="84"/>
      <c r="W12" s="3"/>
      <c r="X12" s="83"/>
      <c r="Y12" s="83"/>
      <c r="Z12" s="83"/>
      <c r="AA12" s="83"/>
      <c r="AB12" s="83"/>
      <c r="AC12" s="84"/>
      <c r="AD12" s="84"/>
      <c r="AE12" s="84"/>
      <c r="AF12" s="84"/>
      <c r="AG12" s="84"/>
    </row>
    <row r="13" spans="1:33" ht="20.100000000000001" customHeight="1" x14ac:dyDescent="0.3">
      <c r="A13" s="78" t="s">
        <v>45</v>
      </c>
      <c r="B13" s="79">
        <v>6</v>
      </c>
      <c r="C13" s="79">
        <v>5</v>
      </c>
      <c r="D13" s="79">
        <v>4</v>
      </c>
      <c r="E13" s="79">
        <v>3</v>
      </c>
      <c r="F13" s="79">
        <v>3</v>
      </c>
      <c r="G13" s="80">
        <v>2</v>
      </c>
      <c r="H13" s="80">
        <v>2</v>
      </c>
      <c r="I13" s="80">
        <v>1</v>
      </c>
      <c r="J13" s="81">
        <v>1</v>
      </c>
      <c r="K13" s="80">
        <v>1</v>
      </c>
      <c r="L13" s="3"/>
      <c r="M13" s="79">
        <v>6</v>
      </c>
      <c r="N13" s="79">
        <v>5</v>
      </c>
      <c r="O13" s="79">
        <v>4</v>
      </c>
      <c r="P13" s="79">
        <v>4</v>
      </c>
      <c r="Q13" s="79">
        <v>3</v>
      </c>
      <c r="R13" s="80">
        <v>2</v>
      </c>
      <c r="S13" s="80">
        <v>2</v>
      </c>
      <c r="T13" s="80">
        <v>2</v>
      </c>
      <c r="U13" s="80">
        <v>2</v>
      </c>
      <c r="V13" s="80">
        <v>1</v>
      </c>
      <c r="W13" s="3"/>
      <c r="X13" s="79">
        <v>6</v>
      </c>
      <c r="Y13" s="79">
        <v>5</v>
      </c>
      <c r="Z13" s="79">
        <v>4</v>
      </c>
      <c r="AA13" s="79">
        <v>3</v>
      </c>
      <c r="AB13" s="79">
        <v>3</v>
      </c>
      <c r="AC13" s="80">
        <v>2</v>
      </c>
      <c r="AD13" s="80">
        <v>2</v>
      </c>
      <c r="AE13" s="80">
        <v>1</v>
      </c>
      <c r="AF13" s="80">
        <v>1</v>
      </c>
      <c r="AG13" s="80">
        <v>1</v>
      </c>
    </row>
    <row r="14" spans="1:33" ht="5.25" customHeight="1" x14ac:dyDescent="0.3">
      <c r="A14" s="82"/>
      <c r="B14" s="83"/>
      <c r="C14" s="83"/>
      <c r="D14" s="83"/>
      <c r="E14" s="83"/>
      <c r="F14" s="83"/>
      <c r="G14" s="84"/>
      <c r="H14" s="84"/>
      <c r="I14" s="84"/>
      <c r="J14" s="84"/>
      <c r="K14" s="80"/>
      <c r="L14" s="3"/>
      <c r="M14" s="83"/>
      <c r="N14" s="83"/>
      <c r="O14" s="83"/>
      <c r="P14" s="83"/>
      <c r="Q14" s="83"/>
      <c r="R14" s="84"/>
      <c r="S14" s="84"/>
      <c r="T14" s="84"/>
      <c r="U14" s="84"/>
      <c r="V14" s="84"/>
      <c r="W14" s="3"/>
      <c r="X14" s="83"/>
      <c r="Y14" s="83"/>
      <c r="Z14" s="83"/>
      <c r="AA14" s="83"/>
      <c r="AB14" s="83"/>
      <c r="AC14" s="84"/>
      <c r="AD14" s="84"/>
      <c r="AE14" s="84"/>
      <c r="AF14" s="84"/>
      <c r="AG14" s="84"/>
    </row>
    <row r="15" spans="1:33" ht="19.5" customHeight="1" x14ac:dyDescent="0.3">
      <c r="A15" s="78" t="s">
        <v>17</v>
      </c>
      <c r="B15" s="79">
        <v>6</v>
      </c>
      <c r="C15" s="79">
        <v>6</v>
      </c>
      <c r="D15" s="79">
        <v>5</v>
      </c>
      <c r="E15" s="79">
        <v>5</v>
      </c>
      <c r="F15" s="79">
        <v>5</v>
      </c>
      <c r="G15" s="80">
        <v>4</v>
      </c>
      <c r="H15" s="80">
        <v>4</v>
      </c>
      <c r="I15" s="80">
        <v>3</v>
      </c>
      <c r="J15" s="81">
        <v>3</v>
      </c>
      <c r="K15" s="80">
        <v>3</v>
      </c>
      <c r="L15" s="3"/>
      <c r="M15" s="79">
        <v>5</v>
      </c>
      <c r="N15" s="79">
        <v>4</v>
      </c>
      <c r="O15" s="79">
        <v>4</v>
      </c>
      <c r="P15" s="79">
        <v>3</v>
      </c>
      <c r="Q15" s="79">
        <v>3</v>
      </c>
      <c r="R15" s="80">
        <v>3</v>
      </c>
      <c r="S15" s="80">
        <v>3</v>
      </c>
      <c r="T15" s="80">
        <v>2</v>
      </c>
      <c r="U15" s="80">
        <v>1</v>
      </c>
      <c r="V15" s="80">
        <v>1</v>
      </c>
      <c r="W15" s="3"/>
      <c r="X15" s="79">
        <v>5</v>
      </c>
      <c r="Y15" s="79">
        <v>5</v>
      </c>
      <c r="Z15" s="79">
        <v>4</v>
      </c>
      <c r="AA15" s="79">
        <v>4</v>
      </c>
      <c r="AB15" s="79">
        <v>4</v>
      </c>
      <c r="AC15" s="80">
        <v>3</v>
      </c>
      <c r="AD15" s="80">
        <v>3</v>
      </c>
      <c r="AE15" s="80">
        <v>3</v>
      </c>
      <c r="AF15" s="80">
        <v>2</v>
      </c>
      <c r="AG15" s="80">
        <v>2</v>
      </c>
    </row>
    <row r="16" spans="1:33" ht="5.25" customHeight="1" x14ac:dyDescent="0.3">
      <c r="B16" s="85"/>
      <c r="C16" s="85"/>
      <c r="D16" s="85"/>
      <c r="E16" s="85"/>
      <c r="F16" s="85"/>
      <c r="G16" s="86"/>
      <c r="H16" s="86"/>
      <c r="I16" s="86"/>
      <c r="J16" s="86"/>
      <c r="K16" s="87"/>
      <c r="L16" s="27"/>
      <c r="M16" s="85"/>
      <c r="N16" s="85"/>
      <c r="O16" s="85"/>
      <c r="P16" s="85"/>
      <c r="Q16" s="85"/>
      <c r="R16" s="86"/>
      <c r="S16" s="86"/>
      <c r="T16" s="86"/>
      <c r="U16" s="86"/>
      <c r="V16" s="86"/>
      <c r="W16" s="27"/>
      <c r="X16" s="85"/>
      <c r="Y16" s="85"/>
      <c r="Z16" s="85"/>
      <c r="AA16" s="85"/>
      <c r="AB16" s="85"/>
      <c r="AC16" s="86"/>
      <c r="AD16" s="86"/>
      <c r="AE16" s="86"/>
      <c r="AF16" s="86"/>
      <c r="AG16" s="86"/>
    </row>
    <row r="17" spans="1:33" ht="19.5" customHeight="1" x14ac:dyDescent="0.3">
      <c r="A17" s="78" t="s">
        <v>46</v>
      </c>
      <c r="B17" s="79">
        <v>5</v>
      </c>
      <c r="C17" s="79">
        <v>4</v>
      </c>
      <c r="D17" s="79">
        <v>4</v>
      </c>
      <c r="E17" s="79">
        <v>3</v>
      </c>
      <c r="F17" s="79">
        <v>3</v>
      </c>
      <c r="G17" s="80">
        <v>3</v>
      </c>
      <c r="H17" s="80">
        <v>2</v>
      </c>
      <c r="I17" s="80">
        <v>2</v>
      </c>
      <c r="J17" s="81">
        <v>1</v>
      </c>
      <c r="K17" s="80">
        <v>1</v>
      </c>
      <c r="L17" s="27"/>
      <c r="M17" s="79">
        <v>5</v>
      </c>
      <c r="N17" s="79">
        <v>4</v>
      </c>
      <c r="O17" s="79">
        <v>4</v>
      </c>
      <c r="P17" s="79">
        <v>3</v>
      </c>
      <c r="Q17" s="79">
        <v>3</v>
      </c>
      <c r="R17" s="80">
        <v>3</v>
      </c>
      <c r="S17" s="80">
        <v>2</v>
      </c>
      <c r="T17" s="80">
        <v>2</v>
      </c>
      <c r="U17" s="80">
        <v>1</v>
      </c>
      <c r="V17" s="80">
        <v>1</v>
      </c>
      <c r="W17" s="27"/>
      <c r="X17" s="79">
        <v>5</v>
      </c>
      <c r="Y17" s="79">
        <v>4</v>
      </c>
      <c r="Z17" s="79">
        <v>4</v>
      </c>
      <c r="AA17" s="79">
        <v>3</v>
      </c>
      <c r="AB17" s="79">
        <v>3</v>
      </c>
      <c r="AC17" s="80">
        <v>3</v>
      </c>
      <c r="AD17" s="80">
        <v>2</v>
      </c>
      <c r="AE17" s="80">
        <v>2</v>
      </c>
      <c r="AF17" s="80">
        <v>1</v>
      </c>
      <c r="AG17" s="80">
        <v>1</v>
      </c>
    </row>
    <row r="18" spans="1:33" ht="5.25" customHeight="1" x14ac:dyDescent="0.3">
      <c r="A18" s="82"/>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row>
    <row r="19" spans="1:33" ht="19.5" customHeight="1" x14ac:dyDescent="0.3">
      <c r="A19" s="78" t="s">
        <v>204</v>
      </c>
      <c r="B19" s="79">
        <v>5</v>
      </c>
      <c r="C19" s="79">
        <v>5</v>
      </c>
      <c r="D19" s="79">
        <v>4</v>
      </c>
      <c r="E19" s="79">
        <v>4</v>
      </c>
      <c r="F19" s="79">
        <v>3</v>
      </c>
      <c r="G19" s="80">
        <v>3</v>
      </c>
      <c r="H19" s="80">
        <v>2</v>
      </c>
      <c r="I19" s="80">
        <v>2</v>
      </c>
      <c r="J19" s="81">
        <v>1</v>
      </c>
      <c r="K19" s="80">
        <v>1</v>
      </c>
      <c r="L19" s="27"/>
      <c r="M19" s="79">
        <v>5</v>
      </c>
      <c r="N19" s="79">
        <v>5</v>
      </c>
      <c r="O19" s="79">
        <v>4</v>
      </c>
      <c r="P19" s="79">
        <v>4</v>
      </c>
      <c r="Q19" s="79">
        <v>3</v>
      </c>
      <c r="R19" s="80">
        <v>3</v>
      </c>
      <c r="S19" s="80">
        <v>2</v>
      </c>
      <c r="T19" s="80">
        <v>2</v>
      </c>
      <c r="U19" s="81">
        <v>1</v>
      </c>
      <c r="V19" s="80">
        <v>1</v>
      </c>
      <c r="W19" s="27"/>
      <c r="X19" s="79">
        <v>5</v>
      </c>
      <c r="Y19" s="79">
        <v>5</v>
      </c>
      <c r="Z19" s="79">
        <v>4</v>
      </c>
      <c r="AA19" s="79">
        <v>4</v>
      </c>
      <c r="AB19" s="79">
        <v>3</v>
      </c>
      <c r="AC19" s="80">
        <v>3</v>
      </c>
      <c r="AD19" s="80">
        <v>2</v>
      </c>
      <c r="AE19" s="80">
        <v>2</v>
      </c>
      <c r="AF19" s="81">
        <v>1</v>
      </c>
      <c r="AG19" s="80">
        <v>1</v>
      </c>
    </row>
    <row r="20" spans="1:33" ht="4.95" customHeight="1" x14ac:dyDescent="0.3">
      <c r="A20" s="82"/>
      <c r="B20" s="3"/>
      <c r="C20" s="3"/>
      <c r="D20" s="3"/>
      <c r="E20" s="3"/>
      <c r="F20" s="3"/>
      <c r="G20" s="3"/>
      <c r="H20" s="3"/>
      <c r="I20" s="3"/>
      <c r="J20" s="3"/>
      <c r="K20" s="3"/>
      <c r="L20" s="27"/>
      <c r="M20" s="3"/>
      <c r="N20" s="3"/>
      <c r="O20" s="3"/>
      <c r="P20" s="3"/>
      <c r="Q20" s="3"/>
      <c r="R20" s="3"/>
      <c r="S20" s="3"/>
      <c r="T20" s="3"/>
      <c r="U20" s="3"/>
      <c r="V20" s="3"/>
      <c r="W20" s="27"/>
      <c r="X20" s="3"/>
      <c r="Y20" s="3"/>
      <c r="Z20" s="3"/>
      <c r="AA20" s="3"/>
      <c r="AB20" s="3"/>
      <c r="AC20" s="3"/>
      <c r="AD20" s="3"/>
      <c r="AE20" s="3"/>
      <c r="AF20" s="3"/>
      <c r="AG20" s="3"/>
    </row>
    <row r="21" spans="1:33" ht="19.5" customHeight="1" x14ac:dyDescent="0.3">
      <c r="A21" s="78" t="s">
        <v>205</v>
      </c>
      <c r="B21" s="79">
        <v>6</v>
      </c>
      <c r="C21" s="79">
        <v>5</v>
      </c>
      <c r="D21" s="79">
        <v>4</v>
      </c>
      <c r="E21" s="79">
        <v>3</v>
      </c>
      <c r="F21" s="79">
        <v>3</v>
      </c>
      <c r="G21" s="80">
        <v>2</v>
      </c>
      <c r="H21" s="80">
        <v>2</v>
      </c>
      <c r="I21" s="80">
        <v>1</v>
      </c>
      <c r="J21" s="81">
        <v>1</v>
      </c>
      <c r="K21" s="80">
        <v>1</v>
      </c>
      <c r="L21" s="27"/>
      <c r="M21" s="79">
        <v>5</v>
      </c>
      <c r="N21" s="79">
        <v>5</v>
      </c>
      <c r="O21" s="79">
        <v>4</v>
      </c>
      <c r="P21" s="79">
        <v>3</v>
      </c>
      <c r="Q21" s="79">
        <v>3</v>
      </c>
      <c r="R21" s="80">
        <v>2</v>
      </c>
      <c r="S21" s="80">
        <v>2</v>
      </c>
      <c r="T21" s="80">
        <v>1</v>
      </c>
      <c r="U21" s="81">
        <v>1</v>
      </c>
      <c r="V21" s="80">
        <v>1</v>
      </c>
      <c r="W21" s="27"/>
      <c r="X21" s="79">
        <v>6</v>
      </c>
      <c r="Y21" s="79">
        <v>5</v>
      </c>
      <c r="Z21" s="79">
        <v>4</v>
      </c>
      <c r="AA21" s="79">
        <v>3</v>
      </c>
      <c r="AB21" s="79">
        <v>3</v>
      </c>
      <c r="AC21" s="80">
        <v>2</v>
      </c>
      <c r="AD21" s="80">
        <v>2</v>
      </c>
      <c r="AE21" s="80">
        <v>1</v>
      </c>
      <c r="AF21" s="81">
        <v>1</v>
      </c>
      <c r="AG21" s="80">
        <v>1</v>
      </c>
    </row>
    <row r="22" spans="1:33" x14ac:dyDescent="0.3">
      <c r="A22" s="82"/>
      <c r="B22" s="3"/>
      <c r="C22" s="3"/>
      <c r="D22" s="3"/>
      <c r="E22" s="3"/>
      <c r="F22" s="3"/>
      <c r="G22" s="3"/>
      <c r="H22" s="3"/>
      <c r="I22" s="3"/>
      <c r="J22" s="3"/>
      <c r="K22" s="3"/>
      <c r="L22" s="27"/>
      <c r="M22" s="3">
        <f>SUM(M5:M21)</f>
        <v>47</v>
      </c>
      <c r="N22" s="3">
        <f t="shared" ref="N22:V22" si="0">SUM(N5:N21)</f>
        <v>42</v>
      </c>
      <c r="O22" s="3">
        <f t="shared" si="0"/>
        <v>37</v>
      </c>
      <c r="P22" s="3">
        <f t="shared" si="0"/>
        <v>30</v>
      </c>
      <c r="Q22" s="3">
        <f t="shared" si="0"/>
        <v>28</v>
      </c>
      <c r="R22" s="3">
        <f t="shared" si="0"/>
        <v>26</v>
      </c>
      <c r="S22" s="3">
        <f t="shared" si="0"/>
        <v>20</v>
      </c>
      <c r="T22" s="3">
        <f t="shared" si="0"/>
        <v>18</v>
      </c>
      <c r="U22" s="3">
        <f t="shared" si="0"/>
        <v>11</v>
      </c>
      <c r="V22" s="3">
        <f t="shared" si="0"/>
        <v>10</v>
      </c>
      <c r="W22" s="27"/>
      <c r="X22" s="3"/>
      <c r="Y22" s="3"/>
      <c r="Z22" s="3"/>
      <c r="AA22" s="3"/>
      <c r="AB22" s="3"/>
      <c r="AC22" s="3"/>
      <c r="AD22" s="3"/>
      <c r="AE22" s="3"/>
      <c r="AF22" s="3"/>
      <c r="AG22" s="3"/>
    </row>
    <row r="23" spans="1:33" s="27" customFormat="1" ht="31.5" customHeight="1" x14ac:dyDescent="0.3">
      <c r="A23" s="78" t="s">
        <v>48</v>
      </c>
      <c r="B23" s="79">
        <v>5</v>
      </c>
      <c r="C23" s="79">
        <v>5</v>
      </c>
      <c r="D23" s="79">
        <v>5</v>
      </c>
      <c r="E23" s="79">
        <v>4</v>
      </c>
      <c r="F23" s="79">
        <v>4</v>
      </c>
      <c r="G23" s="80">
        <v>4</v>
      </c>
      <c r="H23" s="80">
        <v>3</v>
      </c>
      <c r="I23" s="80">
        <v>3</v>
      </c>
      <c r="J23" s="81">
        <v>3</v>
      </c>
      <c r="K23" s="80">
        <v>2</v>
      </c>
      <c r="M23" s="79">
        <v>5</v>
      </c>
      <c r="N23" s="79">
        <v>5</v>
      </c>
      <c r="O23" s="79">
        <v>5</v>
      </c>
      <c r="P23" s="79">
        <v>4</v>
      </c>
      <c r="Q23" s="79">
        <v>4</v>
      </c>
      <c r="R23" s="80">
        <v>4</v>
      </c>
      <c r="S23" s="80">
        <v>3</v>
      </c>
      <c r="T23" s="80">
        <v>3</v>
      </c>
      <c r="U23" s="80">
        <v>3</v>
      </c>
      <c r="V23" s="80">
        <v>2</v>
      </c>
      <c r="X23" s="79">
        <v>5</v>
      </c>
      <c r="Y23" s="79">
        <v>5</v>
      </c>
      <c r="Z23" s="79">
        <v>5</v>
      </c>
      <c r="AA23" s="79">
        <v>4</v>
      </c>
      <c r="AB23" s="79">
        <v>4</v>
      </c>
      <c r="AC23" s="80">
        <v>4</v>
      </c>
      <c r="AD23" s="80">
        <v>3</v>
      </c>
      <c r="AE23" s="80">
        <v>3</v>
      </c>
      <c r="AF23" s="80">
        <v>3</v>
      </c>
      <c r="AG23" s="80">
        <v>2</v>
      </c>
    </row>
    <row r="24" spans="1:33" ht="15" customHeight="1" x14ac:dyDescent="0.3"/>
    <row r="25" spans="1:33" ht="15" customHeight="1" x14ac:dyDescent="0.3">
      <c r="A25" s="88" t="s">
        <v>49</v>
      </c>
      <c r="B25" s="89">
        <v>54</v>
      </c>
      <c r="C25" s="89">
        <v>49</v>
      </c>
      <c r="D25" s="89">
        <v>43</v>
      </c>
      <c r="E25" s="89">
        <v>36</v>
      </c>
      <c r="F25" s="89">
        <v>34</v>
      </c>
      <c r="G25" s="89">
        <v>31</v>
      </c>
      <c r="H25" s="89">
        <v>25</v>
      </c>
      <c r="I25" s="89">
        <v>21</v>
      </c>
      <c r="J25" s="89">
        <v>16</v>
      </c>
      <c r="K25" s="89">
        <v>14</v>
      </c>
      <c r="L25" s="90"/>
      <c r="M25" s="89">
        <v>52</v>
      </c>
      <c r="N25" s="89">
        <v>47</v>
      </c>
      <c r="O25" s="89">
        <v>42</v>
      </c>
      <c r="P25" s="89">
        <v>34</v>
      </c>
      <c r="Q25" s="89">
        <v>32</v>
      </c>
      <c r="R25" s="89">
        <v>30</v>
      </c>
      <c r="S25" s="89">
        <v>23</v>
      </c>
      <c r="T25" s="89">
        <v>21</v>
      </c>
      <c r="U25" s="89">
        <v>14</v>
      </c>
      <c r="V25" s="89">
        <v>12</v>
      </c>
      <c r="W25" s="91"/>
      <c r="X25" s="89">
        <v>53</v>
      </c>
      <c r="Y25" s="89">
        <v>47</v>
      </c>
      <c r="Z25" s="89">
        <v>42</v>
      </c>
      <c r="AA25" s="89">
        <v>35</v>
      </c>
      <c r="AB25" s="89">
        <v>33</v>
      </c>
      <c r="AC25" s="89">
        <v>30</v>
      </c>
      <c r="AD25" s="89">
        <v>23</v>
      </c>
      <c r="AE25" s="89">
        <v>21</v>
      </c>
      <c r="AF25" s="89">
        <v>14</v>
      </c>
      <c r="AG25" s="89">
        <v>13</v>
      </c>
    </row>
    <row r="26" spans="1:33" x14ac:dyDescent="0.3">
      <c r="A26" s="40"/>
      <c r="B26" s="41"/>
      <c r="C26" s="42"/>
      <c r="D26" s="42"/>
      <c r="E26" s="42"/>
      <c r="F26" s="42"/>
      <c r="G26" s="42"/>
      <c r="H26" s="42"/>
      <c r="I26" s="42"/>
      <c r="J26" s="42"/>
      <c r="K26" s="43"/>
      <c r="M26" s="44"/>
      <c r="N26" s="44"/>
      <c r="O26" s="44"/>
      <c r="P26" s="44"/>
      <c r="Q26" s="44"/>
      <c r="R26" s="44"/>
      <c r="S26" s="44"/>
      <c r="T26" s="45"/>
      <c r="U26" s="45"/>
      <c r="V26" s="45"/>
      <c r="W26" s="45"/>
      <c r="X26" s="45"/>
      <c r="Y26" s="45"/>
      <c r="Z26" s="45"/>
      <c r="AA26" s="45"/>
      <c r="AB26" s="45"/>
      <c r="AC26" s="45"/>
      <c r="AD26" s="45"/>
      <c r="AE26" s="45"/>
      <c r="AF26" s="46"/>
      <c r="AG26" s="47"/>
    </row>
    <row r="27" spans="1:33" x14ac:dyDescent="0.3">
      <c r="A27" s="58" t="s">
        <v>50</v>
      </c>
      <c r="B27" s="211" t="s">
        <v>51</v>
      </c>
      <c r="C27" s="211"/>
      <c r="D27" s="211"/>
      <c r="E27" s="211"/>
      <c r="F27" s="211"/>
      <c r="G27" s="211"/>
      <c r="H27" s="211"/>
      <c r="I27" s="211"/>
      <c r="J27" s="211"/>
      <c r="K27" s="211"/>
      <c r="L27" s="27"/>
      <c r="M27" s="212" t="s">
        <v>52</v>
      </c>
      <c r="N27" s="212"/>
      <c r="O27" s="212"/>
      <c r="P27" s="212"/>
      <c r="Q27" s="212"/>
      <c r="R27" s="212"/>
      <c r="S27" s="212"/>
      <c r="T27" s="213" t="s">
        <v>53</v>
      </c>
      <c r="U27" s="213"/>
      <c r="V27" s="213"/>
      <c r="W27" s="213"/>
      <c r="X27" s="213"/>
      <c r="Y27" s="213"/>
      <c r="Z27" s="213"/>
      <c r="AA27" s="213"/>
      <c r="AB27" s="213"/>
      <c r="AC27" s="213"/>
      <c r="AD27" s="213"/>
      <c r="AE27" s="213"/>
      <c r="AF27" s="214" t="s">
        <v>23</v>
      </c>
      <c r="AG27" s="215"/>
    </row>
    <row r="28" spans="1:33" x14ac:dyDescent="0.3">
      <c r="A28" s="199" t="s">
        <v>54</v>
      </c>
      <c r="B28" s="201" t="s">
        <v>55</v>
      </c>
      <c r="C28" s="202"/>
      <c r="D28" s="202"/>
      <c r="E28" s="202"/>
      <c r="F28" s="202"/>
      <c r="G28" s="202"/>
      <c r="H28" s="202"/>
      <c r="I28" s="202"/>
      <c r="J28" s="202"/>
      <c r="K28" s="203"/>
      <c r="M28" s="182" t="s">
        <v>56</v>
      </c>
      <c r="N28" s="182"/>
      <c r="O28" s="182"/>
      <c r="P28" s="182"/>
      <c r="Q28" s="182"/>
      <c r="R28" s="182"/>
      <c r="S28" s="182"/>
      <c r="T28" s="183" t="s">
        <v>57</v>
      </c>
      <c r="U28" s="183"/>
      <c r="V28" s="183"/>
      <c r="W28" s="183"/>
      <c r="X28" s="183"/>
      <c r="Y28" s="183"/>
      <c r="Z28" s="183"/>
      <c r="AA28" s="183"/>
      <c r="AB28" s="183"/>
      <c r="AC28" s="183"/>
      <c r="AD28" s="183"/>
      <c r="AE28" s="183"/>
      <c r="AF28" s="184"/>
      <c r="AG28" s="185"/>
    </row>
    <row r="29" spans="1:33" ht="15" customHeight="1" x14ac:dyDescent="0.3">
      <c r="A29" s="200"/>
      <c r="B29" s="201" t="s">
        <v>58</v>
      </c>
      <c r="C29" s="202"/>
      <c r="D29" s="202"/>
      <c r="E29" s="202"/>
      <c r="F29" s="202"/>
      <c r="G29" s="202"/>
      <c r="H29" s="202"/>
      <c r="I29" s="202"/>
      <c r="J29" s="202"/>
      <c r="K29" s="203"/>
      <c r="M29" s="182"/>
      <c r="N29" s="182"/>
      <c r="O29" s="182"/>
      <c r="P29" s="182"/>
      <c r="Q29" s="182"/>
      <c r="R29" s="182"/>
      <c r="S29" s="182"/>
      <c r="T29" s="183"/>
      <c r="U29" s="183"/>
      <c r="V29" s="183"/>
      <c r="W29" s="183"/>
      <c r="X29" s="183"/>
      <c r="Y29" s="183"/>
      <c r="Z29" s="183"/>
      <c r="AA29" s="183"/>
      <c r="AB29" s="183"/>
      <c r="AC29" s="183"/>
      <c r="AD29" s="183"/>
      <c r="AE29" s="183"/>
      <c r="AF29" s="186"/>
      <c r="AG29" s="187"/>
    </row>
    <row r="30" spans="1:33" x14ac:dyDescent="0.3">
      <c r="A30" s="199" t="s">
        <v>59</v>
      </c>
      <c r="B30" s="201" t="s">
        <v>60</v>
      </c>
      <c r="C30" s="202"/>
      <c r="D30" s="202"/>
      <c r="E30" s="202"/>
      <c r="F30" s="202"/>
      <c r="G30" s="202"/>
      <c r="H30" s="202"/>
      <c r="I30" s="202"/>
      <c r="J30" s="202"/>
      <c r="K30" s="203"/>
      <c r="M30" s="182"/>
      <c r="N30" s="182"/>
      <c r="O30" s="182"/>
      <c r="P30" s="182"/>
      <c r="Q30" s="182"/>
      <c r="R30" s="182"/>
      <c r="S30" s="182"/>
      <c r="T30" s="183"/>
      <c r="U30" s="183"/>
      <c r="V30" s="183"/>
      <c r="W30" s="183"/>
      <c r="X30" s="183"/>
      <c r="Y30" s="183"/>
      <c r="Z30" s="183"/>
      <c r="AA30" s="183"/>
      <c r="AB30" s="183"/>
      <c r="AC30" s="183"/>
      <c r="AD30" s="183"/>
      <c r="AE30" s="183"/>
      <c r="AF30" s="186"/>
      <c r="AG30" s="187"/>
    </row>
    <row r="31" spans="1:33" x14ac:dyDescent="0.3">
      <c r="A31" s="204"/>
      <c r="B31" s="201" t="s">
        <v>61</v>
      </c>
      <c r="C31" s="202"/>
      <c r="D31" s="202"/>
      <c r="E31" s="202"/>
      <c r="F31" s="202"/>
      <c r="G31" s="202"/>
      <c r="H31" s="202"/>
      <c r="I31" s="202"/>
      <c r="J31" s="202"/>
      <c r="K31" s="203"/>
      <c r="M31" s="182"/>
      <c r="N31" s="182"/>
      <c r="O31" s="182"/>
      <c r="P31" s="182"/>
      <c r="Q31" s="182"/>
      <c r="R31" s="182"/>
      <c r="S31" s="182"/>
      <c r="T31" s="183"/>
      <c r="U31" s="183"/>
      <c r="V31" s="183"/>
      <c r="W31" s="183"/>
      <c r="X31" s="183"/>
      <c r="Y31" s="183"/>
      <c r="Z31" s="183"/>
      <c r="AA31" s="183"/>
      <c r="AB31" s="183"/>
      <c r="AC31" s="183"/>
      <c r="AD31" s="183"/>
      <c r="AE31" s="183"/>
      <c r="AF31" s="186"/>
      <c r="AG31" s="187"/>
    </row>
    <row r="32" spans="1:33" ht="15" customHeight="1" x14ac:dyDescent="0.3">
      <c r="A32" s="204"/>
      <c r="B32" s="201" t="s">
        <v>62</v>
      </c>
      <c r="C32" s="202"/>
      <c r="D32" s="202"/>
      <c r="E32" s="202"/>
      <c r="F32" s="202"/>
      <c r="G32" s="202"/>
      <c r="H32" s="202"/>
      <c r="I32" s="202"/>
      <c r="J32" s="202"/>
      <c r="K32" s="203"/>
      <c r="M32" s="182"/>
      <c r="N32" s="182"/>
      <c r="O32" s="182"/>
      <c r="P32" s="182"/>
      <c r="Q32" s="182"/>
      <c r="R32" s="182"/>
      <c r="S32" s="182"/>
      <c r="T32" s="183"/>
      <c r="U32" s="183"/>
      <c r="V32" s="183"/>
      <c r="W32" s="183"/>
      <c r="X32" s="183"/>
      <c r="Y32" s="183"/>
      <c r="Z32" s="183"/>
      <c r="AA32" s="183"/>
      <c r="AB32" s="183"/>
      <c r="AC32" s="183"/>
      <c r="AD32" s="183"/>
      <c r="AE32" s="183"/>
      <c r="AF32" s="188"/>
      <c r="AG32" s="189"/>
    </row>
    <row r="33" spans="1:33" x14ac:dyDescent="0.3">
      <c r="A33" s="205" t="s">
        <v>63</v>
      </c>
      <c r="B33" s="206" t="s">
        <v>64</v>
      </c>
      <c r="C33" s="206"/>
      <c r="D33" s="206"/>
      <c r="E33" s="206"/>
      <c r="F33" s="206"/>
      <c r="G33" s="206"/>
      <c r="H33" s="206"/>
      <c r="I33" s="206"/>
      <c r="J33" s="206"/>
      <c r="K33" s="206"/>
      <c r="M33" s="173" t="s">
        <v>65</v>
      </c>
      <c r="N33" s="174"/>
      <c r="O33" s="174"/>
      <c r="P33" s="174"/>
      <c r="Q33" s="174"/>
      <c r="R33" s="174"/>
      <c r="S33" s="175"/>
      <c r="T33" s="190" t="s">
        <v>66</v>
      </c>
      <c r="U33" s="191"/>
      <c r="V33" s="191"/>
      <c r="W33" s="191"/>
      <c r="X33" s="191"/>
      <c r="Y33" s="191"/>
      <c r="Z33" s="191"/>
      <c r="AA33" s="191"/>
      <c r="AB33" s="191"/>
      <c r="AC33" s="191"/>
      <c r="AD33" s="191"/>
      <c r="AE33" s="192"/>
      <c r="AF33" s="186"/>
      <c r="AG33" s="187"/>
    </row>
    <row r="34" spans="1:33" x14ac:dyDescent="0.3">
      <c r="A34" s="205"/>
      <c r="B34" s="207" t="s">
        <v>67</v>
      </c>
      <c r="C34" s="207"/>
      <c r="D34" s="207"/>
      <c r="E34" s="207"/>
      <c r="F34" s="207"/>
      <c r="G34" s="207"/>
      <c r="H34" s="207"/>
      <c r="I34" s="207"/>
      <c r="J34" s="207"/>
      <c r="K34" s="207"/>
      <c r="M34" s="176"/>
      <c r="N34" s="177"/>
      <c r="O34" s="177"/>
      <c r="P34" s="177"/>
      <c r="Q34" s="177"/>
      <c r="R34" s="177"/>
      <c r="S34" s="178"/>
      <c r="T34" s="193"/>
      <c r="U34" s="194"/>
      <c r="V34" s="194"/>
      <c r="W34" s="194"/>
      <c r="X34" s="194"/>
      <c r="Y34" s="194"/>
      <c r="Z34" s="194"/>
      <c r="AA34" s="194"/>
      <c r="AB34" s="194"/>
      <c r="AC34" s="194"/>
      <c r="AD34" s="194"/>
      <c r="AE34" s="195"/>
      <c r="AF34" s="186"/>
      <c r="AG34" s="187"/>
    </row>
    <row r="35" spans="1:33" x14ac:dyDescent="0.3">
      <c r="A35" s="205"/>
      <c r="B35" s="207" t="s">
        <v>68</v>
      </c>
      <c r="C35" s="207"/>
      <c r="D35" s="207"/>
      <c r="E35" s="207"/>
      <c r="F35" s="207"/>
      <c r="G35" s="207"/>
      <c r="H35" s="207"/>
      <c r="I35" s="207"/>
      <c r="J35" s="207"/>
      <c r="K35" s="207"/>
      <c r="M35" s="179"/>
      <c r="N35" s="180"/>
      <c r="O35" s="180"/>
      <c r="P35" s="180"/>
      <c r="Q35" s="180"/>
      <c r="R35" s="180"/>
      <c r="S35" s="181"/>
      <c r="T35" s="196"/>
      <c r="U35" s="197"/>
      <c r="V35" s="197"/>
      <c r="W35" s="197"/>
      <c r="X35" s="197"/>
      <c r="Y35" s="197"/>
      <c r="Z35" s="197"/>
      <c r="AA35" s="197"/>
      <c r="AB35" s="197"/>
      <c r="AC35" s="197"/>
      <c r="AD35" s="197"/>
      <c r="AE35" s="198"/>
      <c r="AF35" s="188"/>
      <c r="AG35" s="189"/>
    </row>
    <row r="36" spans="1:33" x14ac:dyDescent="0.3">
      <c r="A36" s="205"/>
      <c r="B36" s="207" t="s">
        <v>69</v>
      </c>
      <c r="C36" s="207"/>
      <c r="D36" s="207"/>
      <c r="E36" s="207"/>
      <c r="F36" s="207"/>
      <c r="G36" s="207"/>
      <c r="H36" s="207"/>
      <c r="I36" s="207"/>
      <c r="J36" s="207"/>
      <c r="K36" s="207"/>
      <c r="M36" s="182" t="s">
        <v>70</v>
      </c>
      <c r="N36" s="182"/>
      <c r="O36" s="182"/>
      <c r="P36" s="182"/>
      <c r="Q36" s="182"/>
      <c r="R36" s="182"/>
      <c r="S36" s="182"/>
      <c r="T36" s="183" t="s">
        <v>71</v>
      </c>
      <c r="U36" s="183"/>
      <c r="V36" s="183"/>
      <c r="W36" s="183"/>
      <c r="X36" s="183"/>
      <c r="Y36" s="183"/>
      <c r="Z36" s="183"/>
      <c r="AA36" s="183"/>
      <c r="AB36" s="183"/>
      <c r="AC36" s="183"/>
      <c r="AD36" s="183"/>
      <c r="AE36" s="183"/>
      <c r="AF36" s="184"/>
      <c r="AG36" s="185"/>
    </row>
    <row r="37" spans="1:33" x14ac:dyDescent="0.3">
      <c r="A37" s="205"/>
      <c r="B37" s="207" t="s">
        <v>72</v>
      </c>
      <c r="C37" s="207"/>
      <c r="D37" s="207"/>
      <c r="E37" s="207"/>
      <c r="F37" s="207"/>
      <c r="G37" s="207"/>
      <c r="H37" s="207"/>
      <c r="I37" s="207"/>
      <c r="J37" s="207"/>
      <c r="K37" s="207"/>
      <c r="M37" s="182"/>
      <c r="N37" s="182"/>
      <c r="O37" s="182"/>
      <c r="P37" s="182"/>
      <c r="Q37" s="182"/>
      <c r="R37" s="182"/>
      <c r="S37" s="182"/>
      <c r="T37" s="183"/>
      <c r="U37" s="183"/>
      <c r="V37" s="183"/>
      <c r="W37" s="183"/>
      <c r="X37" s="183"/>
      <c r="Y37" s="183"/>
      <c r="Z37" s="183"/>
      <c r="AA37" s="183"/>
      <c r="AB37" s="183"/>
      <c r="AC37" s="183"/>
      <c r="AD37" s="183"/>
      <c r="AE37" s="183"/>
      <c r="AF37" s="186"/>
      <c r="AG37" s="187"/>
    </row>
    <row r="38" spans="1:33" x14ac:dyDescent="0.3">
      <c r="A38" s="205"/>
      <c r="B38" s="207" t="s">
        <v>73</v>
      </c>
      <c r="C38" s="207"/>
      <c r="D38" s="207"/>
      <c r="E38" s="207"/>
      <c r="F38" s="207"/>
      <c r="G38" s="207"/>
      <c r="H38" s="207"/>
      <c r="I38" s="207"/>
      <c r="J38" s="207"/>
      <c r="K38" s="207"/>
      <c r="M38" s="182"/>
      <c r="N38" s="182"/>
      <c r="O38" s="182"/>
      <c r="P38" s="182"/>
      <c r="Q38" s="182"/>
      <c r="R38" s="182"/>
      <c r="S38" s="182"/>
      <c r="T38" s="183"/>
      <c r="U38" s="183"/>
      <c r="V38" s="183"/>
      <c r="W38" s="183"/>
      <c r="X38" s="183"/>
      <c r="Y38" s="183"/>
      <c r="Z38" s="183"/>
      <c r="AA38" s="183"/>
      <c r="AB38" s="183"/>
      <c r="AC38" s="183"/>
      <c r="AD38" s="183"/>
      <c r="AE38" s="183"/>
      <c r="AF38" s="186"/>
      <c r="AG38" s="187"/>
    </row>
    <row r="39" spans="1:33" x14ac:dyDescent="0.3">
      <c r="A39" s="205"/>
      <c r="B39" s="207" t="s">
        <v>74</v>
      </c>
      <c r="C39" s="207"/>
      <c r="D39" s="207"/>
      <c r="E39" s="207"/>
      <c r="F39" s="207"/>
      <c r="G39" s="207"/>
      <c r="H39" s="207"/>
      <c r="I39" s="207"/>
      <c r="J39" s="207"/>
      <c r="K39" s="207"/>
      <c r="M39" s="182"/>
      <c r="N39" s="182"/>
      <c r="O39" s="182"/>
      <c r="P39" s="182"/>
      <c r="Q39" s="182"/>
      <c r="R39" s="182"/>
      <c r="S39" s="182"/>
      <c r="T39" s="183"/>
      <c r="U39" s="183"/>
      <c r="V39" s="183"/>
      <c r="W39" s="183"/>
      <c r="X39" s="183"/>
      <c r="Y39" s="183"/>
      <c r="Z39" s="183"/>
      <c r="AA39" s="183"/>
      <c r="AB39" s="183"/>
      <c r="AC39" s="183"/>
      <c r="AD39" s="183"/>
      <c r="AE39" s="183"/>
      <c r="AF39" s="188"/>
      <c r="AG39" s="189"/>
    </row>
    <row r="40" spans="1:33" x14ac:dyDescent="0.3">
      <c r="M40" t="s">
        <v>267</v>
      </c>
    </row>
  </sheetData>
  <mergeCells count="34">
    <mergeCell ref="M36:S39"/>
    <mergeCell ref="T36:AE39"/>
    <mergeCell ref="AF36:AG39"/>
    <mergeCell ref="B37:K37"/>
    <mergeCell ref="B38:K38"/>
    <mergeCell ref="B39:K39"/>
    <mergeCell ref="B27:K27"/>
    <mergeCell ref="B28:K28"/>
    <mergeCell ref="M27:S27"/>
    <mergeCell ref="T27:AE27"/>
    <mergeCell ref="AF27:AG27"/>
    <mergeCell ref="A1:AG1"/>
    <mergeCell ref="A2:AG2"/>
    <mergeCell ref="B3:K3"/>
    <mergeCell ref="M3:V3"/>
    <mergeCell ref="X3:AG3"/>
    <mergeCell ref="A3:A4"/>
    <mergeCell ref="A28:A29"/>
    <mergeCell ref="B29:K29"/>
    <mergeCell ref="A30:A32"/>
    <mergeCell ref="A33:A39"/>
    <mergeCell ref="B30:K30"/>
    <mergeCell ref="B31:K31"/>
    <mergeCell ref="B32:K32"/>
    <mergeCell ref="B33:K33"/>
    <mergeCell ref="B34:K34"/>
    <mergeCell ref="B36:K36"/>
    <mergeCell ref="B35:K35"/>
    <mergeCell ref="M33:S35"/>
    <mergeCell ref="M28:S32"/>
    <mergeCell ref="T28:AE32"/>
    <mergeCell ref="AF28:AG32"/>
    <mergeCell ref="T33:AE35"/>
    <mergeCell ref="AF33:AG3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4"/>
  <sheetViews>
    <sheetView zoomScale="115" zoomScaleNormal="115" workbookViewId="0">
      <pane xSplit="3" ySplit="5" topLeftCell="D13" activePane="bottomRight" state="frozen"/>
      <selection pane="topRight" activeCell="D1" sqref="D1"/>
      <selection pane="bottomLeft" activeCell="A6" sqref="A6"/>
      <selection pane="bottomRight" activeCell="B11" sqref="B11"/>
    </sheetView>
  </sheetViews>
  <sheetFormatPr defaultRowHeight="14.4" x14ac:dyDescent="0.3"/>
  <cols>
    <col min="1" max="1" width="4.44140625" style="3" customWidth="1"/>
    <col min="2" max="2" width="16.109375" style="92" customWidth="1"/>
    <col min="3" max="3" width="50.5546875" style="92" customWidth="1"/>
    <col min="4" max="6" width="22.33203125" style="92" customWidth="1"/>
    <col min="7" max="9" width="22.33203125" customWidth="1"/>
  </cols>
  <sheetData>
    <row r="1" spans="1:31" ht="16.5" customHeight="1" x14ac:dyDescent="0.3"/>
    <row r="2" spans="1:31" ht="15" customHeight="1" x14ac:dyDescent="0.3">
      <c r="A2" s="208" t="s">
        <v>244</v>
      </c>
      <c r="B2" s="208"/>
      <c r="C2" s="208"/>
      <c r="D2" s="208"/>
      <c r="E2" s="208"/>
      <c r="F2" s="208"/>
      <c r="G2" s="208"/>
      <c r="H2" s="208"/>
      <c r="I2" s="208"/>
      <c r="J2" s="101"/>
      <c r="K2" s="101"/>
      <c r="L2" s="101"/>
      <c r="M2" s="101"/>
      <c r="N2" s="101"/>
      <c r="O2" s="101"/>
      <c r="P2" s="101"/>
      <c r="Q2" s="101"/>
      <c r="R2" s="101"/>
      <c r="S2" s="101"/>
      <c r="T2" s="101"/>
      <c r="U2" s="101"/>
      <c r="V2" s="101"/>
      <c r="W2" s="101"/>
      <c r="X2" s="101"/>
      <c r="Y2" s="101"/>
      <c r="Z2" s="101"/>
      <c r="AA2" s="101"/>
      <c r="AB2" s="101"/>
      <c r="AC2" s="101"/>
      <c r="AD2" s="101"/>
      <c r="AE2" s="101"/>
    </row>
    <row r="4" spans="1:31" x14ac:dyDescent="0.3">
      <c r="A4" s="216" t="s">
        <v>75</v>
      </c>
      <c r="B4" s="218" t="s">
        <v>76</v>
      </c>
      <c r="C4" s="219" t="s">
        <v>245</v>
      </c>
      <c r="D4" s="218" t="s">
        <v>77</v>
      </c>
      <c r="E4" s="218"/>
      <c r="F4" s="218"/>
      <c r="G4" s="218"/>
      <c r="H4" s="218"/>
      <c r="I4" s="218"/>
    </row>
    <row r="5" spans="1:31" x14ac:dyDescent="0.3">
      <c r="A5" s="217"/>
      <c r="B5" s="218"/>
      <c r="C5" s="220"/>
      <c r="D5" s="60">
        <v>1</v>
      </c>
      <c r="E5" s="60">
        <v>2</v>
      </c>
      <c r="F5" s="60">
        <v>3</v>
      </c>
      <c r="G5" s="60">
        <v>4</v>
      </c>
      <c r="H5" s="60">
        <v>5</v>
      </c>
      <c r="I5" s="60">
        <v>6</v>
      </c>
    </row>
    <row r="6" spans="1:31" ht="82.8" x14ac:dyDescent="0.3">
      <c r="A6" s="59">
        <v>1</v>
      </c>
      <c r="B6" s="93" t="s">
        <v>14</v>
      </c>
      <c r="C6" s="102" t="s">
        <v>246</v>
      </c>
      <c r="D6" s="94" t="s">
        <v>101</v>
      </c>
      <c r="E6" s="94" t="s">
        <v>102</v>
      </c>
      <c r="F6" s="94" t="s">
        <v>103</v>
      </c>
      <c r="G6" s="94" t="s">
        <v>104</v>
      </c>
      <c r="H6" s="94" t="s">
        <v>105</v>
      </c>
      <c r="I6" s="94" t="s">
        <v>106</v>
      </c>
    </row>
    <row r="7" spans="1:31" ht="110.4" x14ac:dyDescent="0.3">
      <c r="A7" s="59">
        <v>2</v>
      </c>
      <c r="B7" s="93" t="s">
        <v>47</v>
      </c>
      <c r="C7" s="103" t="s">
        <v>247</v>
      </c>
      <c r="D7" s="96" t="s">
        <v>119</v>
      </c>
      <c r="E7" s="97" t="s">
        <v>96</v>
      </c>
      <c r="F7" s="97" t="s">
        <v>97</v>
      </c>
      <c r="G7" s="97" t="s">
        <v>98</v>
      </c>
      <c r="H7" s="97" t="s">
        <v>99</v>
      </c>
      <c r="I7" s="97" t="s">
        <v>100</v>
      </c>
    </row>
    <row r="8" spans="1:31" ht="69" x14ac:dyDescent="0.3">
      <c r="A8" s="59">
        <v>3</v>
      </c>
      <c r="B8" s="95" t="s">
        <v>15</v>
      </c>
      <c r="C8" s="104" t="s">
        <v>248</v>
      </c>
      <c r="D8" s="94" t="s">
        <v>84</v>
      </c>
      <c r="E8" s="94" t="s">
        <v>85</v>
      </c>
      <c r="F8" s="94" t="s">
        <v>86</v>
      </c>
      <c r="G8" s="99" t="s">
        <v>87</v>
      </c>
      <c r="H8" s="99" t="s">
        <v>88</v>
      </c>
      <c r="I8" s="94" t="s">
        <v>89</v>
      </c>
    </row>
    <row r="9" spans="1:31" ht="69" x14ac:dyDescent="0.3">
      <c r="A9" s="59">
        <v>4</v>
      </c>
      <c r="B9" s="93" t="s">
        <v>16</v>
      </c>
      <c r="C9" s="103" t="s">
        <v>249</v>
      </c>
      <c r="D9" s="98" t="s">
        <v>107</v>
      </c>
      <c r="E9" s="94" t="s">
        <v>108</v>
      </c>
      <c r="F9" s="94" t="s">
        <v>109</v>
      </c>
      <c r="G9" s="94" t="s">
        <v>110</v>
      </c>
      <c r="H9" s="94" t="s">
        <v>111</v>
      </c>
      <c r="I9" s="94" t="s">
        <v>112</v>
      </c>
    </row>
    <row r="10" spans="1:31" s="27" customFormat="1" ht="69" x14ac:dyDescent="0.3">
      <c r="A10" s="59">
        <v>5</v>
      </c>
      <c r="B10" s="95" t="s">
        <v>45</v>
      </c>
      <c r="C10" s="105" t="s">
        <v>250</v>
      </c>
      <c r="D10" s="96" t="s">
        <v>90</v>
      </c>
      <c r="E10" s="97" t="s">
        <v>91</v>
      </c>
      <c r="F10" s="97" t="s">
        <v>92</v>
      </c>
      <c r="G10" s="97" t="s">
        <v>93</v>
      </c>
      <c r="H10" s="97" t="s">
        <v>94</v>
      </c>
      <c r="I10" s="97" t="s">
        <v>95</v>
      </c>
    </row>
    <row r="11" spans="1:31" ht="72" x14ac:dyDescent="0.3">
      <c r="A11" s="59">
        <v>6</v>
      </c>
      <c r="B11" s="93" t="s">
        <v>17</v>
      </c>
      <c r="C11" s="102" t="s">
        <v>251</v>
      </c>
      <c r="D11" s="94" t="s">
        <v>78</v>
      </c>
      <c r="E11" s="94" t="s">
        <v>79</v>
      </c>
      <c r="F11" s="94" t="s">
        <v>80</v>
      </c>
      <c r="G11" s="94" t="s">
        <v>81</v>
      </c>
      <c r="H11" s="94" t="s">
        <v>82</v>
      </c>
      <c r="I11" s="94" t="s">
        <v>83</v>
      </c>
    </row>
    <row r="12" spans="1:31" ht="100.8" x14ac:dyDescent="0.3">
      <c r="A12" s="59">
        <v>7</v>
      </c>
      <c r="B12" s="93" t="s">
        <v>46</v>
      </c>
      <c r="C12" s="102" t="s">
        <v>252</v>
      </c>
      <c r="D12" s="97" t="s">
        <v>113</v>
      </c>
      <c r="E12" s="97" t="s">
        <v>114</v>
      </c>
      <c r="F12" s="97" t="s">
        <v>115</v>
      </c>
      <c r="G12" s="97" t="s">
        <v>116</v>
      </c>
      <c r="H12" s="100" t="s">
        <v>117</v>
      </c>
      <c r="I12" s="100" t="s">
        <v>118</v>
      </c>
    </row>
    <row r="13" spans="1:31" ht="86.4" x14ac:dyDescent="0.3">
      <c r="A13" s="59">
        <v>8</v>
      </c>
      <c r="B13" s="93" t="s">
        <v>204</v>
      </c>
      <c r="C13" s="103" t="s">
        <v>253</v>
      </c>
      <c r="D13" s="106" t="s">
        <v>254</v>
      </c>
      <c r="E13" s="106" t="s">
        <v>255</v>
      </c>
      <c r="F13" s="106" t="s">
        <v>256</v>
      </c>
      <c r="G13" s="107" t="s">
        <v>257</v>
      </c>
      <c r="H13" s="107" t="s">
        <v>258</v>
      </c>
      <c r="I13" s="106" t="s">
        <v>259</v>
      </c>
    </row>
    <row r="14" spans="1:31" s="27" customFormat="1" ht="72" x14ac:dyDescent="0.3">
      <c r="A14" s="59">
        <v>9</v>
      </c>
      <c r="B14" s="93" t="s">
        <v>205</v>
      </c>
      <c r="C14" s="103" t="s">
        <v>260</v>
      </c>
      <c r="D14" s="97" t="s">
        <v>261</v>
      </c>
      <c r="E14" s="97" t="s">
        <v>262</v>
      </c>
      <c r="F14" s="97" t="s">
        <v>263</v>
      </c>
      <c r="G14" s="106" t="s">
        <v>264</v>
      </c>
      <c r="H14" s="106" t="s">
        <v>265</v>
      </c>
      <c r="I14" s="106" t="s">
        <v>266</v>
      </c>
    </row>
  </sheetData>
  <mergeCells count="5">
    <mergeCell ref="A4:A5"/>
    <mergeCell ref="B4:B5"/>
    <mergeCell ref="A2:I2"/>
    <mergeCell ref="C4:C5"/>
    <mergeCell ref="D4:I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29"/>
  <sheetViews>
    <sheetView workbookViewId="0">
      <pane xSplit="5" ySplit="1" topLeftCell="F2" activePane="bottomRight" state="frozen"/>
      <selection pane="topRight" activeCell="F1" sqref="F1"/>
      <selection pane="bottomLeft" activeCell="A2" sqref="A2"/>
      <selection pane="bottomRight" activeCell="F8" sqref="F8"/>
    </sheetView>
  </sheetViews>
  <sheetFormatPr defaultRowHeight="14.4" x14ac:dyDescent="0.3"/>
  <cols>
    <col min="1" max="1" width="4" bestFit="1" customWidth="1"/>
    <col min="2" max="2" width="12" bestFit="1" customWidth="1"/>
    <col min="3" max="3" width="25.109375" bestFit="1" customWidth="1"/>
    <col min="4" max="5" width="22.6640625" bestFit="1" customWidth="1"/>
    <col min="6" max="37" width="17.33203125" customWidth="1"/>
  </cols>
  <sheetData>
    <row r="1" spans="1:38" s="67" customFormat="1" ht="115.2" x14ac:dyDescent="0.3">
      <c r="A1" s="65" t="s">
        <v>75</v>
      </c>
      <c r="B1" s="65" t="s">
        <v>4</v>
      </c>
      <c r="C1" s="65" t="s">
        <v>206</v>
      </c>
      <c r="D1" s="65" t="s">
        <v>207</v>
      </c>
      <c r="E1" s="65" t="s">
        <v>208</v>
      </c>
      <c r="F1" s="65" t="s">
        <v>209</v>
      </c>
      <c r="G1" s="65" t="s">
        <v>210</v>
      </c>
      <c r="H1" s="65" t="s">
        <v>211</v>
      </c>
      <c r="I1" s="65" t="s">
        <v>212</v>
      </c>
      <c r="J1" s="65" t="s">
        <v>213</v>
      </c>
      <c r="K1" s="65" t="s">
        <v>214</v>
      </c>
      <c r="L1" s="65" t="s">
        <v>215</v>
      </c>
      <c r="M1" s="65" t="s">
        <v>216</v>
      </c>
      <c r="N1" s="65" t="s">
        <v>217</v>
      </c>
      <c r="O1" s="65" t="s">
        <v>218</v>
      </c>
      <c r="P1" s="65" t="s">
        <v>219</v>
      </c>
      <c r="Q1" s="65" t="s">
        <v>220</v>
      </c>
      <c r="R1" s="65" t="s">
        <v>221</v>
      </c>
      <c r="S1" s="65" t="s">
        <v>222</v>
      </c>
      <c r="T1" s="65" t="s">
        <v>223</v>
      </c>
      <c r="U1" s="65" t="s">
        <v>224</v>
      </c>
      <c r="V1" s="65" t="s">
        <v>225</v>
      </c>
      <c r="W1" s="65" t="s">
        <v>226</v>
      </c>
      <c r="X1" s="65" t="s">
        <v>227</v>
      </c>
      <c r="Y1" s="65" t="s">
        <v>228</v>
      </c>
      <c r="Z1" s="65" t="s">
        <v>229</v>
      </c>
      <c r="AA1" s="65" t="s">
        <v>230</v>
      </c>
      <c r="AB1" s="65" t="s">
        <v>231</v>
      </c>
      <c r="AC1" s="65" t="s">
        <v>232</v>
      </c>
      <c r="AD1" s="65" t="s">
        <v>233</v>
      </c>
      <c r="AE1" s="65" t="s">
        <v>234</v>
      </c>
      <c r="AF1" s="65" t="s">
        <v>235</v>
      </c>
      <c r="AG1" s="65" t="s">
        <v>236</v>
      </c>
      <c r="AH1" s="65" t="s">
        <v>237</v>
      </c>
      <c r="AI1" s="65" t="s">
        <v>238</v>
      </c>
      <c r="AJ1" s="65" t="s">
        <v>239</v>
      </c>
      <c r="AK1" s="65" t="s">
        <v>240</v>
      </c>
      <c r="AL1" s="66"/>
    </row>
    <row r="2" spans="1:38" s="72" customFormat="1" x14ac:dyDescent="0.3">
      <c r="A2" s="68">
        <v>1</v>
      </c>
      <c r="B2" s="69">
        <v>20010102695</v>
      </c>
      <c r="C2" s="69" t="s">
        <v>136</v>
      </c>
      <c r="D2" s="69" t="s">
        <v>137</v>
      </c>
      <c r="E2" s="69" t="s">
        <v>179</v>
      </c>
      <c r="F2" s="69">
        <v>4</v>
      </c>
      <c r="G2" s="69">
        <v>4</v>
      </c>
      <c r="H2" s="69">
        <v>4</v>
      </c>
      <c r="I2" s="69">
        <v>4</v>
      </c>
      <c r="J2" s="69">
        <v>4</v>
      </c>
      <c r="K2" s="69">
        <v>4</v>
      </c>
      <c r="L2" s="69">
        <v>4</v>
      </c>
      <c r="M2" s="69">
        <v>4</v>
      </c>
      <c r="N2" s="69">
        <v>4</v>
      </c>
      <c r="O2" s="69">
        <v>4</v>
      </c>
      <c r="P2" s="69">
        <v>4</v>
      </c>
      <c r="Q2" s="69">
        <v>4</v>
      </c>
      <c r="R2" s="69">
        <v>4</v>
      </c>
      <c r="S2" s="69">
        <v>4</v>
      </c>
      <c r="T2" s="69">
        <v>4</v>
      </c>
      <c r="U2" s="69">
        <v>4</v>
      </c>
      <c r="V2" s="69">
        <v>4</v>
      </c>
      <c r="W2" s="69">
        <v>4</v>
      </c>
      <c r="X2" s="69">
        <v>4</v>
      </c>
      <c r="Y2" s="69">
        <v>4</v>
      </c>
      <c r="Z2" s="69">
        <v>3</v>
      </c>
      <c r="AA2" s="69">
        <v>3</v>
      </c>
      <c r="AB2" s="69">
        <v>3</v>
      </c>
      <c r="AC2" s="69">
        <v>3</v>
      </c>
      <c r="AD2" s="69">
        <v>4</v>
      </c>
      <c r="AE2" s="69">
        <v>4</v>
      </c>
      <c r="AF2" s="69">
        <v>4</v>
      </c>
      <c r="AG2" s="69">
        <v>4</v>
      </c>
      <c r="AH2" s="69">
        <v>3</v>
      </c>
      <c r="AI2" s="69">
        <v>3</v>
      </c>
      <c r="AJ2" s="70">
        <v>3.8</v>
      </c>
      <c r="AK2" s="69" t="s">
        <v>241</v>
      </c>
      <c r="AL2" s="71"/>
    </row>
    <row r="3" spans="1:38" s="72" customFormat="1" x14ac:dyDescent="0.3">
      <c r="A3" s="68">
        <v>2</v>
      </c>
      <c r="B3" s="69">
        <v>20230804834</v>
      </c>
      <c r="C3" s="69" t="s">
        <v>242</v>
      </c>
      <c r="D3" s="69" t="s">
        <v>127</v>
      </c>
      <c r="E3" s="69" t="s">
        <v>179</v>
      </c>
      <c r="F3" s="69">
        <v>3</v>
      </c>
      <c r="G3" s="69">
        <v>4</v>
      </c>
      <c r="H3" s="69">
        <v>3</v>
      </c>
      <c r="I3" s="69">
        <v>3</v>
      </c>
      <c r="J3" s="69">
        <v>4</v>
      </c>
      <c r="K3" s="69">
        <v>3</v>
      </c>
      <c r="L3" s="69">
        <v>4</v>
      </c>
      <c r="M3" s="69">
        <v>4</v>
      </c>
      <c r="N3" s="69">
        <v>3</v>
      </c>
      <c r="O3" s="69">
        <v>4</v>
      </c>
      <c r="P3" s="69">
        <v>3</v>
      </c>
      <c r="Q3" s="69">
        <v>3</v>
      </c>
      <c r="R3" s="69">
        <v>3</v>
      </c>
      <c r="S3" s="69">
        <v>3</v>
      </c>
      <c r="T3" s="69">
        <v>3</v>
      </c>
      <c r="U3" s="69">
        <v>3</v>
      </c>
      <c r="V3" s="69">
        <v>3</v>
      </c>
      <c r="W3" s="69">
        <v>3</v>
      </c>
      <c r="X3" s="69">
        <v>4</v>
      </c>
      <c r="Y3" s="69">
        <v>4</v>
      </c>
      <c r="Z3" s="69">
        <v>3</v>
      </c>
      <c r="AA3" s="69">
        <v>3</v>
      </c>
      <c r="AB3" s="69">
        <v>4</v>
      </c>
      <c r="AC3" s="69">
        <v>3</v>
      </c>
      <c r="AD3" s="69">
        <v>3</v>
      </c>
      <c r="AE3" s="69">
        <v>4</v>
      </c>
      <c r="AF3" s="69">
        <v>3</v>
      </c>
      <c r="AG3" s="69">
        <v>3</v>
      </c>
      <c r="AH3" s="69">
        <v>3</v>
      </c>
      <c r="AI3" s="69">
        <v>3</v>
      </c>
      <c r="AJ3" s="70">
        <v>3.3</v>
      </c>
      <c r="AK3" s="69" t="s">
        <v>243</v>
      </c>
      <c r="AL3" s="71"/>
    </row>
    <row r="4" spans="1:38" s="72" customFormat="1" x14ac:dyDescent="0.3">
      <c r="A4" s="68">
        <v>3</v>
      </c>
      <c r="B4" s="69">
        <v>20200929611</v>
      </c>
      <c r="C4" s="69" t="s">
        <v>140</v>
      </c>
      <c r="D4" s="69" t="s">
        <v>176</v>
      </c>
      <c r="E4" s="69" t="s">
        <v>179</v>
      </c>
      <c r="F4" s="69">
        <v>4</v>
      </c>
      <c r="G4" s="69">
        <v>4</v>
      </c>
      <c r="H4" s="69">
        <v>4</v>
      </c>
      <c r="I4" s="69">
        <v>4</v>
      </c>
      <c r="J4" s="69">
        <v>4</v>
      </c>
      <c r="K4" s="69">
        <v>4</v>
      </c>
      <c r="L4" s="69">
        <v>4</v>
      </c>
      <c r="M4" s="69">
        <v>4</v>
      </c>
      <c r="N4" s="69">
        <v>4</v>
      </c>
      <c r="O4" s="69">
        <v>4</v>
      </c>
      <c r="P4" s="69">
        <v>4</v>
      </c>
      <c r="Q4" s="69">
        <v>4</v>
      </c>
      <c r="R4" s="69">
        <v>3</v>
      </c>
      <c r="S4" s="69">
        <v>4</v>
      </c>
      <c r="T4" s="69">
        <v>3</v>
      </c>
      <c r="U4" s="69">
        <v>4</v>
      </c>
      <c r="V4" s="69">
        <v>3</v>
      </c>
      <c r="W4" s="69">
        <v>4</v>
      </c>
      <c r="X4" s="69">
        <v>4</v>
      </c>
      <c r="Y4" s="69">
        <v>4</v>
      </c>
      <c r="Z4" s="69">
        <v>4</v>
      </c>
      <c r="AA4" s="69">
        <v>4</v>
      </c>
      <c r="AB4" s="69">
        <v>4</v>
      </c>
      <c r="AC4" s="69">
        <v>3</v>
      </c>
      <c r="AD4" s="69">
        <v>3</v>
      </c>
      <c r="AE4" s="69">
        <v>4</v>
      </c>
      <c r="AF4" s="69">
        <v>4</v>
      </c>
      <c r="AG4" s="69">
        <v>3</v>
      </c>
      <c r="AH4" s="69">
        <v>3</v>
      </c>
      <c r="AI4" s="69">
        <v>4</v>
      </c>
      <c r="AJ4" s="70">
        <v>3.7666666666666666</v>
      </c>
      <c r="AK4" s="69" t="s">
        <v>241</v>
      </c>
      <c r="AL4" s="71"/>
    </row>
    <row r="5" spans="1:38" s="72" customFormat="1" x14ac:dyDescent="0.3">
      <c r="A5" s="68">
        <v>4</v>
      </c>
      <c r="B5" s="69">
        <v>20020102793</v>
      </c>
      <c r="C5" s="69" t="s">
        <v>135</v>
      </c>
      <c r="D5" s="69" t="s">
        <v>176</v>
      </c>
      <c r="E5" s="69" t="s">
        <v>179</v>
      </c>
      <c r="F5" s="69">
        <v>4</v>
      </c>
      <c r="G5" s="69">
        <v>4</v>
      </c>
      <c r="H5" s="69">
        <v>4</v>
      </c>
      <c r="I5" s="69">
        <v>4</v>
      </c>
      <c r="J5" s="69">
        <v>4</v>
      </c>
      <c r="K5" s="69">
        <v>4</v>
      </c>
      <c r="L5" s="69">
        <v>4</v>
      </c>
      <c r="M5" s="69">
        <v>4</v>
      </c>
      <c r="N5" s="69">
        <v>4</v>
      </c>
      <c r="O5" s="69">
        <v>3</v>
      </c>
      <c r="P5" s="69">
        <v>4</v>
      </c>
      <c r="Q5" s="69">
        <v>4</v>
      </c>
      <c r="R5" s="69">
        <v>4</v>
      </c>
      <c r="S5" s="69">
        <v>4</v>
      </c>
      <c r="T5" s="69">
        <v>4</v>
      </c>
      <c r="U5" s="69">
        <v>4</v>
      </c>
      <c r="V5" s="69">
        <v>4</v>
      </c>
      <c r="W5" s="69">
        <v>3</v>
      </c>
      <c r="X5" s="69">
        <v>4</v>
      </c>
      <c r="Y5" s="69">
        <v>4</v>
      </c>
      <c r="Z5" s="69">
        <v>4</v>
      </c>
      <c r="AA5" s="69">
        <v>4</v>
      </c>
      <c r="AB5" s="69">
        <v>4</v>
      </c>
      <c r="AC5" s="69">
        <v>4</v>
      </c>
      <c r="AD5" s="69">
        <v>4</v>
      </c>
      <c r="AE5" s="69">
        <v>4</v>
      </c>
      <c r="AF5" s="69">
        <v>4</v>
      </c>
      <c r="AG5" s="69">
        <v>4</v>
      </c>
      <c r="AH5" s="69">
        <v>4</v>
      </c>
      <c r="AI5" s="69">
        <v>4</v>
      </c>
      <c r="AJ5" s="70">
        <v>3.9333333333333331</v>
      </c>
      <c r="AK5" s="69" t="s">
        <v>241</v>
      </c>
      <c r="AL5" s="71"/>
    </row>
    <row r="6" spans="1:38" s="72" customFormat="1" x14ac:dyDescent="0.3">
      <c r="A6" s="68">
        <v>5</v>
      </c>
      <c r="B6" s="69">
        <v>19970318589</v>
      </c>
      <c r="C6" s="69" t="s">
        <v>128</v>
      </c>
      <c r="D6" s="69" t="s">
        <v>129</v>
      </c>
      <c r="E6" s="69" t="s">
        <v>179</v>
      </c>
      <c r="F6" s="69">
        <v>4</v>
      </c>
      <c r="G6" s="69">
        <v>3</v>
      </c>
      <c r="H6" s="69">
        <v>4</v>
      </c>
      <c r="I6" s="69">
        <v>4</v>
      </c>
      <c r="J6" s="69">
        <v>3</v>
      </c>
      <c r="K6" s="69">
        <v>4</v>
      </c>
      <c r="L6" s="69">
        <v>4</v>
      </c>
      <c r="M6" s="69">
        <v>4</v>
      </c>
      <c r="N6" s="69">
        <v>3</v>
      </c>
      <c r="O6" s="69">
        <v>3</v>
      </c>
      <c r="P6" s="69">
        <v>4</v>
      </c>
      <c r="Q6" s="69">
        <v>4</v>
      </c>
      <c r="R6" s="69">
        <v>2</v>
      </c>
      <c r="S6" s="69">
        <v>2</v>
      </c>
      <c r="T6" s="69">
        <v>3</v>
      </c>
      <c r="U6" s="69">
        <v>4</v>
      </c>
      <c r="V6" s="69">
        <v>4</v>
      </c>
      <c r="W6" s="69">
        <v>4</v>
      </c>
      <c r="X6" s="69">
        <v>3</v>
      </c>
      <c r="Y6" s="69">
        <v>3</v>
      </c>
      <c r="Z6" s="69">
        <v>3</v>
      </c>
      <c r="AA6" s="69">
        <v>4</v>
      </c>
      <c r="AB6" s="69">
        <v>4</v>
      </c>
      <c r="AC6" s="69">
        <v>2</v>
      </c>
      <c r="AD6" s="69">
        <v>2</v>
      </c>
      <c r="AE6" s="69">
        <v>4</v>
      </c>
      <c r="AF6" s="69">
        <v>3</v>
      </c>
      <c r="AG6" s="69">
        <v>3</v>
      </c>
      <c r="AH6" s="69">
        <v>3</v>
      </c>
      <c r="AI6" s="69">
        <v>3</v>
      </c>
      <c r="AJ6" s="70">
        <v>3.3333333333333335</v>
      </c>
      <c r="AK6" s="69" t="s">
        <v>243</v>
      </c>
      <c r="AL6" s="71"/>
    </row>
    <row r="7" spans="1:38" s="72" customFormat="1" x14ac:dyDescent="0.3">
      <c r="A7" s="68">
        <v>6</v>
      </c>
      <c r="B7" s="69">
        <v>19971103621</v>
      </c>
      <c r="C7" s="69" t="s">
        <v>130</v>
      </c>
      <c r="D7" s="69" t="s">
        <v>131</v>
      </c>
      <c r="E7" s="69" t="s">
        <v>179</v>
      </c>
      <c r="F7" s="69">
        <v>4</v>
      </c>
      <c r="G7" s="69">
        <v>3</v>
      </c>
      <c r="H7" s="69">
        <v>3</v>
      </c>
      <c r="I7" s="69">
        <v>4</v>
      </c>
      <c r="J7" s="69">
        <v>2</v>
      </c>
      <c r="K7" s="69">
        <v>3</v>
      </c>
      <c r="L7" s="69">
        <v>4</v>
      </c>
      <c r="M7" s="69">
        <v>3</v>
      </c>
      <c r="N7" s="69">
        <v>3</v>
      </c>
      <c r="O7" s="69">
        <v>3</v>
      </c>
      <c r="P7" s="69">
        <v>3</v>
      </c>
      <c r="Q7" s="69">
        <v>3</v>
      </c>
      <c r="R7" s="69">
        <v>2</v>
      </c>
      <c r="S7" s="69">
        <v>3</v>
      </c>
      <c r="T7" s="69">
        <v>3</v>
      </c>
      <c r="U7" s="69">
        <v>3</v>
      </c>
      <c r="V7" s="69">
        <v>3</v>
      </c>
      <c r="W7" s="69">
        <v>4</v>
      </c>
      <c r="X7" s="69">
        <v>4</v>
      </c>
      <c r="Y7" s="69">
        <v>4</v>
      </c>
      <c r="Z7" s="69">
        <v>3</v>
      </c>
      <c r="AA7" s="69">
        <v>3</v>
      </c>
      <c r="AB7" s="69">
        <v>3</v>
      </c>
      <c r="AC7" s="69">
        <v>3</v>
      </c>
      <c r="AD7" s="69">
        <v>2</v>
      </c>
      <c r="AE7" s="69">
        <v>3</v>
      </c>
      <c r="AF7" s="69">
        <v>2</v>
      </c>
      <c r="AG7" s="69">
        <v>3</v>
      </c>
      <c r="AH7" s="69">
        <v>3</v>
      </c>
      <c r="AI7" s="69">
        <v>3</v>
      </c>
      <c r="AJ7" s="70">
        <v>3.0666666666666669</v>
      </c>
      <c r="AK7" s="69" t="s">
        <v>243</v>
      </c>
      <c r="AL7" s="71"/>
    </row>
    <row r="8" spans="1:38" s="72" customFormat="1" x14ac:dyDescent="0.3">
      <c r="A8" s="68">
        <v>7</v>
      </c>
      <c r="B8" s="69">
        <v>19930405379</v>
      </c>
      <c r="C8" s="69" t="s">
        <v>132</v>
      </c>
      <c r="D8" s="69" t="s">
        <v>131</v>
      </c>
      <c r="E8" s="69" t="s">
        <v>179</v>
      </c>
      <c r="F8" s="69">
        <v>3</v>
      </c>
      <c r="G8" s="69">
        <v>3</v>
      </c>
      <c r="H8" s="69">
        <v>3</v>
      </c>
      <c r="I8" s="69">
        <v>3</v>
      </c>
      <c r="J8" s="69">
        <v>3</v>
      </c>
      <c r="K8" s="69">
        <v>4</v>
      </c>
      <c r="L8" s="69">
        <v>4</v>
      </c>
      <c r="M8" s="69">
        <v>4</v>
      </c>
      <c r="N8" s="69">
        <v>4</v>
      </c>
      <c r="O8" s="69">
        <v>4</v>
      </c>
      <c r="P8" s="69">
        <v>4</v>
      </c>
      <c r="Q8" s="69">
        <v>4</v>
      </c>
      <c r="R8" s="69">
        <v>3</v>
      </c>
      <c r="S8" s="69">
        <v>3</v>
      </c>
      <c r="T8" s="69">
        <v>3</v>
      </c>
      <c r="U8" s="69">
        <v>4</v>
      </c>
      <c r="V8" s="69">
        <v>4</v>
      </c>
      <c r="W8" s="69">
        <v>4</v>
      </c>
      <c r="X8" s="69">
        <v>4</v>
      </c>
      <c r="Y8" s="69">
        <v>4</v>
      </c>
      <c r="Z8" s="69">
        <v>3</v>
      </c>
      <c r="AA8" s="69">
        <v>3</v>
      </c>
      <c r="AB8" s="69">
        <v>3</v>
      </c>
      <c r="AC8" s="69">
        <v>3</v>
      </c>
      <c r="AD8" s="69">
        <v>3</v>
      </c>
      <c r="AE8" s="69">
        <v>3</v>
      </c>
      <c r="AF8" s="69">
        <v>3</v>
      </c>
      <c r="AG8" s="69">
        <v>3</v>
      </c>
      <c r="AH8" s="69">
        <v>3</v>
      </c>
      <c r="AI8" s="69">
        <v>3</v>
      </c>
      <c r="AJ8" s="70">
        <v>3.4</v>
      </c>
      <c r="AK8" s="69" t="s">
        <v>243</v>
      </c>
      <c r="AL8" s="71"/>
    </row>
    <row r="9" spans="1:38" s="72" customFormat="1" x14ac:dyDescent="0.3">
      <c r="A9" s="68">
        <v>8</v>
      </c>
      <c r="B9" s="69">
        <v>20040324027</v>
      </c>
      <c r="C9" s="69" t="s">
        <v>133</v>
      </c>
      <c r="D9" s="69" t="s">
        <v>134</v>
      </c>
      <c r="E9" s="69" t="s">
        <v>179</v>
      </c>
      <c r="F9" s="69">
        <v>2</v>
      </c>
      <c r="G9" s="69">
        <v>4</v>
      </c>
      <c r="H9" s="69">
        <v>4</v>
      </c>
      <c r="I9" s="69">
        <v>4</v>
      </c>
      <c r="J9" s="69">
        <v>2</v>
      </c>
      <c r="K9" s="69">
        <v>4</v>
      </c>
      <c r="L9" s="69">
        <v>4</v>
      </c>
      <c r="M9" s="69">
        <v>3</v>
      </c>
      <c r="N9" s="69">
        <v>4</v>
      </c>
      <c r="O9" s="69">
        <v>4</v>
      </c>
      <c r="P9" s="69">
        <v>4</v>
      </c>
      <c r="Q9" s="69">
        <v>4</v>
      </c>
      <c r="R9" s="69">
        <v>2</v>
      </c>
      <c r="S9" s="69">
        <v>3</v>
      </c>
      <c r="T9" s="69">
        <v>4</v>
      </c>
      <c r="U9" s="69">
        <v>3</v>
      </c>
      <c r="V9" s="69">
        <v>2</v>
      </c>
      <c r="W9" s="69">
        <v>4</v>
      </c>
      <c r="X9" s="69">
        <v>4</v>
      </c>
      <c r="Y9" s="69">
        <v>4</v>
      </c>
      <c r="Z9" s="69">
        <v>3</v>
      </c>
      <c r="AA9" s="69">
        <v>3</v>
      </c>
      <c r="AB9" s="69">
        <v>3</v>
      </c>
      <c r="AC9" s="69">
        <v>3</v>
      </c>
      <c r="AD9" s="69">
        <v>2</v>
      </c>
      <c r="AE9" s="69">
        <v>3</v>
      </c>
      <c r="AF9" s="69">
        <v>3</v>
      </c>
      <c r="AG9" s="69">
        <v>1</v>
      </c>
      <c r="AH9" s="69">
        <v>2</v>
      </c>
      <c r="AI9" s="69">
        <v>3</v>
      </c>
      <c r="AJ9" s="70">
        <v>3.1666666666666665</v>
      </c>
      <c r="AK9" s="69" t="s">
        <v>243</v>
      </c>
      <c r="AL9" s="71"/>
    </row>
    <row r="10" spans="1:38" s="72" customFormat="1" x14ac:dyDescent="0.3">
      <c r="A10" s="68">
        <v>9</v>
      </c>
      <c r="B10" s="69">
        <v>20030820986</v>
      </c>
      <c r="C10" s="69" t="s">
        <v>138</v>
      </c>
      <c r="D10" s="69" t="s">
        <v>137</v>
      </c>
      <c r="E10" s="69" t="s">
        <v>179</v>
      </c>
      <c r="F10" s="69">
        <v>3</v>
      </c>
      <c r="G10" s="69">
        <v>3</v>
      </c>
      <c r="H10" s="69">
        <v>3</v>
      </c>
      <c r="I10" s="69">
        <v>3</v>
      </c>
      <c r="J10" s="69">
        <v>3</v>
      </c>
      <c r="K10" s="69">
        <v>3</v>
      </c>
      <c r="L10" s="69">
        <v>3</v>
      </c>
      <c r="M10" s="69">
        <v>3</v>
      </c>
      <c r="N10" s="69">
        <v>3</v>
      </c>
      <c r="O10" s="69">
        <v>2</v>
      </c>
      <c r="P10" s="69">
        <v>3</v>
      </c>
      <c r="Q10" s="69">
        <v>2</v>
      </c>
      <c r="R10" s="69">
        <v>2</v>
      </c>
      <c r="S10" s="69">
        <v>2</v>
      </c>
      <c r="T10" s="69">
        <v>2</v>
      </c>
      <c r="U10" s="69">
        <v>3</v>
      </c>
      <c r="V10" s="69">
        <v>3</v>
      </c>
      <c r="W10" s="69">
        <v>3</v>
      </c>
      <c r="X10" s="69">
        <v>3</v>
      </c>
      <c r="Y10" s="69">
        <v>3</v>
      </c>
      <c r="Z10" s="69">
        <v>3</v>
      </c>
      <c r="AA10" s="69">
        <v>3</v>
      </c>
      <c r="AB10" s="69">
        <v>3</v>
      </c>
      <c r="AC10" s="69">
        <v>2</v>
      </c>
      <c r="AD10" s="69">
        <v>2</v>
      </c>
      <c r="AE10" s="69">
        <v>3</v>
      </c>
      <c r="AF10" s="69">
        <v>2</v>
      </c>
      <c r="AG10" s="69">
        <v>2</v>
      </c>
      <c r="AH10" s="69">
        <v>2</v>
      </c>
      <c r="AI10" s="69">
        <v>3</v>
      </c>
      <c r="AJ10" s="70">
        <v>2.6666666666666665</v>
      </c>
      <c r="AK10" s="69" t="s">
        <v>243</v>
      </c>
      <c r="AL10" s="71"/>
    </row>
    <row r="11" spans="1:38" s="72" customFormat="1" x14ac:dyDescent="0.3">
      <c r="A11" s="68">
        <v>10</v>
      </c>
      <c r="B11" s="69">
        <v>20050926062</v>
      </c>
      <c r="C11" s="69" t="s">
        <v>139</v>
      </c>
      <c r="D11" s="69" t="s">
        <v>137</v>
      </c>
      <c r="E11" s="69" t="s">
        <v>179</v>
      </c>
      <c r="F11" s="69">
        <v>4</v>
      </c>
      <c r="G11" s="69">
        <v>4</v>
      </c>
      <c r="H11" s="69">
        <v>4</v>
      </c>
      <c r="I11" s="69">
        <v>4</v>
      </c>
      <c r="J11" s="69">
        <v>3</v>
      </c>
      <c r="K11" s="69">
        <v>4</v>
      </c>
      <c r="L11" s="69">
        <v>4</v>
      </c>
      <c r="M11" s="69">
        <v>4</v>
      </c>
      <c r="N11" s="69">
        <v>3</v>
      </c>
      <c r="O11" s="69">
        <v>3</v>
      </c>
      <c r="P11" s="69">
        <v>4</v>
      </c>
      <c r="Q11" s="69">
        <v>4</v>
      </c>
      <c r="R11" s="69">
        <v>4</v>
      </c>
      <c r="S11" s="69">
        <v>4</v>
      </c>
      <c r="T11" s="69">
        <v>3</v>
      </c>
      <c r="U11" s="69">
        <v>4</v>
      </c>
      <c r="V11" s="69">
        <v>4</v>
      </c>
      <c r="W11" s="69">
        <v>4</v>
      </c>
      <c r="X11" s="69">
        <v>4</v>
      </c>
      <c r="Y11" s="69">
        <v>4</v>
      </c>
      <c r="Z11" s="69">
        <v>3</v>
      </c>
      <c r="AA11" s="69">
        <v>4</v>
      </c>
      <c r="AB11" s="69">
        <v>4</v>
      </c>
      <c r="AC11" s="69">
        <v>3</v>
      </c>
      <c r="AD11" s="69">
        <v>3</v>
      </c>
      <c r="AE11" s="69">
        <v>4</v>
      </c>
      <c r="AF11" s="69">
        <v>4</v>
      </c>
      <c r="AG11" s="69">
        <v>3</v>
      </c>
      <c r="AH11" s="69">
        <v>3</v>
      </c>
      <c r="AI11" s="69">
        <v>3</v>
      </c>
      <c r="AJ11" s="70">
        <v>3.6666666666666665</v>
      </c>
      <c r="AK11" s="69" t="s">
        <v>243</v>
      </c>
      <c r="AL11" s="71"/>
    </row>
    <row r="12" spans="1:38" s="72" customFormat="1" x14ac:dyDescent="0.3">
      <c r="A12" s="68">
        <v>11</v>
      </c>
      <c r="B12" s="69">
        <v>20040324016</v>
      </c>
      <c r="C12" s="69" t="s">
        <v>141</v>
      </c>
      <c r="D12" s="69" t="s">
        <v>177</v>
      </c>
      <c r="E12" s="69" t="s">
        <v>179</v>
      </c>
      <c r="F12" s="69">
        <v>4</v>
      </c>
      <c r="G12" s="69">
        <v>3</v>
      </c>
      <c r="H12" s="69">
        <v>4</v>
      </c>
      <c r="I12" s="69">
        <v>4</v>
      </c>
      <c r="J12" s="69">
        <v>3</v>
      </c>
      <c r="K12" s="69">
        <v>3</v>
      </c>
      <c r="L12" s="69">
        <v>3</v>
      </c>
      <c r="M12" s="69">
        <v>3</v>
      </c>
      <c r="N12" s="69">
        <v>3</v>
      </c>
      <c r="O12" s="69">
        <v>3</v>
      </c>
      <c r="P12" s="69">
        <v>3</v>
      </c>
      <c r="Q12" s="69">
        <v>3</v>
      </c>
      <c r="R12" s="69">
        <v>3</v>
      </c>
      <c r="S12" s="69">
        <v>3</v>
      </c>
      <c r="T12" s="69">
        <v>3</v>
      </c>
      <c r="U12" s="69">
        <v>3</v>
      </c>
      <c r="V12" s="69">
        <v>3</v>
      </c>
      <c r="W12" s="69">
        <v>3</v>
      </c>
      <c r="X12" s="69">
        <v>3</v>
      </c>
      <c r="Y12" s="69">
        <v>4</v>
      </c>
      <c r="Z12" s="69">
        <v>3</v>
      </c>
      <c r="AA12" s="69">
        <v>3</v>
      </c>
      <c r="AB12" s="69">
        <v>3</v>
      </c>
      <c r="AC12" s="69">
        <v>2</v>
      </c>
      <c r="AD12" s="69">
        <v>3</v>
      </c>
      <c r="AE12" s="69">
        <v>3</v>
      </c>
      <c r="AF12" s="69">
        <v>3</v>
      </c>
      <c r="AG12" s="69">
        <v>3</v>
      </c>
      <c r="AH12" s="69">
        <v>3</v>
      </c>
      <c r="AI12" s="69">
        <v>3</v>
      </c>
      <c r="AJ12" s="70">
        <v>3.1</v>
      </c>
      <c r="AK12" s="69" t="s">
        <v>243</v>
      </c>
      <c r="AL12" s="71"/>
    </row>
    <row r="13" spans="1:38" s="72" customFormat="1" x14ac:dyDescent="0.3">
      <c r="A13" s="68">
        <v>12</v>
      </c>
      <c r="B13" s="69">
        <v>20180503433</v>
      </c>
      <c r="C13" s="69" t="s">
        <v>142</v>
      </c>
      <c r="D13" s="69" t="s">
        <v>177</v>
      </c>
      <c r="E13" s="69" t="s">
        <v>179</v>
      </c>
      <c r="F13" s="69">
        <v>4</v>
      </c>
      <c r="G13" s="69">
        <v>4</v>
      </c>
      <c r="H13" s="69">
        <v>4</v>
      </c>
      <c r="I13" s="69">
        <v>4</v>
      </c>
      <c r="J13" s="69">
        <v>4</v>
      </c>
      <c r="K13" s="69">
        <v>3</v>
      </c>
      <c r="L13" s="69">
        <v>4</v>
      </c>
      <c r="M13" s="69">
        <v>3</v>
      </c>
      <c r="N13" s="69">
        <v>3</v>
      </c>
      <c r="O13" s="69">
        <v>3</v>
      </c>
      <c r="P13" s="69">
        <v>4</v>
      </c>
      <c r="Q13" s="69">
        <v>4</v>
      </c>
      <c r="R13" s="69">
        <v>3</v>
      </c>
      <c r="S13" s="69">
        <v>4</v>
      </c>
      <c r="T13" s="69">
        <v>3</v>
      </c>
      <c r="U13" s="69">
        <v>4</v>
      </c>
      <c r="V13" s="69">
        <v>3</v>
      </c>
      <c r="W13" s="69">
        <v>3</v>
      </c>
      <c r="X13" s="69">
        <v>4</v>
      </c>
      <c r="Y13" s="69">
        <v>4</v>
      </c>
      <c r="Z13" s="69">
        <v>3</v>
      </c>
      <c r="AA13" s="69">
        <v>4</v>
      </c>
      <c r="AB13" s="69">
        <v>3</v>
      </c>
      <c r="AC13" s="69">
        <v>3</v>
      </c>
      <c r="AD13" s="69">
        <v>2</v>
      </c>
      <c r="AE13" s="69">
        <v>3</v>
      </c>
      <c r="AF13" s="69">
        <v>3</v>
      </c>
      <c r="AG13" s="69">
        <v>4</v>
      </c>
      <c r="AH13" s="69">
        <v>3</v>
      </c>
      <c r="AI13" s="69">
        <v>3</v>
      </c>
      <c r="AJ13" s="70">
        <v>3.4333333333333331</v>
      </c>
      <c r="AK13" s="69" t="s">
        <v>243</v>
      </c>
      <c r="AL13" s="71"/>
    </row>
    <row r="14" spans="1:38" s="72" customFormat="1" x14ac:dyDescent="0.3">
      <c r="A14" s="68">
        <v>13</v>
      </c>
      <c r="B14" s="69">
        <v>20010214717</v>
      </c>
      <c r="C14" s="69" t="s">
        <v>143</v>
      </c>
      <c r="D14" s="69" t="s">
        <v>145</v>
      </c>
      <c r="E14" s="69" t="s">
        <v>179</v>
      </c>
      <c r="F14" s="69">
        <v>4</v>
      </c>
      <c r="G14" s="69">
        <v>4</v>
      </c>
      <c r="H14" s="69">
        <v>4</v>
      </c>
      <c r="I14" s="69">
        <v>4</v>
      </c>
      <c r="J14" s="69">
        <v>3</v>
      </c>
      <c r="K14" s="69">
        <v>3</v>
      </c>
      <c r="L14" s="69">
        <v>3</v>
      </c>
      <c r="M14" s="69">
        <v>4</v>
      </c>
      <c r="N14" s="69">
        <v>4</v>
      </c>
      <c r="O14" s="69">
        <v>4</v>
      </c>
      <c r="P14" s="69">
        <v>3</v>
      </c>
      <c r="Q14" s="69">
        <v>3</v>
      </c>
      <c r="R14" s="69">
        <v>3</v>
      </c>
      <c r="S14" s="69">
        <v>3</v>
      </c>
      <c r="T14" s="69">
        <v>3</v>
      </c>
      <c r="U14" s="69">
        <v>3</v>
      </c>
      <c r="V14" s="69">
        <v>3</v>
      </c>
      <c r="W14" s="69">
        <v>4</v>
      </c>
      <c r="X14" s="69">
        <v>3</v>
      </c>
      <c r="Y14" s="69">
        <v>4</v>
      </c>
      <c r="Z14" s="69">
        <v>3</v>
      </c>
      <c r="AA14" s="69">
        <v>4</v>
      </c>
      <c r="AB14" s="69">
        <v>3</v>
      </c>
      <c r="AC14" s="69">
        <v>3</v>
      </c>
      <c r="AD14" s="69">
        <v>3</v>
      </c>
      <c r="AE14" s="69">
        <v>3</v>
      </c>
      <c r="AF14" s="69">
        <v>3</v>
      </c>
      <c r="AG14" s="69">
        <v>2</v>
      </c>
      <c r="AH14" s="69">
        <v>3</v>
      </c>
      <c r="AI14" s="69">
        <v>4</v>
      </c>
      <c r="AJ14" s="70">
        <v>3.3333333333333335</v>
      </c>
      <c r="AK14" s="69" t="s">
        <v>243</v>
      </c>
      <c r="AL14" s="71"/>
    </row>
    <row r="15" spans="1:38" s="72" customFormat="1" x14ac:dyDescent="0.3">
      <c r="A15" s="68">
        <v>14</v>
      </c>
      <c r="B15" s="69">
        <v>19971103617</v>
      </c>
      <c r="C15" s="69" t="s">
        <v>144</v>
      </c>
      <c r="D15" s="69" t="s">
        <v>145</v>
      </c>
      <c r="E15" s="69" t="s">
        <v>179</v>
      </c>
      <c r="F15" s="69">
        <v>3</v>
      </c>
      <c r="G15" s="69">
        <v>3</v>
      </c>
      <c r="H15" s="69">
        <v>4</v>
      </c>
      <c r="I15" s="69">
        <v>3</v>
      </c>
      <c r="J15" s="69">
        <v>3</v>
      </c>
      <c r="K15" s="69">
        <v>3</v>
      </c>
      <c r="L15" s="69">
        <v>3</v>
      </c>
      <c r="M15" s="69">
        <v>3</v>
      </c>
      <c r="N15" s="69">
        <v>3</v>
      </c>
      <c r="O15" s="69">
        <v>3</v>
      </c>
      <c r="P15" s="69">
        <v>3</v>
      </c>
      <c r="Q15" s="69">
        <v>4</v>
      </c>
      <c r="R15" s="69">
        <v>3</v>
      </c>
      <c r="S15" s="69">
        <v>3</v>
      </c>
      <c r="T15" s="69">
        <v>3</v>
      </c>
      <c r="U15" s="69">
        <v>3</v>
      </c>
      <c r="V15" s="69">
        <v>3</v>
      </c>
      <c r="W15" s="69">
        <v>4</v>
      </c>
      <c r="X15" s="69">
        <v>4</v>
      </c>
      <c r="Y15" s="69">
        <v>4</v>
      </c>
      <c r="Z15" s="69">
        <v>3</v>
      </c>
      <c r="AA15" s="69">
        <v>4</v>
      </c>
      <c r="AB15" s="69">
        <v>4</v>
      </c>
      <c r="AC15" s="69">
        <v>2</v>
      </c>
      <c r="AD15" s="69">
        <v>2</v>
      </c>
      <c r="AE15" s="69">
        <v>4</v>
      </c>
      <c r="AF15" s="69">
        <v>3</v>
      </c>
      <c r="AG15" s="69">
        <v>2</v>
      </c>
      <c r="AH15" s="69">
        <v>2</v>
      </c>
      <c r="AI15" s="69">
        <v>3</v>
      </c>
      <c r="AJ15" s="70">
        <v>3.1333333333333333</v>
      </c>
      <c r="AK15" s="69" t="s">
        <v>243</v>
      </c>
      <c r="AL15" s="71"/>
    </row>
    <row r="16" spans="1:38" s="72" customFormat="1" x14ac:dyDescent="0.3">
      <c r="A16" s="68">
        <v>15</v>
      </c>
      <c r="B16" s="69">
        <v>20000112658</v>
      </c>
      <c r="C16" s="69" t="s">
        <v>146</v>
      </c>
      <c r="D16" s="69" t="s">
        <v>134</v>
      </c>
      <c r="E16" s="69" t="s">
        <v>179</v>
      </c>
      <c r="F16" s="69">
        <v>4</v>
      </c>
      <c r="G16" s="69">
        <v>4</v>
      </c>
      <c r="H16" s="69">
        <v>4</v>
      </c>
      <c r="I16" s="69">
        <v>4</v>
      </c>
      <c r="J16" s="69">
        <v>4</v>
      </c>
      <c r="K16" s="69">
        <v>4</v>
      </c>
      <c r="L16" s="69">
        <v>4</v>
      </c>
      <c r="M16" s="69">
        <v>4</v>
      </c>
      <c r="N16" s="69">
        <v>4</v>
      </c>
      <c r="O16" s="69">
        <v>4</v>
      </c>
      <c r="P16" s="69">
        <v>4</v>
      </c>
      <c r="Q16" s="69">
        <v>3</v>
      </c>
      <c r="R16" s="69">
        <v>2</v>
      </c>
      <c r="S16" s="69">
        <v>2</v>
      </c>
      <c r="T16" s="69">
        <v>3</v>
      </c>
      <c r="U16" s="69">
        <v>4</v>
      </c>
      <c r="V16" s="69">
        <v>4</v>
      </c>
      <c r="W16" s="69">
        <v>4</v>
      </c>
      <c r="X16" s="69">
        <v>3</v>
      </c>
      <c r="Y16" s="69">
        <v>3</v>
      </c>
      <c r="Z16" s="69">
        <v>2</v>
      </c>
      <c r="AA16" s="69">
        <v>3</v>
      </c>
      <c r="AB16" s="69">
        <v>3</v>
      </c>
      <c r="AC16" s="69">
        <v>2</v>
      </c>
      <c r="AD16" s="69">
        <v>2</v>
      </c>
      <c r="AE16" s="69">
        <v>2</v>
      </c>
      <c r="AF16" s="69">
        <v>2</v>
      </c>
      <c r="AG16" s="69">
        <v>4</v>
      </c>
      <c r="AH16" s="69">
        <v>3</v>
      </c>
      <c r="AI16" s="69">
        <v>3</v>
      </c>
      <c r="AJ16" s="70">
        <v>3.2666666666666666</v>
      </c>
      <c r="AK16" s="69" t="s">
        <v>243</v>
      </c>
      <c r="AL16" s="71"/>
    </row>
    <row r="17" spans="1:38" s="72" customFormat="1" x14ac:dyDescent="0.3">
      <c r="A17" s="68">
        <v>16</v>
      </c>
      <c r="B17" s="69">
        <v>20030811974</v>
      </c>
      <c r="C17" s="69" t="s">
        <v>147</v>
      </c>
      <c r="D17" s="69" t="s">
        <v>134</v>
      </c>
      <c r="E17" s="69" t="s">
        <v>179</v>
      </c>
      <c r="F17" s="69">
        <v>3</v>
      </c>
      <c r="G17" s="69">
        <v>3</v>
      </c>
      <c r="H17" s="69">
        <v>4</v>
      </c>
      <c r="I17" s="69">
        <v>4</v>
      </c>
      <c r="J17" s="69">
        <v>2</v>
      </c>
      <c r="K17" s="69">
        <v>4</v>
      </c>
      <c r="L17" s="69">
        <v>3</v>
      </c>
      <c r="M17" s="69">
        <v>3</v>
      </c>
      <c r="N17" s="69">
        <v>3</v>
      </c>
      <c r="O17" s="69">
        <v>3</v>
      </c>
      <c r="P17" s="69">
        <v>3</v>
      </c>
      <c r="Q17" s="69">
        <v>3</v>
      </c>
      <c r="R17" s="69">
        <v>2</v>
      </c>
      <c r="S17" s="69">
        <v>2</v>
      </c>
      <c r="T17" s="69">
        <v>3</v>
      </c>
      <c r="U17" s="69">
        <v>3</v>
      </c>
      <c r="V17" s="69">
        <v>3</v>
      </c>
      <c r="W17" s="69">
        <v>3</v>
      </c>
      <c r="X17" s="69">
        <v>4</v>
      </c>
      <c r="Y17" s="69">
        <v>3</v>
      </c>
      <c r="Z17" s="69">
        <v>1</v>
      </c>
      <c r="AA17" s="69">
        <v>2</v>
      </c>
      <c r="AB17" s="69">
        <v>3</v>
      </c>
      <c r="AC17" s="69">
        <v>1</v>
      </c>
      <c r="AD17" s="69">
        <v>1</v>
      </c>
      <c r="AE17" s="69">
        <v>2</v>
      </c>
      <c r="AF17" s="69">
        <v>2</v>
      </c>
      <c r="AG17" s="69">
        <v>4</v>
      </c>
      <c r="AH17" s="69">
        <v>4</v>
      </c>
      <c r="AI17" s="69">
        <v>3</v>
      </c>
      <c r="AJ17" s="70">
        <v>2.8</v>
      </c>
      <c r="AK17" s="69" t="s">
        <v>243</v>
      </c>
      <c r="AL17" s="71"/>
    </row>
    <row r="18" spans="1:38" s="72" customFormat="1" x14ac:dyDescent="0.3">
      <c r="A18" s="68">
        <v>17</v>
      </c>
      <c r="B18" s="69">
        <v>20010917752</v>
      </c>
      <c r="C18" s="69" t="s">
        <v>148</v>
      </c>
      <c r="D18" s="69" t="s">
        <v>137</v>
      </c>
      <c r="E18" s="69" t="s">
        <v>179</v>
      </c>
      <c r="F18" s="69">
        <v>4</v>
      </c>
      <c r="G18" s="69">
        <v>3</v>
      </c>
      <c r="H18" s="69">
        <v>3</v>
      </c>
      <c r="I18" s="69">
        <v>4</v>
      </c>
      <c r="J18" s="69">
        <v>3</v>
      </c>
      <c r="K18" s="69">
        <v>3</v>
      </c>
      <c r="L18" s="69">
        <v>4</v>
      </c>
      <c r="M18" s="69">
        <v>3</v>
      </c>
      <c r="N18" s="69">
        <v>3</v>
      </c>
      <c r="O18" s="69">
        <v>3</v>
      </c>
      <c r="P18" s="69">
        <v>3</v>
      </c>
      <c r="Q18" s="69">
        <v>3</v>
      </c>
      <c r="R18" s="69">
        <v>3</v>
      </c>
      <c r="S18" s="69">
        <v>3</v>
      </c>
      <c r="T18" s="69">
        <v>3</v>
      </c>
      <c r="U18" s="69">
        <v>3</v>
      </c>
      <c r="V18" s="69">
        <v>3</v>
      </c>
      <c r="W18" s="69">
        <v>3</v>
      </c>
      <c r="X18" s="69">
        <v>3</v>
      </c>
      <c r="Y18" s="69">
        <v>3</v>
      </c>
      <c r="Z18" s="69">
        <v>3</v>
      </c>
      <c r="AA18" s="69">
        <v>3</v>
      </c>
      <c r="AB18" s="69">
        <v>3</v>
      </c>
      <c r="AC18" s="69">
        <v>2</v>
      </c>
      <c r="AD18" s="69">
        <v>2</v>
      </c>
      <c r="AE18" s="69">
        <v>3</v>
      </c>
      <c r="AF18" s="69">
        <v>3</v>
      </c>
      <c r="AG18" s="69">
        <v>3</v>
      </c>
      <c r="AH18" s="69">
        <v>3</v>
      </c>
      <c r="AI18" s="69">
        <v>2</v>
      </c>
      <c r="AJ18" s="70">
        <v>3</v>
      </c>
      <c r="AK18" s="69" t="s">
        <v>243</v>
      </c>
      <c r="AL18" s="71"/>
    </row>
    <row r="19" spans="1:38" s="72" customFormat="1" x14ac:dyDescent="0.3">
      <c r="A19" s="68">
        <v>18</v>
      </c>
      <c r="B19" s="69">
        <v>20171009387</v>
      </c>
      <c r="C19" s="69" t="s">
        <v>150</v>
      </c>
      <c r="D19" s="69" t="s">
        <v>177</v>
      </c>
      <c r="E19" s="69" t="s">
        <v>179</v>
      </c>
      <c r="F19" s="69">
        <v>4</v>
      </c>
      <c r="G19" s="69">
        <v>4</v>
      </c>
      <c r="H19" s="69">
        <v>1</v>
      </c>
      <c r="I19" s="69">
        <v>4</v>
      </c>
      <c r="J19" s="69">
        <v>3</v>
      </c>
      <c r="K19" s="69">
        <v>4</v>
      </c>
      <c r="L19" s="69">
        <v>4</v>
      </c>
      <c r="M19" s="69">
        <v>4</v>
      </c>
      <c r="N19" s="69">
        <v>4</v>
      </c>
      <c r="O19" s="69">
        <v>3</v>
      </c>
      <c r="P19" s="69">
        <v>4</v>
      </c>
      <c r="Q19" s="69">
        <v>4</v>
      </c>
      <c r="R19" s="69">
        <v>3</v>
      </c>
      <c r="S19" s="69">
        <v>4</v>
      </c>
      <c r="T19" s="69">
        <v>4</v>
      </c>
      <c r="U19" s="69">
        <v>4</v>
      </c>
      <c r="V19" s="69">
        <v>4</v>
      </c>
      <c r="W19" s="69">
        <v>4</v>
      </c>
      <c r="X19" s="69">
        <v>4</v>
      </c>
      <c r="Y19" s="69">
        <v>4</v>
      </c>
      <c r="Z19" s="69">
        <v>4</v>
      </c>
      <c r="AA19" s="69">
        <v>4</v>
      </c>
      <c r="AB19" s="69">
        <v>4</v>
      </c>
      <c r="AC19" s="69">
        <v>3</v>
      </c>
      <c r="AD19" s="69">
        <v>3</v>
      </c>
      <c r="AE19" s="69">
        <v>4</v>
      </c>
      <c r="AF19" s="69">
        <v>4</v>
      </c>
      <c r="AG19" s="69">
        <v>4</v>
      </c>
      <c r="AH19" s="69">
        <v>3</v>
      </c>
      <c r="AI19" s="69">
        <v>4</v>
      </c>
      <c r="AJ19" s="70">
        <v>3.7</v>
      </c>
      <c r="AK19" s="69" t="s">
        <v>241</v>
      </c>
      <c r="AL19" s="71"/>
    </row>
    <row r="20" spans="1:38" s="72" customFormat="1" hidden="1" x14ac:dyDescent="0.3">
      <c r="A20" s="68">
        <v>19</v>
      </c>
      <c r="B20" s="69">
        <v>20050926061</v>
      </c>
      <c r="C20" s="69" t="s">
        <v>149</v>
      </c>
      <c r="D20" s="69" t="s">
        <v>177</v>
      </c>
      <c r="E20" s="69" t="s">
        <v>179</v>
      </c>
      <c r="F20" s="69">
        <v>4</v>
      </c>
      <c r="G20" s="69">
        <v>4</v>
      </c>
      <c r="H20" s="69">
        <v>3</v>
      </c>
      <c r="I20" s="69">
        <v>4</v>
      </c>
      <c r="J20" s="69">
        <v>3</v>
      </c>
      <c r="K20" s="69">
        <v>3</v>
      </c>
      <c r="L20" s="69">
        <v>4</v>
      </c>
      <c r="M20" s="69">
        <v>4</v>
      </c>
      <c r="N20" s="69">
        <v>3</v>
      </c>
      <c r="O20" s="69">
        <v>3</v>
      </c>
      <c r="P20" s="69">
        <v>4</v>
      </c>
      <c r="Q20" s="69">
        <v>3</v>
      </c>
      <c r="R20" s="69">
        <v>3</v>
      </c>
      <c r="S20" s="69">
        <v>3</v>
      </c>
      <c r="T20" s="69">
        <v>3</v>
      </c>
      <c r="U20" s="69">
        <v>4</v>
      </c>
      <c r="V20" s="69">
        <v>3</v>
      </c>
      <c r="W20" s="69">
        <v>3</v>
      </c>
      <c r="X20" s="69">
        <v>4</v>
      </c>
      <c r="Y20" s="69">
        <v>4</v>
      </c>
      <c r="Z20" s="69">
        <v>3</v>
      </c>
      <c r="AA20" s="69">
        <v>3</v>
      </c>
      <c r="AB20" s="69">
        <v>3</v>
      </c>
      <c r="AC20" s="69">
        <v>3</v>
      </c>
      <c r="AD20" s="69">
        <v>3</v>
      </c>
      <c r="AE20" s="69">
        <v>3</v>
      </c>
      <c r="AF20" s="69">
        <v>3</v>
      </c>
      <c r="AG20" s="69">
        <v>3</v>
      </c>
      <c r="AH20" s="69">
        <v>3</v>
      </c>
      <c r="AI20" s="69">
        <v>3</v>
      </c>
      <c r="AJ20" s="70">
        <v>3.3</v>
      </c>
      <c r="AK20" s="69" t="s">
        <v>243</v>
      </c>
      <c r="AL20" s="71"/>
    </row>
    <row r="21" spans="1:38" s="72" customFormat="1" hidden="1" x14ac:dyDescent="0.3">
      <c r="A21" s="68">
        <v>20</v>
      </c>
      <c r="B21" s="69">
        <v>20171009388</v>
      </c>
      <c r="C21" s="69" t="s">
        <v>175</v>
      </c>
      <c r="D21" s="69" t="s">
        <v>177</v>
      </c>
      <c r="E21" s="69" t="s">
        <v>179</v>
      </c>
      <c r="F21" s="69">
        <v>4</v>
      </c>
      <c r="G21" s="69">
        <v>4</v>
      </c>
      <c r="H21" s="69">
        <v>4</v>
      </c>
      <c r="I21" s="69">
        <v>4</v>
      </c>
      <c r="J21" s="69">
        <v>4</v>
      </c>
      <c r="K21" s="69">
        <v>3</v>
      </c>
      <c r="L21" s="69">
        <v>4</v>
      </c>
      <c r="M21" s="69">
        <v>4</v>
      </c>
      <c r="N21" s="69">
        <v>4</v>
      </c>
      <c r="O21" s="69">
        <v>4</v>
      </c>
      <c r="P21" s="69">
        <v>4</v>
      </c>
      <c r="Q21" s="69">
        <v>4</v>
      </c>
      <c r="R21" s="69">
        <v>4</v>
      </c>
      <c r="S21" s="69">
        <v>4</v>
      </c>
      <c r="T21" s="69">
        <v>4</v>
      </c>
      <c r="U21" s="69">
        <v>4</v>
      </c>
      <c r="V21" s="69">
        <v>4</v>
      </c>
      <c r="W21" s="69">
        <v>4</v>
      </c>
      <c r="X21" s="69">
        <v>4</v>
      </c>
      <c r="Y21" s="69">
        <v>4</v>
      </c>
      <c r="Z21" s="69">
        <v>4</v>
      </c>
      <c r="AA21" s="69">
        <v>4</v>
      </c>
      <c r="AB21" s="69">
        <v>4</v>
      </c>
      <c r="AC21" s="69">
        <v>4</v>
      </c>
      <c r="AD21" s="69">
        <v>4</v>
      </c>
      <c r="AE21" s="69">
        <v>4</v>
      </c>
      <c r="AF21" s="69">
        <v>4</v>
      </c>
      <c r="AG21" s="69">
        <v>4</v>
      </c>
      <c r="AH21" s="69">
        <v>4</v>
      </c>
      <c r="AI21" s="69">
        <v>4</v>
      </c>
      <c r="AJ21" s="70">
        <v>3.9666666666666668</v>
      </c>
      <c r="AK21" s="69" t="s">
        <v>241</v>
      </c>
      <c r="AL21" s="71"/>
    </row>
    <row r="22" spans="1:38" s="72" customFormat="1" hidden="1" x14ac:dyDescent="0.3">
      <c r="A22" s="68">
        <v>21</v>
      </c>
      <c r="B22" s="69">
        <v>19970303584</v>
      </c>
      <c r="C22" s="69" t="s">
        <v>151</v>
      </c>
      <c r="D22" s="69" t="s">
        <v>129</v>
      </c>
      <c r="E22" s="69" t="s">
        <v>179</v>
      </c>
      <c r="F22" s="69">
        <v>4</v>
      </c>
      <c r="G22" s="69">
        <v>4</v>
      </c>
      <c r="H22" s="69">
        <v>4</v>
      </c>
      <c r="I22" s="69">
        <v>4</v>
      </c>
      <c r="J22" s="69">
        <v>4</v>
      </c>
      <c r="K22" s="69">
        <v>4</v>
      </c>
      <c r="L22" s="69">
        <v>4</v>
      </c>
      <c r="M22" s="69">
        <v>4</v>
      </c>
      <c r="N22" s="69">
        <v>4</v>
      </c>
      <c r="O22" s="69">
        <v>4</v>
      </c>
      <c r="P22" s="69">
        <v>4</v>
      </c>
      <c r="Q22" s="69">
        <v>4</v>
      </c>
      <c r="R22" s="69">
        <v>4</v>
      </c>
      <c r="S22" s="69">
        <v>4</v>
      </c>
      <c r="T22" s="69">
        <v>4</v>
      </c>
      <c r="U22" s="69">
        <v>4</v>
      </c>
      <c r="V22" s="69">
        <v>3</v>
      </c>
      <c r="W22" s="69">
        <v>4</v>
      </c>
      <c r="X22" s="69">
        <v>4</v>
      </c>
      <c r="Y22" s="69">
        <v>4</v>
      </c>
      <c r="Z22" s="69">
        <v>4</v>
      </c>
      <c r="AA22" s="69">
        <v>4</v>
      </c>
      <c r="AB22" s="69">
        <v>4</v>
      </c>
      <c r="AC22" s="69">
        <v>4</v>
      </c>
      <c r="AD22" s="69">
        <v>3</v>
      </c>
      <c r="AE22" s="69">
        <v>4</v>
      </c>
      <c r="AF22" s="69">
        <v>4</v>
      </c>
      <c r="AG22" s="69">
        <v>4</v>
      </c>
      <c r="AH22" s="69">
        <v>4</v>
      </c>
      <c r="AI22" s="69">
        <v>4</v>
      </c>
      <c r="AJ22" s="70">
        <v>3.9333333333333331</v>
      </c>
      <c r="AK22" s="69" t="s">
        <v>241</v>
      </c>
      <c r="AL22" s="71"/>
    </row>
    <row r="23" spans="1:38" s="72" customFormat="1" hidden="1" x14ac:dyDescent="0.3">
      <c r="A23" s="68">
        <v>22</v>
      </c>
      <c r="B23" s="69">
        <v>20040504042</v>
      </c>
      <c r="C23" s="69" t="s">
        <v>152</v>
      </c>
      <c r="D23" s="69" t="s">
        <v>137</v>
      </c>
      <c r="E23" s="69" t="s">
        <v>179</v>
      </c>
      <c r="F23" s="69">
        <v>4</v>
      </c>
      <c r="G23" s="69">
        <v>4</v>
      </c>
      <c r="H23" s="69">
        <v>4</v>
      </c>
      <c r="I23" s="69">
        <v>4</v>
      </c>
      <c r="J23" s="69">
        <v>3</v>
      </c>
      <c r="K23" s="69">
        <v>4</v>
      </c>
      <c r="L23" s="69">
        <v>4</v>
      </c>
      <c r="M23" s="69">
        <v>4</v>
      </c>
      <c r="N23" s="69">
        <v>4</v>
      </c>
      <c r="O23" s="69">
        <v>4</v>
      </c>
      <c r="P23" s="69">
        <v>4</v>
      </c>
      <c r="Q23" s="69">
        <v>4</v>
      </c>
      <c r="R23" s="69">
        <v>2</v>
      </c>
      <c r="S23" s="69">
        <v>4</v>
      </c>
      <c r="T23" s="69">
        <v>2</v>
      </c>
      <c r="U23" s="69">
        <v>4</v>
      </c>
      <c r="V23" s="69">
        <v>4</v>
      </c>
      <c r="W23" s="69">
        <v>4</v>
      </c>
      <c r="X23" s="69">
        <v>4</v>
      </c>
      <c r="Y23" s="69">
        <v>4</v>
      </c>
      <c r="Z23" s="69">
        <v>3</v>
      </c>
      <c r="AA23" s="69">
        <v>3</v>
      </c>
      <c r="AB23" s="69">
        <v>3</v>
      </c>
      <c r="AC23" s="69">
        <v>2</v>
      </c>
      <c r="AD23" s="69">
        <v>2</v>
      </c>
      <c r="AE23" s="69">
        <v>3</v>
      </c>
      <c r="AF23" s="69">
        <v>2</v>
      </c>
      <c r="AG23" s="69">
        <v>3</v>
      </c>
      <c r="AH23" s="69">
        <v>3</v>
      </c>
      <c r="AI23" s="69">
        <v>4</v>
      </c>
      <c r="AJ23" s="70">
        <v>3.4333333333333331</v>
      </c>
      <c r="AK23" s="69" t="s">
        <v>243</v>
      </c>
      <c r="AL23" s="71"/>
    </row>
    <row r="24" spans="1:38" s="72" customFormat="1" hidden="1" x14ac:dyDescent="0.3">
      <c r="A24" s="68">
        <v>23</v>
      </c>
      <c r="B24" s="69">
        <v>20100401169</v>
      </c>
      <c r="C24" s="69" t="s">
        <v>153</v>
      </c>
      <c r="D24" s="69" t="s">
        <v>137</v>
      </c>
      <c r="E24" s="69" t="s">
        <v>179</v>
      </c>
      <c r="F24" s="69">
        <v>4</v>
      </c>
      <c r="G24" s="69">
        <v>4</v>
      </c>
      <c r="H24" s="69">
        <v>3</v>
      </c>
      <c r="I24" s="69">
        <v>4</v>
      </c>
      <c r="J24" s="69">
        <v>4</v>
      </c>
      <c r="K24" s="69">
        <v>3</v>
      </c>
      <c r="L24" s="69">
        <v>4</v>
      </c>
      <c r="M24" s="69">
        <v>4</v>
      </c>
      <c r="N24" s="69">
        <v>3</v>
      </c>
      <c r="O24" s="69">
        <v>4</v>
      </c>
      <c r="P24" s="69">
        <v>3</v>
      </c>
      <c r="Q24" s="69">
        <v>4</v>
      </c>
      <c r="R24" s="69">
        <v>4</v>
      </c>
      <c r="S24" s="69">
        <v>4</v>
      </c>
      <c r="T24" s="69">
        <v>4</v>
      </c>
      <c r="U24" s="69">
        <v>4</v>
      </c>
      <c r="V24" s="69">
        <v>4</v>
      </c>
      <c r="W24" s="69">
        <v>4</v>
      </c>
      <c r="X24" s="69">
        <v>4</v>
      </c>
      <c r="Y24" s="69">
        <v>4</v>
      </c>
      <c r="Z24" s="69">
        <v>3</v>
      </c>
      <c r="AA24" s="69">
        <v>4</v>
      </c>
      <c r="AB24" s="69">
        <v>3</v>
      </c>
      <c r="AC24" s="69">
        <v>4</v>
      </c>
      <c r="AD24" s="69">
        <v>3</v>
      </c>
      <c r="AE24" s="69">
        <v>3</v>
      </c>
      <c r="AF24" s="69">
        <v>4</v>
      </c>
      <c r="AG24" s="69">
        <v>4</v>
      </c>
      <c r="AH24" s="69">
        <v>4</v>
      </c>
      <c r="AI24" s="69">
        <v>4</v>
      </c>
      <c r="AJ24" s="70">
        <v>3.7333333333333334</v>
      </c>
      <c r="AK24" s="69" t="s">
        <v>241</v>
      </c>
      <c r="AL24" s="71"/>
    </row>
    <row r="25" spans="1:38" s="72" customFormat="1" hidden="1" x14ac:dyDescent="0.3">
      <c r="A25" s="68">
        <v>24</v>
      </c>
      <c r="B25" s="69">
        <v>20180101560</v>
      </c>
      <c r="C25" s="69" t="s">
        <v>154</v>
      </c>
      <c r="D25" s="69" t="s">
        <v>177</v>
      </c>
      <c r="E25" s="69" t="s">
        <v>179</v>
      </c>
      <c r="F25" s="69">
        <v>4</v>
      </c>
      <c r="G25" s="69">
        <v>4</v>
      </c>
      <c r="H25" s="69">
        <v>4</v>
      </c>
      <c r="I25" s="69">
        <v>4</v>
      </c>
      <c r="J25" s="69">
        <v>4</v>
      </c>
      <c r="K25" s="69">
        <v>4</v>
      </c>
      <c r="L25" s="69">
        <v>4</v>
      </c>
      <c r="M25" s="69">
        <v>4</v>
      </c>
      <c r="N25" s="69">
        <v>4</v>
      </c>
      <c r="O25" s="69">
        <v>4</v>
      </c>
      <c r="P25" s="69">
        <v>4</v>
      </c>
      <c r="Q25" s="69">
        <v>4</v>
      </c>
      <c r="R25" s="69">
        <v>4</v>
      </c>
      <c r="S25" s="69">
        <v>4</v>
      </c>
      <c r="T25" s="69">
        <v>4</v>
      </c>
      <c r="U25" s="69">
        <v>4</v>
      </c>
      <c r="V25" s="69">
        <v>4</v>
      </c>
      <c r="W25" s="69">
        <v>4</v>
      </c>
      <c r="X25" s="69">
        <v>4</v>
      </c>
      <c r="Y25" s="69">
        <v>4</v>
      </c>
      <c r="Z25" s="69">
        <v>4</v>
      </c>
      <c r="AA25" s="69">
        <v>4</v>
      </c>
      <c r="AB25" s="69">
        <v>4</v>
      </c>
      <c r="AC25" s="69">
        <v>4</v>
      </c>
      <c r="AD25" s="69">
        <v>4</v>
      </c>
      <c r="AE25" s="69">
        <v>4</v>
      </c>
      <c r="AF25" s="69">
        <v>4</v>
      </c>
      <c r="AG25" s="69">
        <v>4</v>
      </c>
      <c r="AH25" s="69">
        <v>4</v>
      </c>
      <c r="AI25" s="69">
        <v>4</v>
      </c>
      <c r="AJ25" s="70">
        <v>4</v>
      </c>
      <c r="AK25" s="69" t="s">
        <v>241</v>
      </c>
      <c r="AL25" s="71"/>
    </row>
    <row r="26" spans="1:38" s="72" customFormat="1" hidden="1" x14ac:dyDescent="0.3">
      <c r="A26" s="68">
        <v>25</v>
      </c>
      <c r="B26" s="69">
        <v>20180101555</v>
      </c>
      <c r="C26" s="69" t="s">
        <v>155</v>
      </c>
      <c r="D26" s="69" t="s">
        <v>177</v>
      </c>
      <c r="E26" s="69" t="s">
        <v>179</v>
      </c>
      <c r="F26" s="69">
        <v>3</v>
      </c>
      <c r="G26" s="69">
        <v>3</v>
      </c>
      <c r="H26" s="69">
        <v>3</v>
      </c>
      <c r="I26" s="69">
        <v>3</v>
      </c>
      <c r="J26" s="69">
        <v>3</v>
      </c>
      <c r="K26" s="69">
        <v>3</v>
      </c>
      <c r="L26" s="69">
        <v>3</v>
      </c>
      <c r="M26" s="69">
        <v>3</v>
      </c>
      <c r="N26" s="69">
        <v>3</v>
      </c>
      <c r="O26" s="69">
        <v>3</v>
      </c>
      <c r="P26" s="69">
        <v>3</v>
      </c>
      <c r="Q26" s="69">
        <v>3</v>
      </c>
      <c r="R26" s="69">
        <v>3</v>
      </c>
      <c r="S26" s="69">
        <v>3</v>
      </c>
      <c r="T26" s="69">
        <v>3</v>
      </c>
      <c r="U26" s="69">
        <v>3</v>
      </c>
      <c r="V26" s="69">
        <v>3</v>
      </c>
      <c r="W26" s="69">
        <v>3</v>
      </c>
      <c r="X26" s="69">
        <v>3</v>
      </c>
      <c r="Y26" s="69">
        <v>3</v>
      </c>
      <c r="Z26" s="69">
        <v>3</v>
      </c>
      <c r="AA26" s="69">
        <v>3</v>
      </c>
      <c r="AB26" s="69">
        <v>3</v>
      </c>
      <c r="AC26" s="69">
        <v>3</v>
      </c>
      <c r="AD26" s="69">
        <v>3</v>
      </c>
      <c r="AE26" s="69">
        <v>3</v>
      </c>
      <c r="AF26" s="69">
        <v>3</v>
      </c>
      <c r="AG26" s="69">
        <v>3</v>
      </c>
      <c r="AH26" s="69">
        <v>3</v>
      </c>
      <c r="AI26" s="69">
        <v>3</v>
      </c>
      <c r="AJ26" s="70">
        <v>3</v>
      </c>
      <c r="AK26" s="69" t="s">
        <v>243</v>
      </c>
      <c r="AL26" s="71"/>
    </row>
    <row r="27" spans="1:38" s="72" customFormat="1" x14ac:dyDescent="0.3">
      <c r="A27" s="68">
        <v>26</v>
      </c>
      <c r="B27" s="69">
        <v>20010917757</v>
      </c>
      <c r="C27" s="69" t="s">
        <v>173</v>
      </c>
      <c r="D27" s="69" t="s">
        <v>129</v>
      </c>
      <c r="E27" s="69" t="s">
        <v>179</v>
      </c>
      <c r="F27" s="69">
        <v>5</v>
      </c>
      <c r="G27" s="69">
        <v>5</v>
      </c>
      <c r="H27" s="69">
        <v>5</v>
      </c>
      <c r="I27" s="69">
        <v>5</v>
      </c>
      <c r="J27" s="69">
        <v>5</v>
      </c>
      <c r="K27" s="69">
        <v>5</v>
      </c>
      <c r="L27" s="69">
        <v>5</v>
      </c>
      <c r="M27" s="69">
        <v>5</v>
      </c>
      <c r="N27" s="69">
        <v>5</v>
      </c>
      <c r="O27" s="69">
        <v>5</v>
      </c>
      <c r="P27" s="69">
        <v>5</v>
      </c>
      <c r="Q27" s="69">
        <v>5</v>
      </c>
      <c r="R27" s="69">
        <v>5</v>
      </c>
      <c r="S27" s="69">
        <v>5</v>
      </c>
      <c r="T27" s="69">
        <v>4</v>
      </c>
      <c r="U27" s="69">
        <v>4</v>
      </c>
      <c r="V27" s="69">
        <v>5</v>
      </c>
      <c r="W27" s="69">
        <v>5</v>
      </c>
      <c r="X27" s="69">
        <v>5</v>
      </c>
      <c r="Y27" s="69">
        <v>5</v>
      </c>
      <c r="Z27" s="69">
        <v>4</v>
      </c>
      <c r="AA27" s="69">
        <v>4</v>
      </c>
      <c r="AB27" s="69">
        <v>5</v>
      </c>
      <c r="AC27" s="69">
        <v>5</v>
      </c>
      <c r="AD27" s="69">
        <v>1</v>
      </c>
      <c r="AE27" s="69">
        <v>3</v>
      </c>
      <c r="AF27" s="69">
        <v>1</v>
      </c>
      <c r="AG27" s="69">
        <v>3</v>
      </c>
      <c r="AH27" s="69">
        <v>1</v>
      </c>
      <c r="AI27" s="69">
        <v>4</v>
      </c>
      <c r="AJ27" s="70">
        <v>4.3</v>
      </c>
      <c r="AK27" s="69" t="s">
        <v>241</v>
      </c>
      <c r="AL27" s="71"/>
    </row>
    <row r="28" spans="1:38" s="72" customFormat="1" x14ac:dyDescent="0.3">
      <c r="A28" s="68">
        <v>27</v>
      </c>
      <c r="B28" s="69">
        <v>20100401170</v>
      </c>
      <c r="C28" s="69" t="s">
        <v>174</v>
      </c>
      <c r="D28" s="69" t="s">
        <v>137</v>
      </c>
      <c r="E28" s="69" t="s">
        <v>179</v>
      </c>
      <c r="F28" s="69">
        <v>2</v>
      </c>
      <c r="G28" s="69">
        <v>3</v>
      </c>
      <c r="H28" s="69">
        <v>3</v>
      </c>
      <c r="I28" s="69">
        <v>3</v>
      </c>
      <c r="J28" s="69">
        <v>3</v>
      </c>
      <c r="K28" s="69">
        <v>4</v>
      </c>
      <c r="L28" s="69">
        <v>4</v>
      </c>
      <c r="M28" s="69">
        <v>2</v>
      </c>
      <c r="N28" s="69">
        <v>4</v>
      </c>
      <c r="O28" s="69">
        <v>3</v>
      </c>
      <c r="P28" s="69">
        <v>4</v>
      </c>
      <c r="Q28" s="69">
        <v>3</v>
      </c>
      <c r="R28" s="69">
        <v>3</v>
      </c>
      <c r="S28" s="69">
        <v>3</v>
      </c>
      <c r="T28" s="69">
        <v>3</v>
      </c>
      <c r="U28" s="69">
        <v>4</v>
      </c>
      <c r="V28" s="69">
        <v>1</v>
      </c>
      <c r="W28" s="69">
        <v>3</v>
      </c>
      <c r="X28" s="69">
        <v>4</v>
      </c>
      <c r="Y28" s="69">
        <v>3</v>
      </c>
      <c r="Z28" s="69">
        <v>3</v>
      </c>
      <c r="AA28" s="69">
        <v>3</v>
      </c>
      <c r="AB28" s="69">
        <v>2</v>
      </c>
      <c r="AC28" s="69">
        <v>4</v>
      </c>
      <c r="AD28" s="69">
        <v>3</v>
      </c>
      <c r="AE28" s="69">
        <v>2</v>
      </c>
      <c r="AF28" s="69">
        <v>3</v>
      </c>
      <c r="AG28" s="69">
        <v>2</v>
      </c>
      <c r="AH28" s="69">
        <v>2</v>
      </c>
      <c r="AI28" s="69">
        <v>3</v>
      </c>
      <c r="AJ28" s="70">
        <v>2.9666666666666668</v>
      </c>
      <c r="AK28" s="69" t="s">
        <v>243</v>
      </c>
      <c r="AL28" s="71"/>
    </row>
    <row r="29" spans="1:38" s="72" customFormat="1" x14ac:dyDescent="0.3">
      <c r="A29" s="68">
        <v>28</v>
      </c>
      <c r="B29" s="69">
        <v>20100518542</v>
      </c>
      <c r="C29" s="69" t="s">
        <v>172</v>
      </c>
      <c r="D29" s="69" t="s">
        <v>126</v>
      </c>
      <c r="E29" s="69" t="s">
        <v>179</v>
      </c>
      <c r="F29" s="69">
        <v>4</v>
      </c>
      <c r="G29" s="69">
        <v>4</v>
      </c>
      <c r="H29" s="69">
        <v>4</v>
      </c>
      <c r="I29" s="69">
        <v>4</v>
      </c>
      <c r="J29" s="69">
        <v>4</v>
      </c>
      <c r="K29" s="69">
        <v>4</v>
      </c>
      <c r="L29" s="69">
        <v>4</v>
      </c>
      <c r="M29" s="69">
        <v>4</v>
      </c>
      <c r="N29" s="69">
        <v>4</v>
      </c>
      <c r="O29" s="69">
        <v>4</v>
      </c>
      <c r="P29" s="69">
        <v>4</v>
      </c>
      <c r="Q29" s="69">
        <v>4</v>
      </c>
      <c r="R29" s="69">
        <v>3</v>
      </c>
      <c r="S29" s="69">
        <v>4</v>
      </c>
      <c r="T29" s="69">
        <v>3</v>
      </c>
      <c r="U29" s="69">
        <v>4</v>
      </c>
      <c r="V29" s="69">
        <v>4</v>
      </c>
      <c r="W29" s="69">
        <v>4</v>
      </c>
      <c r="X29" s="69">
        <v>4</v>
      </c>
      <c r="Y29" s="69">
        <v>4</v>
      </c>
      <c r="Z29" s="69">
        <v>4</v>
      </c>
      <c r="AA29" s="69">
        <v>4</v>
      </c>
      <c r="AB29" s="69">
        <v>4</v>
      </c>
      <c r="AC29" s="69">
        <v>2</v>
      </c>
      <c r="AD29" s="69">
        <v>3</v>
      </c>
      <c r="AE29" s="69">
        <v>3</v>
      </c>
      <c r="AF29" s="69">
        <v>3</v>
      </c>
      <c r="AG29" s="69">
        <v>2</v>
      </c>
      <c r="AH29" s="69">
        <v>3</v>
      </c>
      <c r="AI29" s="69">
        <v>4</v>
      </c>
      <c r="AJ29" s="70">
        <v>3.6666666666666665</v>
      </c>
      <c r="AK29" s="69" t="s">
        <v>243</v>
      </c>
      <c r="AL29" s="71"/>
    </row>
  </sheetData>
  <autoFilter ref="A1:AK1" xr:uid="{00000000-0001-0000-03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MATRIKS </vt:lpstr>
      <vt:lpstr>MATRIKS2</vt:lpstr>
      <vt:lpstr>KRITERIA</vt:lpstr>
      <vt:lpstr>KAMUS KOMPETENSI</vt:lpstr>
      <vt:lpstr>EEI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HC</dc:creator>
  <cp:lastModifiedBy>Ruby</cp:lastModifiedBy>
  <dcterms:created xsi:type="dcterms:W3CDTF">2022-08-05T04:27:04Z</dcterms:created>
  <dcterms:modified xsi:type="dcterms:W3CDTF">2024-04-05T04:10:17Z</dcterms:modified>
</cp:coreProperties>
</file>