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25" windowHeight="10305"/>
  </bookViews>
  <sheets>
    <sheet name="HIRAC DC ENG 2025 S1" sheetId="22" r:id="rId1"/>
    <sheet name="REMARK" sheetId="23" state="hidden" r:id="rId2"/>
  </sheets>
  <externalReferences>
    <externalReference r:id="rId3"/>
    <externalReference r:id="rId4"/>
  </externalReferences>
  <definedNames>
    <definedName name="_xlnm._FilterDatabase" localSheetId="0" hidden="1">'HIRAC DC ENG 2025 S1'!$H$52:$H$57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8" i="22" l="1"/>
  <c r="AH38" i="22" s="1"/>
  <c r="R38" i="22"/>
  <c r="S38" i="22" s="1"/>
  <c r="AG37" i="22" l="1"/>
  <c r="AH37" i="22" s="1"/>
  <c r="AI37" i="22" s="1"/>
  <c r="R37" i="22"/>
  <c r="S37" i="22" s="1"/>
  <c r="T37" i="22" s="1"/>
  <c r="AG36" i="22"/>
  <c r="AH36" i="22" s="1"/>
  <c r="AI36" i="22" s="1"/>
  <c r="R36" i="22"/>
  <c r="S36" i="22" s="1"/>
  <c r="T36" i="22" s="1"/>
  <c r="AG35" i="22"/>
  <c r="AH35" i="22" s="1"/>
  <c r="AI35" i="22" s="1"/>
  <c r="R35" i="22"/>
  <c r="S35" i="22" s="1"/>
  <c r="T35" i="22" s="1"/>
  <c r="AG45" i="22" l="1"/>
  <c r="AH45" i="22" s="1"/>
  <c r="AI45" i="22" s="1"/>
  <c r="R45" i="22"/>
  <c r="S45" i="22" s="1"/>
  <c r="T45" i="22" s="1"/>
  <c r="AG44" i="22"/>
  <c r="AH44" i="22" s="1"/>
  <c r="AI44" i="22" s="1"/>
  <c r="R44" i="22"/>
  <c r="S44" i="22" s="1"/>
  <c r="T44" i="22" s="1"/>
  <c r="AG43" i="22"/>
  <c r="AH43" i="22" s="1"/>
  <c r="AI43" i="22" s="1"/>
  <c r="R43" i="22"/>
  <c r="S43" i="22" s="1"/>
  <c r="T43" i="22" s="1"/>
  <c r="AG42" i="22"/>
  <c r="AH42" i="22" s="1"/>
  <c r="AI42" i="22" s="1"/>
  <c r="R42" i="22"/>
  <c r="S42" i="22" s="1"/>
  <c r="T42" i="22" s="1"/>
  <c r="AG41" i="22"/>
  <c r="AH41" i="22" s="1"/>
  <c r="AI41" i="22" s="1"/>
  <c r="R41" i="22"/>
  <c r="S41" i="22" s="1"/>
  <c r="T41" i="22" s="1"/>
  <c r="AG40" i="22"/>
  <c r="AH40" i="22" s="1"/>
  <c r="AI40" i="22" s="1"/>
  <c r="R40" i="22"/>
  <c r="S40" i="22" s="1"/>
  <c r="T40" i="22" s="1"/>
  <c r="R29" i="22"/>
  <c r="S29" i="22" s="1"/>
  <c r="T29" i="22" s="1"/>
  <c r="AG29" i="22"/>
  <c r="AH29" i="22" s="1"/>
  <c r="AI29" i="22" s="1"/>
  <c r="R30" i="22"/>
  <c r="S30" i="22" s="1"/>
  <c r="T30" i="22" s="1"/>
  <c r="AG30" i="22"/>
  <c r="AH30" i="22" s="1"/>
  <c r="AI30" i="22" s="1"/>
  <c r="R31" i="22"/>
  <c r="S31" i="22" s="1"/>
  <c r="T31" i="22" s="1"/>
  <c r="AG31" i="22"/>
  <c r="AH31" i="22" s="1"/>
  <c r="AI31" i="22" s="1"/>
  <c r="R32" i="22"/>
  <c r="S32" i="22" s="1"/>
  <c r="T32" i="22" s="1"/>
  <c r="AG32" i="22"/>
  <c r="AH32" i="22" s="1"/>
  <c r="AI32" i="22" s="1"/>
  <c r="R33" i="22"/>
  <c r="S33" i="22" s="1"/>
  <c r="T33" i="22" s="1"/>
  <c r="AG33" i="22"/>
  <c r="AH33" i="22" s="1"/>
  <c r="AI33" i="22" s="1"/>
  <c r="AG28" i="22"/>
  <c r="AH28" i="22" s="1"/>
  <c r="AI28" i="22" s="1"/>
  <c r="R28" i="22"/>
  <c r="S28" i="22" s="1"/>
  <c r="T28" i="22" s="1"/>
  <c r="AG27" i="22"/>
  <c r="AH27" i="22" s="1"/>
  <c r="AI27" i="22" s="1"/>
  <c r="R27" i="22"/>
  <c r="S27" i="22" s="1"/>
  <c r="T27" i="22" s="1"/>
  <c r="AG26" i="22"/>
  <c r="AH26" i="22" s="1"/>
  <c r="AI26" i="22" s="1"/>
  <c r="R26" i="22"/>
  <c r="S26" i="22" s="1"/>
  <c r="T26" i="22" s="1"/>
  <c r="AG25" i="22"/>
  <c r="AH25" i="22" s="1"/>
  <c r="AI25" i="22" s="1"/>
  <c r="R25" i="22"/>
  <c r="S25" i="22" s="1"/>
  <c r="T25" i="22" s="1"/>
  <c r="AG24" i="22"/>
  <c r="AH24" i="22" s="1"/>
  <c r="AI24" i="22" s="1"/>
  <c r="R24" i="22"/>
  <c r="S24" i="22" s="1"/>
  <c r="T24" i="22" s="1"/>
  <c r="AG23" i="22"/>
  <c r="AH23" i="22" s="1"/>
  <c r="AI23" i="22" s="1"/>
  <c r="R23" i="22"/>
  <c r="S23" i="22" s="1"/>
  <c r="T23" i="22" s="1"/>
  <c r="AG22" i="22"/>
  <c r="AH22" i="22" s="1"/>
  <c r="AI22" i="22" s="1"/>
  <c r="R22" i="22"/>
  <c r="S22" i="22" s="1"/>
  <c r="T22" i="22" s="1"/>
  <c r="AG16" i="22"/>
  <c r="AH16" i="22" s="1"/>
  <c r="AI16" i="22" s="1"/>
  <c r="R16" i="22"/>
  <c r="S16" i="22" s="1"/>
  <c r="AG34" i="22" l="1"/>
  <c r="AH34" i="22" s="1"/>
  <c r="AI34" i="22" s="1"/>
  <c r="AG21" i="22"/>
  <c r="AH21" i="22" s="1"/>
  <c r="AI21" i="22" s="1"/>
  <c r="AG20" i="22"/>
  <c r="AH20" i="22" s="1"/>
  <c r="AI20" i="22" s="1"/>
  <c r="AG19" i="22"/>
  <c r="AH19" i="22" s="1"/>
  <c r="AI19" i="22" s="1"/>
  <c r="AG17" i="22"/>
  <c r="AH17" i="22" s="1"/>
  <c r="AI17" i="22" s="1"/>
  <c r="AG15" i="22"/>
  <c r="AH15" i="22" s="1"/>
  <c r="AI15" i="22" s="1"/>
  <c r="AG14" i="22"/>
  <c r="AH14" i="22" s="1"/>
  <c r="AI14" i="22" s="1"/>
  <c r="AG13" i="22"/>
  <c r="AH13" i="22" s="1"/>
  <c r="AI13" i="22" s="1"/>
  <c r="R34" i="22"/>
  <c r="S34" i="22" s="1"/>
  <c r="T34" i="22" s="1"/>
  <c r="R21" i="22"/>
  <c r="S21" i="22" s="1"/>
  <c r="T21" i="22" s="1"/>
  <c r="R20" i="22"/>
  <c r="S20" i="22" s="1"/>
  <c r="T20" i="22" s="1"/>
  <c r="R19" i="22"/>
  <c r="S19" i="22" s="1"/>
  <c r="T19" i="22" s="1"/>
  <c r="R17" i="22"/>
  <c r="S17" i="22" s="1"/>
  <c r="R15" i="22"/>
  <c r="S15" i="22" s="1"/>
  <c r="R14" i="22"/>
  <c r="S14" i="22" s="1"/>
  <c r="R13" i="22"/>
  <c r="S13" i="22" s="1"/>
  <c r="T16" i="22" l="1"/>
  <c r="T17" i="22"/>
  <c r="T14" i="22"/>
  <c r="T15" i="22"/>
  <c r="T13" i="22"/>
</calcChain>
</file>

<file path=xl/sharedStrings.xml><?xml version="1.0" encoding="utf-8"?>
<sst xmlns="http://schemas.openxmlformats.org/spreadsheetml/2006/main" count="1180" uniqueCount="274">
  <si>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</si>
  <si>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</si>
  <si>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</si>
  <si>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</si>
  <si>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</si>
  <si>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</si>
  <si>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</si>
  <si>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</si>
  <si>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</si>
  <si>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</si>
  <si>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</si>
  <si>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</si>
  <si>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</si>
  <si>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</si>
  <si>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</si>
  <si>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</si>
  <si>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</si>
  <si>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</si>
  <si>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</si>
  <si>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</si>
  <si>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</si>
  <si>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</si>
  <si>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</si>
  <si>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</si>
  <si>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</si>
  <si>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</si>
  <si>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</si>
  <si>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</si>
  <si>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</si>
  <si>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</si>
  <si>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</si>
  <si>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</si>
  <si>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</si>
  <si>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</si>
  <si>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</si>
  <si>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</si>
  <si>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</si>
  <si>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</si>
  <si>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</si>
  <si>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</si>
  <si>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</si>
  <si>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</si>
  <si>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1 s/d 3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</si>
  <si>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</si>
  <si>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</si>
  <si>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</si>
  <si>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</si>
  <si>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</si>
  <si>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</si>
  <si>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</si>
  <si>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</si>
  <si>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</si>
  <si>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</si>
  <si>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</si>
  <si>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</si>
  <si>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</si>
  <si>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</si>
  <si>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</si>
  <si>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</si>
  <si>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</si>
  <si>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KESELAMATAN DAN KESEHATAN KERJA (K3)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</si>
  <si>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</si>
  <si>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</si>
  <si>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</si>
  <si>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</si>
  <si>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</si>
  <si>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</si>
  <si>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</si>
  <si>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</si>
  <si>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</si>
  <si>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</si>
  <si>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</si>
  <si>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</si>
  <si>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</si>
  <si>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</si>
  <si>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No. Dokumen</t>
  </si>
  <si>
    <t>Tanggal</t>
  </si>
  <si>
    <t>(Hazard Identification Risk Assessment and Determining Control/ HIRADC)</t>
  </si>
  <si>
    <t>: ENGINEERING</t>
  </si>
  <si>
    <t>CINT/ENG/F-024</t>
  </si>
  <si>
    <t xml:space="preserve">Halaman : </t>
  </si>
  <si>
    <t>: Office &amp; Lapangan</t>
  </si>
  <si>
    <t>: Semua yang termasuk di Engineering (Kantor dan Lapangan)</t>
  </si>
  <si>
    <t>AREA OFFICE ENG</t>
  </si>
  <si>
    <t>AREA ENG (LUAR KANTOR)</t>
  </si>
  <si>
    <t>Pekerjaan rutinitas di kantor dengan Duduk di kursi kerja yang memilki sistem hydrolic dan terbapat back kursi</t>
  </si>
  <si>
    <t>Back kursi yang dijadikan senderan dan selonjoran</t>
  </si>
  <si>
    <t>Kursi bergerak, terjungkal dan pengguna jatuh dari kursi</t>
  </si>
  <si>
    <t>Kepala terbentur</t>
  </si>
  <si>
    <t>NO 1 TAHUN 1970; Permenakertrans No. Per:08/MEN/VII/2010 atau NO 1 TAHUN 1970 Pasal 14b; Peraaturan Pemerintah (PP) No. 50 tahun 2012</t>
  </si>
  <si>
    <t>Pembuatan laporan Pekerjaan dengan terlalu lama melihat komputer</t>
  </si>
  <si>
    <t>Radiasi dari sinar monitor ke mata</t>
  </si>
  <si>
    <t>Mata sakit</t>
  </si>
  <si>
    <t>Dalam jangka panjang ada indikasi Mata bisa menjadi Minus atau rusak</t>
  </si>
  <si>
    <t>NO 1 TAHUN 1970 PERPRES NO 7 TAHUN 2019</t>
  </si>
  <si>
    <t>Bekerja di area ber-AC</t>
  </si>
  <si>
    <t>terpapar langsung dan terlalu sering terkena udara dari AC</t>
  </si>
  <si>
    <t>Masuk angin dan jatuh sakit</t>
  </si>
  <si>
    <t>Sakit demam dan FLU</t>
  </si>
  <si>
    <t>NO 1 TAHUN 1970</t>
  </si>
  <si>
    <t>Pemotongan label hasil laminating atau yang mau di laminating seperti  label-label penanda, himbauan flyer, dan poster</t>
  </si>
  <si>
    <t>Penggunaan Pisau cutter ketika pekerja sedang tidak fokus</t>
  </si>
  <si>
    <t>Jari atau anggota tubuh yang lain bisa tersayat pisau cutter</t>
  </si>
  <si>
    <t>jari atau tubuh anggota lain berdarah dan cedera</t>
  </si>
  <si>
    <t>Pengontrolan kerja ke lapangan dan pengambilan dokumen atau pengurusan kerja ke luar ruang kantor</t>
  </si>
  <si>
    <t>Frekuensi seringnya Bulak-balik Naik turun tangga atau dengan terburu-buru</t>
  </si>
  <si>
    <t>Tersandung dan terpeleset</t>
  </si>
  <si>
    <t>Memar, patah tulang</t>
  </si>
  <si>
    <t>Bekerja di ketinggian</t>
  </si>
  <si>
    <t>Berada diketinggian (pobia ketinggian); medan kerja yang sulit; Naik turun tangga</t>
  </si>
  <si>
    <t xml:space="preserve">Terjatuh atau terpeleset; benda alat kerja terjatuh menimpa orang di bawah; </t>
  </si>
  <si>
    <t>Pekerja cedera dan harus dirawat; luka permanen akibat jatuh dari ketinggian; atau bahkan nyawa</t>
  </si>
  <si>
    <t>Instalasi, Pembuatan, pemeliharaan dan perbaikan mesin (listrik atau instalasi pipa, dll)</t>
  </si>
  <si>
    <t>Benda kerja dan alat berat; medan kerja; benda kerja atau alat kerja terjatuh; tersetrum aliran listrik</t>
  </si>
  <si>
    <t>Cedera pinggang; terjepit atau kesulitan di medan kerja; tertimpa benda berat; luka permanen karena tersetrum</t>
  </si>
  <si>
    <t>Pekerja cedera dan harus dirawat; menyebabkan trauma berkelanjutan</t>
  </si>
  <si>
    <t>Proses perawatan hanger</t>
  </si>
  <si>
    <t>Alat kerja untuk memukul aron chrome yang  menempel pada tip hanger; aron chrome pada tip hanger</t>
  </si>
  <si>
    <t>tangan terpukul palu; palu terpental dan  mengenai kepala atau anggota badan lainnya; aron chrome masuk ke mata</t>
  </si>
  <si>
    <t>Pekerja cedera dan harus dirawat</t>
  </si>
  <si>
    <t>Proses selep ketika Overhaul hanger dan penyisitan plastisol hanger</t>
  </si>
  <si>
    <t>gram dan proses Putaran resibon di  gerinda tangan; pisau cutter yang tajam/ pahat; sisa kimia yang menempel pada hanger; asap/ debu dari proses selep hanger; asap las dari proses las</t>
  </si>
  <si>
    <t>Anggota tubuh terkena putaran resibon di gerinda tangan; tangan atau lengan tersayat pisau cutter; sesak dan Mata perih/merah oleh debu dan asap proses selep hanger</t>
  </si>
  <si>
    <t>Pekerja sakit-sakitan dan bekelanjutan; gangguan pernapasan; cedera pada anggota tubuh</t>
  </si>
  <si>
    <t>Proses pembuatan Header hanger dan Hanger itu sendiri</t>
  </si>
  <si>
    <t>Panas tembaga header; Putaran resibon di  gerinda tangan; asap las dari proses las;Terpukul palu pasang header</t>
  </si>
  <si>
    <t>Tangan tak sengaja memegang header yang baru dipanasi dan terluka bakar; terkena gerinda tangan; sesak oleh asap las dan kuli wajah terbakar; jempol tangan terpukul palu</t>
  </si>
  <si>
    <t>Anggota tubuh cedera dan menyebabkan trauma</t>
  </si>
  <si>
    <t>Proses coating hanger</t>
  </si>
  <si>
    <t>Suhu area yang panas; hanger yang panas; asap proses coating; berat hanger</t>
  </si>
  <si>
    <t>Anggota tubuh terkena benda panas; sesak napas; cedera pinggang atau hernia</t>
  </si>
  <si>
    <t>Kulit terdapat bekas luka bakar; ISPA; sakit pinggang; hernia</t>
  </si>
  <si>
    <t xml:space="preserve">Proses pengelasan dengan mesin las </t>
  </si>
  <si>
    <t>Paparan cahaya lasan; Paparan asap dan gas; Percikan api dan kawat lasan</t>
  </si>
  <si>
    <t>Mata perih/merah; Gangguan pernapasan dan wajah terbakar; Anggota tubuh terluka/luka bakar; Kebakaran</t>
  </si>
  <si>
    <t>Pekerja cedera kulit, sesak napas</t>
  </si>
  <si>
    <t>Proses penyelepan dengan mesin gerinda tangan</t>
  </si>
  <si>
    <t>Paparan debu/serbuk selepan; Percikan serpihan logam/non logam; Putaran (RPM) dari mata gerinda</t>
  </si>
  <si>
    <t>Mata kemasukan gram; Gangguan pernapasan; Anggota tubuh terluka tersayat mata gerinda yang berputar cepat</t>
  </si>
  <si>
    <t>Pekerja sakit dan dirawat; trauma berkelanjutan</t>
  </si>
  <si>
    <t>Proses pengeboran dengan mesin bor</t>
  </si>
  <si>
    <t>Putaran mesin bor; gram proses bor; Percikan serpihan logam/non dari proses bor</t>
  </si>
  <si>
    <t>Sarung tangan katun tertarik gram bor dari putaran; Mata kemasukan gram dari proses bor; lengan terluka terkena percikan gram proses bor; gram masuk ke selah-selah sepatu melukai kaki</t>
  </si>
  <si>
    <t>Pekerja sakit dan dirawat</t>
  </si>
  <si>
    <t>Proses pemotongan benda kerja dengan mesin potong</t>
  </si>
  <si>
    <t>Percikan gram potong; Pisau gergaji yang tajam; gram dari proses potongan</t>
  </si>
  <si>
    <t>Anggota tubuh terluka; mata kemasukan gram; gram dari proses potongan masuk ke sela-sela sepatu dan kaos kaki</t>
  </si>
  <si>
    <t>Kulit kaki terbakar; Pekerja sakit dan dirawat; trauma berkelanjutan</t>
  </si>
  <si>
    <t>Proses milling dengan mesin milling</t>
  </si>
  <si>
    <t>Putaran mesin miling; Percikan serpihan logam/non logam yang panas dan tajam; body mesin yang besar; end mill yang memiliki ketajaman; Besi/ benda kerja yang disimpan di atas mesin; Ceceran olie pelumas dilantai</t>
  </si>
  <si>
    <t>Sarung tangan tertarik dan Tergulung putaran  mesin; Anggota tubuh tertimpa besi/ benda kerja; terpeleset jatuh karena olie</t>
  </si>
  <si>
    <t>Pekerja sakit dan cedera</t>
  </si>
  <si>
    <t>Proses pembubutan dengan mesin bubut</t>
  </si>
  <si>
    <t>Putaran  mesin bubut; Percikan serpihan logam/non logam yang panas dan tajam</t>
  </si>
  <si>
    <t>sarung tangan tertarik dan Tergulung putaran  mesin; Anggota tubuh cedera akibat tergulung mesin</t>
  </si>
  <si>
    <t>Proses meratakan benda kerja dengan mesin grinding atau mesin scraf</t>
  </si>
  <si>
    <t>sudut tajam benda kerja; Benda kerja yang disimpan di atas mesin; Ceceran olie/cairan pendingin dilantai</t>
  </si>
  <si>
    <t>terluka terkena sudut benda kerja yang tajam; jatuh terpeleset oleh olie; memar tertimpa benda kerja yang jatuh</t>
  </si>
  <si>
    <t>Pekerja cedera, sakit, dan harus dirawat dahulu</t>
  </si>
  <si>
    <t>Proses mengasah mata bor/pisau bubut dengan mesin grinder</t>
  </si>
  <si>
    <t>Percikan serpihan mata bor/pisau bubut; sudut tajam benda kerja;  Benda kerja yang disimpan di atas mesin</t>
  </si>
  <si>
    <t>kulit teluka terkena percikan (serpihan) dari mata bor; terluka terkena sudut benda kerja yang tajam; memar tertimpa benda kerja yang jatuh</t>
  </si>
  <si>
    <t>Menjalankan generator atau compressor</t>
  </si>
  <si>
    <t>Bising; asap gas;  Ceceran olie di lantai</t>
  </si>
  <si>
    <t>gangguan pendengaran; Sesak napas dan gangguan pernapasan; terpeleset karena olie</t>
  </si>
  <si>
    <t>dalam kurun waktu tertentu pekerja menjadi kurang dengar; indikasi penyakit pernapasan; tulang cedera karena terpeleset</t>
  </si>
  <si>
    <t>Preventive maintenance dan Planned maintenance</t>
  </si>
  <si>
    <t>Proses pengecekan pada bagian mesin, alat, atau installasi yang sulit dijangkau dan yang memiliki potensi menjempit, tertarik, atau tertindih</t>
  </si>
  <si>
    <t>Anggota tubuh bisa terjepit; tertindih; tertarik; terluka; tergores; tersayat; atau remuk</t>
  </si>
  <si>
    <t>Terjadi kecacatan pada anggota tubuh</t>
  </si>
  <si>
    <t>Area terdapat banyak Kabel listrik dan jaringan</t>
  </si>
  <si>
    <t>Permen Ketenagakerjaan Nomor 5 tahun 2018 (tentang K3 Lingkungan kerja)</t>
  </si>
  <si>
    <t>Area yang bersatu dengan genset dan Compressor</t>
  </si>
  <si>
    <t>Area terdapat banyak mesin</t>
  </si>
  <si>
    <t>Olie atu grease yang tercecer di lantai; sisa gram dari proses</t>
  </si>
  <si>
    <t>Permenaker Nomor 5 tahun 2018 (tentang K3 Lingkungan kerja)</t>
  </si>
  <si>
    <t>Area terdapat banyak benda dan alat kerja</t>
  </si>
  <si>
    <t>Area terdapat limbah majun atau bahan mudah terbakar</t>
  </si>
  <si>
    <t>Majun yang dibuang sembarangan di tempat sampah terbuka dan disimpan di tempat terpapar sinar matahari</t>
  </si>
  <si>
    <t>Terbakar</t>
  </si>
  <si>
    <t>Terjadi kebakaran</t>
  </si>
  <si>
    <t>Area terdapat ceceran olie atau tersimpan tempat olie</t>
  </si>
  <si>
    <t>olie yang menetes dan tumpah kelantai</t>
  </si>
  <si>
    <t>E</t>
  </si>
  <si>
    <t>HR</t>
  </si>
  <si>
    <t>MR</t>
  </si>
  <si>
    <t>LR</t>
  </si>
  <si>
    <t>2 s/d 3</t>
  </si>
  <si>
    <t>SR</t>
  </si>
  <si>
    <t>Identifikasi jenis dan fungsi kursi yang dipakai, sesuaikan penggunaan kursi dengan fungsinya dan Jangan dipakai sebagai mainan untuk sandaran kursi</t>
  </si>
  <si>
    <t>Keluar ruangan 5 - 10 menit, lihat dahulu tumbuhan hijau</t>
  </si>
  <si>
    <t>&gt;Relokasi pekerja yang memang tidak terbiasa di ruangan ber-AC, atur meja pekerja tersebut agar tidak langsung terkena angin dari AC
&gt;Keluar ruangan 5-10 menit, lihat dahulu tumbuhan hijau</t>
  </si>
  <si>
    <t>Memakai pelindung tangan peruntukan pemotongan</t>
  </si>
  <si>
    <t>Diberi pembatas pagar dan pada setiap ujung anak tangga diberi garis warna kuning untuk membedakan ketinggian</t>
  </si>
  <si>
    <t xml:space="preserve">Pembuatan IK dan SOP, Fokus dalam bekerja dan memakai APD (sepatu safety, kaca mata safety, sarung tangan, masker, helm pengaman, sabuk/tali pengaman, HT) </t>
  </si>
  <si>
    <t xml:space="preserve">Pembuatan IK dan SOP, Fokus dalam bekerja,memakai APD, memasang papan peringatan (sepatu safety, sarung tangan, kacamata safety) </t>
  </si>
  <si>
    <t xml:space="preserve">Pembutan SOP, Fokus dalam bekerja dan memakai APD (sepatu safety, face shield/kaca mata safety, sarung tangan, masker, helm pengaman) </t>
  </si>
  <si>
    <t>Pembuatan SOP, Fokus dalam bekerja dan memakai APD (kaca mata las, sarung tangan kulit, apron kulit, masker/respirator, safety shoes)</t>
  </si>
  <si>
    <t>Pembuatan SOP, Fokus dalam bekerja dan memakai APD ( kaca mata safety , sarung tangan , sepatu safety dan masker)</t>
  </si>
  <si>
    <t>Pembuatan SOP, Fokus dalam bekerja dan memakai APD ( kaca mata safety , sarung tangan dobel , sepatu safety dan masker)</t>
  </si>
  <si>
    <t>Pembuatan IK dan SOP, Memakai APD (kaca mata las, sarung tangan kulit, apron kulit, masker/respirator, safety shoes)</t>
  </si>
  <si>
    <t>Pembuatan IK dan SOP, Fokus dalam bekerja dan memakai APD ( kaca mata safety , sarung tangan , sepatu safety dan masker)</t>
  </si>
  <si>
    <t>Pembuatan IK dan SOP, Atur jarak dan posisi sebelum bekerja; Fokus dalam bekerja dan memakai APD ( kaca mata safety , sarung tangan , sepatu safety dan masker)</t>
  </si>
  <si>
    <t xml:space="preserve">Pembuatan IK dan SOP, Fokus dalam bekerja dan memakai APD  (kaca mata safety, safety shoes , sarung tangan, sepatu safety) </t>
  </si>
  <si>
    <t xml:space="preserve">Pembuatan IK dan SOP, Fokus dalam bekerja dan memakai APD  (kaca mata safety , sarung tangan, sepatu safety) </t>
  </si>
  <si>
    <t xml:space="preserve">Pembuatan IK dan SOP, Fokus dalam bekerja dan memakai APD  (earflug, masker , sarung tangan, sepatu safety) </t>
  </si>
  <si>
    <t xml:space="preserve">Rapihkan kabel listrik dan jaringan dengan mempergunakan isolasi dan klem </t>
  </si>
  <si>
    <t>Cek tingkat kebisingan ruangan, lalu cocokan denga standar kebisingan yang boleh terjadi di area kantor, jika tidak tingkat Db terlalu tinggi, maka rekomendasikan untuk pindah lokasi kantor</t>
  </si>
  <si>
    <t>Bersihkan area, Buang sampah secara berkala, dan pisahkan mana sampah organik dan anorgnaik, re-layout</t>
  </si>
  <si>
    <t>Simpan alat kerja pada tempatnya, dan pastikan diatas meja kerja tidak ada benda atau alat yang tidak berhubungan dengan pekerjaan</t>
  </si>
  <si>
    <t>Pisahkan sampah B3 dengan sampah lainnya, lakukan 5S, disediakan khusus tempat pembuangan sampah B3; buat SOP</t>
  </si>
  <si>
    <t>Lakukan 5S, atur penyimpanan olie dengan baik, sediakan serbuk gergaji; sediakan tempat pembuangan khusus limbah B3; buat SOP</t>
  </si>
  <si>
    <t>Manager dan Kabag ENG bekerjasama dengan Ahli K3 umum (Bagian HSE)</t>
  </si>
  <si>
    <t>Disesuaikan oleh Ahli K3 Umum</t>
  </si>
  <si>
    <t>belum ada APD khusus atau
Jika ada Smart watch atau smart band</t>
  </si>
  <si>
    <t>Kacamata anti radiasi</t>
  </si>
  <si>
    <t>Baju seragam sesuai ketentuan perusahaan</t>
  </si>
  <si>
    <t>Safety glove dan disediakan tensoplas dalam kotak P3K</t>
  </si>
  <si>
    <t>Demarkasi tangga</t>
  </si>
  <si>
    <t>HT; sepatu safety; kaca mata safety; sarung tangan; masker; helm pengaman; sabuk/tali pengaman; seragam sesuai  ketentuan perusahaan</t>
  </si>
  <si>
    <t>safety shoes; safety gloves; topi; masker; seragam sesuai  ketentuan dari perusahaan</t>
  </si>
  <si>
    <t>sepatu safety; faceshield/ kaca mata safety; sarung tangan; masker; topi; seragam sesuai  ketentuan dari perusahaan</t>
  </si>
  <si>
    <t>Kedok las; sarung tangan las; safey shoes; Apok/ pelindung tubuh dari lasan; masker</t>
  </si>
  <si>
    <t>Face shield/ kacamata selep; safety shoes; safety gloves; topi; masker; seragam sesuai  ketentuan perusahaan</t>
  </si>
  <si>
    <t xml:space="preserve">Face shield/ kacamata selep; safety shoes; safety gloves; topi; masker; seragam sesuai ketentuan perusahaan  </t>
  </si>
  <si>
    <t xml:space="preserve">Face shield/ kacamata selep; safety shoes; safety gloves; topi; masker; seragam sesuai  ketentuan perusahaan </t>
  </si>
  <si>
    <t xml:space="preserve">Face shield/ kacamata selep; safety shoes; safety gloves; topi; masker; seragam sesuai  </t>
  </si>
  <si>
    <t>Klem dan isolasi</t>
  </si>
  <si>
    <t>Alat pengecek kebisingan, dan Earplug khusus staff kantor</t>
  </si>
  <si>
    <t>Tempat sampah dan alat kerbersihan yang mencukupi</t>
  </si>
  <si>
    <t>SOP, Tempat sampah dan alat kerbersihan yang mencukupi</t>
  </si>
  <si>
    <t>0 kejadian</t>
  </si>
  <si>
    <t>memicu terjadinya kebakaran di area sekitar karena konsleting</t>
  </si>
  <si>
    <t>Terjadi rentetan kebakaran / menyebar ke pabrik sebelah</t>
  </si>
  <si>
    <t>Lingkungan menjadi tidak nyaman dipakai untuk bekerja</t>
  </si>
  <si>
    <t>Ada indikasi tumpahan olie dan masuk ke saluran pembuangan mencemari air</t>
  </si>
  <si>
    <t>Menggangu para pekerja di area sekitar atau di luar pabrik</t>
  </si>
  <si>
    <t>Membuat kotor lingkungan sekitar, dan alat kerja akan dianggap sampah atau barang tak terpakai</t>
  </si>
  <si>
    <t>Lingkungan akan seperti tempat penampungan sampah atau barang dianggap tidak terpakai, tidak nyaman dipakai untuk bekerja karena Ruangan tidak 3S</t>
  </si>
  <si>
    <t>Barang dan alat kerja yang disimpan tidak rapi dan tercecer dimana saja</t>
  </si>
  <si>
    <t>Instalasi kabel listrik yang dan kabel jaringan yang tidak rapi</t>
  </si>
  <si>
    <t>Kebisingan yang keluar area kerja</t>
  </si>
  <si>
    <t>Ada indikasi tumpahan olie, grease, maupun gram yang masuk ke saluran pembuangan mencemari air</t>
  </si>
  <si>
    <t>Air tercemar /tumpahan olie, gram, atau grease mencemari air dalam parit yang mengalir ke perumahan warga</t>
  </si>
  <si>
    <t>Protes dari warga sekitar atau tuntutan secara hukum karena dianggap mencemari Air dari tumpahan olie ke dalam parit yang mengalir ke perumahan warga</t>
  </si>
  <si>
    <t>Semester-2: Jul 2024 - Des 2024</t>
  </si>
  <si>
    <t>Revisi : 0</t>
  </si>
  <si>
    <t>: MACHINE AND PRODUCTION TOOLS &amp; UTILITY</t>
  </si>
  <si>
    <t>Preventive maintenance pada mesin Melting CPRO</t>
  </si>
  <si>
    <t xml:space="preserve">Proses pengecekan pada bagian barrel atau screw yang masih panas </t>
  </si>
  <si>
    <t>Anggota tubuh bisa terpapar panas</t>
  </si>
  <si>
    <t>NO 1 TAHUN 1970; Permenakertrans No. Per:08/MEN/VII/2010 atau NO 1 TAHUN 1970 Pasal 14b; Peraturan Pemerintah (PP) No. 50 tahun 2012</t>
  </si>
  <si>
    <t xml:space="preserve">Pembuatan IK dan SOP, Fokus dalam bekerja dan memakai APD  (Sarung tangan, sepatu safety) </t>
  </si>
  <si>
    <t xml:space="preserve"> safety shoes; safety gloves; seragam sesuai  ketentuan perusahaan</t>
  </si>
  <si>
    <t>Preventive maintenance pada mesin Laser Cutting Pipe</t>
  </si>
  <si>
    <t>Saat proses preventive maintenance ada potensi terjepit oleh part yang bergerak seperti rear chuck assembly</t>
  </si>
  <si>
    <t>Anggota tubuh bisa terjepit, tertarik, tergores</t>
  </si>
  <si>
    <t xml:space="preserve">Pembuatan IK dan SOP, pastikan LOTO dipasang saat perbaikan dan memakai APD  (Sarung tangan, sepatu safety dan Helm) </t>
  </si>
  <si>
    <t>Preventive maintenance pada transporter mesin Laser Cutting Pipe</t>
  </si>
  <si>
    <t>Saat proses preventive maintenance ada potensi terlindas oleh roda transporter</t>
  </si>
  <si>
    <t>Anggota tubuh bisa terlindas, terjepit, tergores</t>
  </si>
  <si>
    <t>Perjalanan dinas dan berangkat ke kantor
(pulang-pergi)</t>
  </si>
  <si>
    <t>- Debu
- Naik kendaraan
- Terpapar sinar matahari
-Kelelahan</t>
  </si>
  <si>
    <t>Gangguan pernapasan, cedera, kecelakaan, kulit terbakar, letih, lesu</t>
  </si>
  <si>
    <t>Gangguan kesehatan, cedera, meninggal dunia</t>
  </si>
  <si>
    <t>uu no 1 thn 70 &amp; Kemenakes no 46 Thn  2016</t>
  </si>
  <si>
    <t>Monitoring 2 Minggu sekali</t>
  </si>
  <si>
    <t>1. Memastikan kendaraan dan fisik pengemudi dalam kondisi prima&amp;layak jalan
2. menggunakan alat keselamatan dan pelindung diri (masker, helm, sabuk pengaman, jas hujan,dll)</t>
  </si>
  <si>
    <t>6 Bulan</t>
  </si>
  <si>
    <t>-Helm, seat belt, jaket, jas hujan, masker</t>
  </si>
  <si>
    <t>Semester-2: Jul 2025 - Des 2025</t>
  </si>
  <si>
    <t>0 Kejadian</t>
  </si>
  <si>
    <t>1 Kejadian (Kiki M )</t>
  </si>
  <si>
    <t>1 Kejadian (Panji)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</si>
</sst>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0720A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15" fontId="0" fillId="0" borderId="9" xfId="0" applyNumberForma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left" vertical="center" wrapText="1"/>
    </xf>
    <xf numFmtId="0" fontId="0" fillId="10" borderId="16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8" fillId="11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16" fontId="1" fillId="0" borderId="1" xfId="0" applyNumberFormat="1" applyFont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0" fillId="0" borderId="14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0" fillId="10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10" borderId="1" xfId="0" applyFill="1" applyBorder="1"/>
    <xf numFmtId="0" fontId="0" fillId="0" borderId="1" xfId="0" quotePrefix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</cellXfs>
  <cellStyles count="1">
    <cellStyle name="Normal" xfId="0" builtinId="0"/>
  </cellStyles>
  <dxfs count="111"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7E3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rgb="FF3EFB25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007E39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214C00"/>
      </font>
      <fill>
        <patternFill>
          <bgColor rgb="FFC6EF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7E3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7E3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7E3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214C00"/>
      </font>
      <fill>
        <patternFill>
          <bgColor rgb="FFC6EFCE"/>
        </patternFill>
      </fill>
    </dxf>
    <dxf>
      <font>
        <color rgb="FF214C00"/>
      </font>
      <fill>
        <patternFill>
          <bgColor rgb="FFC6EF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73639</xdr:colOff>
      <xdr:row>0</xdr:row>
      <xdr:rowOff>127267</xdr:rowOff>
    </xdr:from>
    <xdr:to>
      <xdr:col>2</xdr:col>
      <xdr:colOff>716380</xdr:colOff>
      <xdr:row>2</xdr:row>
      <xdr:rowOff>194501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1089375" y="-548290"/>
          <a:ext cx="543484" cy="1894598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uby\Downloads\HIRA%20DC%20Laser%20dan%20Melting%20CP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5.%20P2K3%20&amp;%20LH\2.%20HIRADC%20&amp;%20JSA\HIRA%20DC%20ALL%20CHITOSE\2024\7.%20HIRADC%20HC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RAC DC ENG S2"/>
      <sheetName val="HIRAC DC ENG "/>
      <sheetName val="REMARK"/>
    </sheetNames>
    <sheetDataSet>
      <sheetData sheetId="0" refreshError="1"/>
      <sheetData sheetId="1" refreshError="1"/>
      <sheetData sheetId="2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</row>
        <row r="5">
          <cell r="B5" t="str">
            <v>E</v>
          </cell>
          <cell r="C5" t="str">
            <v>Extreme</v>
          </cell>
          <cell r="D5" t="str">
            <v>15 s/d 25</v>
          </cell>
          <cell r="E5" t="str">
            <v>Harus selalu monitoring ( setiap akan ada pekerjaan terkait/setiap jam)</v>
          </cell>
        </row>
        <row r="6">
          <cell r="B6" t="str">
            <v>HR</v>
          </cell>
          <cell r="C6" t="str">
            <v>High Risk</v>
          </cell>
          <cell r="D6" t="str">
            <v>8 s/d 12</v>
          </cell>
          <cell r="E6" t="str">
            <v>Harus Selalu dimonitoring (Semingu Sekali)</v>
          </cell>
        </row>
        <row r="7">
          <cell r="B7" t="str">
            <v>MR</v>
          </cell>
          <cell r="C7" t="str">
            <v>Medium Risk</v>
          </cell>
          <cell r="D7" t="str">
            <v>4 s/d 6</v>
          </cell>
          <cell r="E7" t="str">
            <v>Secara periodik dimonitor (Sebulan Sekali)</v>
          </cell>
        </row>
        <row r="8">
          <cell r="B8" t="str">
            <v>LR</v>
          </cell>
          <cell r="C8" t="str">
            <v>Low Risk</v>
          </cell>
          <cell r="D8" t="str">
            <v>2 s/d 3</v>
          </cell>
          <cell r="E8" t="str">
            <v>Sesekali dimonitor (Setiap enam bulan sekali)</v>
          </cell>
        </row>
        <row r="9">
          <cell r="B9" t="str">
            <v>SR</v>
          </cell>
          <cell r="C9" t="str">
            <v>Small Risk</v>
          </cell>
          <cell r="D9">
            <v>1</v>
          </cell>
          <cell r="E9" t="str">
            <v>Tidak perlu tindakan khusus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RAC Office 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72"/>
  <sheetViews>
    <sheetView showGridLines="0" tabSelected="1" topLeftCell="AK39" zoomScale="84" zoomScaleNormal="84" workbookViewId="0">
      <selection activeCell="BP43" sqref="BP43"/>
    </sheetView>
  </sheetViews>
  <sheetFormatPr defaultRowHeight="15"/>
  <cols>
    <col min="1" max="1" width="5" customWidth="1"/>
    <col min="2" max="2" width="18.7109375" customWidth="1"/>
    <col min="3" max="3" width="22.7109375" customWidth="1"/>
    <col min="4" max="4" width="44.7109375" customWidth="1"/>
    <col min="5" max="5" width="38.7109375" customWidth="1"/>
    <col min="6" max="6" width="36.7109375" customWidth="1"/>
    <col min="7" max="7" width="52.7109375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24.7109375" style="84" customWidth="1"/>
    <col min="21" max="21" width="13.140625" customWidth="1"/>
    <col min="22" max="22" width="18" customWidth="1"/>
    <col min="23" max="32" width="4.42578125" customWidth="1"/>
    <col min="33" max="33" width="13.140625" customWidth="1"/>
    <col min="34" max="34" width="13.85546875" customWidth="1"/>
    <col min="35" max="36" width="25.7109375" customWidth="1"/>
    <col min="37" max="37" width="28.7109375" customWidth="1"/>
    <col min="38" max="38" width="24.5703125" customWidth="1"/>
    <col min="39" max="39" width="24.7109375" customWidth="1"/>
    <col min="40" max="40" width="2.140625" customWidth="1"/>
    <col min="41" max="52" width="14.28515625" hidden="1" customWidth="1"/>
    <col min="53" max="53" width="8.7109375" style="101"/>
  </cols>
  <sheetData>
    <row r="1" spans="1:65" ht="15" customHeight="1">
      <c r="A1" s="132"/>
      <c r="B1" s="133"/>
      <c r="C1" s="134"/>
      <c r="D1" s="51" t="s">
        <v>75</v>
      </c>
      <c r="E1" s="45" t="s">
        <v>76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80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1"/>
    </row>
    <row r="2" spans="1:65" ht="22.5" customHeight="1">
      <c r="A2" s="135"/>
      <c r="B2" s="136"/>
      <c r="C2" s="137"/>
      <c r="D2" s="52" t="s">
        <v>79</v>
      </c>
      <c r="E2" s="53">
        <v>45726</v>
      </c>
      <c r="F2" s="110" t="s">
        <v>20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</row>
    <row r="3" spans="1:65" ht="30.75" customHeight="1">
      <c r="A3" s="138"/>
      <c r="B3" s="139"/>
      <c r="C3" s="140"/>
      <c r="D3" s="3" t="s">
        <v>246</v>
      </c>
      <c r="E3" s="3" t="s">
        <v>80</v>
      </c>
      <c r="F3" s="112" t="s">
        <v>77</v>
      </c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</row>
    <row r="4" spans="1:65" ht="8.25" customHeight="1">
      <c r="A4" s="19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8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65" s="2" customFormat="1">
      <c r="A5" s="2" t="s">
        <v>21</v>
      </c>
      <c r="C5" s="2" t="s">
        <v>78</v>
      </c>
      <c r="H5" s="2" t="s">
        <v>25</v>
      </c>
      <c r="I5" s="43"/>
      <c r="J5" s="44"/>
      <c r="K5" s="43" t="s">
        <v>81</v>
      </c>
      <c r="L5" s="44"/>
      <c r="T5" s="82"/>
      <c r="BA5" s="102"/>
    </row>
    <row r="6" spans="1:65" s="2" customFormat="1">
      <c r="A6" s="2" t="s">
        <v>22</v>
      </c>
      <c r="C6" s="2" t="s">
        <v>247</v>
      </c>
      <c r="H6" s="2" t="s">
        <v>24</v>
      </c>
      <c r="I6" s="43"/>
      <c r="J6" s="44"/>
      <c r="K6" s="43" t="s">
        <v>82</v>
      </c>
      <c r="L6" s="44"/>
      <c r="T6" s="82"/>
      <c r="BA6" s="102"/>
    </row>
    <row r="8" spans="1:65" ht="15" customHeight="1">
      <c r="A8" s="168" t="s">
        <v>0</v>
      </c>
      <c r="B8" s="168" t="s">
        <v>23</v>
      </c>
      <c r="C8" s="168"/>
      <c r="D8" s="168" t="s">
        <v>26</v>
      </c>
      <c r="E8" s="116" t="s">
        <v>1</v>
      </c>
      <c r="F8" s="116" t="s">
        <v>2</v>
      </c>
      <c r="G8" s="116" t="s">
        <v>3</v>
      </c>
      <c r="H8" s="117" t="s">
        <v>43</v>
      </c>
      <c r="I8" s="117"/>
      <c r="J8" s="117"/>
      <c r="K8" s="117"/>
      <c r="L8" s="117"/>
      <c r="M8" s="114" t="s">
        <v>56</v>
      </c>
      <c r="N8" s="114"/>
      <c r="O8" s="114"/>
      <c r="P8" s="114"/>
      <c r="Q8" s="114"/>
      <c r="R8" s="171" t="s">
        <v>59</v>
      </c>
      <c r="S8" s="172"/>
      <c r="T8" s="173"/>
      <c r="U8" s="168" t="s">
        <v>14</v>
      </c>
      <c r="V8" s="168"/>
      <c r="W8" s="117" t="s">
        <v>43</v>
      </c>
      <c r="X8" s="117"/>
      <c r="Y8" s="117"/>
      <c r="Z8" s="117"/>
      <c r="AA8" s="117"/>
      <c r="AB8" s="114" t="s">
        <v>56</v>
      </c>
      <c r="AC8" s="114"/>
      <c r="AD8" s="114"/>
      <c r="AE8" s="114"/>
      <c r="AF8" s="114"/>
      <c r="AG8" s="118" t="s">
        <v>15</v>
      </c>
      <c r="AH8" s="119"/>
      <c r="AI8" s="120"/>
      <c r="AJ8" s="115" t="s">
        <v>16</v>
      </c>
      <c r="AK8" s="115" t="s">
        <v>17</v>
      </c>
      <c r="AL8" s="115" t="s">
        <v>18</v>
      </c>
      <c r="AM8" s="116" t="s">
        <v>19</v>
      </c>
      <c r="AO8" s="107" t="s">
        <v>61</v>
      </c>
      <c r="AP8" s="107" t="s">
        <v>62</v>
      </c>
      <c r="AQ8" s="107" t="s">
        <v>63</v>
      </c>
      <c r="AR8" s="107" t="s">
        <v>64</v>
      </c>
      <c r="AS8" s="107" t="s">
        <v>65</v>
      </c>
      <c r="AT8" s="107" t="s">
        <v>66</v>
      </c>
      <c r="AU8" s="107" t="s">
        <v>68</v>
      </c>
      <c r="AV8" s="107" t="s">
        <v>69</v>
      </c>
      <c r="AW8" s="107" t="s">
        <v>70</v>
      </c>
      <c r="AX8" s="107" t="s">
        <v>71</v>
      </c>
      <c r="AY8" s="107" t="s">
        <v>72</v>
      </c>
      <c r="AZ8" s="107" t="s">
        <v>73</v>
      </c>
      <c r="BB8" s="107" t="s">
        <v>61</v>
      </c>
      <c r="BC8" s="107" t="s">
        <v>62</v>
      </c>
      <c r="BD8" s="107" t="s">
        <v>63</v>
      </c>
      <c r="BE8" s="107" t="s">
        <v>64</v>
      </c>
      <c r="BF8" s="107" t="s">
        <v>65</v>
      </c>
      <c r="BG8" s="107" t="s">
        <v>66</v>
      </c>
      <c r="BH8" s="107" t="s">
        <v>68</v>
      </c>
      <c r="BI8" s="107" t="s">
        <v>69</v>
      </c>
      <c r="BJ8" s="107" t="s">
        <v>70</v>
      </c>
      <c r="BK8" s="107" t="s">
        <v>71</v>
      </c>
      <c r="BL8" s="107" t="s">
        <v>72</v>
      </c>
      <c r="BM8" s="107" t="s">
        <v>73</v>
      </c>
    </row>
    <row r="9" spans="1:65" ht="63.75" customHeight="1">
      <c r="A9" s="168"/>
      <c r="B9" s="168"/>
      <c r="C9" s="168"/>
      <c r="D9" s="168"/>
      <c r="E9" s="116"/>
      <c r="F9" s="116"/>
      <c r="G9" s="116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74"/>
      <c r="S9" s="175"/>
      <c r="T9" s="176"/>
      <c r="U9" s="168"/>
      <c r="V9" s="168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121"/>
      <c r="AH9" s="122"/>
      <c r="AI9" s="123"/>
      <c r="AJ9" s="115"/>
      <c r="AK9" s="115"/>
      <c r="AL9" s="115"/>
      <c r="AM9" s="116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</row>
    <row r="10" spans="1:65" ht="60">
      <c r="A10" s="168"/>
      <c r="B10" s="168"/>
      <c r="C10" s="168"/>
      <c r="D10" s="168"/>
      <c r="E10" s="116"/>
      <c r="F10" s="116"/>
      <c r="G10" s="116"/>
      <c r="H10" s="42">
        <v>1</v>
      </c>
      <c r="I10" s="42">
        <v>2</v>
      </c>
      <c r="J10" s="42">
        <v>3</v>
      </c>
      <c r="K10" s="42">
        <v>4</v>
      </c>
      <c r="L10" s="42">
        <v>5</v>
      </c>
      <c r="M10" s="41">
        <v>1</v>
      </c>
      <c r="N10" s="41">
        <v>2</v>
      </c>
      <c r="O10" s="41">
        <v>3</v>
      </c>
      <c r="P10" s="41">
        <v>4</v>
      </c>
      <c r="Q10" s="41">
        <v>5</v>
      </c>
      <c r="R10" s="21" t="s">
        <v>74</v>
      </c>
      <c r="S10" s="21" t="s">
        <v>34</v>
      </c>
      <c r="T10" s="21" t="s">
        <v>55</v>
      </c>
      <c r="U10" s="168"/>
      <c r="V10" s="168"/>
      <c r="W10" s="42">
        <v>1</v>
      </c>
      <c r="X10" s="42">
        <v>2</v>
      </c>
      <c r="Y10" s="42">
        <v>3</v>
      </c>
      <c r="Z10" s="42">
        <v>4</v>
      </c>
      <c r="AA10" s="42">
        <v>5</v>
      </c>
      <c r="AB10" s="41">
        <v>1</v>
      </c>
      <c r="AC10" s="41">
        <v>2</v>
      </c>
      <c r="AD10" s="41">
        <v>3</v>
      </c>
      <c r="AE10" s="41">
        <v>4</v>
      </c>
      <c r="AF10" s="41">
        <v>5</v>
      </c>
      <c r="AG10" s="21" t="s">
        <v>74</v>
      </c>
      <c r="AH10" s="21" t="s">
        <v>34</v>
      </c>
      <c r="AI10" s="21" t="s">
        <v>55</v>
      </c>
      <c r="AJ10" s="115"/>
      <c r="AK10" s="115"/>
      <c r="AL10" s="115"/>
      <c r="AM10" s="116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</row>
    <row r="11" spans="1:65">
      <c r="A11" s="20" t="s">
        <v>60</v>
      </c>
      <c r="B11" s="12"/>
      <c r="C11" s="12"/>
      <c r="D11" s="12"/>
      <c r="E11" s="13"/>
      <c r="F11" s="13"/>
      <c r="G11" s="13"/>
      <c r="H11" s="14"/>
      <c r="I11" s="14"/>
      <c r="J11" s="14"/>
      <c r="K11" s="14"/>
      <c r="L11" s="14"/>
      <c r="M11" s="12"/>
      <c r="N11" s="12"/>
      <c r="O11" s="12"/>
      <c r="P11" s="12"/>
      <c r="Q11" s="12"/>
      <c r="R11" s="12"/>
      <c r="S11" s="13"/>
      <c r="T11" s="13"/>
      <c r="U11" s="12"/>
      <c r="V11" s="12"/>
      <c r="W11" s="14"/>
      <c r="X11" s="14"/>
      <c r="Y11" s="14"/>
      <c r="Z11" s="14"/>
      <c r="AA11" s="14"/>
      <c r="AB11" s="12"/>
      <c r="AC11" s="12"/>
      <c r="AD11" s="12"/>
      <c r="AE11" s="12"/>
      <c r="AF11" s="12"/>
      <c r="AG11" s="12"/>
      <c r="AH11" s="13"/>
      <c r="AI11" s="13"/>
      <c r="AJ11" s="15"/>
      <c r="AK11" s="10"/>
      <c r="AL11" s="10"/>
      <c r="AM11" s="21"/>
    </row>
    <row r="12" spans="1:65">
      <c r="A12" s="20"/>
      <c r="B12" s="54" t="s">
        <v>83</v>
      </c>
      <c r="C12" s="12"/>
      <c r="D12" s="12"/>
      <c r="E12" s="13"/>
      <c r="F12" s="13"/>
      <c r="G12" s="13"/>
      <c r="H12" s="14"/>
      <c r="I12" s="14"/>
      <c r="J12" s="14"/>
      <c r="K12" s="14"/>
      <c r="L12" s="14"/>
      <c r="M12" s="12"/>
      <c r="N12" s="12"/>
      <c r="O12" s="12"/>
      <c r="P12" s="12"/>
      <c r="Q12" s="12"/>
      <c r="R12" s="12"/>
      <c r="S12" s="13"/>
      <c r="T12" s="13"/>
      <c r="U12" s="12"/>
      <c r="V12" s="12"/>
      <c r="W12" s="14"/>
      <c r="X12" s="14"/>
      <c r="Y12" s="14"/>
      <c r="Z12" s="14"/>
      <c r="AA12" s="14"/>
      <c r="AB12" s="12"/>
      <c r="AC12" s="12"/>
      <c r="AD12" s="12"/>
      <c r="AE12" s="12"/>
      <c r="AF12" s="12"/>
      <c r="AG12" s="12"/>
      <c r="AH12" s="13"/>
      <c r="AI12" s="13"/>
      <c r="AJ12" s="15"/>
      <c r="AK12" s="10"/>
      <c r="AL12" s="10"/>
      <c r="AM12" s="21"/>
    </row>
    <row r="13" spans="1:65" s="1" customFormat="1" ht="60">
      <c r="A13" s="5">
        <v>1</v>
      </c>
      <c r="B13" s="124" t="s">
        <v>85</v>
      </c>
      <c r="C13" s="124"/>
      <c r="D13" s="55" t="s">
        <v>86</v>
      </c>
      <c r="E13" s="55" t="s">
        <v>87</v>
      </c>
      <c r="F13" s="55" t="s">
        <v>88</v>
      </c>
      <c r="G13" s="55" t="s">
        <v>89</v>
      </c>
      <c r="H13" s="7"/>
      <c r="I13" s="7"/>
      <c r="J13" s="7">
        <v>3</v>
      </c>
      <c r="K13" s="7"/>
      <c r="L13" s="7"/>
      <c r="M13" s="59">
        <v>1</v>
      </c>
      <c r="N13" s="59"/>
      <c r="O13" s="59"/>
      <c r="P13" s="59"/>
      <c r="Q13" s="59"/>
      <c r="R13" s="3">
        <f>(SUM(H13:L13))*(SUM(M13:Q13))</f>
        <v>3</v>
      </c>
      <c r="S13" s="89" t="str">
        <f>IF(R13&gt;=15,"E",IF(R13&gt;=8,"HR",IF(R13&gt;=4,"MR",IF(R13&gt;=2,"LR","SR"))))</f>
        <v>LR</v>
      </c>
      <c r="T13" s="9" t="str">
        <f>VLOOKUP(S13,REMARK!$B$4:$E$9,4,FALSE)</f>
        <v>Sesekali dimonitor (Setiap enam bulan sekali)</v>
      </c>
      <c r="U13" s="125" t="s">
        <v>189</v>
      </c>
      <c r="V13" s="125"/>
      <c r="W13" s="58"/>
      <c r="X13" s="58">
        <v>2</v>
      </c>
      <c r="Y13" s="58"/>
      <c r="Z13" s="58"/>
      <c r="AA13" s="58"/>
      <c r="AB13" s="59">
        <v>1</v>
      </c>
      <c r="AC13" s="59"/>
      <c r="AD13" s="59"/>
      <c r="AE13" s="59"/>
      <c r="AF13" s="59"/>
      <c r="AG13" s="3">
        <f>(SUM(W13:AA13))*(SUM(AB13:AF13))</f>
        <v>2</v>
      </c>
      <c r="AH13" s="89" t="str">
        <f>IF(AG13&gt;=15,"E",IF(AG13&gt;=8,"HR",IF(AG13&gt;=4,"MR",IF(AG13&gt;=2,"LR","SR"))))</f>
        <v>LR</v>
      </c>
      <c r="AI13" s="9" t="str">
        <f>VLOOKUP(AH13,REMARK!$B$4:$E$9,4,FALSE)</f>
        <v>Sesekali dimonitor (Setiap enam bulan sekali)</v>
      </c>
      <c r="AJ13" s="9" t="s">
        <v>270</v>
      </c>
      <c r="AK13" s="90" t="s">
        <v>212</v>
      </c>
      <c r="AL13" s="90" t="s">
        <v>213</v>
      </c>
      <c r="AM13" s="90" t="s">
        <v>214</v>
      </c>
      <c r="AO13" s="3" t="s">
        <v>231</v>
      </c>
      <c r="AP13" s="3" t="s">
        <v>231</v>
      </c>
      <c r="AQ13" s="3" t="s">
        <v>231</v>
      </c>
      <c r="AR13" s="3" t="s">
        <v>231</v>
      </c>
      <c r="AS13" s="3" t="s">
        <v>231</v>
      </c>
      <c r="AT13" s="3" t="s">
        <v>231</v>
      </c>
      <c r="AU13" s="3" t="s">
        <v>231</v>
      </c>
      <c r="AV13" s="3" t="s">
        <v>231</v>
      </c>
      <c r="AW13" s="3" t="s">
        <v>231</v>
      </c>
      <c r="AX13" s="3" t="s">
        <v>231</v>
      </c>
      <c r="AY13" s="3" t="s">
        <v>231</v>
      </c>
      <c r="AZ13" s="3" t="s">
        <v>231</v>
      </c>
      <c r="BA13" s="100"/>
      <c r="BB13" s="103" t="s">
        <v>271</v>
      </c>
      <c r="BC13" s="103" t="s">
        <v>271</v>
      </c>
      <c r="BD13" s="103" t="s">
        <v>271</v>
      </c>
      <c r="BE13" s="103" t="s">
        <v>271</v>
      </c>
      <c r="BF13" s="103" t="s">
        <v>271</v>
      </c>
      <c r="BG13" s="103" t="s">
        <v>271</v>
      </c>
      <c r="BH13" s="105" t="s">
        <v>271</v>
      </c>
      <c r="BI13" s="105" t="s">
        <v>271</v>
      </c>
      <c r="BJ13" s="105" t="s">
        <v>271</v>
      </c>
      <c r="BK13" s="105" t="s">
        <v>271</v>
      </c>
      <c r="BL13" s="105" t="s">
        <v>271</v>
      </c>
      <c r="BM13" s="106" t="s">
        <v>271</v>
      </c>
    </row>
    <row r="14" spans="1:65" s="1" customFormat="1" ht="45">
      <c r="A14" s="3">
        <v>2</v>
      </c>
      <c r="B14" s="124" t="s">
        <v>90</v>
      </c>
      <c r="C14" s="124"/>
      <c r="D14" s="55" t="s">
        <v>91</v>
      </c>
      <c r="E14" s="55" t="s">
        <v>92</v>
      </c>
      <c r="F14" s="55" t="s">
        <v>93</v>
      </c>
      <c r="G14" s="55" t="s">
        <v>94</v>
      </c>
      <c r="H14" s="7"/>
      <c r="I14" s="7">
        <v>2</v>
      </c>
      <c r="J14" s="7"/>
      <c r="K14" s="7"/>
      <c r="L14" s="7"/>
      <c r="M14" s="59"/>
      <c r="N14" s="59">
        <v>2</v>
      </c>
      <c r="O14" s="59"/>
      <c r="P14" s="59"/>
      <c r="Q14" s="59"/>
      <c r="R14" s="3">
        <f t="shared" ref="R14:R37" si="0">(SUM(H14:L14))*(SUM(M14:Q14))</f>
        <v>4</v>
      </c>
      <c r="S14" s="89" t="str">
        <f t="shared" ref="S14:S33" si="1">IF(R14&gt;=15,"E",IF(R14&gt;=8,"HR",IF(R14&gt;=4,"MR",IF(R14&gt;=2,"LR","SR"))))</f>
        <v>MR</v>
      </c>
      <c r="T14" s="9" t="str">
        <f>VLOOKUP(S14,REMARK!$B$4:$E$9,4,FALSE)</f>
        <v>Secara periodik dimonitor (Sebulan Sekali)</v>
      </c>
      <c r="U14" s="125" t="s">
        <v>190</v>
      </c>
      <c r="V14" s="125"/>
      <c r="W14" s="58">
        <v>1</v>
      </c>
      <c r="X14" s="58"/>
      <c r="Y14" s="58"/>
      <c r="Z14" s="58"/>
      <c r="AA14" s="58"/>
      <c r="AB14" s="59">
        <v>1</v>
      </c>
      <c r="AC14" s="59"/>
      <c r="AD14" s="59"/>
      <c r="AE14" s="59"/>
      <c r="AF14" s="59"/>
      <c r="AG14" s="3">
        <f t="shared" ref="AG14:AG37" si="2">(SUM(W14:AA14))*(SUM(AB14:AF14))</f>
        <v>1</v>
      </c>
      <c r="AH14" s="89" t="str">
        <f t="shared" ref="AH14:AH17" si="3">IF(AG14&gt;=15,"E",IF(AG14&gt;=8,"HR",IF(AG14&gt;=4,"MR",IF(AG14&gt;=2,"LR","SR"))))</f>
        <v>SR</v>
      </c>
      <c r="AI14" s="9" t="str">
        <f>VLOOKUP(AH14,REMARK!$B$4:$E$9,4,FALSE)</f>
        <v>Tidak perlu tindakan khusus</v>
      </c>
      <c r="AJ14" s="95" t="s">
        <v>270</v>
      </c>
      <c r="AK14" s="9" t="s">
        <v>212</v>
      </c>
      <c r="AL14" s="9" t="s">
        <v>213</v>
      </c>
      <c r="AM14" s="3" t="s">
        <v>215</v>
      </c>
      <c r="AO14" s="3" t="s">
        <v>231</v>
      </c>
      <c r="AP14" s="3" t="s">
        <v>231</v>
      </c>
      <c r="AQ14" s="3" t="s">
        <v>231</v>
      </c>
      <c r="AR14" s="3" t="s">
        <v>231</v>
      </c>
      <c r="AS14" s="3" t="s">
        <v>231</v>
      </c>
      <c r="AT14" s="3" t="s">
        <v>231</v>
      </c>
      <c r="AU14" s="3" t="s">
        <v>231</v>
      </c>
      <c r="AV14" s="3" t="s">
        <v>231</v>
      </c>
      <c r="AW14" s="3" t="s">
        <v>231</v>
      </c>
      <c r="AX14" s="3" t="s">
        <v>231</v>
      </c>
      <c r="AY14" s="3" t="s">
        <v>231</v>
      </c>
      <c r="AZ14" s="3" t="s">
        <v>231</v>
      </c>
      <c r="BA14" s="100"/>
      <c r="BB14" s="103" t="s">
        <v>271</v>
      </c>
      <c r="BC14" s="103" t="s">
        <v>271</v>
      </c>
      <c r="BD14" s="103" t="s">
        <v>271</v>
      </c>
      <c r="BE14" s="103" t="s">
        <v>271</v>
      </c>
      <c r="BF14" s="103" t="s">
        <v>271</v>
      </c>
      <c r="BG14" s="105" t="s">
        <v>271</v>
      </c>
      <c r="BH14" s="105" t="s">
        <v>271</v>
      </c>
      <c r="BI14" s="105" t="s">
        <v>271</v>
      </c>
      <c r="BJ14" s="105" t="s">
        <v>271</v>
      </c>
      <c r="BK14" s="105" t="s">
        <v>271</v>
      </c>
      <c r="BL14" s="105" t="s">
        <v>271</v>
      </c>
      <c r="BM14" s="106" t="s">
        <v>271</v>
      </c>
    </row>
    <row r="15" spans="1:65" s="1" customFormat="1" ht="45">
      <c r="A15" s="5">
        <v>3</v>
      </c>
      <c r="B15" s="124" t="s">
        <v>95</v>
      </c>
      <c r="C15" s="124"/>
      <c r="D15" s="55" t="s">
        <v>96</v>
      </c>
      <c r="E15" s="55" t="s">
        <v>97</v>
      </c>
      <c r="F15" s="55" t="s">
        <v>98</v>
      </c>
      <c r="G15" s="56" t="s">
        <v>99</v>
      </c>
      <c r="H15" s="7"/>
      <c r="I15" s="7">
        <v>2</v>
      </c>
      <c r="J15" s="7"/>
      <c r="K15" s="7"/>
      <c r="L15" s="7"/>
      <c r="M15" s="59"/>
      <c r="N15" s="59"/>
      <c r="O15" s="59">
        <v>3</v>
      </c>
      <c r="P15" s="59"/>
      <c r="Q15" s="59"/>
      <c r="R15" s="3">
        <f t="shared" si="0"/>
        <v>6</v>
      </c>
      <c r="S15" s="89" t="str">
        <f t="shared" si="1"/>
        <v>MR</v>
      </c>
      <c r="T15" s="9" t="str">
        <f>VLOOKUP(S15,REMARK!$B$4:$E$9,4,FALSE)</f>
        <v>Secara periodik dimonitor (Sebulan Sekali)</v>
      </c>
      <c r="U15" s="125" t="s">
        <v>191</v>
      </c>
      <c r="V15" s="125"/>
      <c r="W15" s="58">
        <v>1</v>
      </c>
      <c r="X15" s="58"/>
      <c r="Y15" s="58"/>
      <c r="Z15" s="58"/>
      <c r="AA15" s="58"/>
      <c r="AB15" s="59"/>
      <c r="AC15" s="59">
        <v>2</v>
      </c>
      <c r="AD15" s="59"/>
      <c r="AE15" s="59"/>
      <c r="AF15" s="59"/>
      <c r="AG15" s="3">
        <f t="shared" si="2"/>
        <v>2</v>
      </c>
      <c r="AH15" s="89" t="str">
        <f t="shared" si="3"/>
        <v>LR</v>
      </c>
      <c r="AI15" s="9" t="str">
        <f>VLOOKUP(AH15,REMARK!$B$4:$E$9,4,FALSE)</f>
        <v>Sesekali dimonitor (Setiap enam bulan sekali)</v>
      </c>
      <c r="AJ15" s="95" t="s">
        <v>270</v>
      </c>
      <c r="AK15" s="9" t="s">
        <v>212</v>
      </c>
      <c r="AL15" s="9" t="s">
        <v>213</v>
      </c>
      <c r="AM15" s="9" t="s">
        <v>216</v>
      </c>
      <c r="AO15" s="3" t="s">
        <v>231</v>
      </c>
      <c r="AP15" s="3" t="s">
        <v>231</v>
      </c>
      <c r="AQ15" s="3" t="s">
        <v>231</v>
      </c>
      <c r="AR15" s="3" t="s">
        <v>231</v>
      </c>
      <c r="AS15" s="3" t="s">
        <v>231</v>
      </c>
      <c r="AT15" s="3" t="s">
        <v>231</v>
      </c>
      <c r="AU15" s="3" t="s">
        <v>231</v>
      </c>
      <c r="AV15" s="3" t="s">
        <v>231</v>
      </c>
      <c r="AW15" s="3" t="s">
        <v>231</v>
      </c>
      <c r="AX15" s="3" t="s">
        <v>231</v>
      </c>
      <c r="AY15" s="3" t="s">
        <v>231</v>
      </c>
      <c r="AZ15" s="3" t="s">
        <v>231</v>
      </c>
      <c r="BA15" s="100"/>
      <c r="BB15" s="103" t="s">
        <v>271</v>
      </c>
      <c r="BC15" s="103" t="s">
        <v>271</v>
      </c>
      <c r="BD15" s="103" t="s">
        <v>271</v>
      </c>
      <c r="BE15" s="103" t="s">
        <v>271</v>
      </c>
      <c r="BF15" s="103" t="s">
        <v>271</v>
      </c>
      <c r="BG15" s="105" t="s">
        <v>271</v>
      </c>
      <c r="BH15" s="105" t="s">
        <v>271</v>
      </c>
      <c r="BI15" s="105" t="s">
        <v>271</v>
      </c>
      <c r="BJ15" s="105" t="s">
        <v>271</v>
      </c>
      <c r="BK15" s="105" t="s">
        <v>271</v>
      </c>
      <c r="BL15" s="105" t="s">
        <v>271</v>
      </c>
      <c r="BM15" s="106" t="s">
        <v>271</v>
      </c>
    </row>
    <row r="16" spans="1:65" s="1" customFormat="1" ht="45">
      <c r="A16" s="3">
        <v>4</v>
      </c>
      <c r="B16" s="124" t="s">
        <v>100</v>
      </c>
      <c r="C16" s="124"/>
      <c r="D16" s="55" t="s">
        <v>101</v>
      </c>
      <c r="E16" s="55" t="s">
        <v>102</v>
      </c>
      <c r="F16" s="55" t="s">
        <v>103</v>
      </c>
      <c r="G16" s="56" t="s">
        <v>99</v>
      </c>
      <c r="H16" s="7"/>
      <c r="I16" s="7">
        <v>2</v>
      </c>
      <c r="J16" s="7"/>
      <c r="K16" s="7"/>
      <c r="L16" s="7"/>
      <c r="M16" s="59"/>
      <c r="N16" s="59"/>
      <c r="O16" s="59">
        <v>3</v>
      </c>
      <c r="P16" s="59"/>
      <c r="Q16" s="59"/>
      <c r="R16" s="3">
        <f t="shared" ref="R16" si="4">(SUM(H16:L16))*(SUM(M16:Q16))</f>
        <v>6</v>
      </c>
      <c r="S16" s="89" t="str">
        <f t="shared" si="1"/>
        <v>MR</v>
      </c>
      <c r="T16" s="9" t="str">
        <f>VLOOKUP(S16,REMARK!$B$4:$E$9,4,FALSE)</f>
        <v>Secara periodik dimonitor (Sebulan Sekali)</v>
      </c>
      <c r="U16" s="125" t="s">
        <v>192</v>
      </c>
      <c r="V16" s="125"/>
      <c r="W16" s="58">
        <v>1</v>
      </c>
      <c r="X16" s="58"/>
      <c r="Y16" s="58"/>
      <c r="Z16" s="58"/>
      <c r="AA16" s="58"/>
      <c r="AB16" s="59">
        <v>1</v>
      </c>
      <c r="AC16" s="59"/>
      <c r="AD16" s="59"/>
      <c r="AE16" s="59"/>
      <c r="AF16" s="59"/>
      <c r="AG16" s="3">
        <f t="shared" ref="AG16" si="5">(SUM(W16:AA16))*(SUM(AB16:AF16))</f>
        <v>1</v>
      </c>
      <c r="AH16" s="89" t="str">
        <f t="shared" si="3"/>
        <v>SR</v>
      </c>
      <c r="AI16" s="9" t="str">
        <f>VLOOKUP(AH16,REMARK!$B$4:$E$9,4,FALSE)</f>
        <v>Tidak perlu tindakan khusus</v>
      </c>
      <c r="AJ16" s="95" t="s">
        <v>270</v>
      </c>
      <c r="AK16" s="9" t="s">
        <v>212</v>
      </c>
      <c r="AL16" s="9" t="s">
        <v>213</v>
      </c>
      <c r="AM16" s="9" t="s">
        <v>217</v>
      </c>
      <c r="AO16" s="3" t="s">
        <v>231</v>
      </c>
      <c r="AP16" s="3" t="s">
        <v>231</v>
      </c>
      <c r="AQ16" s="3" t="s">
        <v>231</v>
      </c>
      <c r="AR16" s="3" t="s">
        <v>231</v>
      </c>
      <c r="AS16" s="3" t="s">
        <v>231</v>
      </c>
      <c r="AT16" s="3" t="s">
        <v>231</v>
      </c>
      <c r="AU16" s="3" t="s">
        <v>231</v>
      </c>
      <c r="AV16" s="3" t="s">
        <v>231</v>
      </c>
      <c r="AW16" s="3" t="s">
        <v>231</v>
      </c>
      <c r="AX16" s="3" t="s">
        <v>231</v>
      </c>
      <c r="AY16" s="3" t="s">
        <v>231</v>
      </c>
      <c r="AZ16" s="3" t="s">
        <v>231</v>
      </c>
      <c r="BA16" s="100"/>
      <c r="BB16" s="103" t="s">
        <v>271</v>
      </c>
      <c r="BC16" s="103" t="s">
        <v>271</v>
      </c>
      <c r="BD16" s="103" t="s">
        <v>271</v>
      </c>
      <c r="BE16" s="103" t="s">
        <v>271</v>
      </c>
      <c r="BF16" s="103" t="s">
        <v>271</v>
      </c>
      <c r="BG16" s="105" t="s">
        <v>271</v>
      </c>
      <c r="BH16" s="105" t="s">
        <v>271</v>
      </c>
      <c r="BI16" s="105" t="s">
        <v>271</v>
      </c>
      <c r="BJ16" s="105" t="s">
        <v>271</v>
      </c>
      <c r="BK16" s="105" t="s">
        <v>271</v>
      </c>
      <c r="BL16" s="105" t="s">
        <v>271</v>
      </c>
      <c r="BM16" s="106" t="s">
        <v>271</v>
      </c>
    </row>
    <row r="17" spans="1:65" s="1" customFormat="1" ht="45">
      <c r="A17" s="5">
        <v>5</v>
      </c>
      <c r="B17" s="124" t="s">
        <v>104</v>
      </c>
      <c r="C17" s="124"/>
      <c r="D17" s="55" t="s">
        <v>105</v>
      </c>
      <c r="E17" s="55" t="s">
        <v>106</v>
      </c>
      <c r="F17" s="55" t="s">
        <v>107</v>
      </c>
      <c r="G17" s="55" t="s">
        <v>89</v>
      </c>
      <c r="H17" s="7"/>
      <c r="I17" s="7"/>
      <c r="J17" s="7">
        <v>3</v>
      </c>
      <c r="K17" s="7"/>
      <c r="L17" s="7"/>
      <c r="M17" s="59">
        <v>1</v>
      </c>
      <c r="N17" s="59"/>
      <c r="O17" s="59"/>
      <c r="P17" s="59"/>
      <c r="Q17" s="59"/>
      <c r="R17" s="3">
        <f t="shared" si="0"/>
        <v>3</v>
      </c>
      <c r="S17" s="89" t="str">
        <f t="shared" si="1"/>
        <v>LR</v>
      </c>
      <c r="T17" s="9" t="str">
        <f>VLOOKUP(S17,REMARK!$B$4:$E$9,4,FALSE)</f>
        <v>Sesekali dimonitor (Setiap enam bulan sekali)</v>
      </c>
      <c r="U17" s="125" t="s">
        <v>193</v>
      </c>
      <c r="V17" s="125"/>
      <c r="W17" s="58"/>
      <c r="X17" s="58">
        <v>2</v>
      </c>
      <c r="Y17" s="58"/>
      <c r="Z17" s="58"/>
      <c r="AA17" s="58"/>
      <c r="AB17" s="59">
        <v>1</v>
      </c>
      <c r="AC17" s="59"/>
      <c r="AD17" s="59"/>
      <c r="AE17" s="59"/>
      <c r="AF17" s="59"/>
      <c r="AG17" s="3">
        <f t="shared" si="2"/>
        <v>2</v>
      </c>
      <c r="AH17" s="89" t="str">
        <f t="shared" si="3"/>
        <v>LR</v>
      </c>
      <c r="AI17" s="9" t="str">
        <f>VLOOKUP(AH17,REMARK!$B$4:$E$9,4,FALSE)</f>
        <v>Sesekali dimonitor (Setiap enam bulan sekali)</v>
      </c>
      <c r="AJ17" s="95" t="s">
        <v>270</v>
      </c>
      <c r="AK17" s="9" t="s">
        <v>212</v>
      </c>
      <c r="AL17" s="9" t="s">
        <v>213</v>
      </c>
      <c r="AM17" s="9" t="s">
        <v>218</v>
      </c>
      <c r="AO17" s="3" t="s">
        <v>231</v>
      </c>
      <c r="AP17" s="3" t="s">
        <v>231</v>
      </c>
      <c r="AQ17" s="3" t="s">
        <v>231</v>
      </c>
      <c r="AR17" s="3" t="s">
        <v>231</v>
      </c>
      <c r="AS17" s="3" t="s">
        <v>231</v>
      </c>
      <c r="AT17" s="3" t="s">
        <v>231</v>
      </c>
      <c r="AU17" s="3" t="s">
        <v>231</v>
      </c>
      <c r="AV17" s="3" t="s">
        <v>231</v>
      </c>
      <c r="AW17" s="3" t="s">
        <v>231</v>
      </c>
      <c r="AX17" s="3" t="s">
        <v>231</v>
      </c>
      <c r="AY17" s="3" t="s">
        <v>231</v>
      </c>
      <c r="AZ17" s="3" t="s">
        <v>231</v>
      </c>
      <c r="BA17" s="100"/>
      <c r="BB17" s="103" t="s">
        <v>271</v>
      </c>
      <c r="BC17" s="103" t="s">
        <v>271</v>
      </c>
      <c r="BD17" s="103" t="s">
        <v>271</v>
      </c>
      <c r="BE17" s="103" t="s">
        <v>271</v>
      </c>
      <c r="BF17" s="103" t="s">
        <v>271</v>
      </c>
      <c r="BG17" s="105" t="s">
        <v>271</v>
      </c>
      <c r="BH17" s="105" t="s">
        <v>271</v>
      </c>
      <c r="BI17" s="105" t="s">
        <v>271</v>
      </c>
      <c r="BJ17" s="105" t="s">
        <v>271</v>
      </c>
      <c r="BK17" s="105" t="s">
        <v>271</v>
      </c>
      <c r="BL17" s="105" t="s">
        <v>271</v>
      </c>
      <c r="BM17" s="106" t="s">
        <v>271</v>
      </c>
    </row>
    <row r="18" spans="1:65">
      <c r="A18" s="20"/>
      <c r="B18" s="54" t="s">
        <v>84</v>
      </c>
      <c r="C18" s="12"/>
      <c r="D18" s="12"/>
      <c r="E18" s="13"/>
      <c r="F18" s="13"/>
      <c r="G18" s="13"/>
      <c r="H18" s="14"/>
      <c r="I18" s="14"/>
      <c r="J18" s="14"/>
      <c r="K18" s="14"/>
      <c r="L18" s="14"/>
      <c r="M18" s="12"/>
      <c r="N18" s="12"/>
      <c r="O18" s="12"/>
      <c r="P18" s="12"/>
      <c r="Q18" s="12"/>
      <c r="R18" s="12"/>
      <c r="S18" s="13"/>
      <c r="T18" s="13"/>
      <c r="U18" s="12"/>
      <c r="V18" s="12"/>
      <c r="W18" s="14"/>
      <c r="X18" s="14"/>
      <c r="Y18" s="14"/>
      <c r="Z18" s="14"/>
      <c r="AA18" s="14"/>
      <c r="AB18" s="12"/>
      <c r="AC18" s="12"/>
      <c r="AD18" s="12"/>
      <c r="AE18" s="12"/>
      <c r="AF18" s="12"/>
      <c r="AG18" s="12"/>
      <c r="AH18" s="13"/>
      <c r="AI18" s="13"/>
      <c r="AJ18" s="15"/>
      <c r="AK18" s="10"/>
      <c r="AL18" s="10"/>
      <c r="AM18" s="2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</row>
    <row r="19" spans="1:65" s="1" customFormat="1" ht="105">
      <c r="A19" s="3">
        <v>6</v>
      </c>
      <c r="B19" s="124" t="s">
        <v>108</v>
      </c>
      <c r="C19" s="124"/>
      <c r="D19" s="55" t="s">
        <v>109</v>
      </c>
      <c r="E19" s="55" t="s">
        <v>110</v>
      </c>
      <c r="F19" s="55" t="s">
        <v>111</v>
      </c>
      <c r="G19" s="55" t="s">
        <v>89</v>
      </c>
      <c r="H19" s="58"/>
      <c r="I19" s="58"/>
      <c r="J19" s="58"/>
      <c r="K19" s="58">
        <v>4</v>
      </c>
      <c r="L19" s="58"/>
      <c r="M19" s="59"/>
      <c r="N19" s="59">
        <v>2</v>
      </c>
      <c r="O19" s="59"/>
      <c r="P19" s="59"/>
      <c r="Q19" s="59"/>
      <c r="R19" s="3">
        <f t="shared" si="0"/>
        <v>8</v>
      </c>
      <c r="S19" s="89" t="str">
        <f t="shared" si="1"/>
        <v>HR</v>
      </c>
      <c r="T19" s="9" t="str">
        <f>VLOOKUP(S19,REMARK!$B$4:$E$9,4,FALSE)</f>
        <v>Harus Selalu dimonitoring (Semingu Sekali)</v>
      </c>
      <c r="U19" s="129" t="s">
        <v>194</v>
      </c>
      <c r="V19" s="129"/>
      <c r="W19" s="58"/>
      <c r="X19" s="58"/>
      <c r="Y19" s="58">
        <v>3</v>
      </c>
      <c r="Z19" s="58"/>
      <c r="AA19" s="58"/>
      <c r="AB19" s="59">
        <v>1</v>
      </c>
      <c r="AC19" s="59"/>
      <c r="AD19" s="59"/>
      <c r="AE19" s="59"/>
      <c r="AF19" s="59"/>
      <c r="AG19" s="3">
        <f t="shared" si="2"/>
        <v>3</v>
      </c>
      <c r="AH19" s="89" t="str">
        <f>IF(AG19&gt;=15,"E",IF(AG19&gt;=8,"HR",IF(AG19&gt;=4,"MR",IF(AG19&gt;=2,"LR","SR"))))</f>
        <v>LR</v>
      </c>
      <c r="AI19" s="91" t="str">
        <f>VLOOKUP(AH19,REMARK!$B$4:$E$9,4,FALSE)</f>
        <v>Sesekali dimonitor (Setiap enam bulan sekali)</v>
      </c>
      <c r="AJ19" s="9" t="s">
        <v>245</v>
      </c>
      <c r="AK19" s="92" t="s">
        <v>212</v>
      </c>
      <c r="AL19" s="9" t="s">
        <v>213</v>
      </c>
      <c r="AM19" s="9" t="s">
        <v>219</v>
      </c>
      <c r="AO19" s="3" t="s">
        <v>231</v>
      </c>
      <c r="AP19" s="3" t="s">
        <v>231</v>
      </c>
      <c r="AQ19" s="3" t="s">
        <v>231</v>
      </c>
      <c r="AR19" s="3" t="s">
        <v>231</v>
      </c>
      <c r="AS19" s="3" t="s">
        <v>231</v>
      </c>
      <c r="AT19" s="3" t="s">
        <v>231</v>
      </c>
      <c r="AU19" s="3" t="s">
        <v>231</v>
      </c>
      <c r="AV19" s="3" t="s">
        <v>231</v>
      </c>
      <c r="AW19" s="3" t="s">
        <v>231</v>
      </c>
      <c r="AX19" s="3" t="s">
        <v>231</v>
      </c>
      <c r="AY19" s="3" t="s">
        <v>231</v>
      </c>
      <c r="AZ19" s="3" t="s">
        <v>231</v>
      </c>
      <c r="BA19" s="100"/>
      <c r="BB19" s="103" t="s">
        <v>271</v>
      </c>
      <c r="BC19" s="103" t="s">
        <v>271</v>
      </c>
      <c r="BD19" s="103" t="s">
        <v>271</v>
      </c>
      <c r="BE19" s="103" t="s">
        <v>271</v>
      </c>
      <c r="BF19" s="103" t="s">
        <v>271</v>
      </c>
      <c r="BG19" s="103" t="s">
        <v>271</v>
      </c>
      <c r="BH19" s="105" t="s">
        <v>271</v>
      </c>
      <c r="BI19" s="105" t="s">
        <v>271</v>
      </c>
      <c r="BJ19" s="105" t="s">
        <v>271</v>
      </c>
      <c r="BK19" s="105" t="s">
        <v>271</v>
      </c>
      <c r="BL19" s="105" t="s">
        <v>271</v>
      </c>
      <c r="BM19" s="106" t="s">
        <v>271</v>
      </c>
    </row>
    <row r="20" spans="1:65" s="1" customFormat="1" ht="75">
      <c r="A20" s="3">
        <v>7</v>
      </c>
      <c r="B20" s="124" t="s">
        <v>112</v>
      </c>
      <c r="C20" s="124"/>
      <c r="D20" s="57" t="s">
        <v>113</v>
      </c>
      <c r="E20" s="57" t="s">
        <v>114</v>
      </c>
      <c r="F20" s="55" t="s">
        <v>115</v>
      </c>
      <c r="G20" s="55" t="s">
        <v>89</v>
      </c>
      <c r="H20" s="58"/>
      <c r="I20" s="58"/>
      <c r="J20" s="58">
        <v>3</v>
      </c>
      <c r="K20" s="58"/>
      <c r="L20" s="58"/>
      <c r="M20" s="59"/>
      <c r="N20" s="59">
        <v>2</v>
      </c>
      <c r="O20" s="59"/>
      <c r="P20" s="59"/>
      <c r="Q20" s="59"/>
      <c r="R20" s="3">
        <f t="shared" si="0"/>
        <v>6</v>
      </c>
      <c r="S20" s="89" t="str">
        <f t="shared" si="1"/>
        <v>MR</v>
      </c>
      <c r="T20" s="9" t="str">
        <f>VLOOKUP(S20,REMARK!$B$4:$E$9,4,FALSE)</f>
        <v>Secara periodik dimonitor (Sebulan Sekali)</v>
      </c>
      <c r="U20" s="129" t="s">
        <v>195</v>
      </c>
      <c r="V20" s="129"/>
      <c r="W20" s="58"/>
      <c r="X20" s="58">
        <v>2</v>
      </c>
      <c r="Y20" s="58"/>
      <c r="Z20" s="58"/>
      <c r="AA20" s="58"/>
      <c r="AB20" s="59">
        <v>1</v>
      </c>
      <c r="AC20" s="59"/>
      <c r="AD20" s="59"/>
      <c r="AE20" s="59"/>
      <c r="AF20" s="59"/>
      <c r="AG20" s="3">
        <f t="shared" si="2"/>
        <v>2</v>
      </c>
      <c r="AH20" s="89" t="str">
        <f t="shared" ref="AH20:AH45" si="6">IF(AG20&gt;=15,"E",IF(AG20&gt;=8,"HR",IF(AG20&gt;=4,"MR",IF(AG20&gt;=2,"LR","SR"))))</f>
        <v>LR</v>
      </c>
      <c r="AI20" s="91" t="str">
        <f>VLOOKUP(AH20,REMARK!$B$4:$E$9,4,FALSE)</f>
        <v>Sesekali dimonitor (Setiap enam bulan sekali)</v>
      </c>
      <c r="AJ20" s="95" t="s">
        <v>270</v>
      </c>
      <c r="AK20" s="92" t="s">
        <v>212</v>
      </c>
      <c r="AL20" s="9" t="s">
        <v>213</v>
      </c>
      <c r="AM20" s="9" t="s">
        <v>220</v>
      </c>
      <c r="AO20" s="3" t="s">
        <v>231</v>
      </c>
      <c r="AP20" s="3" t="s">
        <v>231</v>
      </c>
      <c r="AQ20" s="3" t="s">
        <v>231</v>
      </c>
      <c r="AR20" s="3" t="s">
        <v>231</v>
      </c>
      <c r="AS20" s="3" t="s">
        <v>231</v>
      </c>
      <c r="AT20" s="3" t="s">
        <v>231</v>
      </c>
      <c r="AU20" s="3" t="s">
        <v>231</v>
      </c>
      <c r="AV20" s="3" t="s">
        <v>231</v>
      </c>
      <c r="AW20" s="3" t="s">
        <v>231</v>
      </c>
      <c r="AX20" s="3" t="s">
        <v>231</v>
      </c>
      <c r="AY20" s="3" t="s">
        <v>231</v>
      </c>
      <c r="AZ20" s="3" t="s">
        <v>231</v>
      </c>
      <c r="BA20" s="100"/>
      <c r="BB20" s="103" t="s">
        <v>271</v>
      </c>
      <c r="BC20" s="104" t="s">
        <v>272</v>
      </c>
      <c r="BD20" s="103" t="s">
        <v>271</v>
      </c>
      <c r="BE20" s="103" t="s">
        <v>271</v>
      </c>
      <c r="BF20" s="103" t="s">
        <v>271</v>
      </c>
      <c r="BG20" s="105" t="s">
        <v>271</v>
      </c>
      <c r="BH20" s="105" t="s">
        <v>271</v>
      </c>
      <c r="BI20" s="105" t="s">
        <v>271</v>
      </c>
      <c r="BJ20" s="105" t="s">
        <v>271</v>
      </c>
      <c r="BK20" s="105" t="s">
        <v>271</v>
      </c>
      <c r="BL20" s="105" t="s">
        <v>271</v>
      </c>
      <c r="BM20" s="106" t="s">
        <v>271</v>
      </c>
    </row>
    <row r="21" spans="1:65" s="1" customFormat="1" ht="90">
      <c r="A21" s="3">
        <v>8</v>
      </c>
      <c r="B21" s="124" t="s">
        <v>116</v>
      </c>
      <c r="C21" s="124"/>
      <c r="D21" s="57" t="s">
        <v>117</v>
      </c>
      <c r="E21" s="55" t="s">
        <v>118</v>
      </c>
      <c r="F21" s="55" t="s">
        <v>119</v>
      </c>
      <c r="G21" s="55" t="s">
        <v>89</v>
      </c>
      <c r="H21" s="58"/>
      <c r="I21" s="58">
        <v>2</v>
      </c>
      <c r="J21" s="58"/>
      <c r="K21" s="58"/>
      <c r="L21" s="58"/>
      <c r="M21" s="59"/>
      <c r="N21" s="59"/>
      <c r="O21" s="59">
        <v>3</v>
      </c>
      <c r="P21" s="59"/>
      <c r="Q21" s="59"/>
      <c r="R21" s="3">
        <f t="shared" si="0"/>
        <v>6</v>
      </c>
      <c r="S21" s="89" t="str">
        <f t="shared" si="1"/>
        <v>MR</v>
      </c>
      <c r="T21" s="9" t="str">
        <f>VLOOKUP(S21,REMARK!$B$4:$E$9,4,FALSE)</f>
        <v>Secara periodik dimonitor (Sebulan Sekali)</v>
      </c>
      <c r="U21" s="129" t="s">
        <v>196</v>
      </c>
      <c r="V21" s="129"/>
      <c r="W21" s="58">
        <v>1</v>
      </c>
      <c r="X21" s="58"/>
      <c r="Y21" s="58"/>
      <c r="Z21" s="58"/>
      <c r="AA21" s="58"/>
      <c r="AB21" s="59"/>
      <c r="AC21" s="59">
        <v>2</v>
      </c>
      <c r="AD21" s="59"/>
      <c r="AE21" s="59"/>
      <c r="AF21" s="59"/>
      <c r="AG21" s="3">
        <f t="shared" si="2"/>
        <v>2</v>
      </c>
      <c r="AH21" s="89" t="str">
        <f t="shared" si="6"/>
        <v>LR</v>
      </c>
      <c r="AI21" s="91" t="str">
        <f>VLOOKUP(AH21,REMARK!$B$4:$E$9,4,FALSE)</f>
        <v>Sesekali dimonitor (Setiap enam bulan sekali)</v>
      </c>
      <c r="AJ21" s="95" t="s">
        <v>270</v>
      </c>
      <c r="AK21" s="92" t="s">
        <v>212</v>
      </c>
      <c r="AL21" s="9" t="s">
        <v>213</v>
      </c>
      <c r="AM21" s="9" t="s">
        <v>221</v>
      </c>
      <c r="AO21" s="3" t="s">
        <v>231</v>
      </c>
      <c r="AP21" s="3" t="s">
        <v>231</v>
      </c>
      <c r="AQ21" s="3" t="s">
        <v>231</v>
      </c>
      <c r="AR21" s="3" t="s">
        <v>231</v>
      </c>
      <c r="AS21" s="3" t="s">
        <v>231</v>
      </c>
      <c r="AT21" s="3" t="s">
        <v>231</v>
      </c>
      <c r="AU21" s="3" t="s">
        <v>231</v>
      </c>
      <c r="AV21" s="3" t="s">
        <v>231</v>
      </c>
      <c r="AW21" s="3" t="s">
        <v>231</v>
      </c>
      <c r="AX21" s="3" t="s">
        <v>231</v>
      </c>
      <c r="AY21" s="3" t="s">
        <v>231</v>
      </c>
      <c r="AZ21" s="3" t="s">
        <v>231</v>
      </c>
      <c r="BA21" s="100"/>
      <c r="BB21" s="103" t="s">
        <v>271</v>
      </c>
      <c r="BC21" s="103" t="s">
        <v>271</v>
      </c>
      <c r="BD21" s="103" t="s">
        <v>271</v>
      </c>
      <c r="BE21" s="103" t="s">
        <v>271</v>
      </c>
      <c r="BF21" s="103" t="s">
        <v>271</v>
      </c>
      <c r="BG21" s="105" t="s">
        <v>271</v>
      </c>
      <c r="BH21" s="105" t="s">
        <v>271</v>
      </c>
      <c r="BI21" s="105" t="s">
        <v>271</v>
      </c>
      <c r="BJ21" s="105" t="s">
        <v>271</v>
      </c>
      <c r="BK21" s="105" t="s">
        <v>271</v>
      </c>
      <c r="BL21" s="105" t="s">
        <v>271</v>
      </c>
      <c r="BM21" s="106" t="s">
        <v>271</v>
      </c>
    </row>
    <row r="22" spans="1:65" s="1" customFormat="1" ht="90">
      <c r="A22" s="3">
        <v>9</v>
      </c>
      <c r="B22" s="124" t="s">
        <v>120</v>
      </c>
      <c r="C22" s="124"/>
      <c r="D22" s="57" t="s">
        <v>121</v>
      </c>
      <c r="E22" s="57" t="s">
        <v>122</v>
      </c>
      <c r="F22" s="55" t="s">
        <v>123</v>
      </c>
      <c r="G22" s="55" t="s">
        <v>94</v>
      </c>
      <c r="H22" s="58"/>
      <c r="I22" s="58"/>
      <c r="J22" s="58">
        <v>3</v>
      </c>
      <c r="K22" s="58"/>
      <c r="L22" s="58"/>
      <c r="M22" s="59"/>
      <c r="N22" s="59"/>
      <c r="O22" s="59">
        <v>3</v>
      </c>
      <c r="P22" s="59"/>
      <c r="Q22" s="59"/>
      <c r="R22" s="3">
        <f t="shared" ref="R22:R33" si="7">(SUM(H22:L22))*(SUM(M22:Q22))</f>
        <v>9</v>
      </c>
      <c r="S22" s="89" t="str">
        <f t="shared" si="1"/>
        <v>HR</v>
      </c>
      <c r="T22" s="9" t="str">
        <f>VLOOKUP(S22,REMARK!$B$4:$E$9,4,FALSE)</f>
        <v>Harus Selalu dimonitoring (Semingu Sekali)</v>
      </c>
      <c r="U22" s="129" t="s">
        <v>197</v>
      </c>
      <c r="V22" s="129"/>
      <c r="W22" s="58"/>
      <c r="X22" s="58">
        <v>2</v>
      </c>
      <c r="Y22" s="58"/>
      <c r="Z22" s="58"/>
      <c r="AA22" s="58"/>
      <c r="AB22" s="59"/>
      <c r="AC22" s="59">
        <v>2</v>
      </c>
      <c r="AD22" s="59"/>
      <c r="AE22" s="59"/>
      <c r="AF22" s="59"/>
      <c r="AG22" s="3">
        <f t="shared" ref="AG22:AG33" si="8">(SUM(W22:AA22))*(SUM(AB22:AF22))</f>
        <v>4</v>
      </c>
      <c r="AH22" s="89" t="str">
        <f t="shared" si="6"/>
        <v>MR</v>
      </c>
      <c r="AI22" s="91" t="str">
        <f>VLOOKUP(AH22,REMARK!$B$4:$E$9,4,FALSE)</f>
        <v>Secara periodik dimonitor (Sebulan Sekali)</v>
      </c>
      <c r="AJ22" s="95" t="s">
        <v>270</v>
      </c>
      <c r="AK22" s="92" t="s">
        <v>212</v>
      </c>
      <c r="AL22" s="9" t="s">
        <v>213</v>
      </c>
      <c r="AM22" s="9" t="s">
        <v>221</v>
      </c>
      <c r="AO22" s="3" t="s">
        <v>231</v>
      </c>
      <c r="AP22" s="3" t="s">
        <v>231</v>
      </c>
      <c r="AQ22" s="3" t="s">
        <v>231</v>
      </c>
      <c r="AR22" s="3" t="s">
        <v>231</v>
      </c>
      <c r="AS22" s="3" t="s">
        <v>231</v>
      </c>
      <c r="AT22" s="3" t="s">
        <v>231</v>
      </c>
      <c r="AU22" s="3" t="s">
        <v>231</v>
      </c>
      <c r="AV22" s="3" t="s">
        <v>231</v>
      </c>
      <c r="AW22" s="3" t="s">
        <v>231</v>
      </c>
      <c r="AX22" s="3" t="s">
        <v>231</v>
      </c>
      <c r="AY22" s="3" t="s">
        <v>231</v>
      </c>
      <c r="AZ22" s="3" t="s">
        <v>231</v>
      </c>
      <c r="BA22" s="100"/>
      <c r="BB22" s="103" t="s">
        <v>271</v>
      </c>
      <c r="BC22" s="103" t="s">
        <v>271</v>
      </c>
      <c r="BD22" s="103" t="s">
        <v>271</v>
      </c>
      <c r="BE22" s="103" t="s">
        <v>271</v>
      </c>
      <c r="BF22" s="103" t="s">
        <v>271</v>
      </c>
      <c r="BG22" s="105" t="s">
        <v>271</v>
      </c>
      <c r="BH22" s="105" t="s">
        <v>271</v>
      </c>
      <c r="BI22" s="105" t="s">
        <v>271</v>
      </c>
      <c r="BJ22" s="105" t="s">
        <v>271</v>
      </c>
      <c r="BK22" s="105" t="s">
        <v>271</v>
      </c>
      <c r="BL22" s="105" t="s">
        <v>271</v>
      </c>
      <c r="BM22" s="106" t="s">
        <v>271</v>
      </c>
    </row>
    <row r="23" spans="1:65" s="1" customFormat="1" ht="90">
      <c r="A23" s="3">
        <v>10</v>
      </c>
      <c r="B23" s="124" t="s">
        <v>124</v>
      </c>
      <c r="C23" s="124"/>
      <c r="D23" s="57" t="s">
        <v>125</v>
      </c>
      <c r="E23" s="57" t="s">
        <v>126</v>
      </c>
      <c r="F23" s="55" t="s">
        <v>127</v>
      </c>
      <c r="G23" s="55" t="s">
        <v>94</v>
      </c>
      <c r="H23" s="58"/>
      <c r="I23" s="58">
        <v>2</v>
      </c>
      <c r="J23" s="58"/>
      <c r="K23" s="58"/>
      <c r="L23" s="58"/>
      <c r="M23" s="59"/>
      <c r="N23" s="59">
        <v>2</v>
      </c>
      <c r="O23" s="59"/>
      <c r="P23" s="59"/>
      <c r="Q23" s="59"/>
      <c r="R23" s="3">
        <f t="shared" si="7"/>
        <v>4</v>
      </c>
      <c r="S23" s="89" t="str">
        <f t="shared" si="1"/>
        <v>MR</v>
      </c>
      <c r="T23" s="9" t="str">
        <f>VLOOKUP(S23,REMARK!$B$4:$E$9,4,FALSE)</f>
        <v>Secara periodik dimonitor (Sebulan Sekali)</v>
      </c>
      <c r="U23" s="129" t="s">
        <v>198</v>
      </c>
      <c r="V23" s="129"/>
      <c r="W23" s="58">
        <v>1</v>
      </c>
      <c r="X23" s="58"/>
      <c r="Y23" s="58"/>
      <c r="Z23" s="58"/>
      <c r="AA23" s="58"/>
      <c r="AB23" s="59">
        <v>1</v>
      </c>
      <c r="AC23" s="59"/>
      <c r="AD23" s="59"/>
      <c r="AE23" s="59"/>
      <c r="AF23" s="59"/>
      <c r="AG23" s="3">
        <f t="shared" si="8"/>
        <v>1</v>
      </c>
      <c r="AH23" s="89" t="str">
        <f t="shared" si="6"/>
        <v>SR</v>
      </c>
      <c r="AI23" s="91" t="str">
        <f>VLOOKUP(AH23,REMARK!$B$4:$E$9,4,FALSE)</f>
        <v>Tidak perlu tindakan khusus</v>
      </c>
      <c r="AJ23" s="9" t="s">
        <v>245</v>
      </c>
      <c r="AK23" s="92" t="s">
        <v>212</v>
      </c>
      <c r="AL23" s="9" t="s">
        <v>213</v>
      </c>
      <c r="AM23" s="9" t="s">
        <v>221</v>
      </c>
      <c r="AO23" s="3" t="s">
        <v>231</v>
      </c>
      <c r="AP23" s="3" t="s">
        <v>231</v>
      </c>
      <c r="AQ23" s="3" t="s">
        <v>231</v>
      </c>
      <c r="AR23" s="3" t="s">
        <v>231</v>
      </c>
      <c r="AS23" s="3" t="s">
        <v>231</v>
      </c>
      <c r="AT23" s="3" t="s">
        <v>231</v>
      </c>
      <c r="AU23" s="3" t="s">
        <v>231</v>
      </c>
      <c r="AV23" s="3" t="s">
        <v>231</v>
      </c>
      <c r="AW23" s="3" t="s">
        <v>231</v>
      </c>
      <c r="AX23" s="3" t="s">
        <v>231</v>
      </c>
      <c r="AY23" s="3" t="s">
        <v>231</v>
      </c>
      <c r="AZ23" s="3" t="s">
        <v>231</v>
      </c>
      <c r="BA23" s="100"/>
      <c r="BB23" s="103" t="s">
        <v>271</v>
      </c>
      <c r="BC23" s="103" t="s">
        <v>271</v>
      </c>
      <c r="BD23" s="103" t="s">
        <v>271</v>
      </c>
      <c r="BE23" s="103" t="s">
        <v>271</v>
      </c>
      <c r="BF23" s="103" t="s">
        <v>271</v>
      </c>
      <c r="BG23" s="105" t="s">
        <v>271</v>
      </c>
      <c r="BH23" s="105" t="s">
        <v>271</v>
      </c>
      <c r="BI23" s="105" t="s">
        <v>271</v>
      </c>
      <c r="BJ23" s="105" t="s">
        <v>271</v>
      </c>
      <c r="BK23" s="105" t="s">
        <v>271</v>
      </c>
      <c r="BL23" s="105" t="s">
        <v>271</v>
      </c>
      <c r="BM23" s="106" t="s">
        <v>271</v>
      </c>
    </row>
    <row r="24" spans="1:65" s="1" customFormat="1" ht="90">
      <c r="A24" s="3">
        <v>11</v>
      </c>
      <c r="B24" s="124" t="s">
        <v>128</v>
      </c>
      <c r="C24" s="124"/>
      <c r="D24" s="57" t="s">
        <v>129</v>
      </c>
      <c r="E24" s="57" t="s">
        <v>130</v>
      </c>
      <c r="F24" s="55" t="s">
        <v>131</v>
      </c>
      <c r="G24" s="55" t="s">
        <v>89</v>
      </c>
      <c r="H24" s="58"/>
      <c r="I24" s="58"/>
      <c r="J24" s="58">
        <v>3</v>
      </c>
      <c r="K24" s="58"/>
      <c r="L24" s="58"/>
      <c r="M24" s="59"/>
      <c r="N24" s="59"/>
      <c r="O24" s="59"/>
      <c r="P24" s="59">
        <v>4</v>
      </c>
      <c r="Q24" s="59"/>
      <c r="R24" s="3">
        <f t="shared" si="7"/>
        <v>12</v>
      </c>
      <c r="S24" s="89" t="str">
        <f t="shared" si="1"/>
        <v>HR</v>
      </c>
      <c r="T24" s="9" t="str">
        <f>VLOOKUP(S24,REMARK!$B$4:$E$9,4,FALSE)</f>
        <v>Harus Selalu dimonitoring (Semingu Sekali)</v>
      </c>
      <c r="U24" s="129" t="s">
        <v>199</v>
      </c>
      <c r="V24" s="129"/>
      <c r="W24" s="58"/>
      <c r="X24" s="58">
        <v>2</v>
      </c>
      <c r="Y24" s="58"/>
      <c r="Z24" s="58"/>
      <c r="AA24" s="58"/>
      <c r="AB24" s="59">
        <v>1</v>
      </c>
      <c r="AC24" s="59"/>
      <c r="AD24" s="59"/>
      <c r="AE24" s="59"/>
      <c r="AF24" s="59"/>
      <c r="AG24" s="3">
        <f t="shared" si="8"/>
        <v>2</v>
      </c>
      <c r="AH24" s="89" t="str">
        <f t="shared" si="6"/>
        <v>LR</v>
      </c>
      <c r="AI24" s="91" t="str">
        <f>VLOOKUP(AH24,REMARK!$B$4:$E$9,4,FALSE)</f>
        <v>Sesekali dimonitor (Setiap enam bulan sekali)</v>
      </c>
      <c r="AJ24" s="9" t="s">
        <v>245</v>
      </c>
      <c r="AK24" s="92" t="s">
        <v>212</v>
      </c>
      <c r="AL24" s="9" t="s">
        <v>213</v>
      </c>
      <c r="AM24" s="9" t="s">
        <v>221</v>
      </c>
      <c r="AO24" s="3" t="s">
        <v>231</v>
      </c>
      <c r="AP24" s="3" t="s">
        <v>231</v>
      </c>
      <c r="AQ24" s="3" t="s">
        <v>231</v>
      </c>
      <c r="AR24" s="3" t="s">
        <v>231</v>
      </c>
      <c r="AS24" s="3" t="s">
        <v>231</v>
      </c>
      <c r="AT24" s="3" t="s">
        <v>231</v>
      </c>
      <c r="AU24" s="3" t="s">
        <v>231</v>
      </c>
      <c r="AV24" s="3" t="s">
        <v>231</v>
      </c>
      <c r="AW24" s="3" t="s">
        <v>231</v>
      </c>
      <c r="AX24" s="3" t="s">
        <v>231</v>
      </c>
      <c r="AY24" s="3" t="s">
        <v>231</v>
      </c>
      <c r="AZ24" s="3" t="s">
        <v>231</v>
      </c>
      <c r="BA24" s="100"/>
      <c r="BB24" s="103" t="s">
        <v>271</v>
      </c>
      <c r="BC24" s="103" t="s">
        <v>271</v>
      </c>
      <c r="BD24" s="103" t="s">
        <v>271</v>
      </c>
      <c r="BE24" s="103" t="s">
        <v>271</v>
      </c>
      <c r="BF24" s="103" t="s">
        <v>271</v>
      </c>
      <c r="BG24" s="105" t="s">
        <v>271</v>
      </c>
      <c r="BH24" s="105" t="s">
        <v>271</v>
      </c>
      <c r="BI24" s="105" t="s">
        <v>271</v>
      </c>
      <c r="BJ24" s="105" t="s">
        <v>271</v>
      </c>
      <c r="BK24" s="105" t="s">
        <v>271</v>
      </c>
      <c r="BL24" s="105" t="s">
        <v>271</v>
      </c>
      <c r="BM24" s="106" t="s">
        <v>271</v>
      </c>
    </row>
    <row r="25" spans="1:65" s="1" customFormat="1" ht="60">
      <c r="A25" s="3">
        <v>12</v>
      </c>
      <c r="B25" s="131" t="s">
        <v>132</v>
      </c>
      <c r="C25" s="131"/>
      <c r="D25" s="57" t="s">
        <v>133</v>
      </c>
      <c r="E25" s="57" t="s">
        <v>134</v>
      </c>
      <c r="F25" s="55" t="s">
        <v>135</v>
      </c>
      <c r="G25" s="55" t="s">
        <v>94</v>
      </c>
      <c r="H25" s="58"/>
      <c r="I25" s="58"/>
      <c r="J25" s="58">
        <v>3</v>
      </c>
      <c r="K25" s="58"/>
      <c r="L25" s="58"/>
      <c r="M25" s="59"/>
      <c r="N25" s="59"/>
      <c r="O25" s="59"/>
      <c r="P25" s="59">
        <v>4</v>
      </c>
      <c r="Q25" s="59"/>
      <c r="R25" s="3">
        <f t="shared" si="7"/>
        <v>12</v>
      </c>
      <c r="S25" s="89" t="str">
        <f t="shared" si="1"/>
        <v>HR</v>
      </c>
      <c r="T25" s="9" t="str">
        <f>VLOOKUP(S25,REMARK!$B$4:$E$9,4,FALSE)</f>
        <v>Harus Selalu dimonitoring (Semingu Sekali)</v>
      </c>
      <c r="U25" s="129" t="s">
        <v>200</v>
      </c>
      <c r="V25" s="129"/>
      <c r="W25" s="58"/>
      <c r="X25" s="58">
        <v>2</v>
      </c>
      <c r="Y25" s="58"/>
      <c r="Z25" s="58"/>
      <c r="AA25" s="58"/>
      <c r="AB25" s="59"/>
      <c r="AC25" s="59">
        <v>2</v>
      </c>
      <c r="AD25" s="59"/>
      <c r="AE25" s="59"/>
      <c r="AF25" s="59"/>
      <c r="AG25" s="3">
        <f t="shared" si="8"/>
        <v>4</v>
      </c>
      <c r="AH25" s="89" t="str">
        <f t="shared" si="6"/>
        <v>MR</v>
      </c>
      <c r="AI25" s="91" t="str">
        <f>VLOOKUP(AH25,REMARK!$B$4:$E$9,4,FALSE)</f>
        <v>Secara periodik dimonitor (Sebulan Sekali)</v>
      </c>
      <c r="AJ25" s="9" t="s">
        <v>245</v>
      </c>
      <c r="AK25" s="92" t="s">
        <v>212</v>
      </c>
      <c r="AL25" s="9" t="s">
        <v>213</v>
      </c>
      <c r="AM25" s="9" t="s">
        <v>222</v>
      </c>
      <c r="AO25" s="3" t="s">
        <v>231</v>
      </c>
      <c r="AP25" s="3" t="s">
        <v>231</v>
      </c>
      <c r="AQ25" s="3" t="s">
        <v>231</v>
      </c>
      <c r="AR25" s="3" t="s">
        <v>231</v>
      </c>
      <c r="AS25" s="3" t="s">
        <v>231</v>
      </c>
      <c r="AT25" s="3" t="s">
        <v>231</v>
      </c>
      <c r="AU25" s="3" t="s">
        <v>231</v>
      </c>
      <c r="AV25" s="3" t="s">
        <v>231</v>
      </c>
      <c r="AW25" s="3" t="s">
        <v>231</v>
      </c>
      <c r="AX25" s="3" t="s">
        <v>231</v>
      </c>
      <c r="AY25" s="3" t="s">
        <v>231</v>
      </c>
      <c r="AZ25" s="3" t="s">
        <v>231</v>
      </c>
      <c r="BA25" s="100"/>
      <c r="BB25" s="103" t="s">
        <v>271</v>
      </c>
      <c r="BC25" s="103" t="s">
        <v>271</v>
      </c>
      <c r="BD25" s="103" t="s">
        <v>271</v>
      </c>
      <c r="BE25" s="103" t="s">
        <v>271</v>
      </c>
      <c r="BF25" s="103" t="s">
        <v>271</v>
      </c>
      <c r="BG25" s="105" t="s">
        <v>271</v>
      </c>
      <c r="BH25" s="105" t="s">
        <v>271</v>
      </c>
      <c r="BI25" s="105" t="s">
        <v>271</v>
      </c>
      <c r="BJ25" s="105" t="s">
        <v>271</v>
      </c>
      <c r="BK25" s="105" t="s">
        <v>271</v>
      </c>
      <c r="BL25" s="105" t="s">
        <v>271</v>
      </c>
      <c r="BM25" s="106" t="s">
        <v>271</v>
      </c>
    </row>
    <row r="26" spans="1:65" s="1" customFormat="1" ht="75">
      <c r="A26" s="3">
        <v>13</v>
      </c>
      <c r="B26" s="131" t="s">
        <v>136</v>
      </c>
      <c r="C26" s="131"/>
      <c r="D26" s="57" t="s">
        <v>137</v>
      </c>
      <c r="E26" s="57" t="s">
        <v>138</v>
      </c>
      <c r="F26" s="55" t="s">
        <v>139</v>
      </c>
      <c r="G26" s="55" t="s">
        <v>94</v>
      </c>
      <c r="H26" s="58"/>
      <c r="I26" s="58"/>
      <c r="J26" s="58">
        <v>3</v>
      </c>
      <c r="K26" s="58"/>
      <c r="L26" s="58"/>
      <c r="M26" s="59"/>
      <c r="N26" s="59">
        <v>2</v>
      </c>
      <c r="O26" s="59"/>
      <c r="P26" s="59"/>
      <c r="Q26" s="59"/>
      <c r="R26" s="3">
        <f t="shared" si="7"/>
        <v>6</v>
      </c>
      <c r="S26" s="89" t="str">
        <f t="shared" si="1"/>
        <v>MR</v>
      </c>
      <c r="T26" s="9" t="str">
        <f>VLOOKUP(S26,REMARK!$B$4:$E$9,4,FALSE)</f>
        <v>Secara periodik dimonitor (Sebulan Sekali)</v>
      </c>
      <c r="U26" s="129" t="s">
        <v>201</v>
      </c>
      <c r="V26" s="129"/>
      <c r="W26" s="58"/>
      <c r="X26" s="58">
        <v>2</v>
      </c>
      <c r="Y26" s="58"/>
      <c r="Z26" s="58"/>
      <c r="AA26" s="58"/>
      <c r="AB26" s="59">
        <v>1</v>
      </c>
      <c r="AC26" s="59"/>
      <c r="AD26" s="59"/>
      <c r="AE26" s="59"/>
      <c r="AF26" s="59"/>
      <c r="AG26" s="3">
        <f t="shared" si="8"/>
        <v>2</v>
      </c>
      <c r="AH26" s="89" t="str">
        <f t="shared" si="6"/>
        <v>LR</v>
      </c>
      <c r="AI26" s="91" t="str">
        <f>VLOOKUP(AH26,REMARK!$B$4:$E$9,4,FALSE)</f>
        <v>Sesekali dimonitor (Setiap enam bulan sekali)</v>
      </c>
      <c r="AJ26" s="9" t="s">
        <v>245</v>
      </c>
      <c r="AK26" s="92" t="s">
        <v>212</v>
      </c>
      <c r="AL26" s="9" t="s">
        <v>213</v>
      </c>
      <c r="AM26" s="9" t="s">
        <v>223</v>
      </c>
      <c r="AO26" s="3" t="s">
        <v>231</v>
      </c>
      <c r="AP26" s="3" t="s">
        <v>231</v>
      </c>
      <c r="AQ26" s="3" t="s">
        <v>231</v>
      </c>
      <c r="AR26" s="3" t="s">
        <v>231</v>
      </c>
      <c r="AS26" s="3" t="s">
        <v>231</v>
      </c>
      <c r="AT26" s="3" t="s">
        <v>231</v>
      </c>
      <c r="AU26" s="3" t="s">
        <v>231</v>
      </c>
      <c r="AV26" s="3" t="s">
        <v>231</v>
      </c>
      <c r="AW26" s="3" t="s">
        <v>231</v>
      </c>
      <c r="AX26" s="3" t="s">
        <v>231</v>
      </c>
      <c r="AY26" s="3" t="s">
        <v>231</v>
      </c>
      <c r="AZ26" s="3" t="s">
        <v>231</v>
      </c>
      <c r="BA26" s="100"/>
      <c r="BB26" s="103" t="s">
        <v>271</v>
      </c>
      <c r="BC26" s="103" t="s">
        <v>271</v>
      </c>
      <c r="BD26" s="103" t="s">
        <v>271</v>
      </c>
      <c r="BE26" s="103" t="s">
        <v>271</v>
      </c>
      <c r="BF26" s="103" t="s">
        <v>271</v>
      </c>
      <c r="BG26" s="105" t="s">
        <v>271</v>
      </c>
      <c r="BH26" s="105" t="s">
        <v>271</v>
      </c>
      <c r="BI26" s="105" t="s">
        <v>271</v>
      </c>
      <c r="BJ26" s="105" t="s">
        <v>271</v>
      </c>
      <c r="BK26" s="105" t="s">
        <v>271</v>
      </c>
      <c r="BL26" s="105" t="s">
        <v>271</v>
      </c>
      <c r="BM26" s="106" t="s">
        <v>271</v>
      </c>
    </row>
    <row r="27" spans="1:65" s="1" customFormat="1" ht="75">
      <c r="A27" s="3">
        <v>14</v>
      </c>
      <c r="B27" s="124" t="s">
        <v>140</v>
      </c>
      <c r="C27" s="124"/>
      <c r="D27" s="57" t="s">
        <v>141</v>
      </c>
      <c r="E27" s="57" t="s">
        <v>142</v>
      </c>
      <c r="F27" s="55" t="s">
        <v>143</v>
      </c>
      <c r="G27" s="55" t="s">
        <v>89</v>
      </c>
      <c r="H27" s="58"/>
      <c r="I27" s="58"/>
      <c r="J27" s="58">
        <v>3</v>
      </c>
      <c r="K27" s="58"/>
      <c r="L27" s="58"/>
      <c r="M27" s="59"/>
      <c r="N27" s="59">
        <v>2</v>
      </c>
      <c r="O27" s="59"/>
      <c r="P27" s="59"/>
      <c r="Q27" s="59"/>
      <c r="R27" s="3">
        <f t="shared" si="7"/>
        <v>6</v>
      </c>
      <c r="S27" s="89" t="str">
        <f t="shared" si="1"/>
        <v>MR</v>
      </c>
      <c r="T27" s="9" t="str">
        <f>VLOOKUP(S27,REMARK!$B$4:$E$9,4,FALSE)</f>
        <v>Secara periodik dimonitor (Sebulan Sekali)</v>
      </c>
      <c r="U27" s="129" t="s">
        <v>202</v>
      </c>
      <c r="V27" s="129"/>
      <c r="W27" s="58"/>
      <c r="X27" s="58">
        <v>2</v>
      </c>
      <c r="Y27" s="58"/>
      <c r="Z27" s="58"/>
      <c r="AA27" s="58"/>
      <c r="AB27" s="59">
        <v>1</v>
      </c>
      <c r="AC27" s="59"/>
      <c r="AD27" s="59"/>
      <c r="AE27" s="59"/>
      <c r="AF27" s="59"/>
      <c r="AG27" s="3">
        <f t="shared" si="8"/>
        <v>2</v>
      </c>
      <c r="AH27" s="89" t="str">
        <f t="shared" si="6"/>
        <v>LR</v>
      </c>
      <c r="AI27" s="91" t="str">
        <f>VLOOKUP(AH27,REMARK!$B$4:$E$9,4,FALSE)</f>
        <v>Sesekali dimonitor (Setiap enam bulan sekali)</v>
      </c>
      <c r="AJ27" s="9" t="s">
        <v>245</v>
      </c>
      <c r="AK27" s="92" t="s">
        <v>212</v>
      </c>
      <c r="AL27" s="9" t="s">
        <v>213</v>
      </c>
      <c r="AM27" s="9" t="s">
        <v>224</v>
      </c>
      <c r="AO27" s="3" t="s">
        <v>231</v>
      </c>
      <c r="AP27" s="3" t="s">
        <v>231</v>
      </c>
      <c r="AQ27" s="3" t="s">
        <v>231</v>
      </c>
      <c r="AR27" s="3" t="s">
        <v>231</v>
      </c>
      <c r="AS27" s="3" t="s">
        <v>231</v>
      </c>
      <c r="AT27" s="3" t="s">
        <v>231</v>
      </c>
      <c r="AU27" s="3" t="s">
        <v>231</v>
      </c>
      <c r="AV27" s="3" t="s">
        <v>231</v>
      </c>
      <c r="AW27" s="3" t="s">
        <v>231</v>
      </c>
      <c r="AX27" s="3" t="s">
        <v>231</v>
      </c>
      <c r="AY27" s="3" t="s">
        <v>231</v>
      </c>
      <c r="AZ27" s="3" t="s">
        <v>231</v>
      </c>
      <c r="BA27" s="100"/>
      <c r="BB27" s="103" t="s">
        <v>271</v>
      </c>
      <c r="BC27" s="103" t="s">
        <v>271</v>
      </c>
      <c r="BD27" s="103" t="s">
        <v>271</v>
      </c>
      <c r="BE27" s="103" t="s">
        <v>271</v>
      </c>
      <c r="BF27" s="103" t="s">
        <v>271</v>
      </c>
      <c r="BG27" s="105" t="s">
        <v>271</v>
      </c>
      <c r="BH27" s="105" t="s">
        <v>271</v>
      </c>
      <c r="BI27" s="105" t="s">
        <v>271</v>
      </c>
      <c r="BJ27" s="105" t="s">
        <v>271</v>
      </c>
      <c r="BK27" s="105" t="s">
        <v>271</v>
      </c>
      <c r="BL27" s="105" t="s">
        <v>271</v>
      </c>
      <c r="BM27" s="106" t="s">
        <v>271</v>
      </c>
    </row>
    <row r="28" spans="1:65" s="1" customFormat="1" ht="75">
      <c r="A28" s="3">
        <v>15</v>
      </c>
      <c r="B28" s="124" t="s">
        <v>144</v>
      </c>
      <c r="C28" s="124"/>
      <c r="D28" s="57" t="s">
        <v>145</v>
      </c>
      <c r="E28" s="55" t="s">
        <v>146</v>
      </c>
      <c r="F28" s="55" t="s">
        <v>147</v>
      </c>
      <c r="G28" s="55" t="s">
        <v>89</v>
      </c>
      <c r="H28" s="58"/>
      <c r="I28" s="58"/>
      <c r="J28" s="58">
        <v>3</v>
      </c>
      <c r="K28" s="58"/>
      <c r="L28" s="58"/>
      <c r="M28" s="59"/>
      <c r="N28" s="59"/>
      <c r="O28" s="59">
        <v>3</v>
      </c>
      <c r="P28" s="59"/>
      <c r="Q28" s="59"/>
      <c r="R28" s="3">
        <f t="shared" si="7"/>
        <v>9</v>
      </c>
      <c r="S28" s="89" t="str">
        <f t="shared" si="1"/>
        <v>HR</v>
      </c>
      <c r="T28" s="9" t="str">
        <f>VLOOKUP(S28,REMARK!$B$4:$E$9,4,FALSE)</f>
        <v>Harus Selalu dimonitoring (Semingu Sekali)</v>
      </c>
      <c r="U28" s="129" t="s">
        <v>203</v>
      </c>
      <c r="V28" s="129"/>
      <c r="W28" s="58"/>
      <c r="X28" s="58">
        <v>2</v>
      </c>
      <c r="Y28" s="58"/>
      <c r="Z28" s="58"/>
      <c r="AA28" s="58"/>
      <c r="AB28" s="59"/>
      <c r="AC28" s="59">
        <v>2</v>
      </c>
      <c r="AD28" s="59"/>
      <c r="AE28" s="59"/>
      <c r="AF28" s="59"/>
      <c r="AG28" s="3">
        <f t="shared" si="8"/>
        <v>4</v>
      </c>
      <c r="AH28" s="89" t="str">
        <f t="shared" si="6"/>
        <v>MR</v>
      </c>
      <c r="AI28" s="91" t="str">
        <f>VLOOKUP(AH28,REMARK!$B$4:$E$9,4,FALSE)</f>
        <v>Secara periodik dimonitor (Sebulan Sekali)</v>
      </c>
      <c r="AJ28" s="95" t="s">
        <v>270</v>
      </c>
      <c r="AK28" s="92" t="s">
        <v>212</v>
      </c>
      <c r="AL28" s="9" t="s">
        <v>213</v>
      </c>
      <c r="AM28" s="9" t="s">
        <v>225</v>
      </c>
      <c r="AO28" s="3" t="s">
        <v>231</v>
      </c>
      <c r="AP28" s="3" t="s">
        <v>231</v>
      </c>
      <c r="AQ28" s="3" t="s">
        <v>231</v>
      </c>
      <c r="AR28" s="3" t="s">
        <v>231</v>
      </c>
      <c r="AS28" s="3" t="s">
        <v>231</v>
      </c>
      <c r="AT28" s="3" t="s">
        <v>231</v>
      </c>
      <c r="AU28" s="3" t="s">
        <v>231</v>
      </c>
      <c r="AV28" s="3" t="s">
        <v>231</v>
      </c>
      <c r="AW28" s="3" t="s">
        <v>231</v>
      </c>
      <c r="AX28" s="3" t="s">
        <v>231</v>
      </c>
      <c r="AY28" s="3" t="s">
        <v>231</v>
      </c>
      <c r="AZ28" s="3" t="s">
        <v>231</v>
      </c>
      <c r="BA28" s="100"/>
      <c r="BB28" s="103" t="s">
        <v>271</v>
      </c>
      <c r="BC28" s="103" t="s">
        <v>271</v>
      </c>
      <c r="BD28" s="103" t="s">
        <v>271</v>
      </c>
      <c r="BE28" s="103" t="s">
        <v>271</v>
      </c>
      <c r="BF28" s="103" t="s">
        <v>271</v>
      </c>
      <c r="BG28" s="105" t="s">
        <v>271</v>
      </c>
      <c r="BH28" s="105" t="s">
        <v>271</v>
      </c>
      <c r="BI28" s="105" t="s">
        <v>271</v>
      </c>
      <c r="BJ28" s="105" t="s">
        <v>271</v>
      </c>
      <c r="BK28" s="105" t="s">
        <v>271</v>
      </c>
      <c r="BL28" s="105" t="s">
        <v>271</v>
      </c>
      <c r="BM28" s="106" t="s">
        <v>271</v>
      </c>
    </row>
    <row r="29" spans="1:65" s="1" customFormat="1" ht="75">
      <c r="A29" s="3">
        <v>16</v>
      </c>
      <c r="B29" s="124" t="s">
        <v>148</v>
      </c>
      <c r="C29" s="124"/>
      <c r="D29" s="57" t="s">
        <v>149</v>
      </c>
      <c r="E29" s="57" t="s">
        <v>150</v>
      </c>
      <c r="F29" s="55" t="s">
        <v>151</v>
      </c>
      <c r="G29" s="55" t="s">
        <v>89</v>
      </c>
      <c r="H29" s="58"/>
      <c r="I29" s="58">
        <v>2</v>
      </c>
      <c r="J29" s="58"/>
      <c r="K29" s="58"/>
      <c r="L29" s="58"/>
      <c r="M29" s="59"/>
      <c r="N29" s="59"/>
      <c r="O29" s="59">
        <v>3</v>
      </c>
      <c r="P29" s="59"/>
      <c r="Q29" s="59"/>
      <c r="R29" s="3">
        <f t="shared" si="7"/>
        <v>6</v>
      </c>
      <c r="S29" s="89" t="str">
        <f t="shared" si="1"/>
        <v>MR</v>
      </c>
      <c r="T29" s="9" t="str">
        <f>VLOOKUP(S29,REMARK!$B$4:$E$9,4,FALSE)</f>
        <v>Secara periodik dimonitor (Sebulan Sekali)</v>
      </c>
      <c r="U29" s="129" t="s">
        <v>204</v>
      </c>
      <c r="V29" s="129"/>
      <c r="W29" s="58">
        <v>1</v>
      </c>
      <c r="X29" s="58"/>
      <c r="Y29" s="58"/>
      <c r="Z29" s="58"/>
      <c r="AA29" s="58"/>
      <c r="AB29" s="59">
        <v>1</v>
      </c>
      <c r="AC29" s="59"/>
      <c r="AD29" s="59"/>
      <c r="AE29" s="59"/>
      <c r="AF29" s="59"/>
      <c r="AG29" s="3">
        <f t="shared" si="8"/>
        <v>1</v>
      </c>
      <c r="AH29" s="89" t="str">
        <f t="shared" si="6"/>
        <v>SR</v>
      </c>
      <c r="AI29" s="91" t="str">
        <f>VLOOKUP(AH29,REMARK!$B$4:$E$9,4,FALSE)</f>
        <v>Tidak perlu tindakan khusus</v>
      </c>
      <c r="AJ29" s="95" t="s">
        <v>270</v>
      </c>
      <c r="AK29" s="92" t="s">
        <v>212</v>
      </c>
      <c r="AL29" s="9" t="s">
        <v>213</v>
      </c>
      <c r="AM29" s="9" t="s">
        <v>223</v>
      </c>
      <c r="AO29" s="3" t="s">
        <v>231</v>
      </c>
      <c r="AP29" s="3" t="s">
        <v>231</v>
      </c>
      <c r="AQ29" s="3" t="s">
        <v>231</v>
      </c>
      <c r="AR29" s="3" t="s">
        <v>231</v>
      </c>
      <c r="AS29" s="3" t="s">
        <v>231</v>
      </c>
      <c r="AT29" s="3" t="s">
        <v>231</v>
      </c>
      <c r="AU29" s="3" t="s">
        <v>231</v>
      </c>
      <c r="AV29" s="3" t="s">
        <v>231</v>
      </c>
      <c r="AW29" s="3" t="s">
        <v>231</v>
      </c>
      <c r="AX29" s="3" t="s">
        <v>231</v>
      </c>
      <c r="AY29" s="3" t="s">
        <v>231</v>
      </c>
      <c r="AZ29" s="3" t="s">
        <v>231</v>
      </c>
      <c r="BA29" s="100"/>
      <c r="BB29" s="103" t="s">
        <v>271</v>
      </c>
      <c r="BC29" s="103" t="s">
        <v>271</v>
      </c>
      <c r="BD29" s="103" t="s">
        <v>271</v>
      </c>
      <c r="BE29" s="103" t="s">
        <v>271</v>
      </c>
      <c r="BF29" s="103" t="s">
        <v>271</v>
      </c>
      <c r="BG29" s="105" t="s">
        <v>271</v>
      </c>
      <c r="BH29" s="105" t="s">
        <v>271</v>
      </c>
      <c r="BI29" s="105" t="s">
        <v>271</v>
      </c>
      <c r="BJ29" s="105" t="s">
        <v>271</v>
      </c>
      <c r="BK29" s="105" t="s">
        <v>271</v>
      </c>
      <c r="BL29" s="105" t="s">
        <v>271</v>
      </c>
      <c r="BM29" s="106" t="s">
        <v>271</v>
      </c>
    </row>
    <row r="30" spans="1:65" s="1" customFormat="1" ht="60">
      <c r="A30" s="3">
        <v>17</v>
      </c>
      <c r="B30" s="124" t="s">
        <v>152</v>
      </c>
      <c r="C30" s="124"/>
      <c r="D30" s="57" t="s">
        <v>153</v>
      </c>
      <c r="E30" s="57" t="s">
        <v>154</v>
      </c>
      <c r="F30" s="55" t="s">
        <v>151</v>
      </c>
      <c r="G30" s="55" t="s">
        <v>89</v>
      </c>
      <c r="H30" s="58"/>
      <c r="I30" s="58">
        <v>2</v>
      </c>
      <c r="J30" s="58"/>
      <c r="K30" s="58"/>
      <c r="L30" s="58"/>
      <c r="M30" s="59"/>
      <c r="N30" s="59"/>
      <c r="O30" s="59">
        <v>3</v>
      </c>
      <c r="P30" s="59"/>
      <c r="Q30" s="59"/>
      <c r="R30" s="3">
        <f t="shared" si="7"/>
        <v>6</v>
      </c>
      <c r="S30" s="89" t="str">
        <f t="shared" si="1"/>
        <v>MR</v>
      </c>
      <c r="T30" s="9" t="str">
        <f>VLOOKUP(S30,REMARK!$B$4:$E$9,4,FALSE)</f>
        <v>Secara periodik dimonitor (Sebulan Sekali)</v>
      </c>
      <c r="U30" s="129" t="s">
        <v>204</v>
      </c>
      <c r="V30" s="129"/>
      <c r="W30" s="58">
        <v>1</v>
      </c>
      <c r="X30" s="58"/>
      <c r="Y30" s="58"/>
      <c r="Z30" s="58"/>
      <c r="AA30" s="58"/>
      <c r="AB30" s="59">
        <v>1</v>
      </c>
      <c r="AC30" s="59"/>
      <c r="AD30" s="59"/>
      <c r="AE30" s="59"/>
      <c r="AF30" s="59"/>
      <c r="AG30" s="3">
        <f t="shared" si="8"/>
        <v>1</v>
      </c>
      <c r="AH30" s="89" t="str">
        <f t="shared" si="6"/>
        <v>SR</v>
      </c>
      <c r="AI30" s="91" t="str">
        <f>VLOOKUP(AH30,REMARK!$B$4:$E$9,4,FALSE)</f>
        <v>Tidak perlu tindakan khusus</v>
      </c>
      <c r="AJ30" s="95" t="s">
        <v>270</v>
      </c>
      <c r="AK30" s="92" t="s">
        <v>212</v>
      </c>
      <c r="AL30" s="9" t="s">
        <v>213</v>
      </c>
      <c r="AM30" s="9" t="s">
        <v>226</v>
      </c>
      <c r="AO30" s="3" t="s">
        <v>231</v>
      </c>
      <c r="AP30" s="3" t="s">
        <v>231</v>
      </c>
      <c r="AQ30" s="3" t="s">
        <v>231</v>
      </c>
      <c r="AR30" s="3" t="s">
        <v>231</v>
      </c>
      <c r="AS30" s="3" t="s">
        <v>231</v>
      </c>
      <c r="AT30" s="3" t="s">
        <v>231</v>
      </c>
      <c r="AU30" s="3" t="s">
        <v>231</v>
      </c>
      <c r="AV30" s="3" t="s">
        <v>231</v>
      </c>
      <c r="AW30" s="3" t="s">
        <v>231</v>
      </c>
      <c r="AX30" s="3" t="s">
        <v>231</v>
      </c>
      <c r="AY30" s="3" t="s">
        <v>231</v>
      </c>
      <c r="AZ30" s="3" t="s">
        <v>231</v>
      </c>
      <c r="BA30" s="100"/>
      <c r="BB30" s="103" t="s">
        <v>271</v>
      </c>
      <c r="BC30" s="103" t="s">
        <v>271</v>
      </c>
      <c r="BD30" s="104" t="s">
        <v>273</v>
      </c>
      <c r="BE30" s="103" t="s">
        <v>271</v>
      </c>
      <c r="BF30" s="103" t="s">
        <v>271</v>
      </c>
      <c r="BG30" s="105" t="s">
        <v>271</v>
      </c>
      <c r="BH30" s="105" t="s">
        <v>271</v>
      </c>
      <c r="BI30" s="105" t="s">
        <v>271</v>
      </c>
      <c r="BJ30" s="105" t="s">
        <v>271</v>
      </c>
      <c r="BK30" s="105" t="s">
        <v>271</v>
      </c>
      <c r="BL30" s="105" t="s">
        <v>271</v>
      </c>
      <c r="BM30" s="106" t="s">
        <v>271</v>
      </c>
    </row>
    <row r="31" spans="1:65" s="1" customFormat="1" ht="60">
      <c r="A31" s="3">
        <v>18</v>
      </c>
      <c r="B31" s="124" t="s">
        <v>155</v>
      </c>
      <c r="C31" s="124"/>
      <c r="D31" s="57" t="s">
        <v>156</v>
      </c>
      <c r="E31" s="57" t="s">
        <v>157</v>
      </c>
      <c r="F31" s="55" t="s">
        <v>158</v>
      </c>
      <c r="G31" s="55" t="s">
        <v>89</v>
      </c>
      <c r="H31" s="58"/>
      <c r="I31" s="58">
        <v>2</v>
      </c>
      <c r="J31" s="58"/>
      <c r="K31" s="58"/>
      <c r="L31" s="58"/>
      <c r="M31" s="59"/>
      <c r="N31" s="59"/>
      <c r="O31" s="59">
        <v>3</v>
      </c>
      <c r="P31" s="59"/>
      <c r="Q31" s="59"/>
      <c r="R31" s="3">
        <f t="shared" si="7"/>
        <v>6</v>
      </c>
      <c r="S31" s="89" t="str">
        <f t="shared" si="1"/>
        <v>MR</v>
      </c>
      <c r="T31" s="9" t="str">
        <f>VLOOKUP(S31,REMARK!$B$4:$E$9,4,FALSE)</f>
        <v>Secara periodik dimonitor (Sebulan Sekali)</v>
      </c>
      <c r="U31" s="129" t="s">
        <v>204</v>
      </c>
      <c r="V31" s="129"/>
      <c r="W31" s="58">
        <v>1</v>
      </c>
      <c r="X31" s="58"/>
      <c r="Y31" s="58"/>
      <c r="Z31" s="58"/>
      <c r="AA31" s="58"/>
      <c r="AB31" s="59">
        <v>1</v>
      </c>
      <c r="AC31" s="59"/>
      <c r="AD31" s="59"/>
      <c r="AE31" s="59"/>
      <c r="AF31" s="59"/>
      <c r="AG31" s="3">
        <f t="shared" si="8"/>
        <v>1</v>
      </c>
      <c r="AH31" s="89" t="str">
        <f t="shared" si="6"/>
        <v>SR</v>
      </c>
      <c r="AI31" s="91" t="str">
        <f>VLOOKUP(AH31,REMARK!$B$4:$E$9,4,FALSE)</f>
        <v>Tidak perlu tindakan khusus</v>
      </c>
      <c r="AJ31" s="95" t="s">
        <v>270</v>
      </c>
      <c r="AK31" s="92" t="s">
        <v>212</v>
      </c>
      <c r="AL31" s="9" t="s">
        <v>213</v>
      </c>
      <c r="AM31" s="9" t="s">
        <v>226</v>
      </c>
      <c r="AO31" s="3" t="s">
        <v>231</v>
      </c>
      <c r="AP31" s="3" t="s">
        <v>231</v>
      </c>
      <c r="AQ31" s="3" t="s">
        <v>231</v>
      </c>
      <c r="AR31" s="3" t="s">
        <v>231</v>
      </c>
      <c r="AS31" s="3" t="s">
        <v>231</v>
      </c>
      <c r="AT31" s="3" t="s">
        <v>231</v>
      </c>
      <c r="AU31" s="3" t="s">
        <v>231</v>
      </c>
      <c r="AV31" s="3" t="s">
        <v>231</v>
      </c>
      <c r="AW31" s="3" t="s">
        <v>231</v>
      </c>
      <c r="AX31" s="3" t="s">
        <v>231</v>
      </c>
      <c r="AY31" s="3" t="s">
        <v>231</v>
      </c>
      <c r="AZ31" s="3" t="s">
        <v>231</v>
      </c>
      <c r="BA31" s="100"/>
      <c r="BB31" s="103" t="s">
        <v>271</v>
      </c>
      <c r="BC31" s="103" t="s">
        <v>271</v>
      </c>
      <c r="BD31" s="103" t="s">
        <v>271</v>
      </c>
      <c r="BE31" s="103" t="s">
        <v>271</v>
      </c>
      <c r="BF31" s="103" t="s">
        <v>271</v>
      </c>
      <c r="BG31" s="105" t="s">
        <v>271</v>
      </c>
      <c r="BH31" s="105" t="s">
        <v>271</v>
      </c>
      <c r="BI31" s="105" t="s">
        <v>271</v>
      </c>
      <c r="BJ31" s="105" t="s">
        <v>271</v>
      </c>
      <c r="BK31" s="105" t="s">
        <v>271</v>
      </c>
      <c r="BL31" s="105" t="s">
        <v>271</v>
      </c>
      <c r="BM31" s="106" t="s">
        <v>271</v>
      </c>
    </row>
    <row r="32" spans="1:65" s="1" customFormat="1" ht="75">
      <c r="A32" s="3">
        <v>19</v>
      </c>
      <c r="B32" s="124" t="s">
        <v>159</v>
      </c>
      <c r="C32" s="124"/>
      <c r="D32" s="57" t="s">
        <v>160</v>
      </c>
      <c r="E32" s="57" t="s">
        <v>161</v>
      </c>
      <c r="F32" s="55" t="s">
        <v>158</v>
      </c>
      <c r="G32" s="55" t="s">
        <v>89</v>
      </c>
      <c r="H32" s="58"/>
      <c r="I32" s="58">
        <v>2</v>
      </c>
      <c r="J32" s="58"/>
      <c r="K32" s="58"/>
      <c r="L32" s="58"/>
      <c r="M32" s="59"/>
      <c r="N32" s="59"/>
      <c r="O32" s="59">
        <v>3</v>
      </c>
      <c r="P32" s="59"/>
      <c r="Q32" s="59"/>
      <c r="R32" s="3">
        <f t="shared" si="7"/>
        <v>6</v>
      </c>
      <c r="S32" s="89" t="str">
        <f t="shared" si="1"/>
        <v>MR</v>
      </c>
      <c r="T32" s="9" t="str">
        <f>VLOOKUP(S32,REMARK!$B$4:$E$9,4,FALSE)</f>
        <v>Secara periodik dimonitor (Sebulan Sekali)</v>
      </c>
      <c r="U32" s="129" t="s">
        <v>204</v>
      </c>
      <c r="V32" s="129"/>
      <c r="W32" s="58">
        <v>1</v>
      </c>
      <c r="X32" s="58"/>
      <c r="Y32" s="58"/>
      <c r="Z32" s="58"/>
      <c r="AA32" s="58"/>
      <c r="AB32" s="59">
        <v>1</v>
      </c>
      <c r="AC32" s="59"/>
      <c r="AD32" s="59"/>
      <c r="AE32" s="59"/>
      <c r="AF32" s="59"/>
      <c r="AG32" s="3">
        <f t="shared" si="8"/>
        <v>1</v>
      </c>
      <c r="AH32" s="89" t="str">
        <f t="shared" si="6"/>
        <v>SR</v>
      </c>
      <c r="AI32" s="91" t="str">
        <f>VLOOKUP(AH32,REMARK!$B$4:$E$9,4,FALSE)</f>
        <v>Tidak perlu tindakan khusus</v>
      </c>
      <c r="AJ32" s="95" t="s">
        <v>270</v>
      </c>
      <c r="AK32" s="92" t="s">
        <v>212</v>
      </c>
      <c r="AL32" s="9" t="s">
        <v>213</v>
      </c>
      <c r="AM32" s="9" t="s">
        <v>223</v>
      </c>
      <c r="AO32" s="3" t="s">
        <v>231</v>
      </c>
      <c r="AP32" s="3" t="s">
        <v>231</v>
      </c>
      <c r="AQ32" s="3" t="s">
        <v>231</v>
      </c>
      <c r="AR32" s="3" t="s">
        <v>231</v>
      </c>
      <c r="AS32" s="3" t="s">
        <v>231</v>
      </c>
      <c r="AT32" s="3" t="s">
        <v>231</v>
      </c>
      <c r="AU32" s="3" t="s">
        <v>231</v>
      </c>
      <c r="AV32" s="3" t="s">
        <v>231</v>
      </c>
      <c r="AW32" s="3" t="s">
        <v>231</v>
      </c>
      <c r="AX32" s="3" t="s">
        <v>231</v>
      </c>
      <c r="AY32" s="3" t="s">
        <v>231</v>
      </c>
      <c r="AZ32" s="3" t="s">
        <v>231</v>
      </c>
      <c r="BA32" s="100"/>
      <c r="BB32" s="103" t="s">
        <v>271</v>
      </c>
      <c r="BC32" s="103" t="s">
        <v>271</v>
      </c>
      <c r="BD32" s="103" t="s">
        <v>271</v>
      </c>
      <c r="BE32" s="103" t="s">
        <v>271</v>
      </c>
      <c r="BF32" s="103" t="s">
        <v>271</v>
      </c>
      <c r="BG32" s="105" t="s">
        <v>271</v>
      </c>
      <c r="BH32" s="105" t="s">
        <v>271</v>
      </c>
      <c r="BI32" s="105" t="s">
        <v>271</v>
      </c>
      <c r="BJ32" s="105" t="s">
        <v>271</v>
      </c>
      <c r="BK32" s="105" t="s">
        <v>271</v>
      </c>
      <c r="BL32" s="105" t="s">
        <v>271</v>
      </c>
      <c r="BM32" s="106" t="s">
        <v>271</v>
      </c>
    </row>
    <row r="33" spans="1:65" s="1" customFormat="1" ht="75">
      <c r="A33" s="3">
        <v>20</v>
      </c>
      <c r="B33" s="124" t="s">
        <v>162</v>
      </c>
      <c r="C33" s="124"/>
      <c r="D33" s="57" t="s">
        <v>163</v>
      </c>
      <c r="E33" s="57" t="s">
        <v>164</v>
      </c>
      <c r="F33" s="55" t="s">
        <v>165</v>
      </c>
      <c r="G33" s="55" t="s">
        <v>89</v>
      </c>
      <c r="H33" s="58"/>
      <c r="I33" s="58">
        <v>2</v>
      </c>
      <c r="J33" s="58"/>
      <c r="K33" s="58"/>
      <c r="L33" s="58"/>
      <c r="M33" s="59"/>
      <c r="N33" s="59">
        <v>2</v>
      </c>
      <c r="O33" s="59"/>
      <c r="P33" s="59"/>
      <c r="Q33" s="59"/>
      <c r="R33" s="3">
        <f t="shared" si="7"/>
        <v>4</v>
      </c>
      <c r="S33" s="89" t="str">
        <f t="shared" si="1"/>
        <v>MR</v>
      </c>
      <c r="T33" s="9" t="str">
        <f>VLOOKUP(S33,REMARK!$B$4:$E$9,4,FALSE)</f>
        <v>Secara periodik dimonitor (Sebulan Sekali)</v>
      </c>
      <c r="U33" s="129" t="s">
        <v>205</v>
      </c>
      <c r="V33" s="129"/>
      <c r="W33" s="58">
        <v>1</v>
      </c>
      <c r="X33" s="58"/>
      <c r="Y33" s="58"/>
      <c r="Z33" s="58"/>
      <c r="AA33" s="58"/>
      <c r="AB33" s="59">
        <v>1</v>
      </c>
      <c r="AC33" s="59"/>
      <c r="AD33" s="59"/>
      <c r="AE33" s="59"/>
      <c r="AF33" s="59"/>
      <c r="AG33" s="3">
        <f t="shared" si="8"/>
        <v>1</v>
      </c>
      <c r="AH33" s="89" t="str">
        <f t="shared" si="6"/>
        <v>SR</v>
      </c>
      <c r="AI33" s="91" t="str">
        <f>VLOOKUP(AH33,REMARK!$B$4:$E$9,4,FALSE)</f>
        <v>Tidak perlu tindakan khusus</v>
      </c>
      <c r="AJ33" s="95" t="s">
        <v>270</v>
      </c>
      <c r="AK33" s="92" t="s">
        <v>212</v>
      </c>
      <c r="AL33" s="9" t="s">
        <v>213</v>
      </c>
      <c r="AM33" s="9" t="s">
        <v>220</v>
      </c>
      <c r="AO33" s="3" t="s">
        <v>231</v>
      </c>
      <c r="AP33" s="3" t="s">
        <v>231</v>
      </c>
      <c r="AQ33" s="3" t="s">
        <v>231</v>
      </c>
      <c r="AR33" s="3" t="s">
        <v>231</v>
      </c>
      <c r="AS33" s="3" t="s">
        <v>231</v>
      </c>
      <c r="AT33" s="3" t="s">
        <v>231</v>
      </c>
      <c r="AU33" s="3" t="s">
        <v>231</v>
      </c>
      <c r="AV33" s="3" t="s">
        <v>231</v>
      </c>
      <c r="AW33" s="3" t="s">
        <v>231</v>
      </c>
      <c r="AX33" s="3" t="s">
        <v>231</v>
      </c>
      <c r="AY33" s="3" t="s">
        <v>231</v>
      </c>
      <c r="AZ33" s="3" t="s">
        <v>231</v>
      </c>
      <c r="BA33" s="100"/>
      <c r="BB33" s="103" t="s">
        <v>271</v>
      </c>
      <c r="BC33" s="103" t="s">
        <v>271</v>
      </c>
      <c r="BD33" s="103" t="s">
        <v>271</v>
      </c>
      <c r="BE33" s="103" t="s">
        <v>271</v>
      </c>
      <c r="BF33" s="103" t="s">
        <v>271</v>
      </c>
      <c r="BG33" s="105" t="s">
        <v>271</v>
      </c>
      <c r="BH33" s="105" t="s">
        <v>271</v>
      </c>
      <c r="BI33" s="105" t="s">
        <v>271</v>
      </c>
      <c r="BJ33" s="105" t="s">
        <v>271</v>
      </c>
      <c r="BK33" s="105" t="s">
        <v>271</v>
      </c>
      <c r="BL33" s="105" t="s">
        <v>271</v>
      </c>
      <c r="BM33" s="106" t="s">
        <v>271</v>
      </c>
    </row>
    <row r="34" spans="1:65" s="1" customFormat="1" ht="75">
      <c r="A34" s="3">
        <v>21</v>
      </c>
      <c r="B34" s="124" t="s">
        <v>166</v>
      </c>
      <c r="C34" s="124"/>
      <c r="D34" s="57" t="s">
        <v>167</v>
      </c>
      <c r="E34" s="57" t="s">
        <v>168</v>
      </c>
      <c r="F34" s="55" t="s">
        <v>169</v>
      </c>
      <c r="G34" s="55" t="s">
        <v>89</v>
      </c>
      <c r="H34" s="58"/>
      <c r="I34" s="58"/>
      <c r="J34" s="58"/>
      <c r="K34" s="58">
        <v>4</v>
      </c>
      <c r="L34" s="58"/>
      <c r="M34" s="59"/>
      <c r="N34" s="59">
        <v>2</v>
      </c>
      <c r="O34" s="59"/>
      <c r="P34" s="59"/>
      <c r="Q34" s="59"/>
      <c r="R34" s="3">
        <f t="shared" si="0"/>
        <v>8</v>
      </c>
      <c r="S34" s="89" t="str">
        <f>IF(R34&gt;=15,"E",IF(R34&gt;=8,"HR",IF(R34&gt;=4,"MR",IF(R34&gt;=2,"LR","SR"))))</f>
        <v>HR</v>
      </c>
      <c r="T34" s="9" t="str">
        <f>VLOOKUP(S34,REMARK!$B$4:$E$9,4,FALSE)</f>
        <v>Harus Selalu dimonitoring (Semingu Sekali)</v>
      </c>
      <c r="U34" s="129" t="s">
        <v>205</v>
      </c>
      <c r="V34" s="129"/>
      <c r="W34" s="58"/>
      <c r="X34" s="58"/>
      <c r="Y34" s="58">
        <v>3</v>
      </c>
      <c r="Z34" s="58"/>
      <c r="AA34" s="58"/>
      <c r="AB34" s="59">
        <v>1</v>
      </c>
      <c r="AC34" s="59"/>
      <c r="AD34" s="59"/>
      <c r="AE34" s="59"/>
      <c r="AF34" s="59"/>
      <c r="AG34" s="3">
        <f t="shared" si="2"/>
        <v>3</v>
      </c>
      <c r="AH34" s="89" t="str">
        <f t="shared" si="6"/>
        <v>LR</v>
      </c>
      <c r="AI34" s="91" t="str">
        <f>VLOOKUP(AH34,REMARK!$B$4:$E$9,4,FALSE)</f>
        <v>Sesekali dimonitor (Setiap enam bulan sekali)</v>
      </c>
      <c r="AJ34" s="95" t="s">
        <v>270</v>
      </c>
      <c r="AK34" s="92" t="s">
        <v>212</v>
      </c>
      <c r="AL34" s="9" t="s">
        <v>213</v>
      </c>
      <c r="AM34" s="9" t="s">
        <v>223</v>
      </c>
      <c r="AO34" s="3" t="s">
        <v>231</v>
      </c>
      <c r="AP34" s="3" t="s">
        <v>231</v>
      </c>
      <c r="AQ34" s="3" t="s">
        <v>231</v>
      </c>
      <c r="AR34" s="3" t="s">
        <v>231</v>
      </c>
      <c r="AS34" s="3" t="s">
        <v>231</v>
      </c>
      <c r="AT34" s="3" t="s">
        <v>231</v>
      </c>
      <c r="AU34" s="3" t="s">
        <v>231</v>
      </c>
      <c r="AV34" s="3" t="s">
        <v>231</v>
      </c>
      <c r="AW34" s="3" t="s">
        <v>231</v>
      </c>
      <c r="AX34" s="3" t="s">
        <v>231</v>
      </c>
      <c r="AY34" s="3" t="s">
        <v>231</v>
      </c>
      <c r="AZ34" s="3" t="s">
        <v>231</v>
      </c>
      <c r="BA34" s="100"/>
      <c r="BB34" s="103" t="s">
        <v>271</v>
      </c>
      <c r="BC34" s="103" t="s">
        <v>271</v>
      </c>
      <c r="BD34" s="103" t="s">
        <v>271</v>
      </c>
      <c r="BE34" s="103" t="s">
        <v>271</v>
      </c>
      <c r="BF34" s="103" t="s">
        <v>271</v>
      </c>
      <c r="BG34" s="105" t="s">
        <v>271</v>
      </c>
      <c r="BH34" s="105" t="s">
        <v>271</v>
      </c>
      <c r="BI34" s="105" t="s">
        <v>271</v>
      </c>
      <c r="BJ34" s="105" t="s">
        <v>271</v>
      </c>
      <c r="BK34" s="105" t="s">
        <v>271</v>
      </c>
      <c r="BL34" s="105" t="s">
        <v>271</v>
      </c>
      <c r="BM34" s="106" t="s">
        <v>271</v>
      </c>
    </row>
    <row r="35" spans="1:65" s="1" customFormat="1" ht="72" customHeight="1">
      <c r="A35" s="1">
        <v>22</v>
      </c>
      <c r="B35" s="170" t="s">
        <v>248</v>
      </c>
      <c r="C35" s="170"/>
      <c r="D35" s="57" t="s">
        <v>249</v>
      </c>
      <c r="E35" s="57" t="s">
        <v>250</v>
      </c>
      <c r="F35" s="55" t="s">
        <v>169</v>
      </c>
      <c r="G35" s="55" t="s">
        <v>251</v>
      </c>
      <c r="H35" s="58"/>
      <c r="I35" s="58"/>
      <c r="J35" s="58">
        <v>3</v>
      </c>
      <c r="K35" s="58"/>
      <c r="L35" s="58"/>
      <c r="M35" s="59"/>
      <c r="N35" s="59">
        <v>2</v>
      </c>
      <c r="O35" s="59"/>
      <c r="P35" s="59"/>
      <c r="Q35" s="59"/>
      <c r="R35" s="3">
        <f t="shared" si="0"/>
        <v>6</v>
      </c>
      <c r="S35" s="89" t="str">
        <f>IF(R35&gt;=15,"E",IF(R35&gt;=8,"HR",IF(R35&gt;=4,"MR",IF(R35&gt;=2,"LR","SR"))))</f>
        <v>MR</v>
      </c>
      <c r="T35" s="9" t="str">
        <f>VLOOKUP(S35,[1]REMARK!$B$4:$E$9,4,FALSE)</f>
        <v>Secara periodik dimonitor (Sebulan Sekali)</v>
      </c>
      <c r="U35" s="129" t="s">
        <v>252</v>
      </c>
      <c r="V35" s="129"/>
      <c r="W35" s="58"/>
      <c r="X35" s="58">
        <v>2</v>
      </c>
      <c r="Y35" s="58"/>
      <c r="Z35" s="58"/>
      <c r="AA35" s="58"/>
      <c r="AB35" s="59">
        <v>1</v>
      </c>
      <c r="AC35" s="59"/>
      <c r="AD35" s="59"/>
      <c r="AE35" s="59"/>
      <c r="AF35" s="59"/>
      <c r="AG35" s="3">
        <f t="shared" si="2"/>
        <v>2</v>
      </c>
      <c r="AH35" s="89" t="str">
        <f t="shared" si="6"/>
        <v>LR</v>
      </c>
      <c r="AI35" s="91" t="str">
        <f>VLOOKUP(AH35,[1]REMARK!$B$4:$E$9,4,FALSE)</f>
        <v>Sesekali dimonitor (Setiap enam bulan sekali)</v>
      </c>
      <c r="AJ35" s="95" t="s">
        <v>270</v>
      </c>
      <c r="AK35" s="92" t="s">
        <v>212</v>
      </c>
      <c r="AL35" s="9" t="s">
        <v>213</v>
      </c>
      <c r="AM35" s="9" t="s">
        <v>253</v>
      </c>
      <c r="AO35" s="3" t="s">
        <v>231</v>
      </c>
      <c r="AP35" s="3" t="s">
        <v>231</v>
      </c>
      <c r="AQ35" s="3" t="s">
        <v>231</v>
      </c>
      <c r="AR35" s="3" t="s">
        <v>231</v>
      </c>
      <c r="AS35" s="3" t="s">
        <v>231</v>
      </c>
      <c r="AT35" s="3" t="s">
        <v>231</v>
      </c>
      <c r="AU35" s="3" t="s">
        <v>231</v>
      </c>
      <c r="AV35" s="3" t="s">
        <v>231</v>
      </c>
      <c r="AW35" s="3" t="s">
        <v>231</v>
      </c>
      <c r="AX35" s="3" t="s">
        <v>231</v>
      </c>
      <c r="AY35" s="3" t="s">
        <v>231</v>
      </c>
      <c r="AZ35" s="3" t="s">
        <v>231</v>
      </c>
      <c r="BA35" s="100"/>
      <c r="BB35" s="103" t="s">
        <v>271</v>
      </c>
      <c r="BC35" s="103" t="s">
        <v>271</v>
      </c>
      <c r="BD35" s="103" t="s">
        <v>271</v>
      </c>
      <c r="BE35" s="103" t="s">
        <v>271</v>
      </c>
      <c r="BF35" s="103" t="s">
        <v>271</v>
      </c>
      <c r="BG35" s="105" t="s">
        <v>271</v>
      </c>
      <c r="BH35" s="105" t="s">
        <v>271</v>
      </c>
      <c r="BI35" s="105" t="s">
        <v>271</v>
      </c>
      <c r="BJ35" s="105" t="s">
        <v>271</v>
      </c>
      <c r="BK35" s="105" t="s">
        <v>271</v>
      </c>
      <c r="BL35" s="105" t="s">
        <v>271</v>
      </c>
      <c r="BM35" s="106" t="s">
        <v>271</v>
      </c>
    </row>
    <row r="36" spans="1:65" s="1" customFormat="1" ht="72" customHeight="1">
      <c r="A36" s="1">
        <v>23</v>
      </c>
      <c r="B36" s="170" t="s">
        <v>254</v>
      </c>
      <c r="C36" s="170"/>
      <c r="D36" s="57" t="s">
        <v>255</v>
      </c>
      <c r="E36" s="57" t="s">
        <v>256</v>
      </c>
      <c r="F36" s="55" t="s">
        <v>169</v>
      </c>
      <c r="G36" s="55" t="s">
        <v>251</v>
      </c>
      <c r="H36" s="58"/>
      <c r="I36" s="58"/>
      <c r="J36" s="58">
        <v>3</v>
      </c>
      <c r="K36" s="58"/>
      <c r="L36" s="58"/>
      <c r="M36" s="59"/>
      <c r="N36" s="59">
        <v>2</v>
      </c>
      <c r="O36" s="59"/>
      <c r="P36" s="59"/>
      <c r="Q36" s="59"/>
      <c r="R36" s="3">
        <f t="shared" si="0"/>
        <v>6</v>
      </c>
      <c r="S36" s="89" t="str">
        <f>IF(R36&gt;=15,"E",IF(R36&gt;=8,"HR",IF(R36&gt;=4,"MR",IF(R36&gt;=2,"LR","SR"))))</f>
        <v>MR</v>
      </c>
      <c r="T36" s="9" t="str">
        <f>VLOOKUP(S36,[1]REMARK!$B$4:$E$9,4,FALSE)</f>
        <v>Secara periodik dimonitor (Sebulan Sekali)</v>
      </c>
      <c r="U36" s="129" t="s">
        <v>257</v>
      </c>
      <c r="V36" s="129"/>
      <c r="W36" s="58"/>
      <c r="X36" s="58">
        <v>2</v>
      </c>
      <c r="Y36" s="58"/>
      <c r="Z36" s="58"/>
      <c r="AA36" s="58"/>
      <c r="AB36" s="59">
        <v>1</v>
      </c>
      <c r="AC36" s="59"/>
      <c r="AD36" s="59"/>
      <c r="AE36" s="59"/>
      <c r="AF36" s="59"/>
      <c r="AG36" s="3">
        <f t="shared" si="2"/>
        <v>2</v>
      </c>
      <c r="AH36" s="89" t="str">
        <f t="shared" si="6"/>
        <v>LR</v>
      </c>
      <c r="AI36" s="91" t="str">
        <f>VLOOKUP(AH36,[1]REMARK!$B$4:$E$9,4,FALSE)</f>
        <v>Sesekali dimonitor (Setiap enam bulan sekali)</v>
      </c>
      <c r="AJ36" s="95" t="s">
        <v>270</v>
      </c>
      <c r="AK36" s="92" t="s">
        <v>212</v>
      </c>
      <c r="AL36" s="9" t="s">
        <v>213</v>
      </c>
      <c r="AM36" s="9" t="s">
        <v>253</v>
      </c>
      <c r="AO36" s="3" t="s">
        <v>231</v>
      </c>
      <c r="AP36" s="3" t="s">
        <v>231</v>
      </c>
      <c r="AQ36" s="3" t="s">
        <v>231</v>
      </c>
      <c r="AR36" s="3" t="s">
        <v>231</v>
      </c>
      <c r="AS36" s="3" t="s">
        <v>231</v>
      </c>
      <c r="AT36" s="3" t="s">
        <v>231</v>
      </c>
      <c r="AU36" s="3" t="s">
        <v>231</v>
      </c>
      <c r="AV36" s="3" t="s">
        <v>231</v>
      </c>
      <c r="AW36" s="3" t="s">
        <v>231</v>
      </c>
      <c r="AX36" s="3" t="s">
        <v>231</v>
      </c>
      <c r="AY36" s="3" t="s">
        <v>231</v>
      </c>
      <c r="AZ36" s="3" t="s">
        <v>231</v>
      </c>
      <c r="BA36" s="100"/>
      <c r="BB36" s="103" t="s">
        <v>271</v>
      </c>
      <c r="BC36" s="103" t="s">
        <v>271</v>
      </c>
      <c r="BD36" s="103" t="s">
        <v>271</v>
      </c>
      <c r="BE36" s="103" t="s">
        <v>271</v>
      </c>
      <c r="BF36" s="103" t="s">
        <v>271</v>
      </c>
      <c r="BG36" s="105" t="s">
        <v>271</v>
      </c>
      <c r="BH36" s="105" t="s">
        <v>271</v>
      </c>
      <c r="BI36" s="105" t="s">
        <v>271</v>
      </c>
      <c r="BJ36" s="105" t="s">
        <v>271</v>
      </c>
      <c r="BK36" s="105" t="s">
        <v>271</v>
      </c>
      <c r="BL36" s="105" t="s">
        <v>271</v>
      </c>
      <c r="BM36" s="106" t="s">
        <v>271</v>
      </c>
    </row>
    <row r="37" spans="1:65" s="1" customFormat="1" ht="72" customHeight="1">
      <c r="A37" s="1">
        <v>24</v>
      </c>
      <c r="B37" s="170" t="s">
        <v>258</v>
      </c>
      <c r="C37" s="170"/>
      <c r="D37" s="57" t="s">
        <v>259</v>
      </c>
      <c r="E37" s="57" t="s">
        <v>260</v>
      </c>
      <c r="F37" s="55" t="s">
        <v>169</v>
      </c>
      <c r="G37" s="55" t="s">
        <v>251</v>
      </c>
      <c r="H37" s="58"/>
      <c r="I37" s="58"/>
      <c r="J37" s="58">
        <v>3</v>
      </c>
      <c r="K37" s="58"/>
      <c r="L37" s="58"/>
      <c r="M37" s="59"/>
      <c r="N37" s="59">
        <v>2</v>
      </c>
      <c r="O37" s="59"/>
      <c r="P37" s="59"/>
      <c r="Q37" s="59"/>
      <c r="R37" s="3">
        <f t="shared" si="0"/>
        <v>6</v>
      </c>
      <c r="S37" s="89" t="str">
        <f>IF(R37&gt;=15,"E",IF(R37&gt;=8,"HR",IF(R37&gt;=4,"MR",IF(R37&gt;=2,"LR","SR"))))</f>
        <v>MR</v>
      </c>
      <c r="T37" s="9" t="str">
        <f>VLOOKUP(S37,[1]REMARK!$B$4:$E$9,4,FALSE)</f>
        <v>Secara periodik dimonitor (Sebulan Sekali)</v>
      </c>
      <c r="U37" s="129" t="s">
        <v>257</v>
      </c>
      <c r="V37" s="129"/>
      <c r="W37" s="58"/>
      <c r="X37" s="58">
        <v>2</v>
      </c>
      <c r="Y37" s="58"/>
      <c r="Z37" s="58"/>
      <c r="AA37" s="58"/>
      <c r="AB37" s="59">
        <v>1</v>
      </c>
      <c r="AC37" s="59"/>
      <c r="AD37" s="59"/>
      <c r="AE37" s="59"/>
      <c r="AF37" s="59"/>
      <c r="AG37" s="3">
        <f t="shared" si="2"/>
        <v>2</v>
      </c>
      <c r="AH37" s="89" t="str">
        <f t="shared" si="6"/>
        <v>LR</v>
      </c>
      <c r="AI37" s="91" t="str">
        <f>VLOOKUP(AH37,[1]REMARK!$B$4:$E$9,4,FALSE)</f>
        <v>Sesekali dimonitor (Setiap enam bulan sekali)</v>
      </c>
      <c r="AJ37" s="95" t="s">
        <v>270</v>
      </c>
      <c r="AK37" s="92" t="s">
        <v>212</v>
      </c>
      <c r="AL37" s="9" t="s">
        <v>213</v>
      </c>
      <c r="AM37" s="9" t="s">
        <v>253</v>
      </c>
      <c r="AO37" s="3" t="s">
        <v>231</v>
      </c>
      <c r="AP37" s="3" t="s">
        <v>231</v>
      </c>
      <c r="AQ37" s="3" t="s">
        <v>231</v>
      </c>
      <c r="AR37" s="3" t="s">
        <v>231</v>
      </c>
      <c r="AS37" s="3" t="s">
        <v>231</v>
      </c>
      <c r="AT37" s="3" t="s">
        <v>231</v>
      </c>
      <c r="AU37" s="3" t="s">
        <v>231</v>
      </c>
      <c r="AV37" s="3" t="s">
        <v>231</v>
      </c>
      <c r="AW37" s="3" t="s">
        <v>231</v>
      </c>
      <c r="AX37" s="3" t="s">
        <v>231</v>
      </c>
      <c r="AY37" s="3" t="s">
        <v>231</v>
      </c>
      <c r="AZ37" s="3" t="s">
        <v>231</v>
      </c>
      <c r="BA37" s="100"/>
      <c r="BB37" s="103" t="s">
        <v>271</v>
      </c>
      <c r="BC37" s="103" t="s">
        <v>271</v>
      </c>
      <c r="BD37" s="103" t="s">
        <v>271</v>
      </c>
      <c r="BE37" s="103" t="s">
        <v>271</v>
      </c>
      <c r="BF37" s="103" t="s">
        <v>271</v>
      </c>
      <c r="BG37" s="105" t="s">
        <v>271</v>
      </c>
      <c r="BH37" s="105" t="s">
        <v>271</v>
      </c>
      <c r="BI37" s="105" t="s">
        <v>271</v>
      </c>
      <c r="BJ37" s="105" t="s">
        <v>271</v>
      </c>
      <c r="BK37" s="105" t="s">
        <v>271</v>
      </c>
      <c r="BL37" s="105" t="s">
        <v>271</v>
      </c>
      <c r="BM37" s="106" t="s">
        <v>271</v>
      </c>
    </row>
    <row r="38" spans="1:65" s="1" customFormat="1" ht="108.75" customHeight="1">
      <c r="A38" s="3">
        <v>25</v>
      </c>
      <c r="B38" s="124" t="s">
        <v>261</v>
      </c>
      <c r="C38" s="124"/>
      <c r="D38" s="96" t="s">
        <v>262</v>
      </c>
      <c r="E38" s="97" t="s">
        <v>263</v>
      </c>
      <c r="F38" s="97" t="s">
        <v>264</v>
      </c>
      <c r="G38" s="93" t="s">
        <v>265</v>
      </c>
      <c r="H38" s="7"/>
      <c r="I38" s="7"/>
      <c r="J38" s="7"/>
      <c r="K38" s="7"/>
      <c r="L38" s="7">
        <v>5</v>
      </c>
      <c r="M38" s="71"/>
      <c r="N38" s="3">
        <v>2</v>
      </c>
      <c r="O38" s="3"/>
      <c r="P38" s="71"/>
      <c r="Q38" s="71"/>
      <c r="R38" s="3">
        <f t="shared" ref="R38" si="9">(SUM(H38:L38))*(SUM(M38:Q38))</f>
        <v>10</v>
      </c>
      <c r="S38" s="35" t="str">
        <f>IF(R38=0,"SR",IF(AND(R38&gt;=1,R38&lt;=3),"LR",IF(AND(R38&gt;=4,R38&lt;=6),"MR",IF(AND(R38&gt;=8,R38&lt;=12),"HR","ER"))))</f>
        <v>HR</v>
      </c>
      <c r="T38" s="94" t="s">
        <v>266</v>
      </c>
      <c r="U38" s="177" t="s">
        <v>267</v>
      </c>
      <c r="V38" s="178"/>
      <c r="W38" s="98"/>
      <c r="X38" s="7">
        <v>2</v>
      </c>
      <c r="Y38" s="7"/>
      <c r="Z38" s="7"/>
      <c r="AA38" s="7"/>
      <c r="AB38" s="3">
        <v>1</v>
      </c>
      <c r="AC38" s="71"/>
      <c r="AD38" s="71"/>
      <c r="AE38" s="71"/>
      <c r="AF38" s="71"/>
      <c r="AG38" s="3">
        <f>(SUM(W38:AA38))*(SUM(AB38:AF38))</f>
        <v>2</v>
      </c>
      <c r="AH38" s="35" t="str">
        <f t="shared" ref="AH38" si="10">IF(AG38=1,"SR",IF(AND(AG38&gt;=2,AG38&lt;=3),"LR",IF(AND(AG38&gt;=4,AG38&lt;=6),"MR",IF(AND(AG38&gt;=8,AG38&lt;=12),"HR","ER"))))</f>
        <v>LR</v>
      </c>
      <c r="AI38" s="3" t="s">
        <v>268</v>
      </c>
      <c r="AJ38" s="95" t="s">
        <v>270</v>
      </c>
      <c r="AK38" s="92" t="s">
        <v>212</v>
      </c>
      <c r="AL38" s="99"/>
      <c r="AM38" s="99" t="s">
        <v>269</v>
      </c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BA38" s="100"/>
      <c r="BB38" s="103" t="s">
        <v>271</v>
      </c>
      <c r="BC38" s="103" t="s">
        <v>271</v>
      </c>
      <c r="BD38" s="103" t="s">
        <v>271</v>
      </c>
      <c r="BE38" s="103" t="s">
        <v>271</v>
      </c>
      <c r="BF38" s="103" t="s">
        <v>271</v>
      </c>
      <c r="BG38" s="105" t="s">
        <v>271</v>
      </c>
      <c r="BH38" s="105" t="s">
        <v>271</v>
      </c>
      <c r="BI38" s="105" t="s">
        <v>271</v>
      </c>
      <c r="BJ38" s="105" t="s">
        <v>271</v>
      </c>
      <c r="BK38" s="105" t="s">
        <v>271</v>
      </c>
      <c r="BL38" s="105" t="s">
        <v>271</v>
      </c>
      <c r="BM38" s="106" t="s">
        <v>271</v>
      </c>
    </row>
    <row r="39" spans="1:65" s="1" customFormat="1">
      <c r="A39" s="43" t="s">
        <v>67</v>
      </c>
      <c r="B39" s="46"/>
      <c r="C39" s="46"/>
      <c r="D39" s="46"/>
      <c r="E39" s="46"/>
      <c r="F39" s="46"/>
      <c r="H39" s="47"/>
      <c r="I39" s="47"/>
      <c r="J39" s="47"/>
      <c r="K39" s="47"/>
      <c r="L39" s="47"/>
      <c r="T39" s="46"/>
      <c r="U39" s="48"/>
      <c r="V39" s="48"/>
      <c r="W39" s="47"/>
      <c r="X39" s="47"/>
      <c r="Y39" s="47"/>
      <c r="Z39" s="47"/>
      <c r="AA39" s="47"/>
      <c r="AJ39" s="3"/>
      <c r="BA39" s="100"/>
    </row>
    <row r="40" spans="1:65" s="1" customFormat="1" ht="45">
      <c r="A40" s="3">
        <v>22</v>
      </c>
      <c r="B40" s="124" t="s">
        <v>170</v>
      </c>
      <c r="C40" s="124"/>
      <c r="D40" s="55" t="s">
        <v>240</v>
      </c>
      <c r="E40" s="55" t="s">
        <v>232</v>
      </c>
      <c r="F40" s="55" t="s">
        <v>233</v>
      </c>
      <c r="G40" s="55" t="s">
        <v>171</v>
      </c>
      <c r="H40" s="7">
        <v>1</v>
      </c>
      <c r="I40" s="7"/>
      <c r="J40" s="7"/>
      <c r="K40" s="7"/>
      <c r="L40" s="7"/>
      <c r="M40" s="3"/>
      <c r="N40" s="3">
        <v>2</v>
      </c>
      <c r="O40" s="3"/>
      <c r="P40" s="3"/>
      <c r="Q40" s="3"/>
      <c r="R40" s="3">
        <f t="shared" ref="R40:R45" si="11">(SUM(H40:L40))*(SUM(M40:Q40))</f>
        <v>2</v>
      </c>
      <c r="S40" s="89" t="str">
        <f>IF(R40&gt;=15,"E",IF(R40&gt;=8,"HR",IF(R40&gt;=4,"MR",IF(R40&gt;=2,"LR","SR"))))</f>
        <v>LR</v>
      </c>
      <c r="T40" s="9" t="str">
        <f>VLOOKUP(S40,REMARK!$B$4:$E$9,4,FALSE)</f>
        <v>Sesekali dimonitor (Setiap enam bulan sekali)</v>
      </c>
      <c r="U40" s="125" t="s">
        <v>206</v>
      </c>
      <c r="V40" s="125"/>
      <c r="W40" s="58">
        <v>1</v>
      </c>
      <c r="X40" s="58"/>
      <c r="Y40" s="58"/>
      <c r="Z40" s="58"/>
      <c r="AA40" s="58"/>
      <c r="AB40" s="59">
        <v>1</v>
      </c>
      <c r="AC40" s="59"/>
      <c r="AD40" s="59"/>
      <c r="AE40" s="59"/>
      <c r="AF40" s="59"/>
      <c r="AG40" s="3">
        <f t="shared" ref="AG40:AG45" si="12">(SUM(W40:AA40))*(SUM(AB40:AF40))</f>
        <v>1</v>
      </c>
      <c r="AH40" s="89" t="str">
        <f t="shared" si="6"/>
        <v>SR</v>
      </c>
      <c r="AI40" s="91" t="str">
        <f>VLOOKUP(AH40,REMARK!$B$4:$E$9,4,FALSE)</f>
        <v>Tidak perlu tindakan khusus</v>
      </c>
      <c r="AJ40" s="95" t="s">
        <v>270</v>
      </c>
      <c r="AK40" s="9" t="s">
        <v>212</v>
      </c>
      <c r="AL40" s="9" t="s">
        <v>213</v>
      </c>
      <c r="AM40" s="3" t="s">
        <v>227</v>
      </c>
      <c r="AO40" s="3" t="s">
        <v>231</v>
      </c>
      <c r="AP40" s="3" t="s">
        <v>231</v>
      </c>
      <c r="AQ40" s="3" t="s">
        <v>231</v>
      </c>
      <c r="AR40" s="3" t="s">
        <v>231</v>
      </c>
      <c r="AS40" s="3" t="s">
        <v>231</v>
      </c>
      <c r="AT40" s="3" t="s">
        <v>231</v>
      </c>
      <c r="AU40" s="3" t="s">
        <v>231</v>
      </c>
      <c r="AV40" s="3" t="s">
        <v>231</v>
      </c>
      <c r="AW40" s="3" t="s">
        <v>231</v>
      </c>
      <c r="AX40" s="3" t="s">
        <v>231</v>
      </c>
      <c r="AY40" s="3" t="s">
        <v>231</v>
      </c>
      <c r="AZ40" s="3" t="s">
        <v>231</v>
      </c>
      <c r="BA40" s="100"/>
      <c r="BB40" s="103" t="s">
        <v>271</v>
      </c>
      <c r="BC40" s="103" t="s">
        <v>271</v>
      </c>
      <c r="BD40" s="103" t="s">
        <v>271</v>
      </c>
      <c r="BE40" s="103" t="s">
        <v>271</v>
      </c>
      <c r="BF40" s="103" t="s">
        <v>271</v>
      </c>
      <c r="BG40" s="103" t="s">
        <v>271</v>
      </c>
      <c r="BH40" s="105" t="s">
        <v>271</v>
      </c>
      <c r="BI40" s="105" t="s">
        <v>271</v>
      </c>
      <c r="BJ40" s="105" t="s">
        <v>271</v>
      </c>
      <c r="BK40" s="105" t="s">
        <v>271</v>
      </c>
      <c r="BL40" s="105" t="s">
        <v>271</v>
      </c>
      <c r="BM40" s="106" t="s">
        <v>271</v>
      </c>
    </row>
    <row r="41" spans="1:65" s="1" customFormat="1" ht="45">
      <c r="A41" s="3">
        <v>23</v>
      </c>
      <c r="B41" s="124" t="s">
        <v>172</v>
      </c>
      <c r="C41" s="124"/>
      <c r="D41" s="55" t="s">
        <v>241</v>
      </c>
      <c r="E41" s="55" t="s">
        <v>236</v>
      </c>
      <c r="F41" s="55" t="s">
        <v>234</v>
      </c>
      <c r="G41" s="55" t="s">
        <v>171</v>
      </c>
      <c r="H41" s="7"/>
      <c r="I41" s="7">
        <v>2</v>
      </c>
      <c r="J41" s="7"/>
      <c r="K41" s="7"/>
      <c r="L41" s="7"/>
      <c r="M41" s="3"/>
      <c r="N41" s="3">
        <v>2</v>
      </c>
      <c r="O41" s="3"/>
      <c r="P41" s="3"/>
      <c r="Q41" s="3"/>
      <c r="R41" s="3">
        <f t="shared" si="11"/>
        <v>4</v>
      </c>
      <c r="S41" s="89" t="str">
        <f t="shared" ref="S41:S45" si="13">IF(R41&gt;=15,"E",IF(R41&gt;=8,"HR",IF(R41&gt;=4,"MR",IF(R41&gt;=2,"LR","SR"))))</f>
        <v>MR</v>
      </c>
      <c r="T41" s="9" t="str">
        <f>VLOOKUP(S41,REMARK!$B$4:$E$9,4,FALSE)</f>
        <v>Secara periodik dimonitor (Sebulan Sekali)</v>
      </c>
      <c r="U41" s="125" t="s">
        <v>207</v>
      </c>
      <c r="V41" s="125"/>
      <c r="W41" s="58">
        <v>1</v>
      </c>
      <c r="X41" s="58"/>
      <c r="Y41" s="58"/>
      <c r="Z41" s="58"/>
      <c r="AA41" s="58"/>
      <c r="AB41" s="59">
        <v>1</v>
      </c>
      <c r="AC41" s="59"/>
      <c r="AD41" s="59"/>
      <c r="AE41" s="59"/>
      <c r="AF41" s="59"/>
      <c r="AG41" s="3">
        <f t="shared" si="12"/>
        <v>1</v>
      </c>
      <c r="AH41" s="89" t="str">
        <f t="shared" si="6"/>
        <v>SR</v>
      </c>
      <c r="AI41" s="91" t="str">
        <f>VLOOKUP(AH41,REMARK!$B$4:$E$9,4,FALSE)</f>
        <v>Tidak perlu tindakan khusus</v>
      </c>
      <c r="AJ41" s="95" t="s">
        <v>270</v>
      </c>
      <c r="AK41" s="9" t="s">
        <v>212</v>
      </c>
      <c r="AL41" s="9" t="s">
        <v>213</v>
      </c>
      <c r="AM41" s="9" t="s">
        <v>228</v>
      </c>
      <c r="AO41" s="3" t="s">
        <v>231</v>
      </c>
      <c r="AP41" s="3" t="s">
        <v>231</v>
      </c>
      <c r="AQ41" s="3" t="s">
        <v>231</v>
      </c>
      <c r="AR41" s="3" t="s">
        <v>231</v>
      </c>
      <c r="AS41" s="3" t="s">
        <v>231</v>
      </c>
      <c r="AT41" s="3" t="s">
        <v>231</v>
      </c>
      <c r="AU41" s="3" t="s">
        <v>231</v>
      </c>
      <c r="AV41" s="3" t="s">
        <v>231</v>
      </c>
      <c r="AW41" s="3" t="s">
        <v>231</v>
      </c>
      <c r="AX41" s="3" t="s">
        <v>231</v>
      </c>
      <c r="AY41" s="3" t="s">
        <v>231</v>
      </c>
      <c r="AZ41" s="3" t="s">
        <v>231</v>
      </c>
      <c r="BA41" s="100"/>
      <c r="BB41" s="103" t="s">
        <v>271</v>
      </c>
      <c r="BC41" s="103" t="s">
        <v>271</v>
      </c>
      <c r="BD41" s="103" t="s">
        <v>271</v>
      </c>
      <c r="BE41" s="103" t="s">
        <v>271</v>
      </c>
      <c r="BF41" s="103" t="s">
        <v>271</v>
      </c>
      <c r="BG41" s="105" t="s">
        <v>271</v>
      </c>
      <c r="BH41" s="105" t="s">
        <v>271</v>
      </c>
      <c r="BI41" s="105" t="s">
        <v>271</v>
      </c>
      <c r="BJ41" s="105" t="s">
        <v>271</v>
      </c>
      <c r="BK41" s="105" t="s">
        <v>271</v>
      </c>
      <c r="BL41" s="105" t="s">
        <v>271</v>
      </c>
      <c r="BM41" s="106" t="s">
        <v>271</v>
      </c>
    </row>
    <row r="42" spans="1:65" s="1" customFormat="1" ht="45">
      <c r="A42" s="3">
        <v>24</v>
      </c>
      <c r="B42" s="124" t="s">
        <v>173</v>
      </c>
      <c r="C42" s="124"/>
      <c r="D42" s="55" t="s">
        <v>174</v>
      </c>
      <c r="E42" s="55" t="s">
        <v>242</v>
      </c>
      <c r="F42" s="55" t="s">
        <v>243</v>
      </c>
      <c r="G42" s="55" t="s">
        <v>175</v>
      </c>
      <c r="H42" s="7"/>
      <c r="I42" s="7">
        <v>2</v>
      </c>
      <c r="J42" s="7"/>
      <c r="K42" s="7"/>
      <c r="L42" s="7"/>
      <c r="M42" s="3"/>
      <c r="N42" s="3"/>
      <c r="O42" s="3">
        <v>3</v>
      </c>
      <c r="P42" s="3"/>
      <c r="Q42" s="3"/>
      <c r="R42" s="3">
        <f t="shared" si="11"/>
        <v>6</v>
      </c>
      <c r="S42" s="89" t="str">
        <f t="shared" si="13"/>
        <v>MR</v>
      </c>
      <c r="T42" s="9" t="str">
        <f>VLOOKUP(S42,REMARK!$B$4:$E$9,4,FALSE)</f>
        <v>Secara periodik dimonitor (Sebulan Sekali)</v>
      </c>
      <c r="U42" s="125" t="s">
        <v>208</v>
      </c>
      <c r="V42" s="125"/>
      <c r="W42" s="58">
        <v>1</v>
      </c>
      <c r="X42" s="58"/>
      <c r="Y42" s="58"/>
      <c r="Z42" s="58"/>
      <c r="AA42" s="58"/>
      <c r="AB42" s="59"/>
      <c r="AC42" s="59">
        <v>2</v>
      </c>
      <c r="AD42" s="59"/>
      <c r="AE42" s="59"/>
      <c r="AF42" s="59"/>
      <c r="AG42" s="3">
        <f t="shared" si="12"/>
        <v>2</v>
      </c>
      <c r="AH42" s="89" t="str">
        <f t="shared" si="6"/>
        <v>LR</v>
      </c>
      <c r="AI42" s="91" t="str">
        <f>VLOOKUP(AH42,REMARK!$B$4:$E$9,4,FALSE)</f>
        <v>Sesekali dimonitor (Setiap enam bulan sekali)</v>
      </c>
      <c r="AJ42" s="95" t="s">
        <v>270</v>
      </c>
      <c r="AK42" s="9" t="s">
        <v>212</v>
      </c>
      <c r="AL42" s="9" t="s">
        <v>213</v>
      </c>
      <c r="AM42" s="9" t="s">
        <v>229</v>
      </c>
      <c r="AO42" s="3" t="s">
        <v>231</v>
      </c>
      <c r="AP42" s="3" t="s">
        <v>231</v>
      </c>
      <c r="AQ42" s="3" t="s">
        <v>231</v>
      </c>
      <c r="AR42" s="3" t="s">
        <v>231</v>
      </c>
      <c r="AS42" s="3" t="s">
        <v>231</v>
      </c>
      <c r="AT42" s="3" t="s">
        <v>231</v>
      </c>
      <c r="AU42" s="3" t="s">
        <v>231</v>
      </c>
      <c r="AV42" s="3" t="s">
        <v>231</v>
      </c>
      <c r="AW42" s="3" t="s">
        <v>231</v>
      </c>
      <c r="AX42" s="3" t="s">
        <v>231</v>
      </c>
      <c r="AY42" s="3" t="s">
        <v>231</v>
      </c>
      <c r="AZ42" s="3" t="s">
        <v>231</v>
      </c>
      <c r="BA42" s="100"/>
      <c r="BB42" s="103" t="s">
        <v>271</v>
      </c>
      <c r="BC42" s="103" t="s">
        <v>271</v>
      </c>
      <c r="BD42" s="103" t="s">
        <v>271</v>
      </c>
      <c r="BE42" s="103" t="s">
        <v>271</v>
      </c>
      <c r="BF42" s="103" t="s">
        <v>271</v>
      </c>
      <c r="BG42" s="105" t="s">
        <v>271</v>
      </c>
      <c r="BH42" s="105" t="s">
        <v>271</v>
      </c>
      <c r="BI42" s="105" t="s">
        <v>271</v>
      </c>
      <c r="BJ42" s="105" t="s">
        <v>271</v>
      </c>
      <c r="BK42" s="105" t="s">
        <v>271</v>
      </c>
      <c r="BL42" s="105" t="s">
        <v>271</v>
      </c>
      <c r="BM42" s="106" t="s">
        <v>271</v>
      </c>
    </row>
    <row r="43" spans="1:65" s="1" customFormat="1" ht="75">
      <c r="A43" s="3">
        <v>25</v>
      </c>
      <c r="B43" s="124" t="s">
        <v>176</v>
      </c>
      <c r="C43" s="124"/>
      <c r="D43" s="55" t="s">
        <v>239</v>
      </c>
      <c r="E43" s="55" t="s">
        <v>237</v>
      </c>
      <c r="F43" s="55" t="s">
        <v>238</v>
      </c>
      <c r="G43" s="55" t="s">
        <v>175</v>
      </c>
      <c r="H43" s="7"/>
      <c r="I43" s="7">
        <v>2</v>
      </c>
      <c r="J43" s="7"/>
      <c r="K43" s="7"/>
      <c r="L43" s="7"/>
      <c r="M43" s="3"/>
      <c r="N43" s="3">
        <v>2</v>
      </c>
      <c r="O43" s="3"/>
      <c r="P43" s="3"/>
      <c r="Q43" s="3"/>
      <c r="R43" s="3">
        <f t="shared" si="11"/>
        <v>4</v>
      </c>
      <c r="S43" s="89" t="str">
        <f t="shared" si="13"/>
        <v>MR</v>
      </c>
      <c r="T43" s="9" t="str">
        <f>VLOOKUP(S43,REMARK!$B$4:$E$9,4,FALSE)</f>
        <v>Secara periodik dimonitor (Sebulan Sekali)</v>
      </c>
      <c r="U43" s="125" t="s">
        <v>209</v>
      </c>
      <c r="V43" s="125"/>
      <c r="W43" s="58">
        <v>1</v>
      </c>
      <c r="X43" s="58"/>
      <c r="Y43" s="58"/>
      <c r="Z43" s="58"/>
      <c r="AA43" s="58"/>
      <c r="AB43" s="59">
        <v>1</v>
      </c>
      <c r="AC43" s="59"/>
      <c r="AD43" s="59"/>
      <c r="AE43" s="59"/>
      <c r="AF43" s="59"/>
      <c r="AG43" s="3">
        <f t="shared" si="12"/>
        <v>1</v>
      </c>
      <c r="AH43" s="89" t="str">
        <f t="shared" si="6"/>
        <v>SR</v>
      </c>
      <c r="AI43" s="91" t="str">
        <f>VLOOKUP(AH43,REMARK!$B$4:$E$9,4,FALSE)</f>
        <v>Tidak perlu tindakan khusus</v>
      </c>
      <c r="AJ43" s="95" t="s">
        <v>270</v>
      </c>
      <c r="AK43" s="9" t="s">
        <v>212</v>
      </c>
      <c r="AL43" s="9" t="s">
        <v>213</v>
      </c>
      <c r="AM43" s="9" t="s">
        <v>229</v>
      </c>
      <c r="AO43" s="3" t="s">
        <v>231</v>
      </c>
      <c r="AP43" s="3" t="s">
        <v>231</v>
      </c>
      <c r="AQ43" s="3" t="s">
        <v>231</v>
      </c>
      <c r="AR43" s="3" t="s">
        <v>231</v>
      </c>
      <c r="AS43" s="3" t="s">
        <v>231</v>
      </c>
      <c r="AT43" s="3" t="s">
        <v>231</v>
      </c>
      <c r="AU43" s="3" t="s">
        <v>231</v>
      </c>
      <c r="AV43" s="3" t="s">
        <v>231</v>
      </c>
      <c r="AW43" s="3" t="s">
        <v>231</v>
      </c>
      <c r="AX43" s="3" t="s">
        <v>231</v>
      </c>
      <c r="AY43" s="3" t="s">
        <v>231</v>
      </c>
      <c r="AZ43" s="3" t="s">
        <v>231</v>
      </c>
      <c r="BA43" s="100"/>
      <c r="BB43" s="103" t="s">
        <v>271</v>
      </c>
      <c r="BC43" s="103" t="s">
        <v>271</v>
      </c>
      <c r="BD43" s="103" t="s">
        <v>271</v>
      </c>
      <c r="BE43" s="103" t="s">
        <v>271</v>
      </c>
      <c r="BF43" s="103" t="s">
        <v>271</v>
      </c>
      <c r="BG43" s="105" t="s">
        <v>271</v>
      </c>
      <c r="BH43" s="105" t="s">
        <v>271</v>
      </c>
      <c r="BI43" s="105" t="s">
        <v>271</v>
      </c>
      <c r="BJ43" s="105" t="s">
        <v>271</v>
      </c>
      <c r="BK43" s="105" t="s">
        <v>271</v>
      </c>
      <c r="BL43" s="105" t="s">
        <v>271</v>
      </c>
      <c r="BM43" s="106" t="s">
        <v>271</v>
      </c>
    </row>
    <row r="44" spans="1:65" s="1" customFormat="1" ht="45">
      <c r="A44" s="3">
        <v>26</v>
      </c>
      <c r="B44" s="124" t="s">
        <v>177</v>
      </c>
      <c r="C44" s="124"/>
      <c r="D44" s="55" t="s">
        <v>178</v>
      </c>
      <c r="E44" s="55" t="s">
        <v>179</v>
      </c>
      <c r="F44" s="55" t="s">
        <v>180</v>
      </c>
      <c r="G44" s="55" t="s">
        <v>175</v>
      </c>
      <c r="H44" s="7"/>
      <c r="I44" s="7"/>
      <c r="J44" s="7"/>
      <c r="K44" s="7"/>
      <c r="L44" s="7">
        <v>5</v>
      </c>
      <c r="M44" s="3">
        <v>1</v>
      </c>
      <c r="N44" s="3"/>
      <c r="O44" s="3"/>
      <c r="P44" s="3"/>
      <c r="Q44" s="3"/>
      <c r="R44" s="3">
        <f t="shared" si="11"/>
        <v>5</v>
      </c>
      <c r="S44" s="89" t="str">
        <f t="shared" si="13"/>
        <v>MR</v>
      </c>
      <c r="T44" s="9" t="str">
        <f>VLOOKUP(S44,REMARK!$B$4:$E$9,4,FALSE)</f>
        <v>Secara periodik dimonitor (Sebulan Sekali)</v>
      </c>
      <c r="U44" s="125" t="s">
        <v>210</v>
      </c>
      <c r="V44" s="125"/>
      <c r="W44" s="58"/>
      <c r="X44" s="58"/>
      <c r="Y44" s="58">
        <v>3</v>
      </c>
      <c r="Z44" s="58"/>
      <c r="AA44" s="58"/>
      <c r="AB44" s="59">
        <v>1</v>
      </c>
      <c r="AC44" s="59"/>
      <c r="AD44" s="59"/>
      <c r="AE44" s="59"/>
      <c r="AF44" s="59"/>
      <c r="AG44" s="3">
        <f t="shared" si="12"/>
        <v>3</v>
      </c>
      <c r="AH44" s="89" t="str">
        <f t="shared" si="6"/>
        <v>LR</v>
      </c>
      <c r="AI44" s="91" t="str">
        <f>VLOOKUP(AH44,REMARK!$B$4:$E$9,4,FALSE)</f>
        <v>Sesekali dimonitor (Setiap enam bulan sekali)</v>
      </c>
      <c r="AJ44" s="95" t="s">
        <v>270</v>
      </c>
      <c r="AK44" s="9" t="s">
        <v>212</v>
      </c>
      <c r="AL44" s="9" t="s">
        <v>213</v>
      </c>
      <c r="AM44" s="9" t="s">
        <v>230</v>
      </c>
      <c r="AO44" s="3" t="s">
        <v>231</v>
      </c>
      <c r="AP44" s="3" t="s">
        <v>231</v>
      </c>
      <c r="AQ44" s="3" t="s">
        <v>231</v>
      </c>
      <c r="AR44" s="3" t="s">
        <v>231</v>
      </c>
      <c r="AS44" s="3" t="s">
        <v>231</v>
      </c>
      <c r="AT44" s="3" t="s">
        <v>231</v>
      </c>
      <c r="AU44" s="3" t="s">
        <v>231</v>
      </c>
      <c r="AV44" s="3" t="s">
        <v>231</v>
      </c>
      <c r="AW44" s="3" t="s">
        <v>231</v>
      </c>
      <c r="AX44" s="3" t="s">
        <v>231</v>
      </c>
      <c r="AY44" s="3" t="s">
        <v>231</v>
      </c>
      <c r="AZ44" s="3" t="s">
        <v>231</v>
      </c>
      <c r="BA44" s="100"/>
      <c r="BB44" s="103" t="s">
        <v>271</v>
      </c>
      <c r="BC44" s="103" t="s">
        <v>271</v>
      </c>
      <c r="BD44" s="103" t="s">
        <v>271</v>
      </c>
      <c r="BE44" s="103" t="s">
        <v>271</v>
      </c>
      <c r="BF44" s="103" t="s">
        <v>271</v>
      </c>
      <c r="BG44" s="105" t="s">
        <v>271</v>
      </c>
      <c r="BH44" s="105" t="s">
        <v>271</v>
      </c>
      <c r="BI44" s="105" t="s">
        <v>271</v>
      </c>
      <c r="BJ44" s="105" t="s">
        <v>271</v>
      </c>
      <c r="BK44" s="105" t="s">
        <v>271</v>
      </c>
      <c r="BL44" s="105" t="s">
        <v>271</v>
      </c>
      <c r="BM44" s="106" t="s">
        <v>271</v>
      </c>
    </row>
    <row r="45" spans="1:65" s="1" customFormat="1" ht="75">
      <c r="A45" s="3">
        <v>27</v>
      </c>
      <c r="B45" s="124" t="s">
        <v>181</v>
      </c>
      <c r="C45" s="124"/>
      <c r="D45" s="55" t="s">
        <v>182</v>
      </c>
      <c r="E45" s="55" t="s">
        <v>235</v>
      </c>
      <c r="F45" s="55" t="s">
        <v>244</v>
      </c>
      <c r="G45" s="55" t="s">
        <v>175</v>
      </c>
      <c r="H45" s="7"/>
      <c r="I45" s="7">
        <v>2</v>
      </c>
      <c r="J45" s="7"/>
      <c r="K45" s="7"/>
      <c r="L45" s="7"/>
      <c r="M45" s="3"/>
      <c r="N45" s="3"/>
      <c r="O45" s="3">
        <v>3</v>
      </c>
      <c r="P45" s="3"/>
      <c r="Q45" s="3"/>
      <c r="R45" s="3">
        <f t="shared" si="11"/>
        <v>6</v>
      </c>
      <c r="S45" s="89" t="str">
        <f t="shared" si="13"/>
        <v>MR</v>
      </c>
      <c r="T45" s="9" t="str">
        <f>VLOOKUP(S45,REMARK!$B$4:$E$9,4,FALSE)</f>
        <v>Secara periodik dimonitor (Sebulan Sekali)</v>
      </c>
      <c r="U45" s="125" t="s">
        <v>211</v>
      </c>
      <c r="V45" s="125"/>
      <c r="W45" s="58">
        <v>1</v>
      </c>
      <c r="X45" s="58"/>
      <c r="Y45" s="58"/>
      <c r="Z45" s="58"/>
      <c r="AA45" s="58"/>
      <c r="AB45" s="59">
        <v>1</v>
      </c>
      <c r="AC45" s="59"/>
      <c r="AD45" s="59"/>
      <c r="AE45" s="59"/>
      <c r="AF45" s="59"/>
      <c r="AG45" s="3">
        <f t="shared" si="12"/>
        <v>1</v>
      </c>
      <c r="AH45" s="89" t="str">
        <f t="shared" si="6"/>
        <v>SR</v>
      </c>
      <c r="AI45" s="91" t="str">
        <f>VLOOKUP(AH45,REMARK!$B$4:$E$9,4,FALSE)</f>
        <v>Tidak perlu tindakan khusus</v>
      </c>
      <c r="AJ45" s="95" t="s">
        <v>270</v>
      </c>
      <c r="AK45" s="9" t="s">
        <v>212</v>
      </c>
      <c r="AL45" s="9" t="s">
        <v>213</v>
      </c>
      <c r="AM45" s="9" t="s">
        <v>230</v>
      </c>
      <c r="AO45" s="3" t="s">
        <v>231</v>
      </c>
      <c r="AP45" s="3" t="s">
        <v>231</v>
      </c>
      <c r="AQ45" s="3" t="s">
        <v>231</v>
      </c>
      <c r="AR45" s="3" t="s">
        <v>231</v>
      </c>
      <c r="AS45" s="3" t="s">
        <v>231</v>
      </c>
      <c r="AT45" s="3" t="s">
        <v>231</v>
      </c>
      <c r="AU45" s="3" t="s">
        <v>231</v>
      </c>
      <c r="AV45" s="3" t="s">
        <v>231</v>
      </c>
      <c r="AW45" s="3" t="s">
        <v>231</v>
      </c>
      <c r="AX45" s="3" t="s">
        <v>231</v>
      </c>
      <c r="AY45" s="3" t="s">
        <v>231</v>
      </c>
      <c r="AZ45" s="3" t="s">
        <v>231</v>
      </c>
      <c r="BA45" s="100"/>
      <c r="BB45" s="103" t="s">
        <v>271</v>
      </c>
      <c r="BC45" s="103" t="s">
        <v>271</v>
      </c>
      <c r="BD45" s="103" t="s">
        <v>271</v>
      </c>
      <c r="BE45" s="103" t="s">
        <v>271</v>
      </c>
      <c r="BF45" s="103" t="s">
        <v>271</v>
      </c>
      <c r="BG45" s="105" t="s">
        <v>271</v>
      </c>
      <c r="BH45" s="105" t="s">
        <v>271</v>
      </c>
      <c r="BI45" s="105" t="s">
        <v>271</v>
      </c>
      <c r="BJ45" s="105" t="s">
        <v>271</v>
      </c>
      <c r="BK45" s="105" t="s">
        <v>271</v>
      </c>
      <c r="BL45" s="105" t="s">
        <v>271</v>
      </c>
      <c r="BM45" s="106" t="s">
        <v>271</v>
      </c>
    </row>
    <row r="46" spans="1:65" s="1" customFormat="1">
      <c r="A46" s="3"/>
      <c r="B46" s="130"/>
      <c r="C46" s="130"/>
      <c r="D46" s="9"/>
      <c r="E46" s="9"/>
      <c r="F46" s="9"/>
      <c r="G46" s="3"/>
      <c r="H46" s="7"/>
      <c r="I46" s="7"/>
      <c r="J46" s="7"/>
      <c r="K46" s="7"/>
      <c r="L46" s="7"/>
      <c r="M46" s="3"/>
      <c r="N46" s="3"/>
      <c r="O46" s="3"/>
      <c r="P46" s="3"/>
      <c r="Q46" s="3"/>
      <c r="R46" s="3"/>
      <c r="S46" s="3"/>
      <c r="T46" s="9"/>
      <c r="U46" s="125"/>
      <c r="V46" s="125"/>
      <c r="W46" s="87"/>
      <c r="X46" s="87"/>
      <c r="Y46" s="87"/>
      <c r="Z46" s="87"/>
      <c r="AA46" s="87"/>
      <c r="AB46" s="88"/>
      <c r="AC46" s="88"/>
      <c r="AD46" s="88"/>
      <c r="AE46" s="88"/>
      <c r="AF46" s="88"/>
      <c r="AG46" s="3"/>
      <c r="AH46" s="3"/>
      <c r="AI46" s="3"/>
      <c r="AJ46" s="3"/>
      <c r="AK46" s="3"/>
      <c r="AL46" s="3"/>
      <c r="AM46" s="3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100"/>
    </row>
    <row r="47" spans="1:65">
      <c r="A47" s="16"/>
      <c r="B47" s="17"/>
      <c r="C47" s="17"/>
      <c r="D47" s="17"/>
      <c r="E47" s="17"/>
      <c r="F47" s="17"/>
      <c r="G47" s="17"/>
      <c r="H47" s="22"/>
      <c r="I47" s="22"/>
      <c r="J47" s="22"/>
      <c r="K47" s="22"/>
      <c r="L47" s="22"/>
      <c r="M47" s="17"/>
      <c r="N47" s="17"/>
      <c r="O47" s="17"/>
      <c r="P47" s="17"/>
      <c r="Q47" s="17"/>
      <c r="R47" s="17"/>
      <c r="S47" s="17"/>
      <c r="T47" s="83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65">
      <c r="A48" s="24"/>
      <c r="B48" s="40" t="s">
        <v>32</v>
      </c>
      <c r="C48" s="25"/>
      <c r="D48" s="25"/>
      <c r="E48" s="25"/>
      <c r="F48" s="25"/>
      <c r="G48" s="25"/>
      <c r="H48" s="25"/>
      <c r="I48" s="25"/>
      <c r="J48" s="25"/>
      <c r="L48" s="26"/>
      <c r="M48" s="24"/>
      <c r="N48" s="24"/>
    </row>
    <row r="49" spans="1:28">
      <c r="A49" s="24"/>
      <c r="B49" s="169" t="s">
        <v>33</v>
      </c>
      <c r="C49" s="169"/>
      <c r="D49" s="169"/>
      <c r="E49" s="169"/>
      <c r="F49" s="169"/>
      <c r="G49" s="169"/>
      <c r="H49" s="169"/>
      <c r="I49" s="25"/>
      <c r="J49" s="28" t="s">
        <v>34</v>
      </c>
      <c r="K49" s="28"/>
      <c r="L49" s="26"/>
      <c r="M49" s="24"/>
      <c r="N49" s="24"/>
      <c r="O49" s="23" t="s">
        <v>55</v>
      </c>
    </row>
    <row r="50" spans="1:28" ht="2.25" customHeight="1">
      <c r="A50" s="24"/>
      <c r="B50" s="27"/>
      <c r="C50" s="27"/>
      <c r="D50" s="27"/>
      <c r="E50" s="27"/>
      <c r="F50" s="27"/>
      <c r="G50" s="27"/>
      <c r="H50" s="27"/>
      <c r="I50" s="25"/>
      <c r="J50" s="28"/>
      <c r="K50" s="28"/>
      <c r="L50" s="26"/>
      <c r="M50" s="24"/>
      <c r="N50" s="24"/>
    </row>
    <row r="51" spans="1:28" ht="21" customHeight="1">
      <c r="A51" s="141"/>
      <c r="B51" s="143"/>
      <c r="C51" s="166" t="s">
        <v>56</v>
      </c>
      <c r="D51" s="167"/>
      <c r="E51" s="167"/>
      <c r="F51" s="167"/>
      <c r="G51" s="167"/>
      <c r="H51" s="167"/>
      <c r="I51" s="25"/>
      <c r="J51" s="28"/>
      <c r="K51" s="28"/>
      <c r="L51" s="26"/>
      <c r="M51" s="24"/>
      <c r="N51" s="24"/>
      <c r="S51" s="24"/>
      <c r="U51" s="24"/>
    </row>
    <row r="52" spans="1:28">
      <c r="A52" s="156" t="s">
        <v>43</v>
      </c>
      <c r="B52" s="157"/>
      <c r="C52" s="30"/>
      <c r="D52" s="8">
        <v>1</v>
      </c>
      <c r="E52" s="8">
        <v>2</v>
      </c>
      <c r="F52" s="8">
        <v>3</v>
      </c>
      <c r="G52" s="8">
        <v>4</v>
      </c>
      <c r="H52" s="8">
        <v>5</v>
      </c>
      <c r="I52" s="25"/>
      <c r="J52" s="144" t="s">
        <v>35</v>
      </c>
      <c r="K52" s="145"/>
      <c r="L52" s="146"/>
      <c r="M52" s="31" t="s">
        <v>36</v>
      </c>
      <c r="N52" s="8"/>
      <c r="O52" s="126" t="s">
        <v>27</v>
      </c>
      <c r="P52" s="127"/>
      <c r="Q52" s="127"/>
      <c r="R52" s="127"/>
      <c r="S52" s="127"/>
      <c r="T52" s="127"/>
      <c r="U52" s="127"/>
      <c r="V52" s="128"/>
    </row>
    <row r="53" spans="1:28">
      <c r="A53" s="158"/>
      <c r="B53" s="159"/>
      <c r="C53" s="29">
        <v>1</v>
      </c>
      <c r="D53" s="33">
        <v>1</v>
      </c>
      <c r="E53" s="34">
        <v>2</v>
      </c>
      <c r="F53" s="34">
        <v>3</v>
      </c>
      <c r="G53" s="35">
        <v>4</v>
      </c>
      <c r="H53" s="35">
        <v>5</v>
      </c>
      <c r="I53" s="25"/>
      <c r="J53" s="147" t="s">
        <v>37</v>
      </c>
      <c r="K53" s="148"/>
      <c r="L53" s="149"/>
      <c r="M53" s="31" t="s">
        <v>38</v>
      </c>
      <c r="N53" s="8"/>
      <c r="O53" s="126" t="s">
        <v>28</v>
      </c>
      <c r="P53" s="127"/>
      <c r="Q53" s="127"/>
      <c r="R53" s="127"/>
      <c r="S53" s="127"/>
      <c r="T53" s="127"/>
      <c r="U53" s="127"/>
      <c r="V53" s="128"/>
    </row>
    <row r="54" spans="1:28">
      <c r="A54" s="158"/>
      <c r="B54" s="159"/>
      <c r="C54" s="29">
        <v>2</v>
      </c>
      <c r="D54" s="34">
        <v>2</v>
      </c>
      <c r="E54" s="35">
        <v>4</v>
      </c>
      <c r="F54" s="35">
        <v>6</v>
      </c>
      <c r="G54" s="36">
        <v>8</v>
      </c>
      <c r="H54" s="36">
        <v>10</v>
      </c>
      <c r="I54" s="25"/>
      <c r="J54" s="150" t="s">
        <v>39</v>
      </c>
      <c r="K54" s="151"/>
      <c r="L54" s="152"/>
      <c r="M54" s="31" t="s">
        <v>40</v>
      </c>
      <c r="N54" s="8"/>
      <c r="O54" s="126" t="s">
        <v>29</v>
      </c>
      <c r="P54" s="127"/>
      <c r="Q54" s="127"/>
      <c r="R54" s="127"/>
      <c r="S54" s="127"/>
      <c r="T54" s="127"/>
      <c r="U54" s="127"/>
      <c r="V54" s="128"/>
    </row>
    <row r="55" spans="1:28">
      <c r="A55" s="158"/>
      <c r="B55" s="159"/>
      <c r="C55" s="29">
        <v>3</v>
      </c>
      <c r="D55" s="34">
        <v>3</v>
      </c>
      <c r="E55" s="35">
        <v>6</v>
      </c>
      <c r="F55" s="36">
        <v>9</v>
      </c>
      <c r="G55" s="36">
        <v>11</v>
      </c>
      <c r="H55" s="37">
        <v>15</v>
      </c>
      <c r="I55" s="25"/>
      <c r="J55" s="153" t="s">
        <v>41</v>
      </c>
      <c r="K55" s="154"/>
      <c r="L55" s="155"/>
      <c r="M55" s="38" t="s">
        <v>42</v>
      </c>
      <c r="N55" s="8"/>
      <c r="O55" s="126" t="s">
        <v>30</v>
      </c>
      <c r="P55" s="127"/>
      <c r="Q55" s="127"/>
      <c r="R55" s="127"/>
      <c r="S55" s="127"/>
      <c r="T55" s="127"/>
      <c r="U55" s="127"/>
      <c r="V55" s="128"/>
    </row>
    <row r="56" spans="1:28">
      <c r="A56" s="158"/>
      <c r="B56" s="159"/>
      <c r="C56" s="29">
        <v>4</v>
      </c>
      <c r="D56" s="35">
        <v>4</v>
      </c>
      <c r="E56" s="36">
        <v>8</v>
      </c>
      <c r="F56" s="36">
        <v>11</v>
      </c>
      <c r="G56" s="37">
        <v>15</v>
      </c>
      <c r="H56" s="37">
        <v>20</v>
      </c>
      <c r="I56" s="25"/>
      <c r="J56" s="164" t="s">
        <v>58</v>
      </c>
      <c r="K56" s="164"/>
      <c r="L56" s="165"/>
      <c r="M56" s="162">
        <v>0</v>
      </c>
      <c r="N56" s="163"/>
      <c r="O56" s="126" t="s">
        <v>31</v>
      </c>
      <c r="P56" s="127"/>
      <c r="Q56" s="127"/>
      <c r="R56" s="127"/>
      <c r="S56" s="127"/>
      <c r="T56" s="127"/>
      <c r="U56" s="127"/>
      <c r="V56" s="128"/>
      <c r="W56" s="26"/>
      <c r="X56" s="26"/>
      <c r="Y56" s="26"/>
      <c r="Z56" s="26"/>
      <c r="AA56" s="24"/>
      <c r="AB56" s="24"/>
    </row>
    <row r="57" spans="1:28">
      <c r="A57" s="160"/>
      <c r="B57" s="161"/>
      <c r="C57" s="29">
        <v>5</v>
      </c>
      <c r="D57" s="36">
        <v>5</v>
      </c>
      <c r="E57" s="36">
        <v>10</v>
      </c>
      <c r="F57" s="37">
        <v>15</v>
      </c>
      <c r="G57" s="39">
        <v>20</v>
      </c>
      <c r="H57" s="37">
        <v>25</v>
      </c>
      <c r="I57" s="25"/>
      <c r="J57" s="25"/>
      <c r="L57" s="26"/>
      <c r="M57" s="24"/>
      <c r="N57" s="24"/>
      <c r="S57" s="32"/>
      <c r="T57" s="85"/>
      <c r="U57" s="26"/>
      <c r="V57" s="26"/>
      <c r="W57" s="26"/>
      <c r="X57" s="26"/>
      <c r="Y57" s="26"/>
      <c r="Z57" s="26"/>
      <c r="AA57" s="24"/>
      <c r="AB57" s="24"/>
    </row>
    <row r="58" spans="1:28">
      <c r="A58" s="141"/>
      <c r="B58" s="141"/>
      <c r="I58" s="25"/>
      <c r="J58" s="25"/>
      <c r="L58" s="26"/>
      <c r="M58" s="24"/>
      <c r="N58" s="24"/>
      <c r="S58" s="49"/>
      <c r="T58" s="86"/>
      <c r="U58" s="142"/>
      <c r="V58" s="142"/>
      <c r="W58" s="142"/>
      <c r="X58" s="142"/>
      <c r="Y58" s="142"/>
      <c r="Z58" s="142"/>
      <c r="AA58" s="24"/>
      <c r="AB58" s="24"/>
    </row>
    <row r="59" spans="1:28">
      <c r="A59" s="24"/>
      <c r="B59" s="25"/>
      <c r="C59" s="25"/>
      <c r="D59" s="25"/>
      <c r="E59" s="25"/>
      <c r="F59" s="25"/>
      <c r="G59" s="25"/>
      <c r="H59" s="25"/>
      <c r="I59" s="25"/>
      <c r="J59" s="25"/>
      <c r="L59" s="26"/>
      <c r="M59" s="24"/>
      <c r="N59" s="24"/>
      <c r="S59" s="24"/>
      <c r="U59" s="24"/>
      <c r="V59" s="24"/>
      <c r="W59" s="24"/>
      <c r="X59" s="24"/>
      <c r="Y59" s="24"/>
      <c r="Z59" s="24"/>
      <c r="AA59" s="24"/>
      <c r="AB59" s="24"/>
    </row>
    <row r="60" spans="1:28">
      <c r="A60" s="24"/>
      <c r="B60" s="25" t="s">
        <v>57</v>
      </c>
      <c r="C60" s="25"/>
      <c r="D60" s="25"/>
      <c r="E60" s="25"/>
      <c r="F60" s="25"/>
      <c r="G60" s="25"/>
      <c r="H60" s="25"/>
      <c r="I60" s="25"/>
      <c r="J60" s="25"/>
      <c r="L60" s="26"/>
      <c r="M60" s="24"/>
      <c r="N60" s="24"/>
    </row>
    <row r="61" spans="1:28">
      <c r="A61" s="24"/>
      <c r="B61" s="25">
        <v>1</v>
      </c>
      <c r="C61" s="25" t="s">
        <v>44</v>
      </c>
      <c r="D61" s="25"/>
      <c r="E61" s="25"/>
      <c r="F61" s="25"/>
      <c r="G61" s="25"/>
      <c r="H61" s="25"/>
      <c r="I61" s="25"/>
      <c r="J61" s="25"/>
      <c r="L61" s="26"/>
      <c r="M61" s="24"/>
      <c r="N61" s="24"/>
    </row>
    <row r="62" spans="1:28">
      <c r="A62" s="24"/>
      <c r="B62" s="25">
        <v>2</v>
      </c>
      <c r="C62" s="25" t="s">
        <v>45</v>
      </c>
      <c r="D62" s="25"/>
      <c r="E62" s="25"/>
      <c r="F62" s="25"/>
      <c r="G62" s="25"/>
      <c r="H62" s="25"/>
      <c r="I62" s="25"/>
      <c r="J62" s="25"/>
      <c r="L62" s="26"/>
      <c r="M62" s="24"/>
      <c r="N62" s="24"/>
    </row>
    <row r="63" spans="1:28">
      <c r="A63" s="24"/>
      <c r="B63" s="25">
        <v>3</v>
      </c>
      <c r="C63" s="25" t="s">
        <v>46</v>
      </c>
      <c r="D63" s="25"/>
      <c r="E63" s="25"/>
      <c r="F63" s="25"/>
      <c r="G63" s="25"/>
      <c r="H63" s="25"/>
      <c r="I63" s="25"/>
      <c r="J63" s="25"/>
      <c r="L63" s="26"/>
      <c r="M63" s="24"/>
      <c r="N63" s="24"/>
    </row>
    <row r="64" spans="1:28">
      <c r="A64" s="24"/>
      <c r="B64" s="25">
        <v>4</v>
      </c>
      <c r="C64" s="25" t="s">
        <v>47</v>
      </c>
      <c r="D64" s="25"/>
      <c r="E64" s="25"/>
      <c r="F64" s="25"/>
      <c r="G64" s="25"/>
      <c r="H64" s="25"/>
      <c r="I64" s="25"/>
      <c r="J64" s="25"/>
      <c r="L64" s="26"/>
      <c r="M64" s="24"/>
      <c r="N64" s="24"/>
    </row>
    <row r="65" spans="1:14">
      <c r="A65" s="24"/>
      <c r="B65" s="25">
        <v>5</v>
      </c>
      <c r="C65" s="25" t="s">
        <v>48</v>
      </c>
      <c r="D65" s="25"/>
      <c r="E65" s="25"/>
      <c r="F65" s="25"/>
      <c r="G65" s="25"/>
      <c r="H65" s="25"/>
      <c r="I65" s="25"/>
      <c r="J65" s="25"/>
      <c r="L65" s="26"/>
      <c r="M65" s="24"/>
      <c r="N65" s="24"/>
    </row>
    <row r="66" spans="1:14">
      <c r="A66" s="24"/>
      <c r="B66" s="25"/>
      <c r="C66" s="25"/>
      <c r="D66" s="25"/>
      <c r="E66" s="25"/>
      <c r="F66" s="25"/>
      <c r="G66" s="25"/>
      <c r="H66" s="25"/>
      <c r="I66" s="25"/>
      <c r="J66" s="25"/>
      <c r="L66" s="26"/>
      <c r="M66" s="24"/>
      <c r="N66" s="24"/>
    </row>
    <row r="67" spans="1:14">
      <c r="A67" s="24"/>
      <c r="B67" s="25" t="s">
        <v>49</v>
      </c>
      <c r="C67" s="25"/>
      <c r="D67" s="25"/>
      <c r="E67" s="25"/>
      <c r="F67" s="25"/>
      <c r="G67" s="25"/>
      <c r="H67" s="25"/>
      <c r="I67" s="25"/>
      <c r="J67" s="25"/>
      <c r="L67" s="26"/>
      <c r="M67" s="24"/>
      <c r="N67" s="24"/>
    </row>
    <row r="68" spans="1:14">
      <c r="A68" s="24"/>
      <c r="B68" s="25">
        <v>1</v>
      </c>
      <c r="C68" s="25" t="s">
        <v>50</v>
      </c>
      <c r="D68" s="25"/>
      <c r="E68" s="25"/>
      <c r="F68" s="25"/>
      <c r="G68" s="25"/>
      <c r="H68" s="25"/>
      <c r="I68" s="25"/>
      <c r="J68" s="25"/>
      <c r="L68" s="26"/>
      <c r="M68" s="24"/>
      <c r="N68" s="24"/>
    </row>
    <row r="69" spans="1:14">
      <c r="A69" s="24"/>
      <c r="B69" s="25">
        <v>2</v>
      </c>
      <c r="C69" s="25" t="s">
        <v>51</v>
      </c>
      <c r="D69" s="25"/>
      <c r="E69" s="25"/>
      <c r="F69" s="25"/>
      <c r="G69" s="25"/>
      <c r="H69" s="25"/>
      <c r="I69" s="25"/>
      <c r="J69" s="25"/>
      <c r="L69" s="26"/>
      <c r="M69" s="24"/>
      <c r="N69" s="24"/>
    </row>
    <row r="70" spans="1:14">
      <c r="A70" s="24"/>
      <c r="B70" s="25">
        <v>3</v>
      </c>
      <c r="C70" s="25" t="s">
        <v>52</v>
      </c>
      <c r="D70" s="25"/>
      <c r="E70" s="25"/>
      <c r="F70" s="25"/>
      <c r="G70" s="25"/>
      <c r="H70" s="25"/>
      <c r="I70" s="25"/>
      <c r="J70" s="25"/>
      <c r="L70" s="26"/>
      <c r="M70" s="24"/>
      <c r="N70" s="24"/>
    </row>
    <row r="71" spans="1:14">
      <c r="A71" s="24"/>
      <c r="B71" s="25">
        <v>4</v>
      </c>
      <c r="C71" s="25" t="s">
        <v>53</v>
      </c>
      <c r="D71" s="25"/>
      <c r="E71" s="25"/>
      <c r="F71" s="25"/>
      <c r="G71" s="25"/>
      <c r="H71" s="25"/>
      <c r="I71" s="25"/>
      <c r="J71" s="25"/>
      <c r="L71" s="26"/>
      <c r="M71" s="24"/>
      <c r="N71" s="24"/>
    </row>
    <row r="72" spans="1:14">
      <c r="A72" s="24"/>
      <c r="B72" s="25">
        <v>5</v>
      </c>
      <c r="C72" s="25" t="s">
        <v>54</v>
      </c>
      <c r="D72" s="25"/>
      <c r="E72" s="25"/>
      <c r="F72" s="25"/>
      <c r="G72" s="25"/>
      <c r="H72" s="25"/>
      <c r="I72" s="25"/>
      <c r="J72" s="25"/>
      <c r="L72" s="26"/>
      <c r="M72" s="24"/>
      <c r="N72" s="24"/>
    </row>
  </sheetData>
  <sortState ref="A26:H32">
    <sortCondition descending="1" ref="H26:H31"/>
  </sortState>
  <mergeCells count="125">
    <mergeCell ref="B45:C45"/>
    <mergeCell ref="U45:V45"/>
    <mergeCell ref="R8:T9"/>
    <mergeCell ref="U16:V16"/>
    <mergeCell ref="B22:C22"/>
    <mergeCell ref="U22:V22"/>
    <mergeCell ref="B23:C23"/>
    <mergeCell ref="U23:V23"/>
    <mergeCell ref="U17:V17"/>
    <mergeCell ref="B16:C16"/>
    <mergeCell ref="U14:V14"/>
    <mergeCell ref="U8:V10"/>
    <mergeCell ref="B15:C15"/>
    <mergeCell ref="U15:V15"/>
    <mergeCell ref="B14:C14"/>
    <mergeCell ref="B38:C38"/>
    <mergeCell ref="U38:V38"/>
    <mergeCell ref="B30:C30"/>
    <mergeCell ref="U30:V30"/>
    <mergeCell ref="B31:C31"/>
    <mergeCell ref="U31:V31"/>
    <mergeCell ref="B32:C32"/>
    <mergeCell ref="U32:V32"/>
    <mergeCell ref="U27:V27"/>
    <mergeCell ref="B28:C28"/>
    <mergeCell ref="U28:V28"/>
    <mergeCell ref="B44:C44"/>
    <mergeCell ref="U44:V44"/>
    <mergeCell ref="B40:C40"/>
    <mergeCell ref="U40:V40"/>
    <mergeCell ref="B41:C41"/>
    <mergeCell ref="U41:V41"/>
    <mergeCell ref="B42:C42"/>
    <mergeCell ref="U42:V42"/>
    <mergeCell ref="B33:C33"/>
    <mergeCell ref="U33:V33"/>
    <mergeCell ref="B35:C35"/>
    <mergeCell ref="U35:V35"/>
    <mergeCell ref="B36:C36"/>
    <mergeCell ref="U36:V36"/>
    <mergeCell ref="B37:C37"/>
    <mergeCell ref="U37:V37"/>
    <mergeCell ref="B43:C43"/>
    <mergeCell ref="U43:V43"/>
    <mergeCell ref="A1:C3"/>
    <mergeCell ref="A58:B58"/>
    <mergeCell ref="U58:Z58"/>
    <mergeCell ref="A51:B51"/>
    <mergeCell ref="J52:L52"/>
    <mergeCell ref="J53:L53"/>
    <mergeCell ref="J54:L54"/>
    <mergeCell ref="J55:L55"/>
    <mergeCell ref="A52:B57"/>
    <mergeCell ref="M56:N56"/>
    <mergeCell ref="J56:L56"/>
    <mergeCell ref="C51:H51"/>
    <mergeCell ref="A8:A10"/>
    <mergeCell ref="B8:C10"/>
    <mergeCell ref="D8:D10"/>
    <mergeCell ref="B17:C17"/>
    <mergeCell ref="B19:C19"/>
    <mergeCell ref="U19:V19"/>
    <mergeCell ref="W8:AA8"/>
    <mergeCell ref="B49:H49"/>
    <mergeCell ref="B20:C20"/>
    <mergeCell ref="U20:V20"/>
    <mergeCell ref="M8:Q8"/>
    <mergeCell ref="B21:C21"/>
    <mergeCell ref="AG8:AI9"/>
    <mergeCell ref="B13:C13"/>
    <mergeCell ref="U13:V13"/>
    <mergeCell ref="E8:E10"/>
    <mergeCell ref="F8:F10"/>
    <mergeCell ref="O56:V56"/>
    <mergeCell ref="O52:V52"/>
    <mergeCell ref="O53:V53"/>
    <mergeCell ref="O54:V54"/>
    <mergeCell ref="O55:V55"/>
    <mergeCell ref="B34:C34"/>
    <mergeCell ref="U34:V34"/>
    <mergeCell ref="B46:C46"/>
    <mergeCell ref="U46:V46"/>
    <mergeCell ref="B24:C24"/>
    <mergeCell ref="U24:V24"/>
    <mergeCell ref="B25:C25"/>
    <mergeCell ref="U25:V25"/>
    <mergeCell ref="B26:C26"/>
    <mergeCell ref="U26:V26"/>
    <mergeCell ref="B27:C27"/>
    <mergeCell ref="U29:V29"/>
    <mergeCell ref="B29:C29"/>
    <mergeCell ref="U21:V21"/>
    <mergeCell ref="BK8:BK10"/>
    <mergeCell ref="BL8:BL10"/>
    <mergeCell ref="BM8:BM10"/>
    <mergeCell ref="F2:AM2"/>
    <mergeCell ref="F3:AM3"/>
    <mergeCell ref="AV8:AV10"/>
    <mergeCell ref="AU8:AU10"/>
    <mergeCell ref="AZ8:AZ10"/>
    <mergeCell ref="AW8:AW10"/>
    <mergeCell ref="AX8:AX10"/>
    <mergeCell ref="AY8:AY10"/>
    <mergeCell ref="AR8:AR10"/>
    <mergeCell ref="AS8:AS10"/>
    <mergeCell ref="AT8:AT10"/>
    <mergeCell ref="AO8:AO10"/>
    <mergeCell ref="AB8:AF8"/>
    <mergeCell ref="AJ8:AJ10"/>
    <mergeCell ref="AP8:AP10"/>
    <mergeCell ref="AQ8:AQ10"/>
    <mergeCell ref="AL8:AL10"/>
    <mergeCell ref="AM8:AM10"/>
    <mergeCell ref="AK8:AK10"/>
    <mergeCell ref="G8:G10"/>
    <mergeCell ref="H8:L8"/>
    <mergeCell ref="BB8:BB10"/>
    <mergeCell ref="BC8:BC10"/>
    <mergeCell ref="BD8:BD10"/>
    <mergeCell ref="BE8:BE10"/>
    <mergeCell ref="BF8:BF10"/>
    <mergeCell ref="BG8:BG10"/>
    <mergeCell ref="BH8:BH10"/>
    <mergeCell ref="BI8:BI10"/>
    <mergeCell ref="BJ8:BJ10"/>
  </mergeCells>
  <conditionalFormatting sqref="H13:L17">
    <cfRule type="cellIs" dxfId="110" priority="152" operator="equal">
      <formula>VL</formula>
    </cfRule>
    <cfRule type="cellIs" dxfId="109" priority="151" operator="greaterThan">
      <formula>0</formula>
    </cfRule>
  </conditionalFormatting>
  <conditionalFormatting sqref="H19:L37 W19:AA37">
    <cfRule type="cellIs" dxfId="108" priority="33" operator="greaterThan">
      <formula>0</formula>
    </cfRule>
  </conditionalFormatting>
  <conditionalFormatting sqref="H40:L46">
    <cfRule type="cellIs" dxfId="107" priority="131" operator="greaterThan">
      <formula>0</formula>
    </cfRule>
  </conditionalFormatting>
  <conditionalFormatting sqref="H19:Q37 W19:AF37">
    <cfRule type="cellIs" dxfId="106" priority="34" operator="equal">
      <formula>VL</formula>
    </cfRule>
  </conditionalFormatting>
  <conditionalFormatting sqref="H40:Q46">
    <cfRule type="cellIs" dxfId="105" priority="132" operator="equal">
      <formula>VL</formula>
    </cfRule>
  </conditionalFormatting>
  <conditionalFormatting sqref="M13:Q17">
    <cfRule type="cellIs" dxfId="104" priority="146" operator="equal">
      <formula>VL</formula>
    </cfRule>
    <cfRule type="cellIs" dxfId="103" priority="145" operator="greaterThan">
      <formula>0</formula>
    </cfRule>
  </conditionalFormatting>
  <conditionalFormatting sqref="M19:Q37 AB19:AF37">
    <cfRule type="cellIs" dxfId="102" priority="32" operator="greaterThan">
      <formula>0</formula>
    </cfRule>
  </conditionalFormatting>
  <conditionalFormatting sqref="M40:Q46">
    <cfRule type="cellIs" dxfId="101" priority="130" operator="greaterThan">
      <formula>0</formula>
    </cfRule>
  </conditionalFormatting>
  <conditionalFormatting sqref="R13:R17">
    <cfRule type="cellIs" dxfId="100" priority="213" operator="between">
      <formula>8</formula>
      <formula>12</formula>
    </cfRule>
    <cfRule type="cellIs" dxfId="99" priority="214" operator="between">
      <formula>4</formula>
      <formula>6</formula>
    </cfRule>
    <cfRule type="cellIs" dxfId="98" priority="212" operator="between">
      <formula>15</formula>
      <formula>25</formula>
    </cfRule>
    <cfRule type="cellIs" dxfId="97" priority="215" operator="between">
      <formula>1</formula>
      <formula>3</formula>
    </cfRule>
    <cfRule type="cellIs" dxfId="96" priority="216" operator="equal">
      <formula>0</formula>
    </cfRule>
  </conditionalFormatting>
  <conditionalFormatting sqref="R19:R38 AG19:AG38">
    <cfRule type="cellIs" dxfId="95" priority="12" operator="between">
      <formula>8</formula>
      <formula>12</formula>
    </cfRule>
    <cfRule type="cellIs" dxfId="94" priority="13" operator="between">
      <formula>4</formula>
      <formula>6</formula>
    </cfRule>
    <cfRule type="cellIs" dxfId="93" priority="15" operator="equal">
      <formula>0</formula>
    </cfRule>
    <cfRule type="cellIs" dxfId="92" priority="14" operator="between">
      <formula>1</formula>
      <formula>3</formula>
    </cfRule>
    <cfRule type="cellIs" dxfId="91" priority="11" operator="between">
      <formula>15</formula>
      <formula>25</formula>
    </cfRule>
  </conditionalFormatting>
  <conditionalFormatting sqref="R40:R45">
    <cfRule type="cellIs" dxfId="90" priority="176" operator="equal">
      <formula>0</formula>
    </cfRule>
    <cfRule type="cellIs" dxfId="89" priority="172" operator="between">
      <formula>15</formula>
      <formula>25</formula>
    </cfRule>
    <cfRule type="cellIs" dxfId="88" priority="173" operator="between">
      <formula>8</formula>
      <formula>12</formula>
    </cfRule>
    <cfRule type="cellIs" dxfId="87" priority="175" operator="between">
      <formula>1</formula>
      <formula>3</formula>
    </cfRule>
    <cfRule type="cellIs" dxfId="86" priority="174" operator="between">
      <formula>4</formula>
      <formula>6</formula>
    </cfRule>
  </conditionalFormatting>
  <conditionalFormatting sqref="S13:S17">
    <cfRule type="cellIs" dxfId="85" priority="128" operator="equal">
      <formula>"L"</formula>
    </cfRule>
    <cfRule type="cellIs" dxfId="84" priority="127" operator="equal">
      <formula>"M"</formula>
    </cfRule>
    <cfRule type="cellIs" dxfId="83" priority="126" operator="equal">
      <formula>"H"</formula>
    </cfRule>
    <cfRule type="cellIs" dxfId="82" priority="125" operator="equal">
      <formula>"VH"</formula>
    </cfRule>
    <cfRule type="cellIs" dxfId="81" priority="124" operator="equal">
      <formula>"VL"</formula>
    </cfRule>
    <cfRule type="cellIs" dxfId="80" priority="123" operator="equal">
      <formula>"SR"</formula>
    </cfRule>
    <cfRule type="cellIs" dxfId="79" priority="122" operator="equal">
      <formula>"LR"</formula>
    </cfRule>
    <cfRule type="cellIs" dxfId="78" priority="121" operator="equal">
      <formula>"MR"</formula>
    </cfRule>
    <cfRule type="cellIs" dxfId="77" priority="120" operator="equal">
      <formula>"HR"</formula>
    </cfRule>
    <cfRule type="cellIs" dxfId="76" priority="119" operator="equal">
      <formula>"E"</formula>
    </cfRule>
    <cfRule type="cellIs" dxfId="75" priority="129" operator="equal">
      <formula>VL</formula>
    </cfRule>
  </conditionalFormatting>
  <conditionalFormatting sqref="S19:S37 AH19:AH37">
    <cfRule type="cellIs" dxfId="74" priority="23" operator="equal">
      <formula>"MR"</formula>
    </cfRule>
    <cfRule type="cellIs" dxfId="73" priority="24" operator="equal">
      <formula>"LR"</formula>
    </cfRule>
    <cfRule type="cellIs" dxfId="72" priority="25" operator="equal">
      <formula>"SR"</formula>
    </cfRule>
    <cfRule type="cellIs" dxfId="71" priority="26" operator="equal">
      <formula>"VL"</formula>
    </cfRule>
    <cfRule type="cellIs" dxfId="70" priority="28" operator="equal">
      <formula>"H"</formula>
    </cfRule>
    <cfRule type="cellIs" dxfId="69" priority="29" operator="equal">
      <formula>"M"</formula>
    </cfRule>
    <cfRule type="cellIs" dxfId="68" priority="30" operator="equal">
      <formula>"L"</formula>
    </cfRule>
    <cfRule type="cellIs" dxfId="67" priority="31" operator="equal">
      <formula>VL</formula>
    </cfRule>
    <cfRule type="cellIs" dxfId="66" priority="27" operator="equal">
      <formula>"VH"</formula>
    </cfRule>
    <cfRule type="cellIs" dxfId="65" priority="21" operator="equal">
      <formula>"E"</formula>
    </cfRule>
    <cfRule type="cellIs" dxfId="64" priority="22" operator="equal">
      <formula>"HR"</formula>
    </cfRule>
  </conditionalFormatting>
  <conditionalFormatting sqref="S40:S45">
    <cfRule type="cellIs" dxfId="63" priority="98" operator="equal">
      <formula>"HR"</formula>
    </cfRule>
    <cfRule type="cellIs" dxfId="62" priority="97" operator="equal">
      <formula>"E"</formula>
    </cfRule>
    <cfRule type="cellIs" dxfId="61" priority="99" operator="equal">
      <formula>"MR"</formula>
    </cfRule>
    <cfRule type="cellIs" dxfId="60" priority="100" operator="equal">
      <formula>"LR"</formula>
    </cfRule>
    <cfRule type="cellIs" dxfId="59" priority="101" operator="equal">
      <formula>"SR"</formula>
    </cfRule>
    <cfRule type="cellIs" dxfId="58" priority="102" operator="equal">
      <formula>"VL"</formula>
    </cfRule>
    <cfRule type="cellIs" dxfId="57" priority="104" operator="equal">
      <formula>"H"</formula>
    </cfRule>
    <cfRule type="cellIs" dxfId="56" priority="105" operator="equal">
      <formula>"M"</formula>
    </cfRule>
    <cfRule type="cellIs" dxfId="55" priority="106" operator="equal">
      <formula>"L"</formula>
    </cfRule>
    <cfRule type="cellIs" dxfId="54" priority="107" operator="equal">
      <formula>VL</formula>
    </cfRule>
    <cfRule type="cellIs" dxfId="53" priority="103" operator="equal">
      <formula>"VH"</formula>
    </cfRule>
  </conditionalFormatting>
  <conditionalFormatting sqref="T38">
    <cfRule type="containsText" dxfId="52" priority="3" operator="containsText" text="MR">
      <formula>NOT(ISERROR(SEARCH("MR",T38)))</formula>
    </cfRule>
    <cfRule type="containsText" dxfId="51" priority="4" operator="containsText" text="LR">
      <formula>NOT(ISERROR(SEARCH("LR",T38)))</formula>
    </cfRule>
    <cfRule type="containsText" dxfId="50" priority="5" operator="containsText" text="SR">
      <formula>NOT(ISERROR(SEARCH("SR",T38)))</formula>
    </cfRule>
    <cfRule type="containsText" dxfId="49" priority="2" operator="containsText" text="HR">
      <formula>NOT(ISERROR(SEARCH("HR",T38)))</formula>
    </cfRule>
    <cfRule type="containsText" dxfId="48" priority="1" operator="containsText" text="ER">
      <formula>NOT(ISERROR(SEARCH("ER",T38)))</formula>
    </cfRule>
  </conditionalFormatting>
  <conditionalFormatting sqref="W13:AA17">
    <cfRule type="cellIs" dxfId="47" priority="89" operator="greaterThan">
      <formula>0</formula>
    </cfRule>
  </conditionalFormatting>
  <conditionalFormatting sqref="W40:AA46">
    <cfRule type="cellIs" dxfId="46" priority="63" operator="greaterThan">
      <formula>0</formula>
    </cfRule>
  </conditionalFormatting>
  <conditionalFormatting sqref="W13:AF17">
    <cfRule type="cellIs" dxfId="45" priority="90" operator="equal">
      <formula>VL</formula>
    </cfRule>
  </conditionalFormatting>
  <conditionalFormatting sqref="W40:AF46">
    <cfRule type="cellIs" dxfId="44" priority="64" operator="equal">
      <formula>VL</formula>
    </cfRule>
  </conditionalFormatting>
  <conditionalFormatting sqref="AB13:AF17">
    <cfRule type="cellIs" dxfId="43" priority="88" operator="greaterThan">
      <formula>0</formula>
    </cfRule>
  </conditionalFormatting>
  <conditionalFormatting sqref="AB40:AF46">
    <cfRule type="cellIs" dxfId="42" priority="62" operator="greaterThan">
      <formula>0</formula>
    </cfRule>
  </conditionalFormatting>
  <conditionalFormatting sqref="AG13:AG17">
    <cfRule type="cellIs" dxfId="41" priority="206" operator="equal">
      <formula>0</formula>
    </cfRule>
    <cfRule type="cellIs" dxfId="40" priority="205" operator="between">
      <formula>1</formula>
      <formula>3</formula>
    </cfRule>
    <cfRule type="cellIs" dxfId="39" priority="204" operator="between">
      <formula>4</formula>
      <formula>6</formula>
    </cfRule>
    <cfRule type="cellIs" dxfId="38" priority="202" operator="between">
      <formula>15</formula>
      <formula>25</formula>
    </cfRule>
    <cfRule type="cellIs" dxfId="37" priority="203" operator="between">
      <formula>8</formula>
      <formula>12</formula>
    </cfRule>
  </conditionalFormatting>
  <conditionalFormatting sqref="AG40:AG45">
    <cfRule type="cellIs" dxfId="36" priority="170" operator="between">
      <formula>1</formula>
      <formula>3</formula>
    </cfRule>
    <cfRule type="cellIs" dxfId="35" priority="167" operator="between">
      <formula>15</formula>
      <formula>25</formula>
    </cfRule>
    <cfRule type="cellIs" dxfId="34" priority="168" operator="between">
      <formula>8</formula>
      <formula>12</formula>
    </cfRule>
    <cfRule type="cellIs" dxfId="33" priority="169" operator="between">
      <formula>4</formula>
      <formula>6</formula>
    </cfRule>
    <cfRule type="cellIs" dxfId="32" priority="171" operator="equal">
      <formula>0</formula>
    </cfRule>
  </conditionalFormatting>
  <conditionalFormatting sqref="AH13:AH17">
    <cfRule type="cellIs" dxfId="31" priority="81" operator="equal">
      <formula>"SR"</formula>
    </cfRule>
    <cfRule type="cellIs" dxfId="30" priority="78" operator="equal">
      <formula>"HR"</formula>
    </cfRule>
    <cfRule type="cellIs" dxfId="29" priority="79" operator="equal">
      <formula>"MR"</formula>
    </cfRule>
    <cfRule type="cellIs" dxfId="28" priority="80" operator="equal">
      <formula>"LR"</formula>
    </cfRule>
    <cfRule type="cellIs" dxfId="27" priority="82" operator="equal">
      <formula>"VL"</formula>
    </cfRule>
    <cfRule type="cellIs" dxfId="26" priority="84" operator="equal">
      <formula>"H"</formula>
    </cfRule>
    <cfRule type="cellIs" dxfId="25" priority="83" operator="equal">
      <formula>"VH"</formula>
    </cfRule>
    <cfRule type="cellIs" dxfId="24" priority="77" operator="equal">
      <formula>"E"</formula>
    </cfRule>
    <cfRule type="cellIs" dxfId="23" priority="87" operator="equal">
      <formula>VL</formula>
    </cfRule>
    <cfRule type="cellIs" dxfId="22" priority="86" operator="equal">
      <formula>"L"</formula>
    </cfRule>
    <cfRule type="cellIs" dxfId="21" priority="85" operator="equal">
      <formula>"M"</formula>
    </cfRule>
  </conditionalFormatting>
  <conditionalFormatting sqref="AH40:AH45">
    <cfRule type="cellIs" dxfId="20" priority="49" operator="equal">
      <formula>"L"</formula>
    </cfRule>
    <cfRule type="cellIs" dxfId="19" priority="47" operator="equal">
      <formula>"H"</formula>
    </cfRule>
    <cfRule type="cellIs" dxfId="18" priority="46" operator="equal">
      <formula>"VH"</formula>
    </cfRule>
    <cfRule type="cellIs" dxfId="17" priority="45" operator="equal">
      <formula>"VL"</formula>
    </cfRule>
    <cfRule type="cellIs" dxfId="16" priority="44" operator="equal">
      <formula>"SR"</formula>
    </cfRule>
    <cfRule type="cellIs" dxfId="15" priority="43" operator="equal">
      <formula>"LR"</formula>
    </cfRule>
    <cfRule type="cellIs" dxfId="14" priority="50" operator="equal">
      <formula>VL</formula>
    </cfRule>
    <cfRule type="cellIs" dxfId="13" priority="42" operator="equal">
      <formula>"MR"</formula>
    </cfRule>
    <cfRule type="cellIs" dxfId="12" priority="41" operator="equal">
      <formula>"HR"</formula>
    </cfRule>
    <cfRule type="cellIs" dxfId="11" priority="40" operator="equal">
      <formula>"E"</formula>
    </cfRule>
    <cfRule type="cellIs" dxfId="10" priority="48" operator="equal">
      <formula>"M"</formula>
    </cfRule>
  </conditionalFormatting>
  <pageMargins left="0.45" right="0.45" top="0.75" bottom="0.75" header="0.3" footer="0.3"/>
  <pageSetup scale="40" orientation="landscape" horizontalDpi="4294967293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text="SR" id="{B65E63C3-4D1E-4BC0-9E11-7EB1F9C2DBA5}">
            <xm:f>NOT(ISERROR(SEARCH("SR",'C:\15. P2K3 &amp; LH\2. HIRADC &amp; JSA\HIRA DC ALL CHITOSE\2024\[7. HIRADC HCGA.xlsx]HIRAC Office '!#REF!)))</xm:f>
            <x14:dxf>
              <fill>
                <patternFill>
                  <bgColor theme="6" tint="-0.24994659260841701"/>
                </patternFill>
              </fill>
            </x14:dxf>
          </x14:cfRule>
          <x14:cfRule type="containsText" priority="6" operator="containsText" text="ER" id="{2F065CA9-F5BB-43C2-B9AB-81D1F9EF9F81}">
            <xm:f>NOT(ISERROR(SEARCH("ER",'C:\15. P2K3 &amp; LH\2. HIRADC &amp; JSA\HIRA DC ALL CHITOSE\2024\[7. HIRADC HCGA.xlsx]HIRAC Office '!#REF!)))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7" operator="containsText" text="HR" id="{009CCE1F-C5D6-41C5-9712-676E940A59BC}">
            <xm:f>NOT(ISERROR(SEARCH("HR",'C:\15. P2K3 &amp; LH\2. HIRADC &amp; JSA\HIRA DC ALL CHITOSE\2024\[7. HIRADC HCGA.xlsx]HIRAC Office '!#REF!)))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8" operator="containsText" text="MR" id="{DB5618E2-2670-4100-87F6-925A1AAB2F11}">
            <xm:f>NOT(ISERROR(SEARCH("MR",'C:\15. P2K3 &amp; LH\2. HIRADC &amp; JSA\HIRA DC ALL CHITOSE\2024\[7. HIRADC HCGA.xlsx]HIRAC Office '!#REF!)))</xm:f>
            <x14:dxf>
              <fill>
                <patternFill>
                  <bgColor rgb="FFFFFF00"/>
                </patternFill>
              </fill>
            </x14:dxf>
          </x14:cfRule>
          <x14:cfRule type="containsText" priority="9" operator="containsText" text="LR" id="{9CA234CA-B3DF-429C-A140-F27B14D824D1}">
            <xm:f>NOT(ISERROR(SEARCH("LR",'C:\15. P2K3 &amp; LH\2. HIRADC &amp; JSA\HIRA DC ALL CHITOSE\2024\[7. HIRADC HCGA.xlsx]HIRAC Office '!#REF!)))</xm:f>
            <x14:dxf>
              <fill>
                <patternFill>
                  <bgColor rgb="FF92D050"/>
                </patternFill>
              </fill>
            </x14:dxf>
          </x14:cfRule>
          <xm:sqref>S38</xm:sqref>
        </x14:conditionalFormatting>
        <x14:conditionalFormatting xmlns:xm="http://schemas.microsoft.com/office/excel/2006/main">
          <x14:cfRule type="containsText" priority="20" operator="containsText" text="SR" id="{E18C700E-EF16-4C68-92B2-0E864FEAACFA}">
            <xm:f>NOT(ISERROR(SEARCH("SR",'C:\15. P2K3 &amp; LH\2. HIRADC &amp; JSA\HIRA DC ALL CHITOSE\2024\[7. HIRADC HCGA.xlsx]HIRAC Office '!#REF!)))</xm:f>
            <x14:dxf>
              <fill>
                <patternFill>
                  <bgColor theme="6" tint="-0.24994659260841701"/>
                </patternFill>
              </fill>
            </x14:dxf>
          </x14:cfRule>
          <x14:cfRule type="containsText" priority="19" operator="containsText" text="LR" id="{AE88639C-1720-405C-9645-BF641D4AD6D6}">
            <xm:f>NOT(ISERROR(SEARCH("LR",'C:\15. P2K3 &amp; LH\2. HIRADC &amp; JSA\HIRA DC ALL CHITOSE\2024\[7. HIRADC HCGA.xlsx]HIRAC Office '!#REF!)))</xm:f>
            <x14:dxf>
              <fill>
                <patternFill>
                  <bgColor rgb="FF92D050"/>
                </patternFill>
              </fill>
            </x14:dxf>
          </x14:cfRule>
          <x14:cfRule type="containsText" priority="18" operator="containsText" text="MR" id="{D71A278D-8ECE-4780-9D40-5C03202CE8EC}">
            <xm:f>NOT(ISERROR(SEARCH("MR",'C:\15. P2K3 &amp; LH\2. HIRADC &amp; JSA\HIRA DC ALL CHITOSE\2024\[7. HIRADC HCGA.xlsx]HIRAC Office '!#REF!)))</xm:f>
            <x14:dxf>
              <fill>
                <patternFill>
                  <bgColor rgb="FFFFFF00"/>
                </patternFill>
              </fill>
            </x14:dxf>
          </x14:cfRule>
          <x14:cfRule type="containsText" priority="17" operator="containsText" text="HR" id="{8EA1B973-B36A-40F9-8004-91AB7CAB9FAD}">
            <xm:f>NOT(ISERROR(SEARCH("HR",'C:\15. P2K3 &amp; LH\2. HIRADC &amp; JSA\HIRA DC ALL CHITOSE\2024\[7. HIRADC HCGA.xlsx]HIRAC Office '!#REF!)))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16" operator="containsText" text="ER" id="{AAD1E064-908E-4FE8-AF74-76C3668E0B0A}">
            <xm:f>NOT(ISERROR(SEARCH("ER",'C:\15. P2K3 &amp; LH\2. HIRADC &amp; JSA\HIRA DC ALL CHITOSE\2024\[7. HIRADC HCGA.xlsx]HIRAC Office '!#REF!)))</xm:f>
            <x14:dxf>
              <fill>
                <patternFill>
                  <bgColor rgb="FFFF0000"/>
                </patternFill>
              </fill>
            </x14:dxf>
          </x14:cfRule>
          <xm:sqref>AH38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D9"/>
  <sheetViews>
    <sheetView workbookViewId="0">
      <selection activeCell="A5" sqref="A5"/>
    </sheetView>
  </sheetViews>
  <sheetFormatPr defaultRowHeight="15"/>
  <cols>
    <col min="3" max="3" width="12.5703125" bestFit="1" customWidth="1"/>
    <col min="4" max="4" width="9.140625" style="50"/>
    <col min="5" max="5" width="65.28515625" bestFit="1" customWidth="1"/>
  </cols>
  <sheetData>
    <row r="3" spans="2:30">
      <c r="C3" s="28"/>
      <c r="D3" s="27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</row>
    <row r="4" spans="2:30" s="25" customFormat="1" ht="24" customHeight="1">
      <c r="B4" s="60">
        <v>1</v>
      </c>
      <c r="C4" s="61">
        <v>2</v>
      </c>
      <c r="D4" s="61">
        <v>3</v>
      </c>
      <c r="E4" s="61">
        <v>4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</row>
    <row r="5" spans="2:30">
      <c r="B5" s="62" t="s">
        <v>183</v>
      </c>
      <c r="C5" s="63" t="s">
        <v>35</v>
      </c>
      <c r="D5" s="41" t="s">
        <v>36</v>
      </c>
      <c r="E5" s="64" t="s">
        <v>27</v>
      </c>
      <c r="F5" s="65"/>
      <c r="G5" s="66"/>
      <c r="H5" s="67"/>
      <c r="I5" s="66"/>
      <c r="J5" s="66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</row>
    <row r="6" spans="2:30">
      <c r="B6" s="69" t="s">
        <v>184</v>
      </c>
      <c r="C6" s="70" t="s">
        <v>37</v>
      </c>
      <c r="D6" s="41" t="s">
        <v>38</v>
      </c>
      <c r="E6" s="71" t="s">
        <v>28</v>
      </c>
    </row>
    <row r="7" spans="2:30">
      <c r="B7" s="72" t="s">
        <v>185</v>
      </c>
      <c r="C7" s="73" t="s">
        <v>39</v>
      </c>
      <c r="D7" s="41" t="s">
        <v>40</v>
      </c>
      <c r="E7" s="71" t="s">
        <v>29</v>
      </c>
    </row>
    <row r="8" spans="2:30">
      <c r="B8" s="74" t="s">
        <v>186</v>
      </c>
      <c r="C8" s="75" t="s">
        <v>41</v>
      </c>
      <c r="D8" s="76" t="s">
        <v>187</v>
      </c>
      <c r="E8" s="71" t="s">
        <v>30</v>
      </c>
    </row>
    <row r="9" spans="2:30">
      <c r="B9" s="77" t="s">
        <v>188</v>
      </c>
      <c r="C9" s="78" t="s">
        <v>58</v>
      </c>
      <c r="D9" s="79">
        <v>1</v>
      </c>
      <c r="E9" s="71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HIRAC DC ENG 2025 S1</vt:lpstr>
      <vt:lpstr>REMARK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HSE</cp:lastModifiedBy>
  <cp:lastPrinted>2018-12-26T01:21:18Z</cp:lastPrinted>
  <dcterms:created xsi:type="dcterms:W3CDTF">2018-07-27T03:04:23Z</dcterms:created>
  <dcterms:modified xsi:type="dcterms:W3CDTF">2026-02-02T08:47:39Z</dcterms:modified>
</cp:coreProperties>
</file>