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\6. CMS\5. BSC Coorporate\Proses BSC 2023 untuk 2024\3. SWOT\"/>
    </mc:Choice>
  </mc:AlternateContent>
  <xr:revisionPtr revIDLastSave="0" documentId="13_ncr:1_{71C9F5C5-E2D9-4754-98CA-08ACD96FF906}" xr6:coauthVersionLast="47" xr6:coauthVersionMax="47" xr10:uidLastSave="{00000000-0000-0000-0000-000000000000}"/>
  <bookViews>
    <workbookView xWindow="-110" yWindow="-110" windowWidth="19420" windowHeight="10300" tabRatio="824" firstSheet="4" activeTab="4" xr2:uid="{00000000-000D-0000-FFFF-FFFF00000000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 (2)" sheetId="14" r:id="rId5"/>
    <sheet name="PVT Isu Int-Eks" sheetId="7" state="hidden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 (2)'!$A$6:$O$70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 (2)'!$A$1:$O$37</definedName>
    <definedName name="_xlnm.Print_Area" localSheetId="2">'Isu th.2022 All'!$A$1:$L$112</definedName>
    <definedName name="_xlnm.Print_Area" localSheetId="11">'Matrix Strategi SWOT'!$A$3:$J$41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4" l="1"/>
  <c r="F15" i="10" l="1"/>
  <c r="D15" i="10"/>
  <c r="E5" i="10" s="1"/>
  <c r="G5" i="10" s="1"/>
  <c r="M70" i="14"/>
  <c r="L70" i="14"/>
  <c r="K70" i="14"/>
  <c r="J70" i="14"/>
  <c r="G70" i="14"/>
  <c r="F32" i="9"/>
  <c r="D32" i="9"/>
  <c r="K72" i="14" l="1"/>
  <c r="E12" i="10"/>
  <c r="G12" i="10" s="1"/>
  <c r="E10" i="10"/>
  <c r="G10" i="10" s="1"/>
  <c r="E11" i="10"/>
  <c r="G11" i="10" s="1"/>
  <c r="E25" i="9"/>
  <c r="G25" i="9" s="1"/>
  <c r="E19" i="9"/>
  <c r="H70" i="14" l="1"/>
  <c r="H72" i="14" s="1"/>
  <c r="H74" i="14" s="1"/>
  <c r="F23" i="11" l="1"/>
  <c r="D23" i="11"/>
  <c r="E14" i="10"/>
  <c r="G14" i="10" s="1"/>
  <c r="E5" i="11" l="1"/>
  <c r="G5" i="11" s="1"/>
  <c r="E8" i="11"/>
  <c r="G8" i="11" s="1"/>
  <c r="E14" i="11"/>
  <c r="G14" i="11" s="1"/>
  <c r="E4" i="11"/>
  <c r="G4" i="11" s="1"/>
  <c r="E10" i="11"/>
  <c r="G10" i="11" s="1"/>
  <c r="E20" i="11"/>
  <c r="G20" i="11" s="1"/>
  <c r="E15" i="11"/>
  <c r="G15" i="11" s="1"/>
  <c r="E17" i="11"/>
  <c r="G17" i="11" s="1"/>
  <c r="E13" i="11"/>
  <c r="G13" i="11" s="1"/>
  <c r="E9" i="11"/>
  <c r="G9" i="11" s="1"/>
  <c r="E21" i="11"/>
  <c r="G21" i="11" s="1"/>
  <c r="E11" i="11"/>
  <c r="G11" i="11" s="1"/>
  <c r="E19" i="11"/>
  <c r="G19" i="11" s="1"/>
  <c r="E6" i="11"/>
  <c r="G6" i="11" s="1"/>
  <c r="E7" i="11"/>
  <c r="G7" i="11" s="1"/>
  <c r="E18" i="11"/>
  <c r="G18" i="11" s="1"/>
  <c r="E12" i="11"/>
  <c r="G12" i="11" s="1"/>
  <c r="E22" i="11"/>
  <c r="G22" i="11" s="1"/>
  <c r="E16" i="11"/>
  <c r="G16" i="11" s="1"/>
  <c r="E9" i="10"/>
  <c r="G9" i="10" s="1"/>
  <c r="E13" i="10"/>
  <c r="G13" i="10" s="1"/>
  <c r="E6" i="10"/>
  <c r="G6" i="10" s="1"/>
  <c r="E4" i="10"/>
  <c r="E7" i="10"/>
  <c r="G7" i="10" s="1"/>
  <c r="E8" i="10"/>
  <c r="G8" i="10" s="1"/>
  <c r="E10" i="9"/>
  <c r="E7" i="9"/>
  <c r="G7" i="9" s="1"/>
  <c r="E13" i="9"/>
  <c r="G13" i="9" s="1"/>
  <c r="E28" i="9"/>
  <c r="G28" i="9" s="1"/>
  <c r="E4" i="9"/>
  <c r="G4" i="9" s="1"/>
  <c r="E16" i="9"/>
  <c r="G16" i="9" s="1"/>
  <c r="E14" i="9"/>
  <c r="G14" i="9" s="1"/>
  <c r="E11" i="9"/>
  <c r="G11" i="9" s="1"/>
  <c r="E31" i="9"/>
  <c r="G31" i="9" s="1"/>
  <c r="G19" i="9"/>
  <c r="E18" i="9"/>
  <c r="G18" i="9" s="1"/>
  <c r="E29" i="9"/>
  <c r="G29" i="9" s="1"/>
  <c r="E12" i="9"/>
  <c r="G12" i="9" s="1"/>
  <c r="E9" i="9"/>
  <c r="G9" i="9" s="1"/>
  <c r="E24" i="9"/>
  <c r="G24" i="9" s="1"/>
  <c r="E15" i="9"/>
  <c r="G15" i="9" s="1"/>
  <c r="E5" i="9"/>
  <c r="G5" i="9" s="1"/>
  <c r="E27" i="9"/>
  <c r="G27" i="9" s="1"/>
  <c r="E30" i="9"/>
  <c r="G30" i="9" s="1"/>
  <c r="E6" i="9"/>
  <c r="G6" i="9" s="1"/>
  <c r="E17" i="9"/>
  <c r="G17" i="9" s="1"/>
  <c r="E23" i="9"/>
  <c r="G23" i="9" s="1"/>
  <c r="E26" i="9"/>
  <c r="G26" i="9" s="1"/>
  <c r="E20" i="9"/>
  <c r="G20" i="9" s="1"/>
  <c r="E8" i="9"/>
  <c r="G8" i="9" s="1"/>
  <c r="E22" i="9"/>
  <c r="G22" i="9" s="1"/>
  <c r="E21" i="9"/>
  <c r="G21" i="9" s="1"/>
  <c r="G4" i="10" l="1"/>
  <c r="G15" i="10" s="1"/>
  <c r="C6" i="12" s="1"/>
  <c r="E15" i="10"/>
  <c r="G10" i="9"/>
  <c r="G32" i="9" s="1"/>
  <c r="D4" i="12" s="1"/>
  <c r="E32" i="9"/>
  <c r="G23" i="11"/>
  <c r="D6" i="12" s="1"/>
  <c r="E23" i="11"/>
  <c r="E5" i="12" l="1"/>
  <c r="C11" i="12"/>
  <c r="C10" i="12"/>
  <c r="F17" i="5"/>
  <c r="D17" i="5"/>
  <c r="E14" i="5" l="1"/>
  <c r="G14" i="5" s="1"/>
  <c r="E13" i="5"/>
  <c r="G13" i="5" s="1"/>
  <c r="E7" i="5"/>
  <c r="G7" i="5" s="1"/>
  <c r="E16" i="5"/>
  <c r="G16" i="5" s="1"/>
  <c r="E5" i="5"/>
  <c r="G5" i="5" s="1"/>
  <c r="E6" i="5"/>
  <c r="G6" i="5" s="1"/>
  <c r="E4" i="5"/>
  <c r="G4" i="5" s="1"/>
  <c r="E11" i="5"/>
  <c r="G11" i="5" s="1"/>
  <c r="E9" i="5"/>
  <c r="G9" i="5" s="1"/>
  <c r="E10" i="5"/>
  <c r="G10" i="5" s="1"/>
  <c r="E8" i="5"/>
  <c r="G8" i="5" s="1"/>
  <c r="E15" i="5"/>
  <c r="E12" i="5"/>
  <c r="G12" i="5" s="1"/>
  <c r="M151" i="1"/>
  <c r="L151" i="1"/>
  <c r="K151" i="1"/>
  <c r="J151" i="1"/>
  <c r="H151" i="1"/>
  <c r="G151" i="1"/>
  <c r="E17" i="5" l="1"/>
  <c r="G15" i="5"/>
  <c r="G17" i="5" s="1"/>
  <c r="C4" i="12" s="1"/>
  <c r="K113" i="3"/>
  <c r="J113" i="3"/>
  <c r="I113" i="3"/>
  <c r="H113" i="3"/>
  <c r="G113" i="3"/>
  <c r="F113" i="3"/>
  <c r="E3" i="12" l="1"/>
  <c r="C12" i="12"/>
  <c r="C9" i="12"/>
</calcChain>
</file>

<file path=xl/sharedStrings.xml><?xml version="1.0" encoding="utf-8"?>
<sst xmlns="http://schemas.openxmlformats.org/spreadsheetml/2006/main" count="2550" uniqueCount="789">
  <si>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</si>
  <si>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</si>
  <si>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</si>
  <si>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</si>
  <si>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</si>
  <si>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</si>
  <si>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</si>
  <si>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</si>
  <si>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</si>
  <si>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</si>
  <si>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</si>
  <si>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</si>
  <si>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</si>
  <si>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</si>
  <si>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</si>
  <si>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</si>
  <si>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</si>
  <si>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</si>
  <si>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</si>
  <si>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</si>
  <si>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</si>
  <si>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</si>
  <si>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</si>
  <si>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</si>
  <si>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</si>
  <si>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</si>
  <si>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</si>
  <si>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</si>
  <si>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</si>
  <si>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</si>
  <si>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</si>
  <si>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</si>
  <si>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</si>
  <si>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</si>
  <si>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</si>
  <si>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</si>
  <si>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</si>
  <si>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</si>
  <si>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</si>
  <si>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</si>
  <si>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</si>
  <si>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</si>
  <si>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</si>
  <si>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</si>
  <si>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</si>
  <si>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</si>
  <si>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</si>
  <si>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</si>
  <si>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</si>
  <si>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</si>
  <si>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</si>
  <si>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</si>
  <si>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</si>
  <si>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</si>
  <si>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</si>
  <si>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</si>
  <si>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</si>
  <si>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</si>
  <si>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</si>
  <si>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</si>
  <si>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</si>
  <si>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</si>
  <si>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</si>
  <si>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</si>
  <si>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</si>
  <si>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</si>
  <si>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</si>
  <si>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</si>
  <si>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</si>
  <si>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</si>
  <si>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</si>
  <si>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</si>
  <si>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</si>
  <si>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</si>
  <si>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</si>
  <si>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</si>
  <si>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</si>
  <si>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</si>
  <si>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</si>
  <si>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</si>
  <si>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</si>
  <si>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</si>
  <si>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</si>
  <si>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</si>
  <si>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</si>
  <si>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</si>
  <si>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</si>
  <si>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</si>
  <si>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</si>
  <si>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</si>
  <si>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</si>
  <si>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</si>
  <si>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</si>
  <si>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</si>
  <si>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</si>
  <si>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</si>
  <si>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</si>
  <si>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</si>
  <si>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</si>
  <si>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</si>
  <si>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</si>
  <si>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</si>
  <si>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</si>
  <si>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</si>
  <si>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</si>
  <si>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</si>
  <si>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</si>
  <si>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</si>
  <si>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</si>
  <si>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</si>
  <si>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</si>
  <si>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</si>
  <si>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</si>
  <si>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</si>
  <si>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</si>
  <si>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</si>
  <si>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</si>
  <si>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</si>
  <si>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</si>
  <si>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</si>
  <si>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</si>
  <si>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</si>
  <si>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</si>
  <si>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</si>
  <si>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</si>
  <si>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</si>
  <si>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</si>
  <si>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</si>
  <si>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</si>
  <si>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</si>
  <si>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</si>
  <si>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</si>
  <si>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</si>
  <si>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</si>
  <si>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</si>
  <si>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</si>
  <si>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</si>
  <si>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</si>
  <si>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</si>
  <si>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</si>
  <si>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</si>
  <si>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</si>
  <si>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</si>
  <si>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</si>
  <si>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</si>
  <si>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</si>
  <si>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</si>
  <si>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</si>
  <si>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</si>
  <si>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</si>
  <si>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</si>
  <si>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</si>
  <si>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</si>
  <si>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</si>
  <si>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</si>
  <si>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</si>
  <si>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</si>
  <si>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</si>
  <si>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</si>
  <si>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</si>
  <si>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</si>
  <si>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</si>
  <si>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</si>
  <si>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</si>
  <si>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</si>
  <si>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</si>
  <si>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</si>
  <si>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</si>
  <si>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</si>
  <si>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</si>
  <si>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</si>
  <si>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</si>
  <si>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</si>
  <si>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</si>
  <si>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</si>
  <si>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</si>
  <si>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</si>
  <si>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</si>
  <si>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</si>
  <si>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</si>
  <si>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</si>
  <si>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</si>
  <si>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</si>
  <si>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</si>
  <si>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</si>
  <si>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</si>
  <si>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</si>
  <si>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</si>
  <si>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</si>
  <si>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</si>
  <si>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</si>
  <si>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</si>
  <si>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</si>
  <si>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</si>
  <si>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</si>
  <si>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</si>
  <si>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</si>
  <si>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</si>
  <si>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</si>
  <si>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</si>
  <si>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</si>
  <si>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</si>
  <si>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</si>
  <si>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</si>
  <si>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</si>
  <si>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</si>
  <si>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</si>
  <si>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</si>
  <si>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</si>
  <si>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</si>
  <si>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</si>
  <si>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</si>
  <si>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</si>
  <si>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</si>
  <si>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</si>
  <si>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</si>
  <si>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</si>
  <si>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</si>
  <si>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</si>
  <si>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</si>
  <si>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</si>
  <si>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</si>
  <si>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</si>
  <si>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</si>
  <si>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</si>
  <si>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</si>
  <si>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</si>
  <si>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</si>
  <si>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</si>
  <si>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</si>
  <si>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</si>
  <si>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</si>
  <si>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</si>
  <si>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</si>
  <si>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</si>
  <si>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</si>
  <si>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</si>
  <si>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</si>
  <si>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</si>
  <si>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</si>
  <si>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</si>
  <si>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</si>
  <si>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</si>
  <si>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</si>
  <si>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</si>
  <si>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</si>
  <si>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</si>
  <si>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</si>
  <si>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</si>
  <si>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</si>
  <si>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</si>
  <si>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</si>
  <si>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</si>
  <si>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</si>
  <si>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</si>
  <si>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</si>
  <si>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</si>
  <si>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</si>
  <si>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</si>
  <si>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</si>
  <si>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</si>
  <si>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</si>
  <si>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</si>
  <si>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</si>
  <si>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</si>
  <si>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</si>
  <si>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</si>
  <si>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</si>
  <si>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</si>
  <si>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</si>
  <si>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</si>
  <si>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</si>
  <si>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</si>
  <si>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</si>
  <si>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</si>
  <si>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</si>
  <si>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</si>
  <si>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</si>
  <si>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</si>
  <si>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</si>
  <si>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</si>
  <si>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</si>
  <si>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</si>
  <si>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</si>
  <si>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</si>
  <si>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</si>
  <si>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</si>
  <si>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</si>
  <si>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</si>
  <si>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</si>
  <si>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</si>
  <si>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</si>
  <si>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</si>
  <si>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</si>
  <si>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</si>
  <si>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</si>
  <si>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</si>
  <si>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</si>
  <si>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</si>
  <si>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</si>
  <si>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</si>
  <si>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</si>
  <si>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</si>
  <si>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</si>
  <si>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</si>
  <si>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</si>
  <si>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</si>
  <si>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</si>
  <si>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</si>
  <si>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</si>
  <si>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</si>
  <si>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</si>
  <si>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</si>
  <si>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</si>
  <si>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</si>
  <si>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</si>
  <si>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</si>
  <si>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</si>
  <si>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</si>
  <si>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</si>
  <si>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</si>
  <si>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</si>
  <si>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</si>
  <si>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</si>
  <si>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</si>
  <si>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</si>
  <si>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</si>
  <si>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</si>
  <si>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</si>
  <si>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</si>
  <si>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</si>
  <si>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</si>
  <si>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</si>
  <si>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</si>
  <si>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</si>
  <si>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</si>
  <si>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</si>
  <si>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</si>
  <si>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</si>
  <si>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</si>
  <si>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</si>
  <si>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</si>
  <si>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</si>
  <si>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</si>
  <si>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</si>
  <si>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</si>
  <si>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</si>
  <si>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</si>
  <si>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</si>
  <si>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</si>
  <si>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</si>
  <si>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</si>
  <si>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</si>
  <si>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</si>
  <si>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</si>
  <si>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</si>
  <si>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</si>
  <si>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</si>
  <si>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</si>
  <si>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</si>
  <si>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</si>
  <si>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</si>
  <si>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</si>
  <si>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</si>
  <si>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</si>
  <si>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</si>
  <si>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</si>
  <si>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</si>
  <si>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</si>
  <si>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</si>
  <si>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</si>
  <si>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</si>
  <si>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</si>
  <si>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</si>
  <si>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</si>
  <si>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</si>
  <si>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</si>
  <si>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</si>
  <si>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</si>
  <si>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</si>
  <si>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</si>
  <si>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</si>
  <si>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</si>
  <si>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</si>
  <si>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</si>
  <si>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</si>
  <si>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</si>
  <si>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</si>
  <si>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</si>
  <si>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</si>
  <si>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</si>
  <si>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</si>
  <si>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</si>
  <si>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</si>
  <si>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</si>
  <si>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</si>
  <si>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</si>
  <si>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</si>
  <si>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</si>
  <si>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</si>
  <si>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</si>
  <si>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</si>
  <si>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</si>
  <si>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</si>
  <si>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</si>
  <si>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</si>
  <si>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</si>
  <si>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</si>
  <si>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</si>
  <si>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</si>
  <si>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</si>
  <si>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</si>
  <si>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</si>
  <si>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</si>
  <si>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</si>
  <si>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</si>
  <si>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</si>
  <si>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</si>
  <si>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</si>
  <si>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</si>
  <si>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</si>
  <si>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</si>
  <si>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</si>
  <si>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</si>
  <si>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</si>
  <si>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</si>
  <si>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</si>
  <si>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</si>
  <si>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</si>
  <si>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</si>
  <si>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</si>
  <si>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</si>
  <si>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</si>
  <si>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</si>
  <si>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</si>
  <si>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</si>
  <si>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</si>
  <si>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</si>
  <si>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</si>
  <si>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</si>
  <si>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</si>
  <si>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</si>
  <si>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</si>
  <si>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</si>
  <si>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</si>
  <si>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</si>
  <si>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</si>
  <si>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</si>
  <si>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</si>
  <si>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</si>
  <si>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</si>
  <si>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</si>
  <si>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</si>
  <si>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</si>
  <si>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</si>
  <si>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</si>
  <si>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</si>
  <si>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</si>
  <si>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</si>
  <si>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</si>
  <si>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</si>
  <si>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</si>
  <si>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</si>
  <si>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</si>
  <si>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</si>
  <si>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</si>
  <si>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</si>
  <si>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</si>
  <si>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</si>
  <si>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</si>
  <si>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</si>
  <si>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</si>
  <si>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</si>
  <si>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</si>
  <si>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</si>
  <si>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</si>
  <si>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</si>
  <si>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</si>
  <si>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</si>
  <si>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</si>
  <si>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</si>
  <si>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</si>
  <si>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</si>
  <si>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</si>
  <si>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</si>
  <si>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</si>
  <si>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</si>
  <si>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</si>
  <si>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</si>
  <si>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</si>
  <si>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</si>
  <si>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</si>
  <si>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</si>
  <si>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</si>
  <si>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</si>
  <si>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</si>
  <si>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</si>
  <si>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</si>
  <si>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</si>
  <si>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</si>
  <si>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</si>
  <si>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</si>
  <si>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</si>
  <si>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</si>
  <si>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</si>
  <si>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</si>
  <si>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</si>
  <si>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</si>
  <si>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</si>
  <si>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</si>
  <si>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</si>
  <si>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</si>
  <si>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Peningkatan kualitas hubungan kerja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</si>
  <si>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</si>
  <si>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</si>
  <si>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</si>
  <si>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</si>
  <si>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</si>
  <si>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</si>
  <si>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</si>
  <si>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</si>
  <si>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</si>
  <si>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</si>
  <si>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</si>
  <si>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</si>
  <si>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</si>
  <si>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</si>
  <si>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</si>
  <si>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</si>
  <si>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</si>
  <si>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</si>
  <si>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</si>
  <si>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</si>
  <si>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</si>
  <si>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</si>
  <si>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</si>
  <si>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</si>
  <si>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</si>
  <si>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</si>
  <si>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</si>
  <si>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</si>
  <si>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</si>
  <si>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</si>
  <si>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</si>
  <si>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</si>
  <si>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</si>
  <si>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Memaksimalkan system dan teknologi informasi yang telah ada</t>
  </si>
  <si>
    <t>ST7</t>
  </si>
  <si>
    <t>ST8</t>
  </si>
  <si>
    <t>Menjaga hubungan yang baik dengan para stakeholder</t>
  </si>
  <si>
    <t>Meningkatkan kinerja keuangan yang baik termasuk didalamnya efisiensi, efektifitas dan cost reduction</t>
  </si>
  <si>
    <t>Analisa alur proses produksi yang streamline</t>
  </si>
  <si>
    <t>Mencari alternative vendor dengan harga yang lebih kompetitive demi menekan harga jual produk</t>
  </si>
  <si>
    <t>Komunikasi yang baik dengan para vendor (stakeholders)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</si>
  <si>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</si>
  <si>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</si>
  <si>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</si>
  <si>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</si>
  <si>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 xml:space="preserve">Mesin Chrome dan powder coating dalam kondisi baik dan tidak ada kerusakan </t>
  </si>
  <si>
    <t>Downtime mesin tinggi karena mesin produksi khususnya chrome dan powder coating yang sering rusak</t>
  </si>
  <si>
    <t xml:space="preserve">Kondisi sarana dan prasarana produksi yang baik </t>
  </si>
  <si>
    <t>Fasilitas</t>
  </si>
  <si>
    <t>Kenyamanan dan kelancaran produksi kadang terganggu dengan kondisi gedung yang kurang memadai Kondisi gedung bocor dan beberapa bagian keropos</t>
  </si>
  <si>
    <t>Regenerasi dan transfer of skill  karyawan tepat waktu</t>
  </si>
  <si>
    <t>Banyak SDM mulai memasuki usia pensiun</t>
  </si>
  <si>
    <t>Produktifitas dan kinerja organisasi yang kurang maksimal terutama dari SDM dan perencanaan</t>
  </si>
  <si>
    <t>Kenaikan bahan baku, material dan spare part tidak berpengaruh pada pengadaan</t>
  </si>
  <si>
    <t xml:space="preserve">Effisiensi dan penggunaan sumber energi alternatif  </t>
  </si>
  <si>
    <t>Karyawan</t>
  </si>
  <si>
    <t>Kenaikan Upah dan prosesnya tidak mempengaruhi kinerja organisasi</t>
  </si>
  <si>
    <t>Proses dalam penetapan Kenaikan upah (UMK/UMP) tahunan sangat berpengaruh pada produkstifitas</t>
  </si>
  <si>
    <t>Suplly bahan baku lancar sesuai dengan perencanaan kebutuhan</t>
  </si>
  <si>
    <t>Pemerintah/ NGO/ Lingkungan</t>
  </si>
  <si>
    <t>Perubahan atau terbitnya Peraturan baru baik dari lembaga atau Pemerintah terkait limbah, Lingkungan, K3 dan hubungan Industri</t>
  </si>
  <si>
    <t>Transformasi teknologi dengan menggunakan mesin yang lebih modern dengan tingkat produktifitas yang lebih tinggi</t>
  </si>
  <si>
    <t>Masih adanya mesin-mesin lama dengan teknologi lama yang tingkat produktifitasnya kurang maksimal</t>
  </si>
  <si>
    <t>Tidak ada kesalahan ataupun ketidak lengkapan dalam pengiriman barang jadi</t>
  </si>
  <si>
    <t>Sering terjadi kesalahan atau ketidak lengkapan isi dalam pengiriman produk jadi ke konsumen</t>
  </si>
  <si>
    <t>Kebijakan harga untuk komponen after sales servis</t>
  </si>
  <si>
    <t>Penentuan harga jual yang kompetitif atau sebanding dengan harapan konsumen</t>
  </si>
  <si>
    <t>Harga barang jadi untuk produk sejenis masih cukup tinggi dibandingkan dengan kompetitor atau tingkat kesanggupan konsumen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</si>
  <si>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</si>
  <si>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</si>
  <si>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</si>
  <si>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</si>
  <si>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 xml:space="preserve">Customer </t>
  </si>
  <si>
    <t>Sistem penjualan secara digital</t>
  </si>
  <si>
    <t>Mengambil market di wilayah yang selama ini belum tersentuh</t>
  </si>
  <si>
    <t>Masih terbukanya wilayah pemasaran baru yang selama ini belum tersentuh, baik untuk pemasaran lokal atau internasional</t>
  </si>
  <si>
    <t>Pemerintah/ Lembaga</t>
  </si>
  <si>
    <t>Stabilibas dalam penggunaan dana belanja pemerintah</t>
  </si>
  <si>
    <t>Adanya pemilihan umum baik untuk pemilihan presiden ataupun legeslatif mempengaruhi penjualan</t>
  </si>
  <si>
    <t>Area free space yang cukup untuk memudahkan dalam penataan</t>
  </si>
  <si>
    <t>Kurangnya area free space dilingkungan pabrik membuat sulit dalam penataan lay out</t>
  </si>
  <si>
    <t>Perawatan mesin, Sarana &amp; Prasarana lebih optimal</t>
  </si>
  <si>
    <t>Masih kurangnya ketelibatan operator atau karyawan dalam pelaksanaan autonomus maintenance</t>
  </si>
  <si>
    <t>Konversi bahan bakar menuju bahan bakar ramah lingkungan</t>
  </si>
  <si>
    <t xml:space="preserve">Adanya perubahan Regulasi terkait dengan Penggunaan bahan bakar industri yang ramah lingkungan </t>
  </si>
  <si>
    <t>Dapat memenuhi permintaan Alkes sesuai proyeksi</t>
  </si>
  <si>
    <t>Produk yang dipasarkan ke Pemerintahan sudah tersertifikasi TKDN</t>
  </si>
  <si>
    <t xml:space="preserve">Kebijakan pemerintah terkait pemberian insentif pada produk yang sudah memiliki sertifikasi TKDN </t>
  </si>
  <si>
    <t>Pengetahuan tentang pengurusan ijin impor</t>
  </si>
  <si>
    <t>Sulitnya pengurusan perijinan impor material (kayu &amp; NSB) dengan sistem aplikasi OSS</t>
  </si>
  <si>
    <t>Kurangnya personel yang menguasai peraturan kepabeanan</t>
  </si>
  <si>
    <t>Harga produk Chitose bisa berkompetisi dengan harga pesaing</t>
  </si>
  <si>
    <t>Harga Jual</t>
  </si>
  <si>
    <t>Harga produk Nursing Bed yang masih lebih tinggi dari harga pesaing</t>
  </si>
  <si>
    <t>Lembaga/ Pemerintah</t>
  </si>
  <si>
    <t>Penyesuaian yang cepat terhadap perubahan peraturan</t>
  </si>
  <si>
    <t>Adanya perubahan tentang peraturan impor yang mempengaruhi proses impor dan ekspor</t>
  </si>
  <si>
    <t>Kurs dolar bertahan pada satu nilai yang stabil</t>
  </si>
  <si>
    <t>Perubahan pada Kurs Dolar sangat sering terjadi dan cenderung naik sehingga berpengaruh pada pengadaan</t>
  </si>
  <si>
    <t>Pembatasan produk Impor</t>
  </si>
  <si>
    <t>Simplifikasi bahan baku</t>
  </si>
  <si>
    <t>Spesifikasi Bahan baku (material) yang sangat banyak variasinya sehingga menyulitkan dalam pengadaan</t>
  </si>
  <si>
    <t>Permintaan produk customize dari konsumen cenderung meningkat dan cukup banyak</t>
  </si>
  <si>
    <t>Closing bisa dilakukan maksimal H+1</t>
  </si>
  <si>
    <t>Karyawan peduli terhadap kualitas pekerjaan dan hasil kerja</t>
  </si>
  <si>
    <t>Kepedulian (Care) atas kualitas barang yang diterima dan dihasilkan masih rendah</t>
  </si>
  <si>
    <t>Menjaga Kualitas agar bisa tetap kompetitif</t>
  </si>
  <si>
    <t>Optimalisasi peluang kerjasama dengan instansi pemerintah</t>
  </si>
  <si>
    <t>Peluang untuk meningkatkan Kerjasama dengan Instansi Pemerintah untuk produk school yang sudah terjalin dengan baik</t>
  </si>
  <si>
    <t>Kompetensi sesuai standar yang ditetapkan</t>
  </si>
  <si>
    <t>Kompetensi SDM masih dibawah yang di harapkan sehingga menghambat produktifitas</t>
  </si>
  <si>
    <t>Meminimalkan spesifikasi khusus</t>
  </si>
  <si>
    <t>Permintaan Spesifikasi khusus sehingga menimbulkan single supplier</t>
  </si>
  <si>
    <t>Akurasi stok baik sistem dengan aktual tidak ada perbedaan</t>
  </si>
  <si>
    <t>Masih belum akuratnya stok sistem sehingga masih ditemukan adanya perbedaan antara stok sistem dengan aktual yang berakibat kurangnya akurasi perencanaan</t>
  </si>
  <si>
    <t>Tidak ada keterlambatan pembayaran</t>
  </si>
  <si>
    <t xml:space="preserve">Terjadinya keterlambatan pembayaran ke vendor </t>
  </si>
  <si>
    <t>Planning SDM berjalan sesuai rencana</t>
  </si>
  <si>
    <t>Sertifikasi SDM belum dilakukan sesuai dengan kebutuhan</t>
  </si>
  <si>
    <t>Developmen SDM sesuai rencana</t>
  </si>
  <si>
    <t>Organisasi internal</t>
  </si>
  <si>
    <t>Membangun suasana kerja yang kondusif dengan mitra bipartit</t>
  </si>
  <si>
    <t>Meningkatkan harmonisasi kerjasama LKS Bipartit untuk mendukung kinerja perusahaan (IOC, DKM, Koperasi, PUK, CSR)</t>
  </si>
  <si>
    <t xml:space="preserve">Maksimalisasi manfaat sistem manajemen </t>
  </si>
  <si>
    <t>Implementasi ISO terintegrasi yang lebih memberikan manfaat pada organisasi untuk lebih efektif</t>
  </si>
  <si>
    <t>Masyarakat</t>
  </si>
  <si>
    <t>Tidak ada komplain atau klaim dari stakeholder</t>
  </si>
  <si>
    <t>Payroll yang lebih efektif dan efisien</t>
  </si>
  <si>
    <t>dapat memenuhi regulasi tanpa ada gejolak internal</t>
  </si>
  <si>
    <t>Mengimplementasikan perkembangan teknologi AI yang tepat guna</t>
  </si>
  <si>
    <t>Perubahan generasi dalam SDM tidak berpengaruh pada kinerja perusahaan</t>
  </si>
  <si>
    <t>Pemegang saham</t>
  </si>
  <si>
    <t>Kinerja keuangan yang lebih bagus dari sebelumnya</t>
  </si>
  <si>
    <t>ROE tidak tercapai</t>
  </si>
  <si>
    <t>Deviden lebih dari tahun sebelum</t>
  </si>
  <si>
    <t>Penurunan deviden</t>
  </si>
  <si>
    <t>Kenaikan upah minimal sesuai kenaikan UMK/ UMP</t>
  </si>
  <si>
    <t>Kesejahteraan</t>
  </si>
  <si>
    <t>Kenaikan upah lebih rendah</t>
  </si>
  <si>
    <t>Penyediaan APD sesuai standar dan memperhatikan aspek kenyamanan</t>
  </si>
  <si>
    <t>Disiplin dalam penggunaan APD kurang</t>
  </si>
  <si>
    <t xml:space="preserve">Suasana Kerja Kondusif </t>
  </si>
  <si>
    <t xml:space="preserve">Pengaruh tahun politik pada penurunan  hubungan  industrial </t>
  </si>
  <si>
    <t>Hubungan yang harmonis dengan masyarakat sekitar</t>
  </si>
  <si>
    <t>CSR untuk masyarakat sekitar</t>
  </si>
  <si>
    <t>Zero Accident</t>
  </si>
  <si>
    <t>Masih terjadinya kecelakaan kerja pada karyawan</t>
  </si>
  <si>
    <t>Tidak ada dampak jika ada kondisi luar biasa (Kebakaran, Pencemaran dll)</t>
  </si>
  <si>
    <t>K3 &amp; Lingkungan</t>
  </si>
  <si>
    <t>Terjadinya kejadian luar biasa  yang berdampak pada lingkungan</t>
  </si>
  <si>
    <t>Outsourching</t>
  </si>
  <si>
    <t>Outsourching memberikan dampak positif untuk organisasi</t>
  </si>
  <si>
    <t>Penggunaan Outsourching dan kerjasama dengan mitra terpercaya</t>
  </si>
  <si>
    <t>Produktivitas dan kinerja organisasi haruslah maksimal</t>
  </si>
  <si>
    <t>Perubahan regulasi yang ada harus dengan cepat dapat diadaptasi oleh CINT</t>
  </si>
  <si>
    <t>Kepatuhan pada regulasi dan perizinan lainnya</t>
  </si>
  <si>
    <t>Keluhan terhadap kualitas packaging produk CINT yang kurang baik</t>
  </si>
  <si>
    <t>2nd</t>
  </si>
  <si>
    <t>3rd</t>
  </si>
  <si>
    <t>Optimalisasi Sistem Manajemen ISO terintegrasi</t>
  </si>
  <si>
    <t>Mempertahankan keunggulan kualitas produk CINT</t>
  </si>
  <si>
    <t>4th</t>
  </si>
  <si>
    <t>Meningkatkan kualitas SDM</t>
  </si>
  <si>
    <t>SO9</t>
  </si>
  <si>
    <t>Mempertahankan kualitas produk CINT ditengah kenaikan harga bahan baku</t>
  </si>
  <si>
    <t>Review sistem kerja</t>
  </si>
  <si>
    <t>Meningkatkan efisiensi dan efektivitas perencanaan</t>
  </si>
  <si>
    <t xml:space="preserve">Maksimalkan otomatisasi maintenance </t>
  </si>
  <si>
    <t>Monitoring terhadap ketercapaian target proses dan kepatuhan</t>
  </si>
  <si>
    <t>Pengelolaan keuangan perusahaan yang baik</t>
  </si>
  <si>
    <t>Perencanaan dan pengelolaan SDM yang baik</t>
  </si>
  <si>
    <t>W09</t>
  </si>
  <si>
    <t>Perencanaan produksi dari hulu s.d. hilir harus terintegrasi, termonitoring dan achieveble</t>
  </si>
  <si>
    <t>Mempertahankan kualitas produk CINT</t>
  </si>
  <si>
    <t>Meningkatkan penerapan sistem informasi dan teknologi</t>
  </si>
  <si>
    <t>ST9</t>
  </si>
  <si>
    <t>Aging ratio Piutang (AR) Tinggi</t>
  </si>
  <si>
    <t>Operasional</t>
  </si>
  <si>
    <t>Turn Over Inventory Rendah (Inventory Tinggi)</t>
  </si>
  <si>
    <t>Kinerja Organisasi</t>
  </si>
  <si>
    <t>Akses dokumen perusahaan dan informasi sudah terintegrasi dalam satu sistem</t>
  </si>
  <si>
    <t>Minimnya pemahaman SOP manajemen mutu, K3 dan Lingkungan dan belum tersosialisasikan secara efektif</t>
  </si>
  <si>
    <t>Selisih stock inventory (baik bahan baku,komponen dan Finish Good)</t>
  </si>
  <si>
    <t>Sarana &amp; Prasarana</t>
  </si>
  <si>
    <t>Organisasi</t>
  </si>
  <si>
    <t xml:space="preserve">Operasional Perusahaan Berjalan lancar </t>
  </si>
  <si>
    <t xml:space="preserve">Turn Over inventory tinggi (Tidak Overstock, penjualan optimal)  </t>
  </si>
  <si>
    <t>Akses informasi lebih cepat dan efisien</t>
  </si>
  <si>
    <t>Proses kerja lebih efektif dan meminimalisir risiko yang ada</t>
  </si>
  <si>
    <t>Nilai Persediaan dalam laporan keuangan akurat</t>
  </si>
  <si>
    <t xml:space="preserve">Tingkat resiko kecelakaan kerja rendah, mengurangi pencemaran lingkungan dan regulasi terpenuhi </t>
  </si>
  <si>
    <t xml:space="preserve">Sistem penjualan masih menggunakan cara konservatif </t>
  </si>
  <si>
    <t>Kemudahan terkait regulasi impor untuk produk sejenis oleh pemerintah</t>
  </si>
  <si>
    <t>Akurasi dan kecepatan informasi ketersediaan material dari supplier dan subcon sering tidak tepat</t>
  </si>
  <si>
    <t>Proses SAP terkendala pada Clossing Inventory, BOM, penyelesaian PO, stock, dll yang membutuhkan waktu cukup lama</t>
  </si>
  <si>
    <t>Kurangnya perawatan dan pengendalian sarana prasarana K3 dan Lingkungan termasuk APD</t>
  </si>
  <si>
    <t>Kesiapan program SDM untuk rekrutmen Gen Z</t>
  </si>
  <si>
    <t>Masih kurangnya keterlibatan operator atau karyawan dalam pelaksanaan autonomus maintenance</t>
  </si>
  <si>
    <t>Market</t>
  </si>
  <si>
    <t>Pengembangan produk Nursingbed dengan harga jual yang kompetitif</t>
  </si>
  <si>
    <t>Perubahan kerjasama subcon menjadi supplier</t>
  </si>
  <si>
    <t>Subcon</t>
  </si>
  <si>
    <t>Permindahan Ibukota Negara ke IKN</t>
  </si>
  <si>
    <t>Peluang kerjasama dengan supplier atau subcon baru untuk mempercepat penyediaan material</t>
  </si>
  <si>
    <t>Ketersediaan SDM Gen Z untuk antisipasi banyaknya karyawan yang memasuki masa pensiun</t>
  </si>
  <si>
    <t>1st</t>
  </si>
  <si>
    <t>1, 2</t>
  </si>
  <si>
    <t>Pengelolaan perencanaan produksi &amp; keuangan yang baik</t>
  </si>
  <si>
    <t>2, 3</t>
  </si>
  <si>
    <t>4, 9</t>
  </si>
  <si>
    <t>4, 8</t>
  </si>
  <si>
    <t>Mencari alternatif vendor agar tidak terlalu bergantung kepada satu vendor</t>
  </si>
  <si>
    <t>2, 4</t>
  </si>
  <si>
    <t>1, 4</t>
  </si>
  <si>
    <t xml:space="preserve">Meningkatkan program sustainability </t>
  </si>
  <si>
    <t>Pemenuhan peraturan perundangan dan harmonisasi LKS Bipartit</t>
  </si>
  <si>
    <t>8, 9</t>
  </si>
  <si>
    <t>Menerapkan program kaderisasi karyawan</t>
  </si>
  <si>
    <t>Pemenuhan standar yang diminta para customer</t>
  </si>
  <si>
    <t>Pengelolaan subcon &amp; internal CINT agar dapat bekerja lebih efisien</t>
  </si>
  <si>
    <t>1, 5</t>
  </si>
  <si>
    <t>Penyesuaian dengan cepat terhadap perubahan regulasi</t>
  </si>
  <si>
    <t>WT8</t>
  </si>
  <si>
    <t>2, 5</t>
  </si>
  <si>
    <t>Optimalisasi sumber daya yang dimiliki CINT</t>
  </si>
  <si>
    <t>1, 2, 3, 4</t>
  </si>
  <si>
    <t>1, 2, 3, 4, 7</t>
  </si>
  <si>
    <t>4, 5</t>
  </si>
  <si>
    <t>4, 5, 6, 7</t>
  </si>
  <si>
    <t>2, 3, 4</t>
  </si>
  <si>
    <t>1, 2, 3, 9</t>
  </si>
  <si>
    <t>2, 3, 6, 9</t>
  </si>
  <si>
    <t>5, 7</t>
  </si>
  <si>
    <t>Meningkatkan hubungan dengan masyarakat sekitar</t>
  </si>
  <si>
    <t>SO10</t>
  </si>
  <si>
    <t>5, 9</t>
  </si>
  <si>
    <t>2, 3, 6</t>
  </si>
  <si>
    <t>2, 9, 10</t>
  </si>
  <si>
    <t>1, 3</t>
  </si>
  <si>
    <t>2, 3, 7</t>
  </si>
  <si>
    <t>1, 2, 9</t>
  </si>
  <si>
    <t>1, 2, 8</t>
  </si>
  <si>
    <t>7, 8</t>
  </si>
  <si>
    <t>3, 7, 8</t>
  </si>
  <si>
    <t>2, 3, 5</t>
  </si>
  <si>
    <t>2, 3, 5, 7</t>
  </si>
  <si>
    <t>2, 3, 5, 6, 8</t>
  </si>
  <si>
    <t>2, 5, 9</t>
  </si>
  <si>
    <t>2, 6</t>
  </si>
  <si>
    <t>4, 6</t>
  </si>
  <si>
    <t>Kenaikan harga bahan bakar dan listrik</t>
  </si>
  <si>
    <t>1, 7, 8</t>
  </si>
  <si>
    <t>1, 3, 5</t>
  </si>
  <si>
    <t>3, 5, 7</t>
  </si>
  <si>
    <t>3, 4, 7</t>
  </si>
  <si>
    <t>1, 7</t>
  </si>
  <si>
    <t>3, 4</t>
  </si>
  <si>
    <t>3, 6</t>
  </si>
  <si>
    <t>1, 3, 6</t>
  </si>
  <si>
    <t>6, 8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</si>
  <si>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</si>
  <si>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</si>
  <si>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</si>
  <si>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</si>
  <si>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</si>
  <si>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</si>
  <si>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</si>
  <si>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</si>
  <si>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</si>
  <si>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</si>
  <si>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</si>
  <si>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</si>
  <si>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</si>
  <si>
    <t>Total</t>
  </si>
  <si>
    <t>Point</t>
  </si>
  <si>
    <t>selisih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</si>
</sst>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41" fontId="37" fillId="0" borderId="0" applyFont="0" applyFill="0" applyBorder="0" applyAlignment="0" applyProtection="0"/>
  </cellStyleXfs>
  <cellXfs count="471">
    <xf numFmtId="0" fontId="0" fillId="0" borderId="0" xfId="0"/>
    <xf numFmtId="0" fontId="21" fillId="3" borderId="1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5" xfId="0" applyFont="1" applyFill="1" applyBorder="1"/>
    <xf numFmtId="0" fontId="21" fillId="0" borderId="0" xfId="0" applyFont="1" applyAlignment="1">
      <alignment horizontal="center"/>
    </xf>
    <xf numFmtId="0" fontId="20" fillId="2" borderId="0" xfId="0" applyFont="1" applyFill="1"/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0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21" fillId="3" borderId="4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20" fillId="2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 wrapText="1"/>
    </xf>
    <xf numFmtId="0" fontId="20" fillId="2" borderId="6" xfId="0" applyFont="1" applyFill="1" applyBorder="1" applyAlignment="1">
      <alignment horizontal="center" vertical="top"/>
    </xf>
    <xf numFmtId="0" fontId="20" fillId="0" borderId="6" xfId="0" applyFont="1" applyBorder="1"/>
    <xf numFmtId="0" fontId="0" fillId="2" borderId="6" xfId="0" applyFill="1" applyBorder="1"/>
    <xf numFmtId="0" fontId="20" fillId="0" borderId="6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top"/>
    </xf>
    <xf numFmtId="0" fontId="22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/>
    </xf>
    <xf numFmtId="0" fontId="19" fillId="2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top"/>
    </xf>
    <xf numFmtId="0" fontId="19" fillId="2" borderId="6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20" fillId="2" borderId="9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left" vertical="top"/>
    </xf>
    <xf numFmtId="0" fontId="20" fillId="2" borderId="9" xfId="0" applyFont="1" applyFill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/>
    </xf>
    <xf numFmtId="0" fontId="20" fillId="0" borderId="6" xfId="0" applyFont="1" applyBorder="1" applyAlignment="1">
      <alignment horizontal="center" vertical="top"/>
    </xf>
    <xf numFmtId="0" fontId="18" fillId="0" borderId="6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8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7" fillId="0" borderId="6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21" fillId="3" borderId="3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2" borderId="9" xfId="0" applyFont="1" applyFill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2" borderId="0" xfId="0" applyFont="1" applyFill="1" applyAlignment="1">
      <alignment horizontal="center" vertical="center"/>
    </xf>
    <xf numFmtId="0" fontId="0" fillId="2" borderId="0" xfId="0" applyFill="1"/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/>
    <xf numFmtId="0" fontId="21" fillId="3" borderId="1" xfId="0" applyFont="1" applyFill="1" applyBorder="1" applyAlignment="1">
      <alignment vertical="center" wrapText="1"/>
    </xf>
    <xf numFmtId="0" fontId="21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5" fillId="2" borderId="9" xfId="0" applyFont="1" applyFill="1" applyBorder="1" applyAlignment="1">
      <alignment horizontal="center" vertical="top"/>
    </xf>
    <xf numFmtId="0" fontId="15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5" fillId="0" borderId="10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2" fillId="0" borderId="10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1" fillId="0" borderId="3" xfId="0" applyFont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/>
    </xf>
    <xf numFmtId="0" fontId="21" fillId="2" borderId="9" xfId="0" applyFont="1" applyFill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1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5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5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6" xfId="0" applyBorder="1"/>
    <xf numFmtId="0" fontId="24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5" fillId="2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0" borderId="0" xfId="1"/>
    <xf numFmtId="0" fontId="13" fillId="0" borderId="0" xfId="1" applyAlignment="1">
      <alignment horizontal="center"/>
    </xf>
    <xf numFmtId="0" fontId="23" fillId="2" borderId="0" xfId="1" applyFont="1" applyFill="1"/>
    <xf numFmtId="0" fontId="13" fillId="0" borderId="0" xfId="1" applyAlignment="1">
      <alignment vertical="top"/>
    </xf>
    <xf numFmtId="0" fontId="27" fillId="0" borderId="0" xfId="0" applyFont="1"/>
    <xf numFmtId="0" fontId="13" fillId="0" borderId="0" xfId="0" applyFont="1"/>
    <xf numFmtId="0" fontId="28" fillId="0" borderId="0" xfId="0" applyFont="1"/>
    <xf numFmtId="0" fontId="21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3" fillId="0" borderId="1" xfId="1" applyBorder="1" applyAlignment="1">
      <alignment horizontal="center" vertical="top"/>
    </xf>
    <xf numFmtId="0" fontId="13" fillId="0" borderId="1" xfId="1" applyBorder="1" applyAlignment="1">
      <alignment horizontal="left" vertical="top" wrapText="1"/>
    </xf>
    <xf numFmtId="2" fontId="13" fillId="0" borderId="1" xfId="1" applyNumberFormat="1" applyBorder="1" applyAlignment="1">
      <alignment horizontal="center" vertical="top"/>
    </xf>
    <xf numFmtId="0" fontId="13" fillId="0" borderId="6" xfId="1" applyBorder="1" applyAlignment="1">
      <alignment horizontal="center" vertical="top"/>
    </xf>
    <xf numFmtId="0" fontId="13" fillId="0" borderId="6" xfId="1" applyBorder="1" applyAlignment="1">
      <alignment horizontal="left" vertical="top" wrapText="1"/>
    </xf>
    <xf numFmtId="2" fontId="13" fillId="0" borderId="6" xfId="1" applyNumberFormat="1" applyBorder="1" applyAlignment="1">
      <alignment horizontal="center" vertical="top"/>
    </xf>
    <xf numFmtId="0" fontId="13" fillId="2" borderId="6" xfId="1" applyFill="1" applyBorder="1" applyAlignment="1">
      <alignment horizontal="left" vertical="top" wrapText="1"/>
    </xf>
    <xf numFmtId="0" fontId="0" fillId="0" borderId="0" xfId="0" pivotButton="1"/>
    <xf numFmtId="0" fontId="13" fillId="2" borderId="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top"/>
    </xf>
    <xf numFmtId="0" fontId="21" fillId="3" borderId="8" xfId="1" applyFont="1" applyFill="1" applyBorder="1" applyAlignment="1">
      <alignment horizontal="center"/>
    </xf>
    <xf numFmtId="0" fontId="21" fillId="3" borderId="8" xfId="1" applyFont="1" applyFill="1" applyBorder="1"/>
    <xf numFmtId="0" fontId="21" fillId="3" borderId="8" xfId="1" applyFont="1" applyFill="1" applyBorder="1" applyAlignment="1">
      <alignment horizontal="right"/>
    </xf>
    <xf numFmtId="0" fontId="13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21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31" fillId="0" borderId="14" xfId="0" applyFont="1" applyBorder="1"/>
    <xf numFmtId="0" fontId="0" fillId="0" borderId="14" xfId="0" applyBorder="1"/>
    <xf numFmtId="0" fontId="33" fillId="0" borderId="14" xfId="0" applyFont="1" applyBorder="1"/>
    <xf numFmtId="0" fontId="34" fillId="0" borderId="14" xfId="0" applyFont="1" applyBorder="1" applyAlignment="1">
      <alignment horizontal="right" vertical="center"/>
    </xf>
    <xf numFmtId="0" fontId="34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5" fillId="2" borderId="19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left" vertical="center"/>
    </xf>
    <xf numFmtId="0" fontId="36" fillId="2" borderId="1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right" vertical="center"/>
    </xf>
    <xf numFmtId="0" fontId="30" fillId="0" borderId="20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 wrapText="1"/>
    </xf>
    <xf numFmtId="2" fontId="21" fillId="3" borderId="8" xfId="1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21" fillId="2" borderId="0" xfId="0" applyFont="1" applyFill="1" applyAlignment="1">
      <alignment vertical="top" wrapText="1"/>
    </xf>
    <xf numFmtId="0" fontId="21" fillId="0" borderId="0" xfId="0" applyFont="1" applyAlignment="1">
      <alignment vertical="top"/>
    </xf>
    <xf numFmtId="0" fontId="21" fillId="0" borderId="12" xfId="0" applyFont="1" applyBorder="1" applyAlignment="1">
      <alignment vertical="top" wrapText="1"/>
    </xf>
    <xf numFmtId="0" fontId="21" fillId="5" borderId="21" xfId="0" applyFont="1" applyFill="1" applyBorder="1" applyAlignment="1">
      <alignment horizontal="center" vertical="top"/>
    </xf>
    <xf numFmtId="0" fontId="21" fillId="6" borderId="21" xfId="0" applyFont="1" applyFill="1" applyBorder="1" applyAlignment="1">
      <alignment horizontal="center" vertical="top"/>
    </xf>
    <xf numFmtId="0" fontId="21" fillId="7" borderId="21" xfId="0" applyFont="1" applyFill="1" applyBorder="1" applyAlignment="1">
      <alignment horizontal="center" vertical="top"/>
    </xf>
    <xf numFmtId="0" fontId="21" fillId="4" borderId="21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vertical="top" wrapText="1"/>
    </xf>
    <xf numFmtId="0" fontId="12" fillId="4" borderId="23" xfId="0" applyFont="1" applyFill="1" applyBorder="1" applyAlignment="1">
      <alignment horizontal="center" vertical="top"/>
    </xf>
    <xf numFmtId="0" fontId="12" fillId="4" borderId="8" xfId="0" applyFont="1" applyFill="1" applyBorder="1" applyAlignment="1">
      <alignment horizontal="left" vertical="top" wrapText="1"/>
    </xf>
    <xf numFmtId="0" fontId="12" fillId="6" borderId="24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/>
    </xf>
    <xf numFmtId="0" fontId="12" fillId="5" borderId="8" xfId="0" applyFont="1" applyFill="1" applyBorder="1" applyAlignment="1">
      <alignment horizontal="center" vertical="top" wrapText="1"/>
    </xf>
    <xf numFmtId="0" fontId="21" fillId="0" borderId="25" xfId="0" applyFont="1" applyBorder="1" applyAlignment="1">
      <alignment vertical="top" wrapText="1"/>
    </xf>
    <xf numFmtId="0" fontId="21" fillId="0" borderId="26" xfId="0" applyFont="1" applyBorder="1" applyAlignment="1">
      <alignment vertical="top"/>
    </xf>
    <xf numFmtId="0" fontId="12" fillId="7" borderId="8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center" vertical="top"/>
    </xf>
    <xf numFmtId="0" fontId="12" fillId="5" borderId="24" xfId="0" applyFont="1" applyFill="1" applyBorder="1" applyAlignment="1">
      <alignment horizontal="center" vertical="top"/>
    </xf>
    <xf numFmtId="0" fontId="12" fillId="7" borderId="32" xfId="0" applyFont="1" applyFill="1" applyBorder="1" applyAlignment="1">
      <alignment horizontal="center" vertical="top"/>
    </xf>
    <xf numFmtId="0" fontId="12" fillId="7" borderId="33" xfId="0" applyFont="1" applyFill="1" applyBorder="1" applyAlignment="1">
      <alignment horizontal="center" vertical="top"/>
    </xf>
    <xf numFmtId="0" fontId="12" fillId="7" borderId="8" xfId="0" applyFont="1" applyFill="1" applyBorder="1" applyAlignment="1">
      <alignment horizontal="center" vertical="top"/>
    </xf>
    <xf numFmtId="0" fontId="12" fillId="7" borderId="24" xfId="0" applyFont="1" applyFill="1" applyBorder="1" applyAlignment="1">
      <alignment horizontal="center" vertical="top"/>
    </xf>
    <xf numFmtId="0" fontId="12" fillId="5" borderId="0" xfId="0" applyFont="1" applyFill="1" applyAlignment="1">
      <alignment horizontal="center" vertical="top" wrapText="1"/>
    </xf>
    <xf numFmtId="0" fontId="12" fillId="5" borderId="22" xfId="0" applyFont="1" applyFill="1" applyBorder="1" applyAlignment="1">
      <alignment horizontal="center" vertical="top"/>
    </xf>
    <xf numFmtId="0" fontId="12" fillId="7" borderId="23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top" wrapText="1"/>
    </xf>
    <xf numFmtId="0" fontId="12" fillId="6" borderId="10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/>
    </xf>
    <xf numFmtId="0" fontId="12" fillId="6" borderId="34" xfId="0" applyFont="1" applyFill="1" applyBorder="1" applyAlignment="1">
      <alignment horizontal="left" vertical="top" wrapText="1"/>
    </xf>
    <xf numFmtId="0" fontId="12" fillId="6" borderId="8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top"/>
    </xf>
    <xf numFmtId="0" fontId="12" fillId="4" borderId="34" xfId="0" applyFont="1" applyFill="1" applyBorder="1" applyAlignment="1">
      <alignment vertical="top" wrapText="1"/>
    </xf>
    <xf numFmtId="0" fontId="12" fillId="4" borderId="6" xfId="0" applyFont="1" applyFill="1" applyBorder="1" applyAlignment="1">
      <alignment horizontal="center" vertical="top"/>
    </xf>
    <xf numFmtId="0" fontId="12" fillId="6" borderId="8" xfId="0" applyFont="1" applyFill="1" applyBorder="1" applyAlignment="1">
      <alignment horizontal="center" vertical="top"/>
    </xf>
    <xf numFmtId="0" fontId="12" fillId="4" borderId="8" xfId="0" applyFont="1" applyFill="1" applyBorder="1" applyAlignment="1">
      <alignment horizontal="center" vertical="top"/>
    </xf>
    <xf numFmtId="0" fontId="12" fillId="6" borderId="5" xfId="0" applyFont="1" applyFill="1" applyBorder="1" applyAlignment="1">
      <alignment vertical="top"/>
    </xf>
    <xf numFmtId="0" fontId="12" fillId="6" borderId="37" xfId="0" applyFont="1" applyFill="1" applyBorder="1" applyAlignment="1">
      <alignment vertical="top"/>
    </xf>
    <xf numFmtId="0" fontId="12" fillId="6" borderId="39" xfId="0" applyFont="1" applyFill="1" applyBorder="1" applyAlignment="1">
      <alignment horizontal="center" vertical="top"/>
    </xf>
    <xf numFmtId="0" fontId="21" fillId="6" borderId="40" xfId="0" applyFont="1" applyFill="1" applyBorder="1" applyAlignment="1">
      <alignment horizontal="center" vertical="top"/>
    </xf>
    <xf numFmtId="0" fontId="21" fillId="4" borderId="40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right" vertical="top"/>
    </xf>
    <xf numFmtId="0" fontId="12" fillId="2" borderId="0" xfId="0" applyFont="1" applyFill="1" applyAlignment="1">
      <alignment vertical="top"/>
    </xf>
    <xf numFmtId="0" fontId="11" fillId="7" borderId="8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center" vertical="top" wrapText="1"/>
    </xf>
    <xf numFmtId="0" fontId="11" fillId="5" borderId="30" xfId="0" applyFont="1" applyFill="1" applyBorder="1" applyAlignment="1">
      <alignment vertical="top" wrapText="1"/>
    </xf>
    <xf numFmtId="0" fontId="21" fillId="0" borderId="12" xfId="0" applyFont="1" applyBorder="1" applyAlignment="1">
      <alignment horizontal="center" vertical="top" wrapText="1"/>
    </xf>
    <xf numFmtId="0" fontId="11" fillId="7" borderId="35" xfId="0" applyFont="1" applyFill="1" applyBorder="1" applyAlignment="1">
      <alignment vertical="top" wrapText="1"/>
    </xf>
    <xf numFmtId="0" fontId="11" fillId="6" borderId="8" xfId="0" applyFont="1" applyFill="1" applyBorder="1" applyAlignment="1">
      <alignment vertical="top" wrapText="1"/>
    </xf>
    <xf numFmtId="0" fontId="11" fillId="7" borderId="8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center" vertical="top" wrapText="1"/>
    </xf>
    <xf numFmtId="0" fontId="11" fillId="4" borderId="34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horizontal="left" vertical="top" wrapText="1"/>
    </xf>
    <xf numFmtId="0" fontId="10" fillId="4" borderId="34" xfId="0" applyFont="1" applyFill="1" applyBorder="1" applyAlignment="1">
      <alignment vertical="top" wrapText="1"/>
    </xf>
    <xf numFmtId="0" fontId="10" fillId="4" borderId="9" xfId="0" applyFont="1" applyFill="1" applyBorder="1" applyAlignment="1">
      <alignment horizontal="center" vertical="top"/>
    </xf>
    <xf numFmtId="0" fontId="9" fillId="4" borderId="24" xfId="0" applyFont="1" applyFill="1" applyBorder="1" applyAlignment="1">
      <alignment horizontal="center" vertical="top"/>
    </xf>
    <xf numFmtId="0" fontId="9" fillId="4" borderId="34" xfId="0" applyFont="1" applyFill="1" applyBorder="1" applyAlignment="1">
      <alignment vertical="top" wrapText="1"/>
    </xf>
    <xf numFmtId="0" fontId="9" fillId="4" borderId="9" xfId="0" applyFont="1" applyFill="1" applyBorder="1" applyAlignment="1">
      <alignment horizontal="center" vertical="top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21" fillId="2" borderId="22" xfId="0" applyFont="1" applyFill="1" applyBorder="1" applyAlignment="1">
      <alignment horizontal="center" vertical="top" textRotation="255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1" fillId="3" borderId="1" xfId="0" applyFont="1" applyFill="1" applyBorder="1" applyAlignment="1">
      <alignment vertical="top"/>
    </xf>
    <xf numFmtId="0" fontId="21" fillId="3" borderId="3" xfId="0" applyFont="1" applyFill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0" xfId="0" applyFont="1"/>
    <xf numFmtId="0" fontId="7" fillId="0" borderId="6" xfId="0" applyFont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vertical="top"/>
    </xf>
    <xf numFmtId="0" fontId="21" fillId="0" borderId="6" xfId="0" applyFont="1" applyBorder="1" applyAlignment="1">
      <alignment horizontal="center" vertical="top"/>
    </xf>
    <xf numFmtId="0" fontId="21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2" fillId="2" borderId="6" xfId="0" applyFont="1" applyFill="1" applyBorder="1" applyAlignment="1">
      <alignment horizontal="left" vertical="top" wrapText="1"/>
    </xf>
    <xf numFmtId="0" fontId="22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21" fillId="3" borderId="5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right" wrapText="1"/>
    </xf>
    <xf numFmtId="0" fontId="7" fillId="0" borderId="6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6" fillId="5" borderId="30" xfId="0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0" fontId="6" fillId="4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top" wrapText="1"/>
    </xf>
    <xf numFmtId="0" fontId="12" fillId="7" borderId="9" xfId="0" applyFont="1" applyFill="1" applyBorder="1" applyAlignment="1">
      <alignment horizontal="center" vertical="top" wrapText="1"/>
    </xf>
    <xf numFmtId="0" fontId="6" fillId="5" borderId="34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34" xfId="0" applyFont="1" applyFill="1" applyBorder="1" applyAlignment="1">
      <alignment vertical="top" wrapText="1"/>
    </xf>
    <xf numFmtId="0" fontId="6" fillId="7" borderId="35" xfId="0" applyFont="1" applyFill="1" applyBorder="1" applyAlignment="1">
      <alignment vertical="top" wrapText="1"/>
    </xf>
    <xf numFmtId="0" fontId="6" fillId="6" borderId="8" xfId="0" applyFont="1" applyFill="1" applyBorder="1" applyAlignment="1">
      <alignment vertical="top" wrapText="1"/>
    </xf>
    <xf numFmtId="0" fontId="6" fillId="7" borderId="8" xfId="0" applyFont="1" applyFill="1" applyBorder="1" applyAlignment="1">
      <alignment horizontal="center" vertical="top"/>
    </xf>
    <xf numFmtId="0" fontId="6" fillId="6" borderId="34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0" fontId="21" fillId="2" borderId="0" xfId="0" applyFont="1" applyFill="1" applyAlignment="1">
      <alignment horizontal="center" vertical="top" textRotation="255"/>
    </xf>
    <xf numFmtId="0" fontId="12" fillId="6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vertical="top" wrapText="1"/>
    </xf>
    <xf numFmtId="0" fontId="4" fillId="5" borderId="28" xfId="0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6" borderId="34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38" xfId="0" applyFont="1" applyFill="1" applyBorder="1" applyAlignment="1">
      <alignment vertical="top" wrapText="1"/>
    </xf>
    <xf numFmtId="0" fontId="4" fillId="6" borderId="34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top"/>
    </xf>
    <xf numFmtId="0" fontId="21" fillId="0" borderId="16" xfId="0" applyFont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left" vertical="top"/>
    </xf>
    <xf numFmtId="0" fontId="13" fillId="0" borderId="6" xfId="1" applyFill="1" applyBorder="1" applyAlignment="1">
      <alignment horizontal="left" vertical="top"/>
    </xf>
    <xf numFmtId="0" fontId="7" fillId="0" borderId="6" xfId="1" applyFont="1" applyFill="1" applyBorder="1" applyAlignment="1">
      <alignment horizontal="left" vertical="top"/>
    </xf>
    <xf numFmtId="0" fontId="21" fillId="0" borderId="0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top" wrapText="1"/>
    </xf>
    <xf numFmtId="0" fontId="2" fillId="5" borderId="28" xfId="0" applyFont="1" applyFill="1" applyBorder="1" applyAlignment="1">
      <alignment horizontal="center" vertical="top" wrapText="1"/>
    </xf>
    <xf numFmtId="0" fontId="2" fillId="5" borderId="34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center" vertical="top" wrapText="1"/>
    </xf>
    <xf numFmtId="0" fontId="2" fillId="7" borderId="34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12" fillId="8" borderId="8" xfId="0" applyFont="1" applyFill="1" applyBorder="1" applyAlignment="1">
      <alignment vertical="top" wrapText="1"/>
    </xf>
    <xf numFmtId="0" fontId="2" fillId="6" borderId="22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/>
    </xf>
    <xf numFmtId="0" fontId="0" fillId="0" borderId="0" xfId="0" applyNumberFormat="1"/>
    <xf numFmtId="0" fontId="25" fillId="2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vertical="top" wrapText="1"/>
    </xf>
    <xf numFmtId="0" fontId="8" fillId="9" borderId="6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9" borderId="6" xfId="0" applyFont="1" applyFill="1" applyBorder="1" applyAlignment="1">
      <alignment vertical="top"/>
    </xf>
    <xf numFmtId="41" fontId="21" fillId="0" borderId="0" xfId="2" applyFont="1" applyAlignment="1">
      <alignment horizontal="center" vertical="center"/>
    </xf>
    <xf numFmtId="41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0" fillId="2" borderId="0" xfId="0" applyFont="1" applyFill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0" fontId="21" fillId="3" borderId="3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/>
    </xf>
    <xf numFmtId="0" fontId="23" fillId="0" borderId="0" xfId="1" applyFont="1" applyAlignment="1">
      <alignment horizontal="center"/>
    </xf>
    <xf numFmtId="0" fontId="29" fillId="0" borderId="16" xfId="0" applyFont="1" applyBorder="1" applyAlignment="1">
      <alignment horizontal="center" vertical="center" textRotation="255" wrapText="1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textRotation="255" wrapText="1"/>
    </xf>
    <xf numFmtId="0" fontId="21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top"/>
    </xf>
    <xf numFmtId="0" fontId="21" fillId="2" borderId="27" xfId="0" applyFont="1" applyFill="1" applyBorder="1" applyAlignment="1">
      <alignment horizontal="center" vertical="top"/>
    </xf>
    <xf numFmtId="0" fontId="21" fillId="2" borderId="26" xfId="0" applyFont="1" applyFill="1" applyBorder="1" applyAlignment="1">
      <alignment horizontal="center" vertical="top"/>
    </xf>
    <xf numFmtId="0" fontId="21" fillId="2" borderId="29" xfId="0" applyFont="1" applyFill="1" applyBorder="1" applyAlignment="1">
      <alignment horizontal="center" vertical="top" textRotation="255"/>
    </xf>
    <xf numFmtId="0" fontId="21" fillId="2" borderId="22" xfId="0" applyFont="1" applyFill="1" applyBorder="1" applyAlignment="1">
      <alignment horizontal="center" vertical="top" textRotation="255"/>
    </xf>
    <xf numFmtId="0" fontId="21" fillId="2" borderId="36" xfId="0" applyFont="1" applyFill="1" applyBorder="1" applyAlignment="1">
      <alignment horizontal="center" vertical="top" textRotation="255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9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207697</xdr:colOff>
      <xdr:row>12</xdr:row>
      <xdr:rowOff>78053</xdr:rowOff>
    </xdr:from>
    <xdr:to>
      <xdr:col>12</xdr:col>
      <xdr:colOff>27780</xdr:colOff>
      <xdr:row>12</xdr:row>
      <xdr:rowOff>530489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68228" y="4411928"/>
          <a:ext cx="427302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511969</xdr:colOff>
      <xdr:row>10</xdr:row>
      <xdr:rowOff>71437</xdr:rowOff>
    </xdr:from>
    <xdr:to>
      <xdr:col>15</xdr:col>
      <xdr:colOff>452438</xdr:colOff>
      <xdr:row>10</xdr:row>
      <xdr:rowOff>83344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40FE23-A4D4-73A4-4005-735C032C2E97}"/>
            </a:ext>
          </a:extLst>
        </xdr:cNvPr>
        <xdr:cNvCxnSpPr/>
      </xdr:nvCxnSpPr>
      <xdr:spPr>
        <a:xfrm flipV="1">
          <a:off x="6750844" y="3309937"/>
          <a:ext cx="4191000" cy="11907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10</xdr:row>
      <xdr:rowOff>59531</xdr:rowOff>
    </xdr:from>
    <xdr:to>
      <xdr:col>15</xdr:col>
      <xdr:colOff>440531</xdr:colOff>
      <xdr:row>15</xdr:row>
      <xdr:rowOff>404812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A3E49D6-041E-B72F-6279-C026E4D617A9}"/>
            </a:ext>
          </a:extLst>
        </xdr:cNvPr>
        <xdr:cNvCxnSpPr/>
      </xdr:nvCxnSpPr>
      <xdr:spPr>
        <a:xfrm flipH="1">
          <a:off x="6738937" y="3298031"/>
          <a:ext cx="4191000" cy="3083719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15</xdr:row>
      <xdr:rowOff>404812</xdr:rowOff>
    </xdr:from>
    <xdr:to>
      <xdr:col>15</xdr:col>
      <xdr:colOff>488156</xdr:colOff>
      <xdr:row>15</xdr:row>
      <xdr:rowOff>416718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64A8AD8-C686-08EA-5B44-A6C87D15628F}"/>
            </a:ext>
          </a:extLst>
        </xdr:cNvPr>
        <xdr:cNvCxnSpPr/>
      </xdr:nvCxnSpPr>
      <xdr:spPr>
        <a:xfrm>
          <a:off x="6738937" y="6381750"/>
          <a:ext cx="4238625" cy="11906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00000000-000A-0000-FFFF-FFFF00000000}">
  <cacheSource type="worksheet">
    <worksheetSource ref="A6:N69" sheet="Isu Int-Eks (2)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4.5" x14ac:dyDescent="0.35"/>
  <cols>
    <col min="1" max="1" width="5.26953125" style="163" customWidth="1"/>
    <col min="2" max="3" width="12.7265625" style="163" customWidth="1"/>
    <col min="4" max="4" width="20" style="163" bestFit="1" customWidth="1"/>
    <col min="5" max="5" width="96.26953125" style="166" bestFit="1" customWidth="1"/>
    <col min="6" max="6" width="23.54296875" bestFit="1" customWidth="1"/>
    <col min="7" max="7" width="37.453125" customWidth="1"/>
  </cols>
  <sheetData>
    <row r="1" spans="1:7" ht="22.5" customHeight="1" x14ac:dyDescent="0.55000000000000004">
      <c r="A1" s="421" t="s">
        <v>164</v>
      </c>
      <c r="B1" s="421"/>
      <c r="C1" s="421"/>
      <c r="D1" s="421"/>
      <c r="E1" s="421"/>
    </row>
    <row r="2" spans="1:7" ht="15.75" customHeight="1" x14ac:dyDescent="0.55000000000000004">
      <c r="E2" s="165"/>
    </row>
    <row r="3" spans="1:7" ht="33" customHeight="1" x14ac:dyDescent="0.3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3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3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3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3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3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3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3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3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3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3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3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3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3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3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3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3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3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3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3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3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3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3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3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3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3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3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3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3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3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3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3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3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3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3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3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3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3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3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3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3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3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3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3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3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3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3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3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3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3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3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3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3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3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3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3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3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3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3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3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3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3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3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3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3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00000000-0009-0000-0000-00000000000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showGridLines="0" zoomScale="90" zoomScaleNormal="90" workbookViewId="0">
      <pane ySplit="3" topLeftCell="A25" activePane="bottomLeft" state="frozen"/>
      <selection activeCell="F19" sqref="F19"/>
      <selection pane="bottomLeft" activeCell="C19" sqref="C19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9" t="s">
        <v>481</v>
      </c>
      <c r="B1" s="439"/>
      <c r="C1" s="439"/>
      <c r="D1" s="439"/>
      <c r="E1" s="439"/>
      <c r="F1" s="439"/>
      <c r="G1" s="439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111</v>
      </c>
      <c r="C4" s="352" t="s">
        <v>19</v>
      </c>
      <c r="D4" s="206">
        <v>4</v>
      </c>
      <c r="E4" s="208">
        <f t="shared" ref="E4:E22" si="0">D4/$D$23</f>
        <v>7.0175438596491224E-2</v>
      </c>
      <c r="F4" s="206">
        <v>-4</v>
      </c>
      <c r="G4" s="208">
        <f t="shared" ref="G4:G22" si="1">F4*E4</f>
        <v>-0.2807017543859649</v>
      </c>
    </row>
    <row r="5" spans="1:7" x14ac:dyDescent="0.35">
      <c r="A5" s="209">
        <v>2</v>
      </c>
      <c r="B5" s="210" t="s">
        <v>111</v>
      </c>
      <c r="C5" s="223" t="s">
        <v>34</v>
      </c>
      <c r="D5" s="209">
        <v>4</v>
      </c>
      <c r="E5" s="211">
        <f t="shared" si="0"/>
        <v>7.0175438596491224E-2</v>
      </c>
      <c r="F5" s="209">
        <v>-4</v>
      </c>
      <c r="G5" s="211">
        <f t="shared" si="1"/>
        <v>-0.2807017543859649</v>
      </c>
    </row>
    <row r="6" spans="1:7" x14ac:dyDescent="0.35">
      <c r="A6" s="209">
        <v>3</v>
      </c>
      <c r="B6" s="210" t="s">
        <v>115</v>
      </c>
      <c r="C6" s="351" t="s">
        <v>580</v>
      </c>
      <c r="D6" s="209">
        <v>4</v>
      </c>
      <c r="E6" s="211">
        <f t="shared" si="0"/>
        <v>7.0175438596491224E-2</v>
      </c>
      <c r="F6" s="209">
        <v>-3</v>
      </c>
      <c r="G6" s="211">
        <f t="shared" si="1"/>
        <v>-0.21052631578947367</v>
      </c>
    </row>
    <row r="7" spans="1:7" x14ac:dyDescent="0.35">
      <c r="A7" s="209">
        <v>4</v>
      </c>
      <c r="B7" s="210" t="s">
        <v>104</v>
      </c>
      <c r="C7" s="223" t="s">
        <v>669</v>
      </c>
      <c r="D7" s="209">
        <v>4</v>
      </c>
      <c r="E7" s="211">
        <f t="shared" si="0"/>
        <v>7.0175438596491224E-2</v>
      </c>
      <c r="F7" s="209">
        <v>-3</v>
      </c>
      <c r="G7" s="211">
        <f t="shared" si="1"/>
        <v>-0.21052631578947367</v>
      </c>
    </row>
    <row r="8" spans="1:7" x14ac:dyDescent="0.35">
      <c r="A8" s="209">
        <v>5</v>
      </c>
      <c r="B8" s="210" t="s">
        <v>111</v>
      </c>
      <c r="C8" s="223" t="s">
        <v>611</v>
      </c>
      <c r="D8" s="209">
        <v>3</v>
      </c>
      <c r="E8" s="211">
        <f t="shared" si="0"/>
        <v>5.2631578947368418E-2</v>
      </c>
      <c r="F8" s="209">
        <v>-3</v>
      </c>
      <c r="G8" s="211">
        <f t="shared" si="1"/>
        <v>-0.15789473684210525</v>
      </c>
    </row>
    <row r="9" spans="1:7" x14ac:dyDescent="0.35">
      <c r="A9" s="209">
        <v>6</v>
      </c>
      <c r="B9" s="210" t="s">
        <v>130</v>
      </c>
      <c r="C9" s="223" t="s">
        <v>706</v>
      </c>
      <c r="D9" s="209">
        <v>4</v>
      </c>
      <c r="E9" s="211">
        <f t="shared" si="0"/>
        <v>7.0175438596491224E-2</v>
      </c>
      <c r="F9" s="209">
        <v>-2</v>
      </c>
      <c r="G9" s="211">
        <f t="shared" si="1"/>
        <v>-0.14035087719298245</v>
      </c>
    </row>
    <row r="10" spans="1:7" x14ac:dyDescent="0.35">
      <c r="A10" s="209">
        <v>7</v>
      </c>
      <c r="B10" s="210" t="s">
        <v>108</v>
      </c>
      <c r="C10" s="223" t="s">
        <v>29</v>
      </c>
      <c r="D10" s="209">
        <v>4</v>
      </c>
      <c r="E10" s="211">
        <f t="shared" si="0"/>
        <v>7.0175438596491224E-2</v>
      </c>
      <c r="F10" s="209">
        <v>-2</v>
      </c>
      <c r="G10" s="211">
        <f t="shared" si="1"/>
        <v>-0.14035087719298245</v>
      </c>
    </row>
    <row r="11" spans="1:7" x14ac:dyDescent="0.35">
      <c r="A11" s="209">
        <v>8</v>
      </c>
      <c r="B11" s="210" t="s">
        <v>605</v>
      </c>
      <c r="C11" s="223" t="s">
        <v>606</v>
      </c>
      <c r="D11" s="209">
        <v>3</v>
      </c>
      <c r="E11" s="211">
        <f t="shared" si="0"/>
        <v>5.2631578947368418E-2</v>
      </c>
      <c r="F11" s="209">
        <v>-2</v>
      </c>
      <c r="G11" s="211">
        <f t="shared" si="1"/>
        <v>-0.10526315789473684</v>
      </c>
    </row>
    <row r="12" spans="1:7" x14ac:dyDescent="0.35">
      <c r="A12" s="209">
        <v>9</v>
      </c>
      <c r="B12" s="210" t="s">
        <v>174</v>
      </c>
      <c r="C12" s="351" t="s">
        <v>648</v>
      </c>
      <c r="D12" s="209">
        <v>3</v>
      </c>
      <c r="E12" s="211">
        <f t="shared" si="0"/>
        <v>5.2631578947368418E-2</v>
      </c>
      <c r="F12" s="209">
        <v>-2</v>
      </c>
      <c r="G12" s="211">
        <f t="shared" si="1"/>
        <v>-0.10526315789473684</v>
      </c>
    </row>
    <row r="13" spans="1:7" x14ac:dyDescent="0.35">
      <c r="A13" s="209">
        <v>10</v>
      </c>
      <c r="B13" s="210" t="s">
        <v>174</v>
      </c>
      <c r="C13" s="223" t="s">
        <v>646</v>
      </c>
      <c r="D13" s="209">
        <v>3</v>
      </c>
      <c r="E13" s="211">
        <f t="shared" si="0"/>
        <v>5.2631578947368418E-2</v>
      </c>
      <c r="F13" s="209">
        <v>-2</v>
      </c>
      <c r="G13" s="211">
        <f t="shared" si="1"/>
        <v>-0.10526315789473684</v>
      </c>
    </row>
    <row r="14" spans="1:7" x14ac:dyDescent="0.35">
      <c r="A14" s="209">
        <v>11</v>
      </c>
      <c r="B14" s="210" t="s">
        <v>101</v>
      </c>
      <c r="C14" s="223" t="s">
        <v>705</v>
      </c>
      <c r="D14" s="209">
        <v>3</v>
      </c>
      <c r="E14" s="211">
        <f t="shared" si="0"/>
        <v>5.2631578947368418E-2</v>
      </c>
      <c r="F14" s="209">
        <v>-2</v>
      </c>
      <c r="G14" s="211">
        <f t="shared" si="1"/>
        <v>-0.10526315789473684</v>
      </c>
    </row>
    <row r="15" spans="1:7" x14ac:dyDescent="0.35">
      <c r="A15" s="209">
        <v>12</v>
      </c>
      <c r="B15" s="210" t="s">
        <v>101</v>
      </c>
      <c r="C15" s="351" t="s">
        <v>573</v>
      </c>
      <c r="D15" s="209">
        <v>3</v>
      </c>
      <c r="E15" s="211">
        <f t="shared" si="0"/>
        <v>5.2631578947368418E-2</v>
      </c>
      <c r="F15" s="209">
        <v>-2</v>
      </c>
      <c r="G15" s="211">
        <f t="shared" si="1"/>
        <v>-0.10526315789473684</v>
      </c>
    </row>
    <row r="16" spans="1:7" x14ac:dyDescent="0.35">
      <c r="A16" s="209">
        <v>13</v>
      </c>
      <c r="B16" s="210" t="s">
        <v>101</v>
      </c>
      <c r="C16" s="223" t="s">
        <v>434</v>
      </c>
      <c r="D16" s="209">
        <v>3</v>
      </c>
      <c r="E16" s="211">
        <f t="shared" si="0"/>
        <v>5.2631578947368418E-2</v>
      </c>
      <c r="F16" s="209">
        <v>-2</v>
      </c>
      <c r="G16" s="211">
        <f t="shared" si="1"/>
        <v>-0.10526315789473684</v>
      </c>
    </row>
    <row r="17" spans="1:7" x14ac:dyDescent="0.35">
      <c r="A17" s="209">
        <v>14</v>
      </c>
      <c r="B17" s="210" t="s">
        <v>661</v>
      </c>
      <c r="C17" s="223" t="s">
        <v>662</v>
      </c>
      <c r="D17" s="209">
        <v>2</v>
      </c>
      <c r="E17" s="211">
        <f t="shared" si="0"/>
        <v>3.5087719298245612E-2</v>
      </c>
      <c r="F17" s="209">
        <v>-2</v>
      </c>
      <c r="G17" s="211">
        <f t="shared" si="1"/>
        <v>-7.0175438596491224E-2</v>
      </c>
    </row>
    <row r="18" spans="1:7" x14ac:dyDescent="0.35">
      <c r="A18" s="209">
        <v>15</v>
      </c>
      <c r="B18" s="210" t="s">
        <v>568</v>
      </c>
      <c r="C18" s="223" t="s">
        <v>570</v>
      </c>
      <c r="D18" s="209">
        <v>2</v>
      </c>
      <c r="E18" s="211">
        <f t="shared" si="0"/>
        <v>3.5087719298245612E-2</v>
      </c>
      <c r="F18" s="209">
        <v>-2</v>
      </c>
      <c r="G18" s="211">
        <f t="shared" si="1"/>
        <v>-7.0175438596491224E-2</v>
      </c>
    </row>
    <row r="19" spans="1:7" x14ac:dyDescent="0.35">
      <c r="A19" s="209">
        <v>16</v>
      </c>
      <c r="B19" s="210" t="s">
        <v>103</v>
      </c>
      <c r="C19" s="223" t="s">
        <v>591</v>
      </c>
      <c r="D19" s="209">
        <v>2</v>
      </c>
      <c r="E19" s="211">
        <f t="shared" si="0"/>
        <v>3.5087719298245612E-2</v>
      </c>
      <c r="F19" s="209">
        <v>-2</v>
      </c>
      <c r="G19" s="211">
        <f t="shared" si="1"/>
        <v>-7.0175438596491224E-2</v>
      </c>
    </row>
    <row r="20" spans="1:7" x14ac:dyDescent="0.35">
      <c r="A20" s="209">
        <v>17</v>
      </c>
      <c r="B20" s="210" t="s">
        <v>101</v>
      </c>
      <c r="C20" s="223" t="s">
        <v>609</v>
      </c>
      <c r="D20" s="209">
        <v>2</v>
      </c>
      <c r="E20" s="211">
        <f t="shared" si="0"/>
        <v>3.5087719298245612E-2</v>
      </c>
      <c r="F20" s="209">
        <v>-2</v>
      </c>
      <c r="G20" s="211">
        <f t="shared" si="1"/>
        <v>-7.0175438596491224E-2</v>
      </c>
    </row>
    <row r="21" spans="1:7" x14ac:dyDescent="0.35">
      <c r="A21" s="209">
        <v>18</v>
      </c>
      <c r="B21" s="210" t="s">
        <v>101</v>
      </c>
      <c r="C21" s="351" t="s">
        <v>602</v>
      </c>
      <c r="D21" s="209">
        <v>2</v>
      </c>
      <c r="E21" s="211">
        <f t="shared" si="0"/>
        <v>3.5087719298245612E-2</v>
      </c>
      <c r="F21" s="209">
        <v>-2</v>
      </c>
      <c r="G21" s="211">
        <f t="shared" si="1"/>
        <v>-7.0175438596491224E-2</v>
      </c>
    </row>
    <row r="22" spans="1:7" x14ac:dyDescent="0.35">
      <c r="A22" s="209">
        <v>19</v>
      </c>
      <c r="B22" s="210" t="s">
        <v>125</v>
      </c>
      <c r="C22" s="223" t="s">
        <v>655</v>
      </c>
      <c r="D22" s="209">
        <v>2</v>
      </c>
      <c r="E22" s="211">
        <f t="shared" si="0"/>
        <v>3.5087719298245612E-2</v>
      </c>
      <c r="F22" s="209">
        <v>-2</v>
      </c>
      <c r="G22" s="211">
        <f t="shared" si="1"/>
        <v>-7.0175438596491224E-2</v>
      </c>
    </row>
    <row r="23" spans="1:7" x14ac:dyDescent="0.35">
      <c r="A23" s="220"/>
      <c r="B23" s="221"/>
      <c r="C23" s="222" t="s">
        <v>11</v>
      </c>
      <c r="D23" s="219">
        <f>SUM(D4:D22)</f>
        <v>57</v>
      </c>
      <c r="E23" s="249">
        <f>SUM(E4:E22)</f>
        <v>0.99999999999999978</v>
      </c>
      <c r="F23" s="219">
        <f>SUM(F4:F22)</f>
        <v>-45</v>
      </c>
      <c r="G23" s="249">
        <f>SUM(G4:G22)</f>
        <v>-2.4736842105263159</v>
      </c>
    </row>
  </sheetData>
  <sortState xmlns:xlrd2="http://schemas.microsoft.com/office/spreadsheetml/2017/richdata2" ref="A4:G22">
    <sortCondition ref="G4:G22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topLeftCell="A9" zoomScaleNormal="100" workbookViewId="0">
      <selection activeCell="L13" sqref="L13"/>
    </sheetView>
  </sheetViews>
  <sheetFormatPr defaultRowHeight="14.5" x14ac:dyDescent="0.35"/>
  <cols>
    <col min="1" max="1" width="4.453125" customWidth="1"/>
    <col min="2" max="2" width="15.81640625" bestFit="1" customWidth="1"/>
    <col min="3" max="3" width="14.1796875" bestFit="1" customWidth="1"/>
    <col min="4" max="4" width="13.453125" bestFit="1" customWidth="1"/>
    <col min="5" max="5" width="17.7265625" bestFit="1" customWidth="1"/>
    <col min="6" max="6" width="9.81640625" customWidth="1"/>
  </cols>
  <sheetData>
    <row r="2" spans="2:19" x14ac:dyDescent="0.3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35">
      <c r="B3" s="447" t="s">
        <v>485</v>
      </c>
      <c r="C3" s="200" t="s">
        <v>438</v>
      </c>
      <c r="D3" s="200" t="s">
        <v>479</v>
      </c>
      <c r="E3" s="448">
        <f>(C4+D4)</f>
        <v>-0.31510051425899821</v>
      </c>
    </row>
    <row r="4" spans="2:19" x14ac:dyDescent="0.35">
      <c r="B4" s="447"/>
      <c r="C4" s="224">
        <f>Strenght!G17</f>
        <v>2.6956521739130439</v>
      </c>
      <c r="D4" s="224">
        <f>Weakness!G32</f>
        <v>-3.0107526881720421</v>
      </c>
      <c r="E4" s="449"/>
    </row>
    <row r="5" spans="2:19" x14ac:dyDescent="0.35">
      <c r="B5" s="447" t="s">
        <v>486</v>
      </c>
      <c r="C5" s="200" t="s">
        <v>487</v>
      </c>
      <c r="D5" s="200" t="s">
        <v>481</v>
      </c>
      <c r="E5" s="448">
        <f>(C6+D6)</f>
        <v>0.57631578947368389</v>
      </c>
    </row>
    <row r="6" spans="2:19" x14ac:dyDescent="0.35">
      <c r="B6" s="447"/>
      <c r="C6" s="224">
        <f>Oportunity!G15</f>
        <v>3.05</v>
      </c>
      <c r="D6" s="224">
        <f>Threat!G23</f>
        <v>-2.4736842105263159</v>
      </c>
      <c r="E6" s="449"/>
    </row>
    <row r="7" spans="2:19" ht="35.25" customHeight="1" thickBot="1" x14ac:dyDescent="0.4">
      <c r="B7" s="225"/>
      <c r="C7" s="226"/>
      <c r="D7" s="227"/>
      <c r="K7" s="450" t="s">
        <v>488</v>
      </c>
      <c r="L7" s="450"/>
      <c r="M7" s="450"/>
      <c r="N7" s="450"/>
    </row>
    <row r="8" spans="2:19" ht="43.5" customHeight="1" thickTop="1" x14ac:dyDescent="0.35">
      <c r="B8" s="7" t="s">
        <v>489</v>
      </c>
      <c r="C8" s="7" t="s">
        <v>490</v>
      </c>
      <c r="D8" s="248" t="s">
        <v>491</v>
      </c>
      <c r="G8" s="228" t="s">
        <v>492</v>
      </c>
      <c r="H8" s="229" t="s">
        <v>493</v>
      </c>
      <c r="I8" s="230"/>
      <c r="J8" s="231"/>
      <c r="K8" s="231"/>
      <c r="L8" s="445" t="s">
        <v>9</v>
      </c>
      <c r="M8" s="445"/>
      <c r="N8" s="231"/>
      <c r="O8" s="232"/>
      <c r="P8" s="232"/>
      <c r="Q8" s="233" t="s">
        <v>494</v>
      </c>
      <c r="R8" s="234" t="s">
        <v>495</v>
      </c>
    </row>
    <row r="9" spans="2:19" ht="43.5" customHeight="1" x14ac:dyDescent="0.35">
      <c r="B9" s="235" t="s">
        <v>496</v>
      </c>
      <c r="C9" s="236">
        <f>C4*C6</f>
        <v>8.2217391304347842</v>
      </c>
      <c r="D9" s="235" t="s">
        <v>670</v>
      </c>
      <c r="G9" s="237"/>
      <c r="M9" s="238"/>
      <c r="R9" s="239"/>
    </row>
    <row r="10" spans="2:19" ht="43.5" customHeight="1" x14ac:dyDescent="0.35">
      <c r="B10" s="235" t="s">
        <v>497</v>
      </c>
      <c r="C10" s="236">
        <f>C6*D4</f>
        <v>-9.1827956989247284</v>
      </c>
      <c r="D10" s="235" t="s">
        <v>718</v>
      </c>
      <c r="G10" s="237"/>
      <c r="M10" s="238"/>
      <c r="R10" s="239"/>
    </row>
    <row r="11" spans="2:19" ht="43.5" customHeight="1" x14ac:dyDescent="0.35">
      <c r="B11" s="235" t="s">
        <v>498</v>
      </c>
      <c r="C11" s="236">
        <f>D4*D6</f>
        <v>7.4476513865308416</v>
      </c>
      <c r="D11" s="235" t="s">
        <v>671</v>
      </c>
      <c r="G11" s="237"/>
      <c r="M11" s="238"/>
      <c r="R11" s="239"/>
    </row>
    <row r="12" spans="2:19" ht="43.5" customHeight="1" x14ac:dyDescent="0.35">
      <c r="B12" s="235" t="s">
        <v>499</v>
      </c>
      <c r="C12" s="236">
        <f>C4*D6</f>
        <v>-6.6681922196796357</v>
      </c>
      <c r="D12" s="235" t="s">
        <v>674</v>
      </c>
      <c r="F12" s="446" t="s">
        <v>500</v>
      </c>
      <c r="G12" s="237"/>
      <c r="M12" s="238"/>
      <c r="R12" s="239"/>
      <c r="S12" s="440" t="s">
        <v>501</v>
      </c>
    </row>
    <row r="13" spans="2:19" ht="43.5" customHeight="1" x14ac:dyDescent="0.35">
      <c r="F13" s="446"/>
      <c r="G13" s="441" t="s">
        <v>8</v>
      </c>
      <c r="H13" s="240"/>
      <c r="I13" s="240"/>
      <c r="J13" s="240"/>
      <c r="K13" s="240"/>
      <c r="L13" s="240"/>
      <c r="M13" s="241"/>
      <c r="N13" s="240"/>
      <c r="O13" s="240"/>
      <c r="P13" s="240"/>
      <c r="Q13" s="240"/>
      <c r="R13" s="442" t="s">
        <v>7</v>
      </c>
      <c r="S13" s="440"/>
    </row>
    <row r="14" spans="2:19" ht="43.5" customHeight="1" x14ac:dyDescent="0.35">
      <c r="F14" s="446"/>
      <c r="G14" s="441"/>
      <c r="M14" s="238"/>
      <c r="R14" s="442"/>
      <c r="S14" s="440"/>
    </row>
    <row r="15" spans="2:19" ht="43.5" customHeight="1" x14ac:dyDescent="0.35">
      <c r="F15" s="446"/>
      <c r="G15" s="237"/>
      <c r="M15" s="238"/>
      <c r="R15" s="239"/>
      <c r="S15" s="440"/>
    </row>
    <row r="16" spans="2:19" ht="43.5" customHeight="1" x14ac:dyDescent="0.35">
      <c r="G16" s="237"/>
      <c r="M16" s="238"/>
      <c r="R16" s="239"/>
    </row>
    <row r="17" spans="7:18" ht="43.5" customHeight="1" x14ac:dyDescent="0.35">
      <c r="G17" s="237"/>
      <c r="M17" s="238"/>
      <c r="R17" s="239"/>
    </row>
    <row r="18" spans="7:18" ht="43.5" customHeight="1" x14ac:dyDescent="0.35">
      <c r="G18" s="237"/>
      <c r="M18" s="238"/>
      <c r="R18" s="239"/>
    </row>
    <row r="19" spans="7:18" ht="43.5" customHeight="1" thickBot="1" x14ac:dyDescent="0.4">
      <c r="G19" s="242" t="s">
        <v>502</v>
      </c>
      <c r="H19" s="243" t="s">
        <v>503</v>
      </c>
      <c r="I19" s="244"/>
      <c r="J19" s="244"/>
      <c r="K19" s="244"/>
      <c r="L19" s="443" t="s">
        <v>10</v>
      </c>
      <c r="M19" s="443"/>
      <c r="N19" s="245"/>
      <c r="O19" s="245"/>
      <c r="P19" s="245"/>
      <c r="Q19" s="246" t="s">
        <v>504</v>
      </c>
      <c r="R19" s="247" t="s">
        <v>505</v>
      </c>
    </row>
    <row r="20" spans="7:18" ht="38.25" customHeight="1" thickTop="1" x14ac:dyDescent="0.35">
      <c r="K20" s="444" t="s">
        <v>506</v>
      </c>
      <c r="L20" s="444"/>
      <c r="M20" s="444"/>
      <c r="N20" s="444"/>
    </row>
  </sheetData>
  <mergeCells count="12">
    <mergeCell ref="L8:M8"/>
    <mergeCell ref="F12:F15"/>
    <mergeCell ref="B3:B4"/>
    <mergeCell ref="E3:E4"/>
    <mergeCell ref="B5:B6"/>
    <mergeCell ref="E5:E6"/>
    <mergeCell ref="K7:N7"/>
    <mergeCell ref="S12:S15"/>
    <mergeCell ref="G13:G14"/>
    <mergeCell ref="R13:R14"/>
    <mergeCell ref="L19:M19"/>
    <mergeCell ref="K20:N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0"/>
  <sheetViews>
    <sheetView showGridLines="0" zoomScale="78" zoomScaleNormal="78" workbookViewId="0">
      <selection activeCell="G5" sqref="G5"/>
    </sheetView>
  </sheetViews>
  <sheetFormatPr defaultColWidth="9.1796875" defaultRowHeight="14.5" x14ac:dyDescent="0.35"/>
  <cols>
    <col min="1" max="1" width="64.54296875" style="250" customWidth="1"/>
    <col min="2" max="4" width="6.453125" style="251" customWidth="1"/>
    <col min="5" max="5" width="64.54296875" style="250" customWidth="1"/>
    <col min="6" max="7" width="6.453125" style="251" customWidth="1"/>
    <col min="8" max="8" width="64.54296875" style="250" customWidth="1"/>
    <col min="9" max="10" width="6.453125" style="251" customWidth="1"/>
    <col min="11" max="16384" width="9.1796875" style="251"/>
  </cols>
  <sheetData>
    <row r="1" spans="1:10" x14ac:dyDescent="0.35">
      <c r="J1" s="252" t="s">
        <v>507</v>
      </c>
    </row>
    <row r="2" spans="1:10" ht="15" thickBot="1" x14ac:dyDescent="0.4">
      <c r="A2" s="253"/>
      <c r="B2" s="254"/>
      <c r="C2" s="254"/>
      <c r="D2" s="254"/>
      <c r="E2" s="302"/>
      <c r="F2" s="256" t="s">
        <v>508</v>
      </c>
      <c r="G2" s="257" t="s">
        <v>509</v>
      </c>
      <c r="H2" s="255"/>
      <c r="I2" s="258" t="s">
        <v>510</v>
      </c>
      <c r="J2" s="259" t="s">
        <v>511</v>
      </c>
    </row>
    <row r="3" spans="1:10" ht="29.25" customHeight="1" thickTop="1" x14ac:dyDescent="0.35">
      <c r="A3" s="457" t="s">
        <v>544</v>
      </c>
      <c r="B3" s="458"/>
      <c r="C3" s="458"/>
      <c r="D3" s="459"/>
      <c r="E3" s="260" t="s">
        <v>665</v>
      </c>
      <c r="F3" s="397" t="s">
        <v>748</v>
      </c>
      <c r="G3" s="404" t="s">
        <v>726</v>
      </c>
      <c r="H3" s="262" t="s">
        <v>710</v>
      </c>
      <c r="I3" s="400" t="s">
        <v>738</v>
      </c>
      <c r="J3" s="407" t="s">
        <v>770</v>
      </c>
    </row>
    <row r="4" spans="1:10" ht="29" x14ac:dyDescent="0.35">
      <c r="A4" s="460"/>
      <c r="B4" s="461"/>
      <c r="C4" s="461"/>
      <c r="D4" s="462"/>
      <c r="E4" s="306" t="s">
        <v>157</v>
      </c>
      <c r="F4" s="397" t="s">
        <v>749</v>
      </c>
      <c r="G4" s="405" t="s">
        <v>761</v>
      </c>
      <c r="H4" s="266" t="s">
        <v>593</v>
      </c>
      <c r="I4" s="398" t="s">
        <v>721</v>
      </c>
      <c r="J4" s="408" t="s">
        <v>769</v>
      </c>
    </row>
    <row r="5" spans="1:10" ht="29" x14ac:dyDescent="0.35">
      <c r="A5" s="460"/>
      <c r="B5" s="461"/>
      <c r="C5" s="461"/>
      <c r="D5" s="462"/>
      <c r="E5" s="264" t="s">
        <v>693</v>
      </c>
      <c r="F5" s="397" t="s">
        <v>723</v>
      </c>
      <c r="G5" s="265">
        <v>3</v>
      </c>
      <c r="H5" s="266" t="s">
        <v>629</v>
      </c>
      <c r="I5" s="398" t="s">
        <v>755</v>
      </c>
      <c r="J5" s="408" t="s">
        <v>719</v>
      </c>
    </row>
    <row r="6" spans="1:10" ht="29" x14ac:dyDescent="0.35">
      <c r="A6" s="460"/>
      <c r="B6" s="461"/>
      <c r="C6" s="461"/>
      <c r="D6" s="462"/>
      <c r="E6" s="264" t="s">
        <v>621</v>
      </c>
      <c r="F6" s="378" t="s">
        <v>719</v>
      </c>
      <c r="G6" s="405" t="s">
        <v>761</v>
      </c>
      <c r="H6" s="266" t="s">
        <v>689</v>
      </c>
      <c r="I6" s="398" t="s">
        <v>756</v>
      </c>
      <c r="J6" s="408" t="s">
        <v>719</v>
      </c>
    </row>
    <row r="7" spans="1:10" ht="29" x14ac:dyDescent="0.35">
      <c r="A7" s="460"/>
      <c r="B7" s="461"/>
      <c r="C7" s="461"/>
      <c r="D7" s="462"/>
      <c r="E7" s="264" t="s">
        <v>424</v>
      </c>
      <c r="F7" s="261">
        <v>9</v>
      </c>
      <c r="G7" s="265">
        <v>5</v>
      </c>
      <c r="H7" s="304" t="s">
        <v>695</v>
      </c>
      <c r="I7" s="398" t="s">
        <v>757</v>
      </c>
      <c r="J7" s="408" t="s">
        <v>770</v>
      </c>
    </row>
    <row r="8" spans="1:10" ht="29" x14ac:dyDescent="0.35">
      <c r="A8" s="460"/>
      <c r="B8" s="461"/>
      <c r="C8" s="461"/>
      <c r="D8" s="462"/>
      <c r="E8" s="355" t="s">
        <v>425</v>
      </c>
      <c r="F8" s="356">
        <v>9</v>
      </c>
      <c r="G8" s="265">
        <v>5</v>
      </c>
      <c r="H8" s="266" t="s">
        <v>691</v>
      </c>
      <c r="I8" s="398" t="s">
        <v>758</v>
      </c>
      <c r="J8" s="408" t="s">
        <v>719</v>
      </c>
    </row>
    <row r="9" spans="1:10" ht="43.5" x14ac:dyDescent="0.35">
      <c r="A9" s="460"/>
      <c r="B9" s="461"/>
      <c r="C9" s="461"/>
      <c r="D9" s="462"/>
      <c r="E9" s="264" t="s">
        <v>637</v>
      </c>
      <c r="F9" s="396" t="s">
        <v>729</v>
      </c>
      <c r="G9" s="265">
        <v>6</v>
      </c>
      <c r="H9" s="266" t="s">
        <v>627</v>
      </c>
      <c r="I9" s="398" t="s">
        <v>758</v>
      </c>
      <c r="J9" s="409" t="s">
        <v>771</v>
      </c>
    </row>
    <row r="10" spans="1:10" ht="47.25" customHeight="1" x14ac:dyDescent="0.35">
      <c r="A10" s="460"/>
      <c r="B10" s="461"/>
      <c r="C10" s="461"/>
      <c r="D10" s="462"/>
      <c r="E10" s="264" t="s">
        <v>436</v>
      </c>
      <c r="F10" s="379" t="s">
        <v>722</v>
      </c>
      <c r="G10" s="265">
        <v>3</v>
      </c>
      <c r="H10" s="363" t="s">
        <v>707</v>
      </c>
      <c r="I10" s="387" t="s">
        <v>736</v>
      </c>
      <c r="J10" s="312">
        <v>4</v>
      </c>
    </row>
    <row r="11" spans="1:10" ht="29" x14ac:dyDescent="0.35">
      <c r="A11" s="460"/>
      <c r="B11" s="461"/>
      <c r="C11" s="461"/>
      <c r="D11" s="462"/>
      <c r="E11" s="264" t="s">
        <v>668</v>
      </c>
      <c r="F11" s="396" t="s">
        <v>750</v>
      </c>
      <c r="G11" s="265">
        <v>9</v>
      </c>
      <c r="H11" s="266" t="s">
        <v>584</v>
      </c>
      <c r="I11" s="398" t="s">
        <v>759</v>
      </c>
      <c r="J11" s="408" t="s">
        <v>740</v>
      </c>
    </row>
    <row r="12" spans="1:10" ht="29" x14ac:dyDescent="0.35">
      <c r="A12" s="460"/>
      <c r="B12" s="461"/>
      <c r="C12" s="461"/>
      <c r="D12" s="462"/>
      <c r="E12" s="264" t="s">
        <v>635</v>
      </c>
      <c r="F12" s="396" t="s">
        <v>748</v>
      </c>
      <c r="G12" s="265">
        <v>9</v>
      </c>
      <c r="H12" s="266" t="s">
        <v>618</v>
      </c>
      <c r="I12" s="398" t="s">
        <v>760</v>
      </c>
      <c r="J12" s="268">
        <v>6</v>
      </c>
    </row>
    <row r="13" spans="1:10" ht="29" x14ac:dyDescent="0.35">
      <c r="A13" s="386"/>
      <c r="B13" s="329"/>
      <c r="C13" s="329"/>
      <c r="D13" s="392"/>
      <c r="E13" s="393" t="s">
        <v>432</v>
      </c>
      <c r="F13" s="269">
        <v>4</v>
      </c>
      <c r="G13" s="286">
        <v>3</v>
      </c>
      <c r="H13" s="266" t="s">
        <v>694</v>
      </c>
      <c r="I13" s="387">
        <v>9</v>
      </c>
      <c r="J13" s="410" t="s">
        <v>772</v>
      </c>
    </row>
    <row r="14" spans="1:10" x14ac:dyDescent="0.35">
      <c r="A14" s="386"/>
      <c r="B14" s="329"/>
      <c r="C14" s="329"/>
      <c r="D14" s="392"/>
      <c r="E14" s="393" t="s">
        <v>709</v>
      </c>
      <c r="F14" s="269">
        <v>9</v>
      </c>
      <c r="G14" s="286">
        <v>5</v>
      </c>
      <c r="H14" s="266" t="s">
        <v>704</v>
      </c>
      <c r="I14" s="398" t="s">
        <v>761</v>
      </c>
      <c r="J14" s="410" t="s">
        <v>755</v>
      </c>
    </row>
    <row r="15" spans="1:10" x14ac:dyDescent="0.35">
      <c r="A15" s="386"/>
      <c r="B15" s="329"/>
      <c r="C15" s="329"/>
      <c r="D15" s="392"/>
      <c r="E15" s="393"/>
      <c r="F15" s="269"/>
      <c r="G15" s="286"/>
      <c r="H15" s="266" t="s">
        <v>564</v>
      </c>
      <c r="I15" s="387">
        <v>9</v>
      </c>
      <c r="J15" s="291">
        <v>3</v>
      </c>
    </row>
    <row r="16" spans="1:10" ht="29" x14ac:dyDescent="0.35">
      <c r="A16" s="386"/>
      <c r="B16" s="329"/>
      <c r="C16" s="329"/>
      <c r="D16" s="392"/>
      <c r="E16" s="393"/>
      <c r="F16" s="269"/>
      <c r="G16" s="286"/>
      <c r="H16" s="266" t="s">
        <v>623</v>
      </c>
      <c r="I16" s="387">
        <v>9</v>
      </c>
      <c r="J16" s="291">
        <v>3</v>
      </c>
    </row>
    <row r="17" spans="1:10" ht="29" x14ac:dyDescent="0.35">
      <c r="A17" s="386"/>
      <c r="B17" s="329"/>
      <c r="C17" s="329"/>
      <c r="D17" s="392"/>
      <c r="E17" s="393"/>
      <c r="F17" s="269"/>
      <c r="G17" s="286"/>
      <c r="H17" s="266" t="s">
        <v>559</v>
      </c>
      <c r="I17" s="387">
        <v>4</v>
      </c>
      <c r="J17" s="410" t="s">
        <v>769</v>
      </c>
    </row>
    <row r="18" spans="1:10" ht="29" x14ac:dyDescent="0.35">
      <c r="A18" s="386"/>
      <c r="B18" s="329"/>
      <c r="C18" s="329"/>
      <c r="D18" s="392"/>
      <c r="E18" s="393"/>
      <c r="F18" s="269"/>
      <c r="G18" s="286"/>
      <c r="H18" s="266" t="s">
        <v>575</v>
      </c>
      <c r="I18" s="398" t="s">
        <v>762</v>
      </c>
      <c r="J18" s="291">
        <v>3</v>
      </c>
    </row>
    <row r="19" spans="1:10" ht="15" thickBot="1" x14ac:dyDescent="0.4">
      <c r="A19" s="270"/>
      <c r="B19" s="256" t="s">
        <v>508</v>
      </c>
      <c r="C19" s="258" t="s">
        <v>510</v>
      </c>
      <c r="D19" s="271"/>
      <c r="E19" s="451" t="s">
        <v>438</v>
      </c>
      <c r="F19" s="452"/>
      <c r="G19" s="453"/>
      <c r="H19" s="451" t="s">
        <v>479</v>
      </c>
      <c r="I19" s="452"/>
      <c r="J19" s="453"/>
    </row>
    <row r="20" spans="1:10" ht="29.5" thickTop="1" x14ac:dyDescent="0.35">
      <c r="A20" s="272" t="s">
        <v>615</v>
      </c>
      <c r="B20" s="394" t="s">
        <v>739</v>
      </c>
      <c r="C20" s="398" t="s">
        <v>751</v>
      </c>
      <c r="D20" s="454" t="s">
        <v>487</v>
      </c>
      <c r="E20" s="301" t="s">
        <v>545</v>
      </c>
      <c r="F20" s="273" t="s">
        <v>513</v>
      </c>
      <c r="G20" s="274"/>
      <c r="H20" s="360" t="s">
        <v>677</v>
      </c>
      <c r="I20" s="275" t="s">
        <v>514</v>
      </c>
      <c r="J20" s="276"/>
    </row>
    <row r="21" spans="1:10" ht="29" x14ac:dyDescent="0.35">
      <c r="A21" s="272" t="s">
        <v>713</v>
      </c>
      <c r="B21" s="394" t="s">
        <v>741</v>
      </c>
      <c r="C21" s="398" t="s">
        <v>752</v>
      </c>
      <c r="D21" s="455"/>
      <c r="E21" s="301" t="s">
        <v>519</v>
      </c>
      <c r="F21" s="273" t="s">
        <v>515</v>
      </c>
      <c r="G21" s="274"/>
      <c r="H21" s="361" t="s">
        <v>678</v>
      </c>
      <c r="I21" s="277" t="s">
        <v>516</v>
      </c>
      <c r="J21" s="278"/>
    </row>
    <row r="22" spans="1:10" ht="29" x14ac:dyDescent="0.35">
      <c r="A22" s="272" t="s">
        <v>588</v>
      </c>
      <c r="B22" s="394" t="s">
        <v>742</v>
      </c>
      <c r="C22" s="267">
        <v>1</v>
      </c>
      <c r="D22" s="455"/>
      <c r="E22" s="301" t="s">
        <v>522</v>
      </c>
      <c r="F22" s="273" t="s">
        <v>517</v>
      </c>
      <c r="G22" s="274"/>
      <c r="H22" s="361" t="s">
        <v>679</v>
      </c>
      <c r="I22" s="277" t="s">
        <v>518</v>
      </c>
      <c r="J22" s="278"/>
    </row>
    <row r="23" spans="1:10" ht="29" x14ac:dyDescent="0.35">
      <c r="A23" s="272" t="s">
        <v>68</v>
      </c>
      <c r="B23" s="394" t="s">
        <v>743</v>
      </c>
      <c r="C23" s="398" t="s">
        <v>753</v>
      </c>
      <c r="D23" s="455"/>
      <c r="E23" s="301" t="s">
        <v>525</v>
      </c>
      <c r="F23" s="273" t="s">
        <v>520</v>
      </c>
      <c r="G23" s="274"/>
      <c r="H23" s="361" t="s">
        <v>680</v>
      </c>
      <c r="I23" s="277" t="s">
        <v>521</v>
      </c>
      <c r="J23" s="278"/>
    </row>
    <row r="24" spans="1:10" ht="29" x14ac:dyDescent="0.35">
      <c r="A24" s="272" t="s">
        <v>600</v>
      </c>
      <c r="B24" s="376">
        <v>2</v>
      </c>
      <c r="C24" s="305">
        <v>1</v>
      </c>
      <c r="D24" s="455"/>
      <c r="E24" s="301" t="s">
        <v>512</v>
      </c>
      <c r="F24" s="279" t="s">
        <v>523</v>
      </c>
      <c r="G24" s="280"/>
      <c r="H24" s="362" t="s">
        <v>681</v>
      </c>
      <c r="I24" s="277" t="s">
        <v>524</v>
      </c>
      <c r="J24" s="281"/>
    </row>
    <row r="25" spans="1:10" ht="29" x14ac:dyDescent="0.35">
      <c r="A25" s="272" t="s">
        <v>712</v>
      </c>
      <c r="B25" s="394" t="s">
        <v>744</v>
      </c>
      <c r="C25" s="398" t="s">
        <v>738</v>
      </c>
      <c r="D25" s="455"/>
      <c r="E25" s="353" t="s">
        <v>673</v>
      </c>
      <c r="F25" s="282" t="s">
        <v>526</v>
      </c>
      <c r="G25" s="274"/>
      <c r="H25" s="303" t="s">
        <v>546</v>
      </c>
      <c r="I25" s="277" t="s">
        <v>527</v>
      </c>
      <c r="J25" s="281"/>
    </row>
    <row r="26" spans="1:10" ht="29" x14ac:dyDescent="0.35">
      <c r="A26" s="272" t="s">
        <v>716</v>
      </c>
      <c r="B26" s="394" t="s">
        <v>745</v>
      </c>
      <c r="C26" s="398" t="s">
        <v>754</v>
      </c>
      <c r="D26" s="455"/>
      <c r="E26" s="377" t="s">
        <v>720</v>
      </c>
      <c r="F26" s="300" t="s">
        <v>528</v>
      </c>
      <c r="G26" s="274"/>
      <c r="H26" s="361" t="s">
        <v>682</v>
      </c>
      <c r="I26" s="299" t="s">
        <v>541</v>
      </c>
      <c r="J26" s="278"/>
    </row>
    <row r="27" spans="1:10" x14ac:dyDescent="0.35">
      <c r="A27" s="272" t="s">
        <v>715</v>
      </c>
      <c r="B27" s="376" t="s">
        <v>719</v>
      </c>
      <c r="C27" s="267">
        <v>8</v>
      </c>
      <c r="D27" s="455"/>
      <c r="E27" s="353" t="s">
        <v>672</v>
      </c>
      <c r="F27" s="300" t="s">
        <v>542</v>
      </c>
      <c r="G27" s="274"/>
      <c r="H27" s="399" t="s">
        <v>549</v>
      </c>
      <c r="I27" s="299" t="s">
        <v>543</v>
      </c>
      <c r="J27" s="278"/>
    </row>
    <row r="28" spans="1:10" ht="29" x14ac:dyDescent="0.35">
      <c r="A28" s="272" t="s">
        <v>717</v>
      </c>
      <c r="B28" s="357">
        <v>9</v>
      </c>
      <c r="C28" s="358">
        <v>9</v>
      </c>
      <c r="D28" s="328"/>
      <c r="E28" s="359" t="s">
        <v>675</v>
      </c>
      <c r="F28" s="356" t="s">
        <v>676</v>
      </c>
      <c r="G28" s="273"/>
      <c r="H28" s="361" t="s">
        <v>683</v>
      </c>
      <c r="I28" s="364" t="s">
        <v>684</v>
      </c>
      <c r="J28" s="278"/>
    </row>
    <row r="29" spans="1:10" ht="29" x14ac:dyDescent="0.35">
      <c r="A29" s="272" t="s">
        <v>597</v>
      </c>
      <c r="B29" s="357">
        <v>8</v>
      </c>
      <c r="C29" s="358">
        <v>8</v>
      </c>
      <c r="D29" s="328"/>
      <c r="E29" s="395" t="s">
        <v>746</v>
      </c>
      <c r="F29" s="396" t="s">
        <v>747</v>
      </c>
      <c r="G29" s="273"/>
      <c r="H29" s="361"/>
      <c r="I29" s="364"/>
      <c r="J29" s="278"/>
    </row>
    <row r="30" spans="1:10" x14ac:dyDescent="0.35">
      <c r="A30" s="272" t="s">
        <v>657</v>
      </c>
      <c r="B30" s="357">
        <v>10</v>
      </c>
      <c r="C30" s="358">
        <v>8</v>
      </c>
      <c r="D30" s="328"/>
      <c r="E30" s="359"/>
      <c r="F30" s="356"/>
      <c r="G30" s="273"/>
      <c r="H30" s="361"/>
      <c r="I30" s="364"/>
      <c r="J30" s="278"/>
    </row>
    <row r="31" spans="1:10" ht="29" x14ac:dyDescent="0.35">
      <c r="A31" s="402" t="s">
        <v>763</v>
      </c>
      <c r="B31" s="401" t="s">
        <v>726</v>
      </c>
      <c r="C31" s="406" t="s">
        <v>765</v>
      </c>
      <c r="D31" s="456" t="s">
        <v>481</v>
      </c>
      <c r="E31" s="380" t="s">
        <v>732</v>
      </c>
      <c r="F31" s="286" t="s">
        <v>529</v>
      </c>
      <c r="G31" s="287"/>
      <c r="H31" s="308" t="s">
        <v>550</v>
      </c>
      <c r="I31" s="291" t="s">
        <v>530</v>
      </c>
      <c r="J31" s="268"/>
    </row>
    <row r="32" spans="1:10" x14ac:dyDescent="0.35">
      <c r="A32" s="403" t="s">
        <v>34</v>
      </c>
      <c r="B32" s="401" t="s">
        <v>726</v>
      </c>
      <c r="C32" s="406" t="s">
        <v>765</v>
      </c>
      <c r="D32" s="455"/>
      <c r="E32" s="365" t="s">
        <v>686</v>
      </c>
      <c r="F32" s="286" t="s">
        <v>531</v>
      </c>
      <c r="G32" s="287"/>
      <c r="H32" s="309" t="s">
        <v>553</v>
      </c>
      <c r="I32" s="289" t="s">
        <v>532</v>
      </c>
      <c r="J32" s="268"/>
    </row>
    <row r="33" spans="1:11" ht="29" x14ac:dyDescent="0.35">
      <c r="A33" s="403" t="s">
        <v>580</v>
      </c>
      <c r="B33" s="401" t="s">
        <v>761</v>
      </c>
      <c r="C33" s="406" t="s">
        <v>766</v>
      </c>
      <c r="D33" s="455"/>
      <c r="E33" s="365" t="s">
        <v>687</v>
      </c>
      <c r="F33" s="290" t="s">
        <v>533</v>
      </c>
      <c r="G33" s="287"/>
      <c r="H33" s="388" t="s">
        <v>737</v>
      </c>
      <c r="I33" s="291" t="s">
        <v>534</v>
      </c>
      <c r="J33" s="268"/>
    </row>
    <row r="34" spans="1:11" ht="29" x14ac:dyDescent="0.35">
      <c r="A34" s="403" t="s">
        <v>669</v>
      </c>
      <c r="B34" s="401" t="s">
        <v>762</v>
      </c>
      <c r="C34" s="284">
        <v>2</v>
      </c>
      <c r="D34" s="455"/>
      <c r="E34" s="380" t="s">
        <v>724</v>
      </c>
      <c r="F34" s="286" t="s">
        <v>535</v>
      </c>
      <c r="G34" s="287"/>
      <c r="H34" s="309" t="s">
        <v>551</v>
      </c>
      <c r="I34" s="291" t="s">
        <v>536</v>
      </c>
      <c r="J34" s="268"/>
    </row>
    <row r="35" spans="1:11" ht="29" x14ac:dyDescent="0.35">
      <c r="A35" s="403" t="s">
        <v>611</v>
      </c>
      <c r="B35" s="401" t="s">
        <v>755</v>
      </c>
      <c r="C35" s="406" t="s">
        <v>733</v>
      </c>
      <c r="D35" s="455"/>
      <c r="E35" s="383" t="s">
        <v>730</v>
      </c>
      <c r="F35" s="290" t="s">
        <v>537</v>
      </c>
      <c r="G35" s="287"/>
      <c r="H35" s="310" t="s">
        <v>552</v>
      </c>
      <c r="I35" s="291" t="s">
        <v>538</v>
      </c>
      <c r="J35" s="268"/>
    </row>
    <row r="36" spans="1:11" ht="29" x14ac:dyDescent="0.35">
      <c r="A36" s="403" t="s">
        <v>706</v>
      </c>
      <c r="B36" s="381" t="s">
        <v>726</v>
      </c>
      <c r="C36" s="406" t="s">
        <v>725</v>
      </c>
      <c r="D36" s="455"/>
      <c r="E36" s="383" t="s">
        <v>731</v>
      </c>
      <c r="F36" s="290" t="s">
        <v>539</v>
      </c>
      <c r="G36" s="287"/>
      <c r="H36" s="313" t="s">
        <v>554</v>
      </c>
      <c r="I36" s="291" t="s">
        <v>540</v>
      </c>
      <c r="J36" s="268"/>
    </row>
    <row r="37" spans="1:11" x14ac:dyDescent="0.35">
      <c r="A37" s="403" t="s">
        <v>29</v>
      </c>
      <c r="B37" s="381" t="s">
        <v>726</v>
      </c>
      <c r="C37" s="406" t="s">
        <v>725</v>
      </c>
      <c r="D37" s="455"/>
      <c r="E37" s="380" t="s">
        <v>727</v>
      </c>
      <c r="F37" s="307" t="s">
        <v>547</v>
      </c>
      <c r="G37" s="292"/>
      <c r="H37" s="313" t="s">
        <v>555</v>
      </c>
      <c r="I37" s="314" t="s">
        <v>556</v>
      </c>
      <c r="J37" s="263"/>
    </row>
    <row r="38" spans="1:11" ht="29" x14ac:dyDescent="0.35">
      <c r="A38" s="403" t="s">
        <v>606</v>
      </c>
      <c r="B38" s="283">
        <v>2</v>
      </c>
      <c r="C38" s="406" t="s">
        <v>767</v>
      </c>
      <c r="D38" s="455"/>
      <c r="E38" s="365" t="s">
        <v>685</v>
      </c>
      <c r="F38" s="307" t="s">
        <v>548</v>
      </c>
      <c r="G38" s="293"/>
      <c r="H38" s="384" t="s">
        <v>734</v>
      </c>
      <c r="I38" s="385" t="s">
        <v>735</v>
      </c>
      <c r="J38" s="268"/>
    </row>
    <row r="39" spans="1:11" x14ac:dyDescent="0.35">
      <c r="A39" s="403" t="s">
        <v>648</v>
      </c>
      <c r="B39" s="401" t="s">
        <v>764</v>
      </c>
      <c r="C39" s="406" t="s">
        <v>768</v>
      </c>
      <c r="D39" s="455"/>
      <c r="E39" s="382" t="s">
        <v>728</v>
      </c>
      <c r="F39" s="366" t="s">
        <v>688</v>
      </c>
      <c r="G39" s="294"/>
      <c r="H39" s="288"/>
      <c r="I39" s="291"/>
      <c r="J39" s="268"/>
    </row>
    <row r="40" spans="1:11" x14ac:dyDescent="0.35">
      <c r="A40" s="403" t="s">
        <v>646</v>
      </c>
      <c r="B40" s="401" t="s">
        <v>764</v>
      </c>
      <c r="C40" s="406" t="s">
        <v>768</v>
      </c>
      <c r="D40" s="455"/>
      <c r="E40" s="285"/>
      <c r="F40" s="286"/>
      <c r="G40" s="287"/>
      <c r="H40" s="288"/>
      <c r="I40" s="291"/>
      <c r="J40" s="268"/>
    </row>
    <row r="41" spans="1:11" x14ac:dyDescent="0.35">
      <c r="A41" s="403" t="s">
        <v>705</v>
      </c>
      <c r="B41" s="283">
        <v>2</v>
      </c>
      <c r="C41" s="406" t="s">
        <v>755</v>
      </c>
      <c r="D41" s="455"/>
      <c r="E41" s="285"/>
      <c r="F41" s="286"/>
      <c r="G41" s="287"/>
      <c r="H41" s="288"/>
      <c r="I41" s="291"/>
      <c r="J41" s="268"/>
    </row>
    <row r="42" spans="1:11" ht="29" x14ac:dyDescent="0.35">
      <c r="A42" s="403" t="s">
        <v>573</v>
      </c>
      <c r="B42" s="381" t="s">
        <v>729</v>
      </c>
      <c r="C42" s="311">
        <v>8</v>
      </c>
      <c r="D42" s="373"/>
      <c r="E42" s="374"/>
      <c r="F42" s="286"/>
      <c r="G42" s="290"/>
      <c r="H42" s="375"/>
      <c r="I42" s="291"/>
      <c r="J42" s="291"/>
    </row>
    <row r="43" spans="1:11" ht="15" thickBot="1" x14ac:dyDescent="0.4">
      <c r="A43" s="403" t="s">
        <v>434</v>
      </c>
      <c r="B43" s="283">
        <v>9</v>
      </c>
      <c r="C43" s="311">
        <v>8</v>
      </c>
      <c r="D43" s="373"/>
      <c r="E43" s="374"/>
      <c r="F43" s="286"/>
      <c r="G43" s="290"/>
      <c r="H43" s="375"/>
      <c r="I43" s="291"/>
      <c r="J43" s="291"/>
    </row>
    <row r="44" spans="1:11" ht="15" thickTop="1" x14ac:dyDescent="0.35">
      <c r="A44" s="251"/>
      <c r="B44" s="295" t="s">
        <v>509</v>
      </c>
      <c r="C44" s="296" t="s">
        <v>511</v>
      </c>
    </row>
    <row r="45" spans="1:11" x14ac:dyDescent="0.35">
      <c r="A45" s="251"/>
      <c r="J45" s="297"/>
      <c r="K45" s="298"/>
    </row>
    <row r="46" spans="1:11" x14ac:dyDescent="0.35">
      <c r="J46" s="298"/>
      <c r="K46" s="298"/>
    </row>
    <row r="47" spans="1:11" x14ac:dyDescent="0.35">
      <c r="J47" s="298"/>
      <c r="K47" s="298"/>
    </row>
    <row r="48" spans="1:11" x14ac:dyDescent="0.35">
      <c r="J48" s="298"/>
      <c r="K48" s="298"/>
    </row>
    <row r="49" spans="10:11" x14ac:dyDescent="0.35">
      <c r="J49" s="298"/>
      <c r="K49" s="298"/>
    </row>
    <row r="50" spans="10:11" x14ac:dyDescent="0.35">
      <c r="J50" s="297"/>
    </row>
  </sheetData>
  <mergeCells count="5">
    <mergeCell ref="E19:G19"/>
    <mergeCell ref="H19:J19"/>
    <mergeCell ref="D20:D27"/>
    <mergeCell ref="D31:D41"/>
    <mergeCell ref="A3:D12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F14" sqref="F14"/>
    </sheetView>
  </sheetViews>
  <sheetFormatPr defaultRowHeight="14.5" x14ac:dyDescent="0.35"/>
  <cols>
    <col min="1" max="1" width="9.26953125" customWidth="1"/>
    <col min="2" max="2" width="18.54296875" customWidth="1"/>
    <col min="3" max="3" width="78.1796875" bestFit="1" customWidth="1"/>
  </cols>
  <sheetData>
    <row r="1" spans="1:10" x14ac:dyDescent="0.35">
      <c r="A1" s="196" t="s">
        <v>444</v>
      </c>
    </row>
    <row r="2" spans="1:10" x14ac:dyDescent="0.3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3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35">
      <c r="A4" s="200">
        <v>1</v>
      </c>
      <c r="B4" s="201" t="s">
        <v>449</v>
      </c>
      <c r="C4" s="201" t="s">
        <v>450</v>
      </c>
    </row>
    <row r="5" spans="1:10" x14ac:dyDescent="0.35">
      <c r="A5" s="200">
        <v>2</v>
      </c>
      <c r="B5" s="201" t="s">
        <v>451</v>
      </c>
      <c r="C5" s="201" t="s">
        <v>452</v>
      </c>
    </row>
    <row r="6" spans="1:10" x14ac:dyDescent="0.35">
      <c r="A6" s="200">
        <v>3</v>
      </c>
      <c r="B6" s="201" t="s">
        <v>453</v>
      </c>
      <c r="C6" s="201" t="s">
        <v>454</v>
      </c>
    </row>
    <row r="7" spans="1:10" x14ac:dyDescent="0.35">
      <c r="A7" s="200">
        <v>4</v>
      </c>
      <c r="B7" s="201" t="s">
        <v>455</v>
      </c>
      <c r="C7" s="201" t="s">
        <v>456</v>
      </c>
    </row>
    <row r="8" spans="1:10" x14ac:dyDescent="0.35">
      <c r="A8" s="163"/>
    </row>
    <row r="9" spans="1:10" x14ac:dyDescent="0.35">
      <c r="A9" s="202" t="s">
        <v>457</v>
      </c>
    </row>
    <row r="10" spans="1:10" x14ac:dyDescent="0.35">
      <c r="A10" s="463" t="s">
        <v>458</v>
      </c>
      <c r="B10" s="463"/>
      <c r="C10" s="463"/>
      <c r="D10" s="463"/>
      <c r="E10" s="463"/>
      <c r="F10" s="463"/>
      <c r="G10" s="463"/>
      <c r="H10" s="463"/>
      <c r="I10" s="463"/>
      <c r="J10" s="463"/>
    </row>
    <row r="11" spans="1:10" x14ac:dyDescent="0.35">
      <c r="A11" s="163"/>
    </row>
    <row r="12" spans="1:10" x14ac:dyDescent="0.35">
      <c r="A12" s="202" t="s">
        <v>459</v>
      </c>
    </row>
    <row r="13" spans="1:10" x14ac:dyDescent="0.35">
      <c r="A13" t="s">
        <v>460</v>
      </c>
    </row>
    <row r="14" spans="1:10" x14ac:dyDescent="0.35">
      <c r="A14" s="199" t="s">
        <v>446</v>
      </c>
      <c r="B14" s="199" t="s">
        <v>447</v>
      </c>
      <c r="C14" s="199" t="s">
        <v>448</v>
      </c>
    </row>
    <row r="15" spans="1:10" x14ac:dyDescent="0.35">
      <c r="A15" s="201" t="s">
        <v>461</v>
      </c>
      <c r="B15" s="201" t="s">
        <v>462</v>
      </c>
      <c r="C15" s="201" t="s">
        <v>463</v>
      </c>
    </row>
    <row r="16" spans="1:10" x14ac:dyDescent="0.35">
      <c r="A16" s="201" t="s">
        <v>464</v>
      </c>
      <c r="B16" s="201" t="s">
        <v>465</v>
      </c>
      <c r="C16" s="201" t="s">
        <v>466</v>
      </c>
    </row>
    <row r="17" spans="1:3" x14ac:dyDescent="0.35">
      <c r="A17" s="201" t="s">
        <v>467</v>
      </c>
      <c r="B17" s="201" t="s">
        <v>468</v>
      </c>
      <c r="C17" s="201" t="s">
        <v>469</v>
      </c>
    </row>
    <row r="18" spans="1:3" x14ac:dyDescent="0.35">
      <c r="A18" s="201" t="s">
        <v>470</v>
      </c>
      <c r="B18" s="201" t="s">
        <v>471</v>
      </c>
      <c r="C18" s="201" t="s">
        <v>472</v>
      </c>
    </row>
    <row r="19" spans="1:3" x14ac:dyDescent="0.35">
      <c r="A19" s="204"/>
      <c r="B19" s="205"/>
      <c r="C19" s="205" t="s">
        <v>473</v>
      </c>
    </row>
    <row r="20" spans="1:3" x14ac:dyDescent="0.35">
      <c r="A20" s="202" t="s">
        <v>474</v>
      </c>
    </row>
    <row r="21" spans="1:3" x14ac:dyDescent="0.3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4.5" x14ac:dyDescent="0.35"/>
  <cols>
    <col min="2" max="2" width="10.453125" bestFit="1" customWidth="1"/>
    <col min="3" max="3" width="15.81640625" bestFit="1" customWidth="1"/>
    <col min="4" max="4" width="28.26953125" bestFit="1" customWidth="1"/>
    <col min="5" max="5" width="93.81640625" customWidth="1"/>
    <col min="6" max="6" width="2.26953125" bestFit="1" customWidth="1"/>
    <col min="7" max="7" width="24.453125" customWidth="1"/>
    <col min="8" max="8" width="31.81640625" customWidth="1"/>
  </cols>
  <sheetData>
    <row r="1" spans="1:8" s="179" customFormat="1" ht="30.75" customHeight="1" x14ac:dyDescent="0.3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3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3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3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3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3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3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3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3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3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3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3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3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3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3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3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3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3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3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3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3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3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3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3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3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3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3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3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3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3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3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3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3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3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3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3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3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3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3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3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3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3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3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3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3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3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3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3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3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3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3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3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3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3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3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3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3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3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3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3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3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3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3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3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3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00000000-0009-0000-0000-000001000000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3.453125" style="160" customWidth="1"/>
    <col min="2" max="2" width="24.453125" style="160" customWidth="1"/>
    <col min="3" max="3" width="46.26953125" style="85" customWidth="1"/>
    <col min="4" max="4" width="27.81640625" style="161" customWidth="1"/>
    <col min="5" max="5" width="62.26953125" style="162" customWidth="1"/>
    <col min="6" max="6" width="5.81640625" style="160" customWidth="1"/>
    <col min="7" max="7" width="6.453125" style="160" customWidth="1"/>
    <col min="8" max="11" width="5.7265625" style="160" customWidth="1"/>
    <col min="12" max="12" width="9.81640625" style="85" customWidth="1"/>
    <col min="13" max="16384" width="9.1796875" style="85"/>
  </cols>
  <sheetData>
    <row r="1" spans="1:12" s="99" customFormat="1" ht="18.5" x14ac:dyDescent="0.45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5" x14ac:dyDescent="0.45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5" x14ac:dyDescent="0.45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35">
      <c r="A5" s="1"/>
      <c r="B5" s="1"/>
      <c r="C5" s="2"/>
      <c r="D5" s="100"/>
      <c r="E5" s="100"/>
      <c r="F5" s="425" t="s">
        <v>0</v>
      </c>
      <c r="G5" s="426"/>
      <c r="H5" s="425" t="s">
        <v>1</v>
      </c>
      <c r="I5" s="427"/>
      <c r="J5" s="427"/>
      <c r="K5" s="426"/>
    </row>
    <row r="6" spans="1:12" customFormat="1" x14ac:dyDescent="0.3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3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29" x14ac:dyDescent="0.3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3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3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29" x14ac:dyDescent="0.3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29" x14ac:dyDescent="0.3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29" x14ac:dyDescent="0.3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3.5" x14ac:dyDescent="0.3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3.5" x14ac:dyDescent="0.3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29" x14ac:dyDescent="0.3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3.5" x14ac:dyDescent="0.3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3.5" x14ac:dyDescent="0.3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3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3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29" x14ac:dyDescent="0.3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3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3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3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3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3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29" x14ac:dyDescent="0.3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3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29" x14ac:dyDescent="0.3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3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29" x14ac:dyDescent="0.3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3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3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3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3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29" x14ac:dyDescent="0.3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3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29" x14ac:dyDescent="0.3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3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3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29" x14ac:dyDescent="0.3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3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29" x14ac:dyDescent="0.3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29" x14ac:dyDescent="0.3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3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29" x14ac:dyDescent="0.3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3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3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3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3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3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3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3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29" x14ac:dyDescent="0.3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29" x14ac:dyDescent="0.3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29" x14ac:dyDescent="0.3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29" x14ac:dyDescent="0.3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29" x14ac:dyDescent="0.3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29" x14ac:dyDescent="0.3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3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29" x14ac:dyDescent="0.3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29" x14ac:dyDescent="0.3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3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3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29" x14ac:dyDescent="0.3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29" x14ac:dyDescent="0.3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29" x14ac:dyDescent="0.3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3.5" x14ac:dyDescent="0.3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3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x14ac:dyDescent="0.3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29" x14ac:dyDescent="0.3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29" x14ac:dyDescent="0.3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29" x14ac:dyDescent="0.3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35">
      <c r="A74" s="107"/>
      <c r="B74" s="107"/>
      <c r="C74" s="428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29" x14ac:dyDescent="0.35">
      <c r="A75" s="107"/>
      <c r="B75" s="107"/>
      <c r="C75" s="429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35">
      <c r="A76" s="107"/>
      <c r="B76" s="107"/>
      <c r="C76" s="430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35">
      <c r="A77" s="107"/>
      <c r="B77" s="107"/>
      <c r="C77" s="431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35">
      <c r="A78" s="107"/>
      <c r="B78" s="107"/>
      <c r="C78" s="432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29" x14ac:dyDescent="0.3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3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3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3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3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3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3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3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3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29" x14ac:dyDescent="0.3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29" x14ac:dyDescent="0.3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29" x14ac:dyDescent="0.3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29" x14ac:dyDescent="0.3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29" x14ac:dyDescent="0.3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3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3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3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3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29" x14ac:dyDescent="0.3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3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29" x14ac:dyDescent="0.3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29" x14ac:dyDescent="0.3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29" x14ac:dyDescent="0.3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3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3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3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35">
      <c r="A105" s="422">
        <v>14</v>
      </c>
      <c r="B105" s="422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35">
      <c r="A106" s="423"/>
      <c r="B106" s="423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3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3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3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29" x14ac:dyDescent="0.3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3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3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3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35">
      <c r="B114" s="9"/>
      <c r="C114"/>
    </row>
    <row r="115" spans="1:11" x14ac:dyDescent="0.35">
      <c r="B115" s="163"/>
      <c r="C115"/>
      <c r="H115" s="424" t="s">
        <v>398</v>
      </c>
      <c r="I115" s="424"/>
      <c r="J115" s="424"/>
      <c r="K115" s="424"/>
    </row>
    <row r="116" spans="1:11" x14ac:dyDescent="0.35">
      <c r="B116" s="163"/>
      <c r="C116"/>
    </row>
    <row r="118" spans="1:11" x14ac:dyDescent="0.35">
      <c r="J118" s="164" t="s">
        <v>399</v>
      </c>
    </row>
  </sheetData>
  <autoFilter ref="A6:K113" xr:uid="{00000000-0009-0000-0000-000002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4.54296875" style="18" customWidth="1"/>
    <col min="2" max="2" width="18" style="18" bestFit="1" customWidth="1"/>
    <col min="3" max="3" width="14.453125" style="15" customWidth="1"/>
    <col min="4" max="4" width="14.453125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35" t="s">
        <v>0</v>
      </c>
      <c r="H5" s="436"/>
      <c r="I5" s="437"/>
      <c r="J5" s="438" t="s">
        <v>1</v>
      </c>
      <c r="K5" s="438"/>
      <c r="L5" s="438"/>
      <c r="M5" s="438"/>
      <c r="N5" s="438"/>
    </row>
    <row r="6" spans="1:15" s="13" customFormat="1" ht="29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3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4" t="s">
        <v>175</v>
      </c>
      <c r="J7" s="32"/>
      <c r="K7" s="32">
        <v>1</v>
      </c>
      <c r="L7" s="32"/>
      <c r="M7" s="32"/>
      <c r="N7" s="217" t="s">
        <v>8</v>
      </c>
    </row>
    <row r="8" spans="1:15" s="14" customFormat="1" x14ac:dyDescent="0.3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7" t="s">
        <v>8</v>
      </c>
    </row>
    <row r="9" spans="1:15" s="14" customFormat="1" x14ac:dyDescent="0.3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7" t="s">
        <v>8</v>
      </c>
    </row>
    <row r="10" spans="1:15" s="14" customFormat="1" x14ac:dyDescent="0.3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7" t="s">
        <v>8</v>
      </c>
    </row>
    <row r="11" spans="1:15" s="14" customFormat="1" x14ac:dyDescent="0.3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7" t="s">
        <v>8</v>
      </c>
    </row>
    <row r="12" spans="1:15" s="14" customFormat="1" x14ac:dyDescent="0.3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7" t="s">
        <v>8</v>
      </c>
    </row>
    <row r="13" spans="1:15" s="14" customFormat="1" x14ac:dyDescent="0.3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7" t="s">
        <v>8</v>
      </c>
    </row>
    <row r="14" spans="1:15" s="14" customFormat="1" x14ac:dyDescent="0.3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7" t="s">
        <v>8</v>
      </c>
    </row>
    <row r="15" spans="1:15" s="14" customFormat="1" x14ac:dyDescent="0.3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7" t="s">
        <v>8</v>
      </c>
    </row>
    <row r="16" spans="1:15" s="14" customFormat="1" x14ac:dyDescent="0.3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7" t="s">
        <v>8</v>
      </c>
    </row>
    <row r="17" spans="1:14" s="14" customFormat="1" x14ac:dyDescent="0.3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7" t="s">
        <v>10</v>
      </c>
    </row>
    <row r="18" spans="1:14" s="14" customFormat="1" x14ac:dyDescent="0.3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7" t="s">
        <v>10</v>
      </c>
    </row>
    <row r="19" spans="1:14" s="14" customFormat="1" x14ac:dyDescent="0.3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7" t="s">
        <v>10</v>
      </c>
    </row>
    <row r="20" spans="1:14" s="14" customFormat="1" x14ac:dyDescent="0.3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7" t="s">
        <v>10</v>
      </c>
    </row>
    <row r="21" spans="1:14" s="14" customFormat="1" x14ac:dyDescent="0.3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7" t="s">
        <v>10</v>
      </c>
    </row>
    <row r="22" spans="1:14" s="14" customFormat="1" x14ac:dyDescent="0.3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7" t="s">
        <v>10</v>
      </c>
    </row>
    <row r="23" spans="1:14" s="14" customFormat="1" x14ac:dyDescent="0.3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7" t="s">
        <v>10</v>
      </c>
    </row>
    <row r="24" spans="1:14" s="14" customFormat="1" x14ac:dyDescent="0.3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7" t="s">
        <v>10</v>
      </c>
    </row>
    <row r="25" spans="1:14" s="14" customFormat="1" x14ac:dyDescent="0.3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4" t="s">
        <v>175</v>
      </c>
      <c r="J25" s="32"/>
      <c r="K25" s="32">
        <v>1</v>
      </c>
      <c r="L25" s="32"/>
      <c r="M25" s="32"/>
      <c r="N25" s="217" t="s">
        <v>8</v>
      </c>
    </row>
    <row r="26" spans="1:14" s="14" customFormat="1" x14ac:dyDescent="0.3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7" t="s">
        <v>8</v>
      </c>
    </row>
    <row r="27" spans="1:14" s="14" customFormat="1" x14ac:dyDescent="0.3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7" t="s">
        <v>8</v>
      </c>
    </row>
    <row r="28" spans="1:14" s="14" customFormat="1" x14ac:dyDescent="0.3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7" t="s">
        <v>8</v>
      </c>
    </row>
    <row r="29" spans="1:14" s="14" customFormat="1" x14ac:dyDescent="0.3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7" t="s">
        <v>8</v>
      </c>
    </row>
    <row r="30" spans="1:14" s="14" customFormat="1" x14ac:dyDescent="0.3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7" t="s">
        <v>8</v>
      </c>
    </row>
    <row r="31" spans="1:14" s="14" customFormat="1" x14ac:dyDescent="0.3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7" t="s">
        <v>8</v>
      </c>
    </row>
    <row r="32" spans="1:14" s="14" customFormat="1" x14ac:dyDescent="0.3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7" t="s">
        <v>8</v>
      </c>
    </row>
    <row r="33" spans="1:14" s="14" customFormat="1" x14ac:dyDescent="0.3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6" t="s">
        <v>7</v>
      </c>
    </row>
    <row r="34" spans="1:14" s="14" customFormat="1" x14ac:dyDescent="0.3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7" t="s">
        <v>9</v>
      </c>
    </row>
    <row r="35" spans="1:14" s="14" customFormat="1" x14ac:dyDescent="0.3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7" t="s">
        <v>9</v>
      </c>
    </row>
    <row r="36" spans="1:14" s="14" customFormat="1" x14ac:dyDescent="0.3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7" t="s">
        <v>10</v>
      </c>
    </row>
    <row r="37" spans="1:14" s="14" customFormat="1" x14ac:dyDescent="0.3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7" t="s">
        <v>8</v>
      </c>
    </row>
    <row r="38" spans="1:14" s="14" customFormat="1" x14ac:dyDescent="0.3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7" t="s">
        <v>8</v>
      </c>
    </row>
    <row r="39" spans="1:14" s="14" customFormat="1" x14ac:dyDescent="0.3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7" t="s">
        <v>8</v>
      </c>
    </row>
    <row r="40" spans="1:14" s="14" customFormat="1" x14ac:dyDescent="0.3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7" t="s">
        <v>8</v>
      </c>
    </row>
    <row r="41" spans="1:14" s="14" customFormat="1" x14ac:dyDescent="0.3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7" t="s">
        <v>8</v>
      </c>
    </row>
    <row r="42" spans="1:14" s="14" customFormat="1" x14ac:dyDescent="0.3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7" t="s">
        <v>8</v>
      </c>
    </row>
    <row r="43" spans="1:14" s="14" customFormat="1" x14ac:dyDescent="0.3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7" t="s">
        <v>8</v>
      </c>
    </row>
    <row r="44" spans="1:14" s="14" customFormat="1" x14ac:dyDescent="0.3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7" t="s">
        <v>8</v>
      </c>
    </row>
    <row r="45" spans="1:14" s="14" customFormat="1" x14ac:dyDescent="0.3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7" t="s">
        <v>8</v>
      </c>
    </row>
    <row r="46" spans="1:14" s="14" customFormat="1" x14ac:dyDescent="0.3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7" t="s">
        <v>8</v>
      </c>
    </row>
    <row r="47" spans="1:14" s="14" customFormat="1" x14ac:dyDescent="0.3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7" t="s">
        <v>8</v>
      </c>
    </row>
    <row r="48" spans="1:14" s="14" customFormat="1" x14ac:dyDescent="0.3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7" t="s">
        <v>10</v>
      </c>
    </row>
    <row r="49" spans="1:14" s="14" customFormat="1" x14ac:dyDescent="0.3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7" t="s">
        <v>10</v>
      </c>
    </row>
    <row r="50" spans="1:14" s="14" customFormat="1" x14ac:dyDescent="0.3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7" t="s">
        <v>8</v>
      </c>
    </row>
    <row r="51" spans="1:14" s="14" customFormat="1" x14ac:dyDescent="0.3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7" t="s">
        <v>8</v>
      </c>
    </row>
    <row r="52" spans="1:14" s="14" customFormat="1" x14ac:dyDescent="0.3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7" t="s">
        <v>8</v>
      </c>
    </row>
    <row r="53" spans="1:14" s="14" customFormat="1" x14ac:dyDescent="0.3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7" t="s">
        <v>8</v>
      </c>
    </row>
    <row r="54" spans="1:14" s="14" customFormat="1" x14ac:dyDescent="0.3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7" t="s">
        <v>8</v>
      </c>
    </row>
    <row r="55" spans="1:14" s="14" customFormat="1" x14ac:dyDescent="0.3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7" t="s">
        <v>9</v>
      </c>
    </row>
    <row r="56" spans="1:14" s="14" customFormat="1" x14ac:dyDescent="0.3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7" t="s">
        <v>8</v>
      </c>
    </row>
    <row r="57" spans="1:14" s="14" customFormat="1" x14ac:dyDescent="0.3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7" t="s">
        <v>9</v>
      </c>
    </row>
    <row r="58" spans="1:14" s="14" customFormat="1" x14ac:dyDescent="0.3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7" t="s">
        <v>8</v>
      </c>
    </row>
    <row r="59" spans="1:14" s="14" customFormat="1" x14ac:dyDescent="0.3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7" t="s">
        <v>8</v>
      </c>
    </row>
    <row r="60" spans="1:14" s="14" customFormat="1" x14ac:dyDescent="0.3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7" t="s">
        <v>8</v>
      </c>
    </row>
    <row r="61" spans="1:14" s="14" customFormat="1" x14ac:dyDescent="0.3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7" t="s">
        <v>9</v>
      </c>
    </row>
    <row r="62" spans="1:14" s="14" customFormat="1" x14ac:dyDescent="0.3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7" t="s">
        <v>10</v>
      </c>
    </row>
    <row r="63" spans="1:14" s="14" customFormat="1" x14ac:dyDescent="0.3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7" t="s">
        <v>10</v>
      </c>
    </row>
    <row r="64" spans="1:14" s="14" customFormat="1" x14ac:dyDescent="0.3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7" t="s">
        <v>10</v>
      </c>
    </row>
    <row r="65" spans="1:14" s="14" customFormat="1" x14ac:dyDescent="0.3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7" t="s">
        <v>10</v>
      </c>
    </row>
    <row r="66" spans="1:14" s="14" customFormat="1" x14ac:dyDescent="0.3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7" t="s">
        <v>9</v>
      </c>
    </row>
    <row r="67" spans="1:14" s="14" customFormat="1" x14ac:dyDescent="0.3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7" t="s">
        <v>10</v>
      </c>
    </row>
    <row r="68" spans="1:14" s="14" customFormat="1" x14ac:dyDescent="0.3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7" t="s">
        <v>10</v>
      </c>
    </row>
    <row r="69" spans="1:14" s="14" customFormat="1" x14ac:dyDescent="0.3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7" t="s">
        <v>10</v>
      </c>
    </row>
    <row r="70" spans="1:14" s="14" customFormat="1" x14ac:dyDescent="0.3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7" t="s">
        <v>10</v>
      </c>
    </row>
    <row r="71" spans="1:14" s="14" customFormat="1" x14ac:dyDescent="0.3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7" t="s">
        <v>10</v>
      </c>
    </row>
    <row r="72" spans="1:14" s="14" customFormat="1" x14ac:dyDescent="0.3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7" t="s">
        <v>10</v>
      </c>
    </row>
    <row r="73" spans="1:14" s="14" customFormat="1" x14ac:dyDescent="0.3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7" t="s">
        <v>10</v>
      </c>
    </row>
    <row r="74" spans="1:14" s="14" customFormat="1" x14ac:dyDescent="0.3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7" t="s">
        <v>10</v>
      </c>
    </row>
    <row r="75" spans="1:14" s="14" customFormat="1" x14ac:dyDescent="0.3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7" t="s">
        <v>8</v>
      </c>
    </row>
    <row r="76" spans="1:14" s="14" customFormat="1" x14ac:dyDescent="0.3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7" t="s">
        <v>10</v>
      </c>
    </row>
    <row r="77" spans="1:14" s="14" customFormat="1" x14ac:dyDescent="0.3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7" t="s">
        <v>8</v>
      </c>
    </row>
    <row r="78" spans="1:14" s="14" customFormat="1" x14ac:dyDescent="0.3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7" t="s">
        <v>8</v>
      </c>
    </row>
    <row r="79" spans="1:14" s="14" customFormat="1" x14ac:dyDescent="0.3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7" t="s">
        <v>10</v>
      </c>
    </row>
    <row r="80" spans="1:14" s="14" customFormat="1" x14ac:dyDescent="0.3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7" t="s">
        <v>10</v>
      </c>
    </row>
    <row r="81" spans="1:14" s="14" customFormat="1" x14ac:dyDescent="0.3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7" t="s">
        <v>10</v>
      </c>
    </row>
    <row r="82" spans="1:14" s="14" customFormat="1" x14ac:dyDescent="0.3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7" t="s">
        <v>10</v>
      </c>
    </row>
    <row r="83" spans="1:14" s="14" customFormat="1" x14ac:dyDescent="0.3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7" t="s">
        <v>8</v>
      </c>
    </row>
    <row r="84" spans="1:14" s="14" customFormat="1" x14ac:dyDescent="0.3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7" t="s">
        <v>10</v>
      </c>
    </row>
    <row r="85" spans="1:14" s="14" customFormat="1" x14ac:dyDescent="0.3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7" t="s">
        <v>8</v>
      </c>
    </row>
    <row r="86" spans="1:14" s="14" customFormat="1" x14ac:dyDescent="0.3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7" t="s">
        <v>8</v>
      </c>
    </row>
    <row r="87" spans="1:14" s="14" customFormat="1" x14ac:dyDescent="0.3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7" t="s">
        <v>8</v>
      </c>
    </row>
    <row r="88" spans="1:14" s="14" customFormat="1" x14ac:dyDescent="0.3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7" t="s">
        <v>8</v>
      </c>
    </row>
    <row r="89" spans="1:14" s="14" customFormat="1" x14ac:dyDescent="0.3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7" t="s">
        <v>8</v>
      </c>
    </row>
    <row r="90" spans="1:14" s="14" customFormat="1" x14ac:dyDescent="0.3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7" t="s">
        <v>8</v>
      </c>
    </row>
    <row r="91" spans="1:14" s="14" customFormat="1" x14ac:dyDescent="0.3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7" t="s">
        <v>8</v>
      </c>
    </row>
    <row r="92" spans="1:14" s="14" customFormat="1" x14ac:dyDescent="0.3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7" t="s">
        <v>8</v>
      </c>
    </row>
    <row r="93" spans="1:14" s="14" customFormat="1" x14ac:dyDescent="0.3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7" t="s">
        <v>8</v>
      </c>
    </row>
    <row r="94" spans="1:14" s="14" customFormat="1" x14ac:dyDescent="0.3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7" t="s">
        <v>8</v>
      </c>
    </row>
    <row r="95" spans="1:14" s="14" customFormat="1" x14ac:dyDescent="0.3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7" t="s">
        <v>10</v>
      </c>
    </row>
    <row r="96" spans="1:14" s="14" customFormat="1" x14ac:dyDescent="0.3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7" t="s">
        <v>10</v>
      </c>
    </row>
    <row r="97" spans="1:14" s="14" customFormat="1" x14ac:dyDescent="0.3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7" t="s">
        <v>10</v>
      </c>
    </row>
    <row r="98" spans="1:14" s="14" customFormat="1" x14ac:dyDescent="0.3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7" t="s">
        <v>10</v>
      </c>
    </row>
    <row r="99" spans="1:14" s="14" customFormat="1" x14ac:dyDescent="0.3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7" t="s">
        <v>10</v>
      </c>
    </row>
    <row r="100" spans="1:14" s="14" customFormat="1" x14ac:dyDescent="0.3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7" t="s">
        <v>10</v>
      </c>
    </row>
    <row r="101" spans="1:14" s="14" customFormat="1" x14ac:dyDescent="0.3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7" t="s">
        <v>10</v>
      </c>
    </row>
    <row r="102" spans="1:14" s="14" customFormat="1" x14ac:dyDescent="0.3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7" t="s">
        <v>9</v>
      </c>
    </row>
    <row r="103" spans="1:14" s="14" customFormat="1" x14ac:dyDescent="0.3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6" t="s">
        <v>7</v>
      </c>
    </row>
    <row r="104" spans="1:14" s="14" customFormat="1" x14ac:dyDescent="0.3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6" t="s">
        <v>7</v>
      </c>
    </row>
    <row r="105" spans="1:14" s="14" customFormat="1" x14ac:dyDescent="0.3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6" t="s">
        <v>7</v>
      </c>
    </row>
    <row r="106" spans="1:14" s="14" customFormat="1" x14ac:dyDescent="0.3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6" t="s">
        <v>7</v>
      </c>
    </row>
    <row r="107" spans="1:14" s="14" customFormat="1" x14ac:dyDescent="0.3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7" t="s">
        <v>8</v>
      </c>
    </row>
    <row r="108" spans="1:14" s="14" customFormat="1" x14ac:dyDescent="0.3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7" t="s">
        <v>8</v>
      </c>
    </row>
    <row r="109" spans="1:14" s="14" customFormat="1" x14ac:dyDescent="0.3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7" t="s">
        <v>8</v>
      </c>
    </row>
    <row r="110" spans="1:14" s="14" customFormat="1" x14ac:dyDescent="0.3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7" t="s">
        <v>8</v>
      </c>
    </row>
    <row r="111" spans="1:14" s="14" customFormat="1" x14ac:dyDescent="0.3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6" t="s">
        <v>7</v>
      </c>
    </row>
    <row r="112" spans="1:14" s="14" customFormat="1" x14ac:dyDescent="0.3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7" t="s">
        <v>9</v>
      </c>
    </row>
    <row r="113" spans="1:14" s="14" customFormat="1" x14ac:dyDescent="0.3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7" t="s">
        <v>10</v>
      </c>
    </row>
    <row r="114" spans="1:14" s="14" customFormat="1" x14ac:dyDescent="0.3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7" t="s">
        <v>8</v>
      </c>
    </row>
    <row r="115" spans="1:14" s="14" customFormat="1" x14ac:dyDescent="0.3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7" t="s">
        <v>8</v>
      </c>
    </row>
    <row r="116" spans="1:14" s="14" customFormat="1" x14ac:dyDescent="0.3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6" t="s">
        <v>7</v>
      </c>
    </row>
    <row r="117" spans="1:14" s="14" customFormat="1" x14ac:dyDescent="0.3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7" t="s">
        <v>8</v>
      </c>
    </row>
    <row r="118" spans="1:14" s="14" customFormat="1" x14ac:dyDescent="0.3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7" t="s">
        <v>8</v>
      </c>
    </row>
    <row r="119" spans="1:14" s="14" customFormat="1" x14ac:dyDescent="0.3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7" t="s">
        <v>8</v>
      </c>
    </row>
    <row r="120" spans="1:14" s="14" customFormat="1" x14ac:dyDescent="0.3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6" t="s">
        <v>7</v>
      </c>
    </row>
    <row r="121" spans="1:14" s="14" customFormat="1" x14ac:dyDescent="0.3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7" t="s">
        <v>8</v>
      </c>
    </row>
    <row r="122" spans="1:14" s="14" customFormat="1" x14ac:dyDescent="0.3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6" t="s">
        <v>7</v>
      </c>
    </row>
    <row r="123" spans="1:14" s="14" customFormat="1" x14ac:dyDescent="0.3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7" t="s">
        <v>8</v>
      </c>
    </row>
    <row r="124" spans="1:14" s="14" customFormat="1" x14ac:dyDescent="0.3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7" t="s">
        <v>8</v>
      </c>
    </row>
    <row r="125" spans="1:14" s="14" customFormat="1" x14ac:dyDescent="0.3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7" t="s">
        <v>8</v>
      </c>
    </row>
    <row r="126" spans="1:14" s="14" customFormat="1" x14ac:dyDescent="0.3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7" t="s">
        <v>8</v>
      </c>
    </row>
    <row r="127" spans="1:14" s="14" customFormat="1" x14ac:dyDescent="0.3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7" t="s">
        <v>10</v>
      </c>
    </row>
    <row r="128" spans="1:14" s="14" customFormat="1" x14ac:dyDescent="0.3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7" t="s">
        <v>10</v>
      </c>
    </row>
    <row r="129" spans="1:14" s="14" customFormat="1" x14ac:dyDescent="0.3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7" t="s">
        <v>10</v>
      </c>
    </row>
    <row r="130" spans="1:14" s="14" customFormat="1" x14ac:dyDescent="0.3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7" t="s">
        <v>10</v>
      </c>
    </row>
    <row r="131" spans="1:14" s="14" customFormat="1" x14ac:dyDescent="0.3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7" t="s">
        <v>10</v>
      </c>
    </row>
    <row r="132" spans="1:14" s="14" customFormat="1" x14ac:dyDescent="0.3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7" t="s">
        <v>10</v>
      </c>
    </row>
    <row r="133" spans="1:14" s="14" customFormat="1" x14ac:dyDescent="0.3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7" t="s">
        <v>10</v>
      </c>
    </row>
    <row r="134" spans="1:14" s="14" customFormat="1" x14ac:dyDescent="0.3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7" t="s">
        <v>10</v>
      </c>
    </row>
    <row r="135" spans="1:14" s="14" customFormat="1" x14ac:dyDescent="0.3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7" t="s">
        <v>10</v>
      </c>
    </row>
    <row r="136" spans="1:14" s="14" customFormat="1" x14ac:dyDescent="0.3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7" t="s">
        <v>10</v>
      </c>
    </row>
    <row r="137" spans="1:14" s="14" customFormat="1" x14ac:dyDescent="0.3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6" t="s">
        <v>7</v>
      </c>
    </row>
    <row r="138" spans="1:14" s="14" customFormat="1" x14ac:dyDescent="0.3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6" t="s">
        <v>7</v>
      </c>
    </row>
    <row r="139" spans="1:14" s="14" customFormat="1" x14ac:dyDescent="0.3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6" t="s">
        <v>7</v>
      </c>
    </row>
    <row r="140" spans="1:14" s="14" customFormat="1" x14ac:dyDescent="0.3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6" t="s">
        <v>7</v>
      </c>
    </row>
    <row r="141" spans="1:14" s="14" customFormat="1" x14ac:dyDescent="0.3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6" t="s">
        <v>7</v>
      </c>
    </row>
    <row r="142" spans="1:14" s="14" customFormat="1" x14ac:dyDescent="0.3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6" t="s">
        <v>7</v>
      </c>
    </row>
    <row r="143" spans="1:14" s="14" customFormat="1" x14ac:dyDescent="0.3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6" t="s">
        <v>7</v>
      </c>
    </row>
    <row r="144" spans="1:14" s="14" customFormat="1" x14ac:dyDescent="0.3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6" t="s">
        <v>7</v>
      </c>
    </row>
    <row r="145" spans="1:14" s="14" customFormat="1" x14ac:dyDescent="0.3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6" t="s">
        <v>7</v>
      </c>
    </row>
    <row r="146" spans="1:14" s="14" customFormat="1" x14ac:dyDescent="0.3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7" t="s">
        <v>10</v>
      </c>
    </row>
    <row r="147" spans="1:14" s="14" customFormat="1" x14ac:dyDescent="0.3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7" t="s">
        <v>10</v>
      </c>
    </row>
    <row r="148" spans="1:14" s="14" customFormat="1" x14ac:dyDescent="0.3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7" t="s">
        <v>10</v>
      </c>
    </row>
    <row r="149" spans="1:14" s="14" customFormat="1" x14ac:dyDescent="0.3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7" t="s">
        <v>9</v>
      </c>
    </row>
    <row r="150" spans="1:14" s="14" customFormat="1" x14ac:dyDescent="0.3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7" t="s">
        <v>10</v>
      </c>
    </row>
    <row r="151" spans="1:14" x14ac:dyDescent="0.3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5"/>
    </row>
    <row r="152" spans="1:14" x14ac:dyDescent="0.35">
      <c r="C152" s="9"/>
      <c r="D152" s="13"/>
    </row>
    <row r="153" spans="1:14" x14ac:dyDescent="0.35">
      <c r="B153" s="84"/>
      <c r="C153" s="16"/>
      <c r="D153" s="434" t="s">
        <v>128</v>
      </c>
      <c r="E153" s="70" t="s">
        <v>111</v>
      </c>
      <c r="J153" s="433"/>
      <c r="K153" s="433"/>
      <c r="L153" s="433"/>
      <c r="M153" s="433"/>
    </row>
    <row r="154" spans="1:14" x14ac:dyDescent="0.35">
      <c r="B154" s="84"/>
      <c r="C154" s="16"/>
      <c r="D154" s="434"/>
      <c r="E154" s="72" t="s">
        <v>115</v>
      </c>
    </row>
    <row r="155" spans="1:14" x14ac:dyDescent="0.35">
      <c r="B155" s="84"/>
      <c r="E155" s="72" t="s">
        <v>116</v>
      </c>
    </row>
    <row r="156" spans="1:14" x14ac:dyDescent="0.35">
      <c r="E156" s="72" t="s">
        <v>117</v>
      </c>
      <c r="L156" s="21"/>
    </row>
    <row r="157" spans="1:14" x14ac:dyDescent="0.35">
      <c r="E157" s="72" t="s">
        <v>107</v>
      </c>
    </row>
    <row r="158" spans="1:14" x14ac:dyDescent="0.35">
      <c r="E158" s="72" t="s">
        <v>101</v>
      </c>
    </row>
    <row r="159" spans="1:14" x14ac:dyDescent="0.35">
      <c r="E159" s="72" t="s">
        <v>105</v>
      </c>
    </row>
    <row r="160" spans="1:14" x14ac:dyDescent="0.35">
      <c r="E160" s="72" t="s">
        <v>114</v>
      </c>
    </row>
    <row r="161" spans="5:5" x14ac:dyDescent="0.35">
      <c r="E161" s="72" t="s">
        <v>110</v>
      </c>
    </row>
    <row r="162" spans="5:5" x14ac:dyDescent="0.35">
      <c r="E162" s="72" t="s">
        <v>108</v>
      </c>
    </row>
    <row r="163" spans="5:5" x14ac:dyDescent="0.35">
      <c r="E163" s="72" t="s">
        <v>118</v>
      </c>
    </row>
    <row r="164" spans="5:5" x14ac:dyDescent="0.35">
      <c r="E164" s="72" t="s">
        <v>119</v>
      </c>
    </row>
    <row r="165" spans="5:5" x14ac:dyDescent="0.35">
      <c r="E165" s="72" t="s">
        <v>104</v>
      </c>
    </row>
    <row r="166" spans="5:5" x14ac:dyDescent="0.35">
      <c r="E166" s="72" t="s">
        <v>129</v>
      </c>
    </row>
    <row r="167" spans="5:5" x14ac:dyDescent="0.35">
      <c r="E167" s="72" t="s">
        <v>112</v>
      </c>
    </row>
    <row r="168" spans="5:5" x14ac:dyDescent="0.35">
      <c r="E168" s="72" t="s">
        <v>120</v>
      </c>
    </row>
    <row r="169" spans="5:5" x14ac:dyDescent="0.35">
      <c r="E169" s="72" t="s">
        <v>121</v>
      </c>
    </row>
    <row r="170" spans="5:5" x14ac:dyDescent="0.35">
      <c r="E170" s="72" t="s">
        <v>130</v>
      </c>
    </row>
    <row r="171" spans="5:5" x14ac:dyDescent="0.35">
      <c r="E171" s="72" t="s">
        <v>122</v>
      </c>
    </row>
    <row r="172" spans="5:5" x14ac:dyDescent="0.35">
      <c r="E172" s="72" t="s">
        <v>123</v>
      </c>
    </row>
    <row r="173" spans="5:5" x14ac:dyDescent="0.35">
      <c r="E173" s="72" t="s">
        <v>103</v>
      </c>
    </row>
    <row r="174" spans="5:5" x14ac:dyDescent="0.35">
      <c r="E174" s="72" t="s">
        <v>124</v>
      </c>
    </row>
    <row r="175" spans="5:5" x14ac:dyDescent="0.35">
      <c r="E175" s="72" t="s">
        <v>125</v>
      </c>
    </row>
    <row r="176" spans="5:5" x14ac:dyDescent="0.35">
      <c r="E176" s="72" t="s">
        <v>126</v>
      </c>
    </row>
    <row r="177" spans="5:5" x14ac:dyDescent="0.35">
      <c r="E177" s="72" t="s">
        <v>127</v>
      </c>
    </row>
    <row r="178" spans="5:5" x14ac:dyDescent="0.35">
      <c r="E178" s="71" t="s">
        <v>99</v>
      </c>
    </row>
  </sheetData>
  <autoFilter ref="A6:O151" xr:uid="{00000000-0009-0000-0000-000003000000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7"/>
  <sheetViews>
    <sheetView showGridLines="0" tabSelected="1" topLeftCell="C41" zoomScale="96" zoomScaleNormal="96" workbookViewId="0">
      <selection activeCell="D42" sqref="D42"/>
    </sheetView>
  </sheetViews>
  <sheetFormatPr defaultColWidth="9.1796875" defaultRowHeight="14.5" x14ac:dyDescent="0.35"/>
  <cols>
    <col min="1" max="1" width="4.54296875" style="331" customWidth="1"/>
    <col min="2" max="2" width="18" style="317" hidden="1" customWidth="1"/>
    <col min="3" max="3" width="22.1796875" style="316" customWidth="1"/>
    <col min="4" max="4" width="68" style="341" customWidth="1"/>
    <col min="5" max="5" width="18.7265625" style="315" customWidth="1"/>
    <col min="6" max="6" width="89.54296875" style="341" customWidth="1"/>
    <col min="7" max="8" width="5.54296875" style="317" customWidth="1"/>
    <col min="9" max="9" width="10.1796875" style="317" customWidth="1"/>
    <col min="10" max="14" width="5.54296875" style="317" customWidth="1"/>
    <col min="15" max="15" width="9.81640625" style="315" customWidth="1"/>
    <col min="16" max="16384" width="9.1796875" style="315"/>
  </cols>
  <sheetData>
    <row r="1" spans="1:15" ht="18.5" x14ac:dyDescent="0.35">
      <c r="A1" s="330"/>
      <c r="B1" s="11"/>
      <c r="C1" s="11"/>
      <c r="D1" s="340"/>
      <c r="F1" s="412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ht="18.5" x14ac:dyDescent="0.35">
      <c r="A2" s="330"/>
      <c r="B2" s="11"/>
      <c r="C2" s="11"/>
      <c r="D2" s="340"/>
      <c r="F2" s="412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ht="18.5" x14ac:dyDescent="0.35">
      <c r="A3" s="330"/>
      <c r="B3" s="11"/>
      <c r="C3" s="11"/>
      <c r="D3" s="340"/>
      <c r="F3" s="412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B4" s="316"/>
      <c r="J4" s="316"/>
      <c r="K4" s="316"/>
      <c r="L4" s="316"/>
      <c r="M4" s="316"/>
      <c r="N4" s="316"/>
    </row>
    <row r="5" spans="1:15" s="318" customFormat="1" x14ac:dyDescent="0.35">
      <c r="A5" s="332"/>
      <c r="B5" s="1"/>
      <c r="C5" s="1"/>
      <c r="D5" s="2"/>
      <c r="E5" s="1"/>
      <c r="F5" s="100"/>
      <c r="G5" s="435" t="s">
        <v>0</v>
      </c>
      <c r="H5" s="436"/>
      <c r="I5" s="437"/>
      <c r="J5" s="438" t="s">
        <v>1</v>
      </c>
      <c r="K5" s="438"/>
      <c r="L5" s="438"/>
      <c r="M5" s="438"/>
      <c r="N5" s="438"/>
    </row>
    <row r="6" spans="1:15" s="318" customFormat="1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19" customFormat="1" x14ac:dyDescent="0.35">
      <c r="A7" s="326">
        <v>61</v>
      </c>
      <c r="B7" s="464"/>
      <c r="C7" s="468" t="s">
        <v>557</v>
      </c>
      <c r="D7" s="465" t="s">
        <v>658</v>
      </c>
      <c r="E7" s="466" t="s">
        <v>117</v>
      </c>
      <c r="F7" s="348" t="s">
        <v>659</v>
      </c>
      <c r="G7" s="467">
        <v>1</v>
      </c>
      <c r="H7" s="467"/>
      <c r="I7" s="326" t="s">
        <v>175</v>
      </c>
      <c r="J7" s="467"/>
      <c r="K7" s="467">
        <v>1</v>
      </c>
      <c r="L7" s="467"/>
      <c r="M7" s="467"/>
      <c r="N7" s="467" t="s">
        <v>8</v>
      </c>
    </row>
    <row r="8" spans="1:15" s="319" customFormat="1" ht="29" x14ac:dyDescent="0.35">
      <c r="A8" s="325">
        <v>13</v>
      </c>
      <c r="B8" s="325" t="s">
        <v>35</v>
      </c>
      <c r="C8" s="469" t="s">
        <v>581</v>
      </c>
      <c r="D8" s="324" t="s">
        <v>579</v>
      </c>
      <c r="E8" s="322" t="s">
        <v>115</v>
      </c>
      <c r="F8" s="324" t="s">
        <v>580</v>
      </c>
      <c r="G8" s="325"/>
      <c r="H8" s="325">
        <v>1</v>
      </c>
      <c r="I8" s="367" t="s">
        <v>180</v>
      </c>
      <c r="J8" s="325"/>
      <c r="K8" s="325"/>
      <c r="L8" s="325"/>
      <c r="M8" s="325">
        <v>1</v>
      </c>
      <c r="N8" s="367" t="s">
        <v>10</v>
      </c>
    </row>
    <row r="9" spans="1:15" s="319" customFormat="1" x14ac:dyDescent="0.35">
      <c r="A9" s="325">
        <v>14</v>
      </c>
      <c r="B9" s="325" t="s">
        <v>35</v>
      </c>
      <c r="C9" s="323" t="s">
        <v>581</v>
      </c>
      <c r="D9" s="324" t="s">
        <v>582</v>
      </c>
      <c r="E9" s="322" t="s">
        <v>104</v>
      </c>
      <c r="F9" s="368" t="s">
        <v>669</v>
      </c>
      <c r="G9" s="327"/>
      <c r="H9" s="327">
        <v>1</v>
      </c>
      <c r="I9" s="367" t="s">
        <v>180</v>
      </c>
      <c r="J9" s="327"/>
      <c r="K9" s="327"/>
      <c r="L9" s="327"/>
      <c r="M9" s="327">
        <v>1</v>
      </c>
      <c r="N9" s="367" t="s">
        <v>10</v>
      </c>
    </row>
    <row r="10" spans="1:15" s="319" customFormat="1" x14ac:dyDescent="0.35">
      <c r="A10" s="325">
        <v>15</v>
      </c>
      <c r="B10" s="325" t="s">
        <v>35</v>
      </c>
      <c r="C10" s="323" t="s">
        <v>581</v>
      </c>
      <c r="D10" s="321" t="s">
        <v>583</v>
      </c>
      <c r="E10" s="322" t="s">
        <v>108</v>
      </c>
      <c r="F10" s="324" t="s">
        <v>584</v>
      </c>
      <c r="G10" s="325">
        <v>1</v>
      </c>
      <c r="H10" s="325"/>
      <c r="I10" s="325" t="s">
        <v>175</v>
      </c>
      <c r="J10" s="325"/>
      <c r="K10" s="325">
        <v>1</v>
      </c>
      <c r="L10" s="325"/>
      <c r="M10" s="325"/>
      <c r="N10" s="325" t="s">
        <v>8</v>
      </c>
    </row>
    <row r="11" spans="1:15" s="319" customFormat="1" ht="29" x14ac:dyDescent="0.35">
      <c r="A11" s="325">
        <v>17</v>
      </c>
      <c r="B11" s="325" t="s">
        <v>35</v>
      </c>
      <c r="C11" s="323" t="s">
        <v>581</v>
      </c>
      <c r="D11" s="321" t="s">
        <v>587</v>
      </c>
      <c r="E11" s="322" t="s">
        <v>110</v>
      </c>
      <c r="F11" s="324" t="s">
        <v>588</v>
      </c>
      <c r="G11" s="325"/>
      <c r="H11" s="325">
        <v>1</v>
      </c>
      <c r="I11" s="325" t="s">
        <v>180</v>
      </c>
      <c r="J11" s="325"/>
      <c r="K11" s="325"/>
      <c r="L11" s="325">
        <v>1</v>
      </c>
      <c r="M11" s="325"/>
      <c r="N11" s="325" t="s">
        <v>9</v>
      </c>
    </row>
    <row r="12" spans="1:15" s="319" customFormat="1" x14ac:dyDescent="0.35">
      <c r="A12" s="325">
        <v>23</v>
      </c>
      <c r="B12" s="325" t="s">
        <v>60</v>
      </c>
      <c r="C12" s="325" t="s">
        <v>581</v>
      </c>
      <c r="D12" s="321" t="s">
        <v>598</v>
      </c>
      <c r="E12" s="322" t="s">
        <v>110</v>
      </c>
      <c r="F12" s="324" t="s">
        <v>68</v>
      </c>
      <c r="G12" s="325"/>
      <c r="H12" s="325">
        <v>1</v>
      </c>
      <c r="I12" s="325" t="s">
        <v>180</v>
      </c>
      <c r="J12" s="325"/>
      <c r="K12" s="325"/>
      <c r="L12" s="325">
        <v>1</v>
      </c>
      <c r="M12" s="325"/>
      <c r="N12" s="325" t="s">
        <v>9</v>
      </c>
    </row>
    <row r="13" spans="1:15" s="319" customFormat="1" x14ac:dyDescent="0.35">
      <c r="A13" s="325">
        <v>38</v>
      </c>
      <c r="B13" s="325" t="s">
        <v>149</v>
      </c>
      <c r="C13" s="325" t="s">
        <v>581</v>
      </c>
      <c r="D13" s="324" t="s">
        <v>619</v>
      </c>
      <c r="E13" s="322" t="s">
        <v>104</v>
      </c>
      <c r="F13" s="413" t="s">
        <v>157</v>
      </c>
      <c r="G13" s="325">
        <v>1</v>
      </c>
      <c r="H13" s="325"/>
      <c r="I13" s="325" t="s">
        <v>175</v>
      </c>
      <c r="J13" s="325">
        <v>1</v>
      </c>
      <c r="K13" s="325"/>
      <c r="L13" s="325"/>
      <c r="M13" s="325"/>
      <c r="N13" s="327" t="s">
        <v>7</v>
      </c>
    </row>
    <row r="14" spans="1:15" s="319" customFormat="1" ht="29" x14ac:dyDescent="0.35">
      <c r="A14" s="325">
        <v>39</v>
      </c>
      <c r="B14" s="325" t="s">
        <v>149</v>
      </c>
      <c r="C14" s="325" t="s">
        <v>581</v>
      </c>
      <c r="D14" s="324" t="s">
        <v>620</v>
      </c>
      <c r="E14" s="322" t="s">
        <v>109</v>
      </c>
      <c r="F14" s="324" t="s">
        <v>621</v>
      </c>
      <c r="G14" s="325">
        <v>1</v>
      </c>
      <c r="H14" s="325"/>
      <c r="I14" s="367" t="s">
        <v>175</v>
      </c>
      <c r="J14" s="325">
        <v>1</v>
      </c>
      <c r="K14" s="325"/>
      <c r="L14" s="325"/>
      <c r="M14" s="325"/>
      <c r="N14" s="367" t="s">
        <v>7</v>
      </c>
    </row>
    <row r="15" spans="1:15" s="319" customFormat="1" x14ac:dyDescent="0.35">
      <c r="A15" s="325">
        <v>41</v>
      </c>
      <c r="B15" s="325" t="s">
        <v>163</v>
      </c>
      <c r="C15" s="325" t="s">
        <v>581</v>
      </c>
      <c r="D15" s="324" t="s">
        <v>624</v>
      </c>
      <c r="E15" s="322" t="s">
        <v>130</v>
      </c>
      <c r="F15" s="324" t="s">
        <v>625</v>
      </c>
      <c r="G15" s="325">
        <v>1</v>
      </c>
      <c r="H15" s="325"/>
      <c r="I15" s="325" t="s">
        <v>175</v>
      </c>
      <c r="J15" s="325"/>
      <c r="K15" s="325">
        <v>1</v>
      </c>
      <c r="L15" s="325"/>
      <c r="M15" s="325"/>
      <c r="N15" s="325" t="s">
        <v>8</v>
      </c>
    </row>
    <row r="16" spans="1:15" s="319" customFormat="1" x14ac:dyDescent="0.35">
      <c r="A16" s="325">
        <v>16</v>
      </c>
      <c r="B16" s="325" t="s">
        <v>35</v>
      </c>
      <c r="C16" s="323" t="s">
        <v>585</v>
      </c>
      <c r="D16" s="324" t="s">
        <v>586</v>
      </c>
      <c r="E16" s="322" t="s">
        <v>110</v>
      </c>
      <c r="F16" s="414" t="s">
        <v>704</v>
      </c>
      <c r="G16" s="327">
        <v>1</v>
      </c>
      <c r="H16" s="327"/>
      <c r="I16" s="325" t="s">
        <v>175</v>
      </c>
      <c r="J16" s="327"/>
      <c r="K16" s="327">
        <v>1</v>
      </c>
      <c r="L16" s="327"/>
      <c r="M16" s="327"/>
      <c r="N16" s="354" t="s">
        <v>8</v>
      </c>
    </row>
    <row r="17" spans="1:14" s="319" customFormat="1" x14ac:dyDescent="0.35">
      <c r="A17" s="325">
        <v>7</v>
      </c>
      <c r="B17" s="325" t="s">
        <v>16</v>
      </c>
      <c r="C17" s="323" t="s">
        <v>568</v>
      </c>
      <c r="D17" s="342" t="s">
        <v>569</v>
      </c>
      <c r="E17" s="322" t="s">
        <v>568</v>
      </c>
      <c r="F17" s="324" t="s">
        <v>570</v>
      </c>
      <c r="G17" s="325"/>
      <c r="H17" s="325">
        <v>1</v>
      </c>
      <c r="I17" s="325" t="s">
        <v>180</v>
      </c>
      <c r="J17" s="325"/>
      <c r="K17" s="325"/>
      <c r="L17" s="325"/>
      <c r="M17" s="325">
        <v>1</v>
      </c>
      <c r="N17" s="325" t="s">
        <v>10</v>
      </c>
    </row>
    <row r="18" spans="1:14" s="319" customFormat="1" x14ac:dyDescent="0.35">
      <c r="A18" s="325">
        <v>37</v>
      </c>
      <c r="B18" s="325" t="s">
        <v>149</v>
      </c>
      <c r="C18" s="325" t="s">
        <v>568</v>
      </c>
      <c r="D18" s="324" t="s">
        <v>617</v>
      </c>
      <c r="E18" s="322" t="s">
        <v>104</v>
      </c>
      <c r="F18" s="413" t="s">
        <v>618</v>
      </c>
      <c r="G18" s="325">
        <v>1</v>
      </c>
      <c r="H18" s="325"/>
      <c r="I18" s="325" t="s">
        <v>175</v>
      </c>
      <c r="J18" s="325"/>
      <c r="K18" s="325">
        <v>1</v>
      </c>
      <c r="L18" s="325"/>
      <c r="M18" s="325"/>
      <c r="N18" s="325" t="s">
        <v>8</v>
      </c>
    </row>
    <row r="19" spans="1:14" s="319" customFormat="1" x14ac:dyDescent="0.35">
      <c r="A19" s="325">
        <v>40</v>
      </c>
      <c r="B19" s="325" t="s">
        <v>163</v>
      </c>
      <c r="C19" s="325" t="s">
        <v>568</v>
      </c>
      <c r="D19" s="324" t="s">
        <v>622</v>
      </c>
      <c r="E19" s="322" t="s">
        <v>100</v>
      </c>
      <c r="F19" s="324" t="s">
        <v>623</v>
      </c>
      <c r="G19" s="325">
        <v>1</v>
      </c>
      <c r="H19" s="325"/>
      <c r="I19" s="325" t="s">
        <v>175</v>
      </c>
      <c r="J19" s="325"/>
      <c r="K19" s="325">
        <v>1</v>
      </c>
      <c r="L19" s="325"/>
      <c r="M19" s="325"/>
      <c r="N19" s="325" t="s">
        <v>8</v>
      </c>
    </row>
    <row r="20" spans="1:14" s="319" customFormat="1" x14ac:dyDescent="0.35">
      <c r="A20" s="325">
        <v>52</v>
      </c>
      <c r="B20" s="325" t="s">
        <v>162</v>
      </c>
      <c r="C20" s="325" t="s">
        <v>568</v>
      </c>
      <c r="D20" s="324" t="s">
        <v>641</v>
      </c>
      <c r="E20" s="322" t="s">
        <v>101</v>
      </c>
      <c r="F20" s="324" t="s">
        <v>434</v>
      </c>
      <c r="G20" s="325"/>
      <c r="H20" s="325">
        <v>1</v>
      </c>
      <c r="I20" s="325" t="s">
        <v>180</v>
      </c>
      <c r="J20" s="325"/>
      <c r="K20" s="325"/>
      <c r="L20" s="325"/>
      <c r="M20" s="325">
        <v>1</v>
      </c>
      <c r="N20" s="325" t="s">
        <v>10</v>
      </c>
    </row>
    <row r="21" spans="1:14" s="319" customFormat="1" x14ac:dyDescent="0.35">
      <c r="A21" s="325">
        <v>57</v>
      </c>
      <c r="B21" s="339"/>
      <c r="C21" s="327" t="s">
        <v>568</v>
      </c>
      <c r="D21" s="344" t="s">
        <v>649</v>
      </c>
      <c r="E21" s="338" t="s">
        <v>650</v>
      </c>
      <c r="F21" s="413" t="s">
        <v>651</v>
      </c>
      <c r="G21" s="336">
        <v>1</v>
      </c>
      <c r="H21" s="336"/>
      <c r="I21" s="367" t="s">
        <v>175</v>
      </c>
      <c r="J21" s="336"/>
      <c r="K21" s="336">
        <v>1</v>
      </c>
      <c r="L21" s="336"/>
      <c r="M21" s="336"/>
      <c r="N21" s="369" t="s">
        <v>8</v>
      </c>
    </row>
    <row r="22" spans="1:14" s="319" customFormat="1" x14ac:dyDescent="0.35">
      <c r="A22" s="325">
        <v>58</v>
      </c>
      <c r="B22" s="339"/>
      <c r="C22" s="327" t="s">
        <v>568</v>
      </c>
      <c r="D22" s="344" t="s">
        <v>652</v>
      </c>
      <c r="E22" s="418" t="s">
        <v>117</v>
      </c>
      <c r="F22" s="324" t="s">
        <v>653</v>
      </c>
      <c r="G22" s="336">
        <v>1</v>
      </c>
      <c r="H22" s="336"/>
      <c r="I22" s="325" t="s">
        <v>175</v>
      </c>
      <c r="J22" s="336"/>
      <c r="K22" s="336">
        <v>1</v>
      </c>
      <c r="L22" s="336"/>
      <c r="M22" s="336"/>
      <c r="N22" s="336" t="s">
        <v>8</v>
      </c>
    </row>
    <row r="23" spans="1:14" s="319" customFormat="1" x14ac:dyDescent="0.35">
      <c r="A23" s="325">
        <v>59</v>
      </c>
      <c r="B23" s="339"/>
      <c r="C23" s="327" t="s">
        <v>568</v>
      </c>
      <c r="D23" s="344" t="s">
        <v>654</v>
      </c>
      <c r="E23" s="338" t="s">
        <v>125</v>
      </c>
      <c r="F23" s="324" t="s">
        <v>655</v>
      </c>
      <c r="G23" s="336"/>
      <c r="H23" s="336">
        <v>1</v>
      </c>
      <c r="I23" s="325" t="s">
        <v>180</v>
      </c>
      <c r="J23" s="336"/>
      <c r="K23" s="336"/>
      <c r="L23" s="336"/>
      <c r="M23" s="336">
        <v>1</v>
      </c>
      <c r="N23" s="336" t="s">
        <v>10</v>
      </c>
    </row>
    <row r="24" spans="1:14" s="319" customFormat="1" x14ac:dyDescent="0.35">
      <c r="A24" s="325">
        <v>27</v>
      </c>
      <c r="B24" s="325" t="s">
        <v>60</v>
      </c>
      <c r="C24" s="323" t="s">
        <v>113</v>
      </c>
      <c r="D24" s="324" t="s">
        <v>604</v>
      </c>
      <c r="E24" s="322" t="s">
        <v>605</v>
      </c>
      <c r="F24" s="324" t="s">
        <v>606</v>
      </c>
      <c r="G24" s="325"/>
      <c r="H24" s="325">
        <v>1</v>
      </c>
      <c r="I24" s="325" t="s">
        <v>180</v>
      </c>
      <c r="J24" s="325"/>
      <c r="K24" s="325"/>
      <c r="L24" s="325"/>
      <c r="M24" s="325">
        <v>1</v>
      </c>
      <c r="N24" s="325" t="s">
        <v>10</v>
      </c>
    </row>
    <row r="25" spans="1:14" s="319" customFormat="1" x14ac:dyDescent="0.35">
      <c r="A25" s="325">
        <v>29</v>
      </c>
      <c r="B25" s="325" t="s">
        <v>60</v>
      </c>
      <c r="C25" s="323" t="s">
        <v>607</v>
      </c>
      <c r="D25" s="324" t="s">
        <v>608</v>
      </c>
      <c r="E25" s="322" t="s">
        <v>101</v>
      </c>
      <c r="F25" s="324" t="s">
        <v>609</v>
      </c>
      <c r="G25" s="325"/>
      <c r="H25" s="325">
        <v>1</v>
      </c>
      <c r="I25" s="325" t="s">
        <v>180</v>
      </c>
      <c r="J25" s="325"/>
      <c r="K25" s="325"/>
      <c r="L25" s="325"/>
      <c r="M25" s="325">
        <v>1</v>
      </c>
      <c r="N25" s="325" t="s">
        <v>10</v>
      </c>
    </row>
    <row r="26" spans="1:14" s="319" customFormat="1" ht="29" x14ac:dyDescent="0.35">
      <c r="A26" s="325">
        <v>30</v>
      </c>
      <c r="B26" s="325" t="s">
        <v>60</v>
      </c>
      <c r="C26" s="323" t="s">
        <v>607</v>
      </c>
      <c r="D26" s="324" t="s">
        <v>610</v>
      </c>
      <c r="E26" s="322" t="s">
        <v>111</v>
      </c>
      <c r="F26" s="324" t="s">
        <v>611</v>
      </c>
      <c r="G26" s="325"/>
      <c r="H26" s="325">
        <v>1</v>
      </c>
      <c r="I26" s="325" t="s">
        <v>180</v>
      </c>
      <c r="J26" s="325"/>
      <c r="K26" s="325"/>
      <c r="L26" s="325"/>
      <c r="M26" s="325">
        <v>1</v>
      </c>
      <c r="N26" s="325" t="s">
        <v>10</v>
      </c>
    </row>
    <row r="27" spans="1:14" s="319" customFormat="1" x14ac:dyDescent="0.35">
      <c r="A27" s="325">
        <v>31</v>
      </c>
      <c r="B27" s="325" t="s">
        <v>60</v>
      </c>
      <c r="C27" s="323" t="s">
        <v>607</v>
      </c>
      <c r="D27" s="324" t="s">
        <v>612</v>
      </c>
      <c r="E27" s="322" t="s">
        <v>101</v>
      </c>
      <c r="F27" s="368" t="s">
        <v>705</v>
      </c>
      <c r="G27" s="325"/>
      <c r="H27" s="325">
        <v>1</v>
      </c>
      <c r="I27" s="325" t="s">
        <v>180</v>
      </c>
      <c r="J27" s="325"/>
      <c r="K27" s="325"/>
      <c r="L27" s="325"/>
      <c r="M27" s="325">
        <v>1</v>
      </c>
      <c r="N27" s="325" t="s">
        <v>10</v>
      </c>
    </row>
    <row r="28" spans="1:14" s="319" customFormat="1" ht="29" x14ac:dyDescent="0.35">
      <c r="A28" s="325">
        <v>1</v>
      </c>
      <c r="B28" s="325" t="s">
        <v>16</v>
      </c>
      <c r="C28" s="323" t="s">
        <v>557</v>
      </c>
      <c r="D28" s="321" t="s">
        <v>558</v>
      </c>
      <c r="E28" s="320" t="s">
        <v>99</v>
      </c>
      <c r="F28" s="324" t="s">
        <v>559</v>
      </c>
      <c r="G28" s="325">
        <v>1</v>
      </c>
      <c r="H28" s="325"/>
      <c r="I28" s="325" t="s">
        <v>175</v>
      </c>
      <c r="J28" s="325"/>
      <c r="K28" s="325">
        <v>1</v>
      </c>
      <c r="L28" s="325"/>
      <c r="M28" s="325"/>
      <c r="N28" s="325" t="s">
        <v>8</v>
      </c>
    </row>
    <row r="29" spans="1:14" s="319" customFormat="1" ht="29" x14ac:dyDescent="0.35">
      <c r="A29" s="325">
        <v>2</v>
      </c>
      <c r="B29" s="325" t="s">
        <v>16</v>
      </c>
      <c r="C29" s="323" t="s">
        <v>557</v>
      </c>
      <c r="D29" s="321" t="s">
        <v>560</v>
      </c>
      <c r="E29" s="320" t="s">
        <v>561</v>
      </c>
      <c r="F29" s="324" t="s">
        <v>562</v>
      </c>
      <c r="G29" s="325">
        <v>1</v>
      </c>
      <c r="H29" s="325"/>
      <c r="I29" s="325" t="s">
        <v>175</v>
      </c>
      <c r="J29" s="325"/>
      <c r="K29" s="325">
        <v>1</v>
      </c>
      <c r="L29" s="325"/>
      <c r="M29" s="325"/>
      <c r="N29" s="325" t="s">
        <v>8</v>
      </c>
    </row>
    <row r="30" spans="1:14" s="319" customFormat="1" x14ac:dyDescent="0.35">
      <c r="A30" s="325">
        <v>3</v>
      </c>
      <c r="B30" s="325" t="s">
        <v>16</v>
      </c>
      <c r="C30" s="323" t="s">
        <v>557</v>
      </c>
      <c r="D30" s="321" t="s">
        <v>563</v>
      </c>
      <c r="E30" s="320" t="s">
        <v>100</v>
      </c>
      <c r="F30" s="324" t="s">
        <v>564</v>
      </c>
      <c r="G30" s="325">
        <v>1</v>
      </c>
      <c r="H30" s="325"/>
      <c r="I30" s="325" t="s">
        <v>175</v>
      </c>
      <c r="J30" s="325"/>
      <c r="K30" s="325">
        <v>1</v>
      </c>
      <c r="L30" s="325"/>
      <c r="M30" s="325"/>
      <c r="N30" s="325" t="s">
        <v>8</v>
      </c>
    </row>
    <row r="31" spans="1:14" s="319" customFormat="1" x14ac:dyDescent="0.35">
      <c r="A31" s="325">
        <v>4</v>
      </c>
      <c r="B31" s="325" t="s">
        <v>16</v>
      </c>
      <c r="C31" s="323" t="s">
        <v>557</v>
      </c>
      <c r="D31" s="337" t="s">
        <v>666</v>
      </c>
      <c r="E31" s="320" t="s">
        <v>108</v>
      </c>
      <c r="F31" s="470" t="s">
        <v>565</v>
      </c>
      <c r="G31" s="325">
        <v>1</v>
      </c>
      <c r="H31" s="325"/>
      <c r="I31" s="325" t="s">
        <v>175</v>
      </c>
      <c r="J31" s="325"/>
      <c r="K31" s="325">
        <v>1</v>
      </c>
      <c r="L31" s="325"/>
      <c r="M31" s="325"/>
      <c r="N31" s="325" t="s">
        <v>8</v>
      </c>
    </row>
    <row r="32" spans="1:14" s="319" customFormat="1" ht="29" x14ac:dyDescent="0.35">
      <c r="A32" s="325">
        <v>5</v>
      </c>
      <c r="B32" s="325" t="s">
        <v>16</v>
      </c>
      <c r="C32" s="323" t="s">
        <v>557</v>
      </c>
      <c r="D32" s="321" t="s">
        <v>566</v>
      </c>
      <c r="E32" s="322" t="s">
        <v>111</v>
      </c>
      <c r="F32" s="413" t="s">
        <v>34</v>
      </c>
      <c r="G32" s="325"/>
      <c r="H32" s="325">
        <v>1</v>
      </c>
      <c r="I32" s="325" t="s">
        <v>180</v>
      </c>
      <c r="J32" s="325"/>
      <c r="K32" s="325"/>
      <c r="L32" s="325"/>
      <c r="M32" s="325">
        <v>1</v>
      </c>
      <c r="N32" s="325" t="s">
        <v>10</v>
      </c>
    </row>
    <row r="33" spans="1:14" s="319" customFormat="1" x14ac:dyDescent="0.35">
      <c r="A33" s="325">
        <v>6</v>
      </c>
      <c r="B33" s="325" t="s">
        <v>16</v>
      </c>
      <c r="C33" s="323" t="s">
        <v>557</v>
      </c>
      <c r="D33" s="321" t="s">
        <v>567</v>
      </c>
      <c r="E33" s="322" t="s">
        <v>111</v>
      </c>
      <c r="F33" s="413" t="s">
        <v>19</v>
      </c>
      <c r="G33" s="325"/>
      <c r="H33" s="325">
        <v>1</v>
      </c>
      <c r="I33" s="325" t="s">
        <v>180</v>
      </c>
      <c r="J33" s="325"/>
      <c r="K33" s="325"/>
      <c r="L33" s="325"/>
      <c r="M33" s="327">
        <v>1</v>
      </c>
      <c r="N33" s="325" t="s">
        <v>10</v>
      </c>
    </row>
    <row r="34" spans="1:14" s="319" customFormat="1" ht="29" x14ac:dyDescent="0.35">
      <c r="A34" s="325">
        <v>10</v>
      </c>
      <c r="B34" s="325" t="s">
        <v>16</v>
      </c>
      <c r="C34" s="323" t="s">
        <v>557</v>
      </c>
      <c r="D34" s="321" t="s">
        <v>574</v>
      </c>
      <c r="E34" s="322" t="s">
        <v>99</v>
      </c>
      <c r="F34" s="324" t="s">
        <v>575</v>
      </c>
      <c r="G34" s="325">
        <v>1</v>
      </c>
      <c r="H34" s="325"/>
      <c r="I34" s="367" t="s">
        <v>175</v>
      </c>
      <c r="J34" s="325"/>
      <c r="K34" s="325">
        <v>1</v>
      </c>
      <c r="L34" s="325"/>
      <c r="M34" s="325"/>
      <c r="N34" s="367" t="s">
        <v>8</v>
      </c>
    </row>
    <row r="35" spans="1:14" s="319" customFormat="1" x14ac:dyDescent="0.35">
      <c r="A35" s="325">
        <v>11</v>
      </c>
      <c r="B35" s="325" t="s">
        <v>35</v>
      </c>
      <c r="C35" s="323" t="s">
        <v>557</v>
      </c>
      <c r="D35" s="324" t="s">
        <v>576</v>
      </c>
      <c r="E35" s="322" t="s">
        <v>108</v>
      </c>
      <c r="F35" s="413" t="s">
        <v>577</v>
      </c>
      <c r="G35" s="325">
        <v>1</v>
      </c>
      <c r="H35" s="325"/>
      <c r="I35" s="325" t="s">
        <v>175</v>
      </c>
      <c r="J35" s="325"/>
      <c r="K35" s="325">
        <v>1</v>
      </c>
      <c r="L35" s="325"/>
      <c r="M35" s="325"/>
      <c r="N35" s="325" t="s">
        <v>8</v>
      </c>
    </row>
    <row r="36" spans="1:14" s="319" customFormat="1" x14ac:dyDescent="0.35">
      <c r="A36" s="325">
        <v>12</v>
      </c>
      <c r="B36" s="325" t="s">
        <v>35</v>
      </c>
      <c r="C36" s="323" t="s">
        <v>557</v>
      </c>
      <c r="D36" s="324" t="s">
        <v>578</v>
      </c>
      <c r="E36" s="322" t="s">
        <v>115</v>
      </c>
      <c r="F36" s="324" t="s">
        <v>62</v>
      </c>
      <c r="G36" s="325">
        <v>1</v>
      </c>
      <c r="H36" s="325"/>
      <c r="I36" s="325" t="s">
        <v>175</v>
      </c>
      <c r="J36" s="325"/>
      <c r="K36" s="325">
        <v>1</v>
      </c>
      <c r="L36" s="325"/>
      <c r="M36" s="325"/>
      <c r="N36" s="325" t="s">
        <v>8</v>
      </c>
    </row>
    <row r="37" spans="1:14" s="319" customFormat="1" x14ac:dyDescent="0.35">
      <c r="A37" s="325">
        <v>19</v>
      </c>
      <c r="B37" s="325" t="s">
        <v>46</v>
      </c>
      <c r="C37" s="323" t="s">
        <v>557</v>
      </c>
      <c r="D37" s="321" t="s">
        <v>592</v>
      </c>
      <c r="E37" s="322" t="s">
        <v>107</v>
      </c>
      <c r="F37" s="413" t="s">
        <v>593</v>
      </c>
      <c r="G37" s="325">
        <v>1</v>
      </c>
      <c r="H37" s="325"/>
      <c r="I37" s="325" t="s">
        <v>175</v>
      </c>
      <c r="J37" s="325"/>
      <c r="K37" s="325">
        <v>1</v>
      </c>
      <c r="L37" s="325"/>
      <c r="M37" s="325"/>
      <c r="N37" s="325" t="s">
        <v>8</v>
      </c>
    </row>
    <row r="38" spans="1:14" s="319" customFormat="1" x14ac:dyDescent="0.35">
      <c r="A38" s="325">
        <v>20</v>
      </c>
      <c r="B38" s="325" t="s">
        <v>46</v>
      </c>
      <c r="C38" s="323" t="s">
        <v>557</v>
      </c>
      <c r="D38" s="324" t="s">
        <v>594</v>
      </c>
      <c r="E38" s="322" t="s">
        <v>568</v>
      </c>
      <c r="F38" s="324" t="s">
        <v>595</v>
      </c>
      <c r="G38" s="325">
        <v>1</v>
      </c>
      <c r="H38" s="325"/>
      <c r="I38" s="325" t="s">
        <v>175</v>
      </c>
      <c r="J38" s="325"/>
      <c r="K38" s="325">
        <v>1</v>
      </c>
      <c r="L38" s="325"/>
      <c r="M38" s="325"/>
      <c r="N38" s="325" t="s">
        <v>8</v>
      </c>
    </row>
    <row r="39" spans="1:14" s="319" customFormat="1" x14ac:dyDescent="0.35">
      <c r="A39" s="325">
        <v>21</v>
      </c>
      <c r="B39" s="325" t="s">
        <v>46</v>
      </c>
      <c r="C39" s="323" t="s">
        <v>557</v>
      </c>
      <c r="D39" s="324" t="s">
        <v>596</v>
      </c>
      <c r="E39" s="416" t="s">
        <v>112</v>
      </c>
      <c r="F39" s="324" t="s">
        <v>597</v>
      </c>
      <c r="G39" s="325"/>
      <c r="H39" s="325">
        <v>1</v>
      </c>
      <c r="I39" s="367" t="s">
        <v>180</v>
      </c>
      <c r="J39" s="325"/>
      <c r="K39" s="325"/>
      <c r="L39" s="325">
        <v>1</v>
      </c>
      <c r="M39" s="325"/>
      <c r="N39" s="367" t="s">
        <v>9</v>
      </c>
    </row>
    <row r="40" spans="1:14" s="319" customFormat="1" x14ac:dyDescent="0.35">
      <c r="A40" s="325">
        <v>32</v>
      </c>
      <c r="B40" s="325" t="s">
        <v>88</v>
      </c>
      <c r="C40" s="327" t="s">
        <v>557</v>
      </c>
      <c r="D40" s="324" t="s">
        <v>613</v>
      </c>
      <c r="E40" s="322" t="s">
        <v>108</v>
      </c>
      <c r="F40" s="324" t="s">
        <v>614</v>
      </c>
      <c r="G40" s="327">
        <v>1</v>
      </c>
      <c r="H40" s="327"/>
      <c r="I40" s="325" t="s">
        <v>175</v>
      </c>
      <c r="J40" s="327"/>
      <c r="K40" s="327">
        <v>1</v>
      </c>
      <c r="L40" s="327"/>
      <c r="M40" s="327"/>
      <c r="N40" s="325" t="s">
        <v>8</v>
      </c>
    </row>
    <row r="41" spans="1:14" s="319" customFormat="1" ht="29" x14ac:dyDescent="0.35">
      <c r="A41" s="325">
        <v>34</v>
      </c>
      <c r="B41" s="325" t="s">
        <v>131</v>
      </c>
      <c r="C41" s="325" t="s">
        <v>557</v>
      </c>
      <c r="D41" s="324" t="s">
        <v>616</v>
      </c>
      <c r="E41" s="322" t="s">
        <v>108</v>
      </c>
      <c r="F41" s="414" t="s">
        <v>707</v>
      </c>
      <c r="G41" s="325">
        <v>1</v>
      </c>
      <c r="H41" s="325"/>
      <c r="I41" s="325" t="s">
        <v>175</v>
      </c>
      <c r="J41" s="325"/>
      <c r="K41" s="325">
        <v>1</v>
      </c>
      <c r="L41" s="325"/>
      <c r="M41" s="325"/>
      <c r="N41" s="325" t="s">
        <v>8</v>
      </c>
    </row>
    <row r="42" spans="1:14" s="319" customFormat="1" ht="29" x14ac:dyDescent="0.35">
      <c r="A42" s="325">
        <v>42</v>
      </c>
      <c r="B42" s="325" t="s">
        <v>163</v>
      </c>
      <c r="C42" s="325" t="s">
        <v>557</v>
      </c>
      <c r="D42" s="324" t="s">
        <v>626</v>
      </c>
      <c r="E42" s="322" t="s">
        <v>108</v>
      </c>
      <c r="F42" s="413" t="s">
        <v>627</v>
      </c>
      <c r="G42" s="325">
        <v>1</v>
      </c>
      <c r="H42" s="325"/>
      <c r="I42" s="325" t="s">
        <v>175</v>
      </c>
      <c r="J42" s="325"/>
      <c r="K42" s="325">
        <v>1</v>
      </c>
      <c r="L42" s="325"/>
      <c r="M42" s="325"/>
      <c r="N42" s="325" t="s">
        <v>8</v>
      </c>
    </row>
    <row r="43" spans="1:14" s="319" customFormat="1" x14ac:dyDescent="0.35">
      <c r="A43" s="325">
        <v>43</v>
      </c>
      <c r="B43" s="325" t="s">
        <v>163</v>
      </c>
      <c r="C43" s="325" t="s">
        <v>557</v>
      </c>
      <c r="D43" s="324" t="s">
        <v>628</v>
      </c>
      <c r="E43" s="322" t="s">
        <v>105</v>
      </c>
      <c r="F43" s="324" t="s">
        <v>629</v>
      </c>
      <c r="G43" s="325">
        <v>1</v>
      </c>
      <c r="H43" s="325"/>
      <c r="I43" s="367" t="s">
        <v>175</v>
      </c>
      <c r="J43" s="325"/>
      <c r="K43" s="325">
        <v>1</v>
      </c>
      <c r="L43" s="325"/>
      <c r="M43" s="325"/>
      <c r="N43" s="367" t="s">
        <v>8</v>
      </c>
    </row>
    <row r="44" spans="1:14" s="319" customFormat="1" x14ac:dyDescent="0.35">
      <c r="A44" s="325">
        <v>44</v>
      </c>
      <c r="B44" s="325" t="s">
        <v>162</v>
      </c>
      <c r="C44" s="325" t="s">
        <v>557</v>
      </c>
      <c r="D44" s="324" t="s">
        <v>630</v>
      </c>
      <c r="E44" s="322" t="s">
        <v>100</v>
      </c>
      <c r="F44" s="324" t="s">
        <v>424</v>
      </c>
      <c r="G44" s="325">
        <v>1</v>
      </c>
      <c r="H44" s="325"/>
      <c r="I44" s="325" t="s">
        <v>175</v>
      </c>
      <c r="J44" s="325">
        <v>1</v>
      </c>
      <c r="K44" s="325"/>
      <c r="L44" s="325"/>
      <c r="M44" s="325"/>
      <c r="N44" s="327" t="s">
        <v>7</v>
      </c>
    </row>
    <row r="45" spans="1:14" s="319" customFormat="1" x14ac:dyDescent="0.35">
      <c r="A45" s="325">
        <v>45</v>
      </c>
      <c r="B45" s="325" t="s">
        <v>162</v>
      </c>
      <c r="C45" s="325" t="s">
        <v>557</v>
      </c>
      <c r="D45" s="324" t="s">
        <v>630</v>
      </c>
      <c r="E45" s="322" t="s">
        <v>100</v>
      </c>
      <c r="F45" s="324" t="s">
        <v>425</v>
      </c>
      <c r="G45" s="325">
        <v>1</v>
      </c>
      <c r="H45" s="325"/>
      <c r="I45" s="325" t="s">
        <v>175</v>
      </c>
      <c r="J45" s="325">
        <v>1</v>
      </c>
      <c r="K45" s="325"/>
      <c r="L45" s="325"/>
      <c r="M45" s="325"/>
      <c r="N45" s="327" t="s">
        <v>7</v>
      </c>
    </row>
    <row r="46" spans="1:14" s="319" customFormat="1" x14ac:dyDescent="0.35">
      <c r="A46" s="325">
        <v>46</v>
      </c>
      <c r="B46" s="325" t="s">
        <v>162</v>
      </c>
      <c r="C46" s="325" t="s">
        <v>557</v>
      </c>
      <c r="D46" s="324" t="s">
        <v>630</v>
      </c>
      <c r="E46" s="322" t="s">
        <v>100</v>
      </c>
      <c r="F46" s="324" t="s">
        <v>631</v>
      </c>
      <c r="G46" s="325">
        <v>1</v>
      </c>
      <c r="H46" s="325"/>
      <c r="I46" s="325" t="s">
        <v>175</v>
      </c>
      <c r="J46" s="325"/>
      <c r="K46" s="325">
        <v>1</v>
      </c>
      <c r="L46" s="325"/>
      <c r="M46" s="325"/>
      <c r="N46" s="354" t="s">
        <v>8</v>
      </c>
    </row>
    <row r="47" spans="1:14" s="319" customFormat="1" x14ac:dyDescent="0.35">
      <c r="A47" s="325">
        <v>47</v>
      </c>
      <c r="B47" s="325" t="s">
        <v>162</v>
      </c>
      <c r="C47" s="325" t="s">
        <v>557</v>
      </c>
      <c r="D47" s="324" t="s">
        <v>632</v>
      </c>
      <c r="E47" s="322" t="s">
        <v>114</v>
      </c>
      <c r="F47" s="324" t="s">
        <v>427</v>
      </c>
      <c r="G47" s="325">
        <v>1</v>
      </c>
      <c r="H47" s="325"/>
      <c r="I47" s="325" t="s">
        <v>175</v>
      </c>
      <c r="J47" s="325">
        <v>1</v>
      </c>
      <c r="K47" s="325"/>
      <c r="L47" s="325"/>
      <c r="M47" s="325"/>
      <c r="N47" s="327" t="s">
        <v>7</v>
      </c>
    </row>
    <row r="48" spans="1:14" s="319" customFormat="1" x14ac:dyDescent="0.35">
      <c r="A48" s="325">
        <v>49</v>
      </c>
      <c r="B48" s="325" t="s">
        <v>162</v>
      </c>
      <c r="C48" s="325" t="s">
        <v>557</v>
      </c>
      <c r="D48" s="324" t="s">
        <v>636</v>
      </c>
      <c r="E48" s="322" t="s">
        <v>108</v>
      </c>
      <c r="F48" s="324" t="s">
        <v>637</v>
      </c>
      <c r="G48" s="325">
        <v>1</v>
      </c>
      <c r="H48" s="325"/>
      <c r="I48" s="325" t="s">
        <v>175</v>
      </c>
      <c r="J48" s="325">
        <v>1</v>
      </c>
      <c r="K48" s="325"/>
      <c r="L48" s="325"/>
      <c r="M48" s="325"/>
      <c r="N48" s="327" t="s">
        <v>7</v>
      </c>
    </row>
    <row r="49" spans="1:14" s="319" customFormat="1" x14ac:dyDescent="0.35">
      <c r="A49" s="325">
        <v>51</v>
      </c>
      <c r="B49" s="325" t="s">
        <v>162</v>
      </c>
      <c r="C49" s="325" t="s">
        <v>557</v>
      </c>
      <c r="D49" s="324" t="s">
        <v>640</v>
      </c>
      <c r="E49" s="322" t="s">
        <v>114</v>
      </c>
      <c r="F49" s="324" t="s">
        <v>432</v>
      </c>
      <c r="G49" s="325">
        <v>1</v>
      </c>
      <c r="H49" s="325"/>
      <c r="I49" s="325" t="s">
        <v>175</v>
      </c>
      <c r="J49" s="325">
        <v>1</v>
      </c>
      <c r="K49" s="325"/>
      <c r="L49" s="325"/>
      <c r="M49" s="325"/>
      <c r="N49" s="327" t="s">
        <v>7</v>
      </c>
    </row>
    <row r="50" spans="1:14" s="319" customFormat="1" x14ac:dyDescent="0.35">
      <c r="A50" s="325">
        <v>53</v>
      </c>
      <c r="B50" s="325" t="s">
        <v>162</v>
      </c>
      <c r="C50" s="325" t="s">
        <v>557</v>
      </c>
      <c r="D50" s="324" t="s">
        <v>642</v>
      </c>
      <c r="E50" s="322" t="s">
        <v>99</v>
      </c>
      <c r="F50" s="324" t="s">
        <v>436</v>
      </c>
      <c r="G50" s="325">
        <v>1</v>
      </c>
      <c r="H50" s="325"/>
      <c r="I50" s="367" t="s">
        <v>175</v>
      </c>
      <c r="J50" s="325">
        <v>1</v>
      </c>
      <c r="K50" s="325"/>
      <c r="L50" s="325"/>
      <c r="M50" s="325"/>
      <c r="N50" s="367" t="s">
        <v>7</v>
      </c>
    </row>
    <row r="51" spans="1:14" s="319" customFormat="1" x14ac:dyDescent="0.35">
      <c r="A51" s="325">
        <v>54</v>
      </c>
      <c r="B51" s="325" t="s">
        <v>162</v>
      </c>
      <c r="C51" s="325" t="s">
        <v>557</v>
      </c>
      <c r="D51" s="324" t="s">
        <v>643</v>
      </c>
      <c r="E51" s="322" t="s">
        <v>100</v>
      </c>
      <c r="F51" s="368" t="s">
        <v>709</v>
      </c>
      <c r="G51" s="325">
        <v>1</v>
      </c>
      <c r="H51" s="325"/>
      <c r="I51" s="367" t="s">
        <v>175</v>
      </c>
      <c r="J51" s="325">
        <v>1</v>
      </c>
      <c r="K51" s="325"/>
      <c r="L51" s="325"/>
      <c r="M51" s="325"/>
      <c r="N51" s="367" t="s">
        <v>7</v>
      </c>
    </row>
    <row r="52" spans="1:14" s="319" customFormat="1" x14ac:dyDescent="0.35">
      <c r="A52" s="325">
        <v>64</v>
      </c>
      <c r="B52" s="339"/>
      <c r="C52" s="327" t="s">
        <v>557</v>
      </c>
      <c r="D52" s="344" t="s">
        <v>698</v>
      </c>
      <c r="E52" s="338" t="s">
        <v>174</v>
      </c>
      <c r="F52" s="344" t="s">
        <v>689</v>
      </c>
      <c r="G52" s="336">
        <v>1</v>
      </c>
      <c r="H52" s="336"/>
      <c r="I52" s="325" t="s">
        <v>175</v>
      </c>
      <c r="J52" s="336"/>
      <c r="K52" s="336">
        <v>1</v>
      </c>
      <c r="L52" s="336"/>
      <c r="M52" s="336"/>
      <c r="N52" s="336" t="s">
        <v>8</v>
      </c>
    </row>
    <row r="53" spans="1:14" s="319" customFormat="1" x14ac:dyDescent="0.35">
      <c r="A53" s="325">
        <v>65</v>
      </c>
      <c r="B53" s="339"/>
      <c r="C53" s="327" t="s">
        <v>557</v>
      </c>
      <c r="D53" s="344" t="s">
        <v>699</v>
      </c>
      <c r="E53" s="338" t="s">
        <v>690</v>
      </c>
      <c r="F53" s="344" t="s">
        <v>691</v>
      </c>
      <c r="G53" s="336">
        <v>1</v>
      </c>
      <c r="H53" s="336"/>
      <c r="I53" s="325" t="s">
        <v>175</v>
      </c>
      <c r="J53" s="336"/>
      <c r="K53" s="336">
        <v>1</v>
      </c>
      <c r="L53" s="336"/>
      <c r="M53" s="336"/>
      <c r="N53" s="336" t="s">
        <v>8</v>
      </c>
    </row>
    <row r="54" spans="1:14" s="319" customFormat="1" x14ac:dyDescent="0.35">
      <c r="A54" s="325">
        <v>50</v>
      </c>
      <c r="B54" s="325" t="s">
        <v>162</v>
      </c>
      <c r="C54" s="325" t="s">
        <v>638</v>
      </c>
      <c r="D54" s="324" t="s">
        <v>639</v>
      </c>
      <c r="E54" s="322" t="s">
        <v>101</v>
      </c>
      <c r="F54" s="368" t="s">
        <v>668</v>
      </c>
      <c r="G54" s="325">
        <v>1</v>
      </c>
      <c r="H54" s="325"/>
      <c r="I54" s="325" t="s">
        <v>175</v>
      </c>
      <c r="J54" s="325">
        <v>1</v>
      </c>
      <c r="K54" s="325"/>
      <c r="L54" s="325"/>
      <c r="M54" s="325"/>
      <c r="N54" s="327" t="s">
        <v>7</v>
      </c>
    </row>
    <row r="55" spans="1:14" s="318" customFormat="1" x14ac:dyDescent="0.35">
      <c r="A55" s="325">
        <v>60</v>
      </c>
      <c r="B55" s="339"/>
      <c r="C55" s="327" t="s">
        <v>638</v>
      </c>
      <c r="D55" s="344" t="s">
        <v>656</v>
      </c>
      <c r="E55" s="338" t="s">
        <v>125</v>
      </c>
      <c r="F55" s="324" t="s">
        <v>657</v>
      </c>
      <c r="G55" s="336"/>
      <c r="H55" s="336">
        <v>1</v>
      </c>
      <c r="I55" s="325" t="s">
        <v>180</v>
      </c>
      <c r="J55" s="336"/>
      <c r="K55" s="336"/>
      <c r="L55" s="336">
        <v>1</v>
      </c>
      <c r="M55" s="336"/>
      <c r="N55" s="336" t="s">
        <v>9</v>
      </c>
    </row>
    <row r="56" spans="1:14" s="318" customFormat="1" x14ac:dyDescent="0.35">
      <c r="A56" s="325">
        <v>62</v>
      </c>
      <c r="B56" s="339"/>
      <c r="C56" s="327" t="s">
        <v>638</v>
      </c>
      <c r="D56" s="344" t="s">
        <v>660</v>
      </c>
      <c r="E56" s="418" t="s">
        <v>661</v>
      </c>
      <c r="F56" s="413" t="s">
        <v>662</v>
      </c>
      <c r="G56" s="336"/>
      <c r="H56" s="336">
        <v>1</v>
      </c>
      <c r="I56" s="367" t="s">
        <v>180</v>
      </c>
      <c r="J56" s="336"/>
      <c r="K56" s="336"/>
      <c r="L56" s="336"/>
      <c r="M56" s="336">
        <v>1</v>
      </c>
      <c r="N56" s="369" t="s">
        <v>10</v>
      </c>
    </row>
    <row r="57" spans="1:14" s="318" customFormat="1" x14ac:dyDescent="0.35">
      <c r="A57" s="325">
        <v>66</v>
      </c>
      <c r="B57" s="339"/>
      <c r="C57" s="327" t="s">
        <v>697</v>
      </c>
      <c r="D57" s="344" t="s">
        <v>700</v>
      </c>
      <c r="E57" s="338" t="s">
        <v>692</v>
      </c>
      <c r="F57" s="344" t="s">
        <v>693</v>
      </c>
      <c r="G57" s="336">
        <v>1</v>
      </c>
      <c r="H57" s="336"/>
      <c r="I57" s="325" t="s">
        <v>175</v>
      </c>
      <c r="J57" s="336">
        <v>1</v>
      </c>
      <c r="K57" s="336"/>
      <c r="L57" s="336"/>
      <c r="M57" s="336"/>
      <c r="N57" s="336" t="s">
        <v>7</v>
      </c>
    </row>
    <row r="58" spans="1:14" s="318" customFormat="1" ht="29" x14ac:dyDescent="0.35">
      <c r="A58" s="325">
        <v>67</v>
      </c>
      <c r="B58" s="339"/>
      <c r="C58" s="327" t="s">
        <v>697</v>
      </c>
      <c r="D58" s="344" t="s">
        <v>701</v>
      </c>
      <c r="E58" s="338" t="s">
        <v>690</v>
      </c>
      <c r="F58" s="344" t="s">
        <v>694</v>
      </c>
      <c r="G58" s="336">
        <v>1</v>
      </c>
      <c r="H58" s="336"/>
      <c r="I58" s="325" t="s">
        <v>175</v>
      </c>
      <c r="J58" s="336"/>
      <c r="K58" s="336">
        <v>1</v>
      </c>
      <c r="L58" s="336"/>
      <c r="M58" s="336"/>
      <c r="N58" s="369" t="s">
        <v>8</v>
      </c>
    </row>
    <row r="59" spans="1:14" s="318" customFormat="1" x14ac:dyDescent="0.35">
      <c r="A59" s="325">
        <v>68</v>
      </c>
      <c r="B59" s="339"/>
      <c r="C59" s="327" t="s">
        <v>697</v>
      </c>
      <c r="D59" s="344" t="s">
        <v>702</v>
      </c>
      <c r="E59" s="338" t="s">
        <v>690</v>
      </c>
      <c r="F59" s="415" t="s">
        <v>695</v>
      </c>
      <c r="G59" s="336">
        <v>1</v>
      </c>
      <c r="H59" s="336"/>
      <c r="I59" s="325" t="s">
        <v>175</v>
      </c>
      <c r="J59" s="336"/>
      <c r="K59" s="336">
        <v>1</v>
      </c>
      <c r="L59" s="336"/>
      <c r="M59" s="336"/>
      <c r="N59" s="336" t="s">
        <v>8</v>
      </c>
    </row>
    <row r="60" spans="1:14" s="318" customFormat="1" ht="29" x14ac:dyDescent="0.35">
      <c r="A60" s="325">
        <v>69</v>
      </c>
      <c r="B60" s="339"/>
      <c r="C60" s="327" t="s">
        <v>697</v>
      </c>
      <c r="D60" s="344" t="s">
        <v>703</v>
      </c>
      <c r="E60" s="338" t="s">
        <v>696</v>
      </c>
      <c r="F60" s="370" t="s">
        <v>708</v>
      </c>
      <c r="G60" s="336">
        <v>1</v>
      </c>
      <c r="H60" s="336"/>
      <c r="I60" s="325" t="s">
        <v>175</v>
      </c>
      <c r="J60" s="336"/>
      <c r="K60" s="336">
        <v>1</v>
      </c>
      <c r="L60" s="336"/>
      <c r="M60" s="336"/>
      <c r="N60" s="336" t="s">
        <v>8</v>
      </c>
    </row>
    <row r="61" spans="1:14" s="318" customFormat="1" ht="29" x14ac:dyDescent="0.35">
      <c r="A61" s="325">
        <v>48</v>
      </c>
      <c r="B61" s="325" t="s">
        <v>162</v>
      </c>
      <c r="C61" s="325" t="s">
        <v>633</v>
      </c>
      <c r="D61" s="324" t="s">
        <v>634</v>
      </c>
      <c r="E61" s="417" t="s">
        <v>112</v>
      </c>
      <c r="F61" s="324" t="s">
        <v>635</v>
      </c>
      <c r="G61" s="325">
        <v>1</v>
      </c>
      <c r="H61" s="325"/>
      <c r="I61" s="325" t="s">
        <v>175</v>
      </c>
      <c r="J61" s="325">
        <v>1</v>
      </c>
      <c r="K61" s="325"/>
      <c r="L61" s="325"/>
      <c r="M61" s="325"/>
      <c r="N61" s="327" t="s">
        <v>7</v>
      </c>
    </row>
    <row r="62" spans="1:14" s="318" customFormat="1" x14ac:dyDescent="0.35">
      <c r="A62" s="325">
        <v>63</v>
      </c>
      <c r="B62" s="339"/>
      <c r="C62" s="327" t="s">
        <v>663</v>
      </c>
      <c r="D62" s="344" t="s">
        <v>664</v>
      </c>
      <c r="E62" s="338" t="s">
        <v>111</v>
      </c>
      <c r="F62" s="324" t="s">
        <v>665</v>
      </c>
      <c r="G62" s="336">
        <v>1</v>
      </c>
      <c r="H62" s="336"/>
      <c r="I62" s="367" t="s">
        <v>175</v>
      </c>
      <c r="J62" s="336">
        <v>1</v>
      </c>
      <c r="K62" s="336"/>
      <c r="L62" s="336"/>
      <c r="M62" s="336"/>
      <c r="N62" s="369" t="s">
        <v>7</v>
      </c>
    </row>
    <row r="63" spans="1:14" s="318" customFormat="1" x14ac:dyDescent="0.35">
      <c r="A63" s="325">
        <v>55</v>
      </c>
      <c r="B63" s="339"/>
      <c r="C63" s="327" t="s">
        <v>644</v>
      </c>
      <c r="D63" s="344" t="s">
        <v>645</v>
      </c>
      <c r="E63" s="338" t="s">
        <v>174</v>
      </c>
      <c r="F63" s="324" t="s">
        <v>646</v>
      </c>
      <c r="G63" s="336"/>
      <c r="H63" s="336">
        <v>1</v>
      </c>
      <c r="I63" s="367" t="s">
        <v>180</v>
      </c>
      <c r="J63" s="336"/>
      <c r="K63" s="336"/>
      <c r="L63" s="336"/>
      <c r="M63" s="336">
        <v>1</v>
      </c>
      <c r="N63" s="369" t="s">
        <v>10</v>
      </c>
    </row>
    <row r="64" spans="1:14" s="318" customFormat="1" x14ac:dyDescent="0.35">
      <c r="A64" s="325">
        <v>56</v>
      </c>
      <c r="B64" s="327"/>
      <c r="C64" s="327" t="s">
        <v>644</v>
      </c>
      <c r="D64" s="344" t="s">
        <v>647</v>
      </c>
      <c r="E64" s="338" t="s">
        <v>174</v>
      </c>
      <c r="F64" s="324" t="s">
        <v>648</v>
      </c>
      <c r="G64" s="336"/>
      <c r="H64" s="336">
        <v>1</v>
      </c>
      <c r="I64" s="367" t="s">
        <v>180</v>
      </c>
      <c r="J64" s="336"/>
      <c r="K64" s="336"/>
      <c r="L64" s="336"/>
      <c r="M64" s="336">
        <v>1</v>
      </c>
      <c r="N64" s="369" t="s">
        <v>10</v>
      </c>
    </row>
    <row r="65" spans="1:14" s="318" customFormat="1" x14ac:dyDescent="0.35">
      <c r="A65" s="325">
        <v>18</v>
      </c>
      <c r="B65" s="325" t="s">
        <v>35</v>
      </c>
      <c r="C65" s="323" t="s">
        <v>589</v>
      </c>
      <c r="D65" s="324" t="s">
        <v>590</v>
      </c>
      <c r="E65" s="322" t="s">
        <v>103</v>
      </c>
      <c r="F65" s="324" t="s">
        <v>591</v>
      </c>
      <c r="G65" s="327"/>
      <c r="H65" s="327">
        <v>1</v>
      </c>
      <c r="I65" s="325" t="s">
        <v>180</v>
      </c>
      <c r="J65" s="327"/>
      <c r="K65" s="327"/>
      <c r="L65" s="327"/>
      <c r="M65" s="327">
        <v>1</v>
      </c>
      <c r="N65" s="325" t="s">
        <v>10</v>
      </c>
    </row>
    <row r="66" spans="1:14" s="318" customFormat="1" x14ac:dyDescent="0.35">
      <c r="A66" s="325">
        <v>24</v>
      </c>
      <c r="B66" s="325" t="s">
        <v>60</v>
      </c>
      <c r="C66" s="323" t="s">
        <v>589</v>
      </c>
      <c r="D66" s="324" t="s">
        <v>599</v>
      </c>
      <c r="E66" s="322" t="s">
        <v>101</v>
      </c>
      <c r="F66" s="324" t="s">
        <v>600</v>
      </c>
      <c r="G66" s="325"/>
      <c r="H66" s="325">
        <v>1</v>
      </c>
      <c r="I66" s="325" t="s">
        <v>180</v>
      </c>
      <c r="J66" s="325"/>
      <c r="K66" s="325"/>
      <c r="L66" s="325">
        <v>1</v>
      </c>
      <c r="M66" s="325"/>
      <c r="N66" s="325" t="s">
        <v>9</v>
      </c>
    </row>
    <row r="67" spans="1:14" s="318" customFormat="1" x14ac:dyDescent="0.35">
      <c r="A67" s="325">
        <v>25</v>
      </c>
      <c r="B67" s="325" t="s">
        <v>60</v>
      </c>
      <c r="C67" s="323" t="s">
        <v>589</v>
      </c>
      <c r="D67" s="324" t="s">
        <v>601</v>
      </c>
      <c r="E67" s="322" t="s">
        <v>101</v>
      </c>
      <c r="F67" s="324" t="s">
        <v>602</v>
      </c>
      <c r="G67" s="325"/>
      <c r="H67" s="325">
        <v>1</v>
      </c>
      <c r="I67" s="367" t="s">
        <v>180</v>
      </c>
      <c r="J67" s="325"/>
      <c r="K67" s="325"/>
      <c r="L67" s="325"/>
      <c r="M67" s="325">
        <v>1</v>
      </c>
      <c r="N67" s="367" t="s">
        <v>10</v>
      </c>
    </row>
    <row r="68" spans="1:14" s="318" customFormat="1" ht="29" x14ac:dyDescent="0.35">
      <c r="A68" s="325">
        <v>9</v>
      </c>
      <c r="B68" s="325" t="s">
        <v>16</v>
      </c>
      <c r="C68" s="323" t="s">
        <v>572</v>
      </c>
      <c r="D68" s="343" t="s">
        <v>667</v>
      </c>
      <c r="E68" s="338" t="s">
        <v>101</v>
      </c>
      <c r="F68" s="324" t="s">
        <v>573</v>
      </c>
      <c r="G68" s="325"/>
      <c r="H68" s="325">
        <v>1</v>
      </c>
      <c r="I68" s="325" t="s">
        <v>180</v>
      </c>
      <c r="J68" s="325"/>
      <c r="K68" s="325"/>
      <c r="L68" s="325"/>
      <c r="M68" s="325">
        <v>1</v>
      </c>
      <c r="N68" s="325" t="s">
        <v>10</v>
      </c>
    </row>
    <row r="69" spans="1:14" s="318" customFormat="1" x14ac:dyDescent="0.35">
      <c r="A69" s="325">
        <v>8</v>
      </c>
      <c r="B69" s="325" t="s">
        <v>16</v>
      </c>
      <c r="C69" s="323" t="s">
        <v>130</v>
      </c>
      <c r="D69" s="46" t="s">
        <v>571</v>
      </c>
      <c r="E69" s="338" t="s">
        <v>108</v>
      </c>
      <c r="F69" s="413" t="s">
        <v>29</v>
      </c>
      <c r="G69" s="325"/>
      <c r="H69" s="325">
        <v>1</v>
      </c>
      <c r="I69" s="325" t="s">
        <v>180</v>
      </c>
      <c r="J69" s="325"/>
      <c r="K69" s="325"/>
      <c r="L69" s="325"/>
      <c r="M69" s="325">
        <v>1</v>
      </c>
      <c r="N69" s="325" t="s">
        <v>10</v>
      </c>
    </row>
    <row r="70" spans="1:14" s="318" customFormat="1" x14ac:dyDescent="0.35">
      <c r="A70" s="333"/>
      <c r="B70" s="20"/>
      <c r="C70" s="3"/>
      <c r="D70" s="345"/>
      <c r="E70" s="8"/>
      <c r="F70" s="159" t="s">
        <v>11</v>
      </c>
      <c r="G70" s="7">
        <f>SUM(G7:G69)</f>
        <v>40</v>
      </c>
      <c r="H70" s="7">
        <f>SUM(H7:H54)</f>
        <v>14</v>
      </c>
      <c r="I70" s="7"/>
      <c r="J70" s="7">
        <f>SUM(J7:J69)</f>
        <v>13</v>
      </c>
      <c r="K70" s="7">
        <f>SUM(K7:K69)</f>
        <v>27</v>
      </c>
      <c r="L70" s="7">
        <f>SUM(L7:L69)</f>
        <v>5</v>
      </c>
      <c r="M70" s="7">
        <f>SUM(M7:M69)</f>
        <v>18</v>
      </c>
      <c r="N70" s="7"/>
    </row>
    <row r="71" spans="1:14" s="318" customFormat="1" x14ac:dyDescent="0.35">
      <c r="A71" s="334"/>
      <c r="B71" s="329"/>
      <c r="C71" s="9"/>
      <c r="D71" s="346"/>
      <c r="E71" s="335"/>
      <c r="F71" s="349"/>
      <c r="G71" s="329"/>
      <c r="H71" s="329"/>
      <c r="I71" s="329"/>
      <c r="J71" s="329"/>
      <c r="K71" s="329"/>
      <c r="L71" s="329"/>
      <c r="M71" s="329"/>
      <c r="N71" s="329"/>
    </row>
    <row r="72" spans="1:14" s="318" customFormat="1" x14ac:dyDescent="0.35">
      <c r="A72" s="334"/>
      <c r="B72" s="329"/>
      <c r="C72" s="9"/>
      <c r="D72" s="346"/>
      <c r="E72" s="335"/>
      <c r="F72" s="349"/>
      <c r="G72" s="329" t="s">
        <v>786</v>
      </c>
      <c r="H72" s="419">
        <f>H70+G70</f>
        <v>54</v>
      </c>
      <c r="I72" s="329"/>
      <c r="J72" s="329" t="s">
        <v>786</v>
      </c>
      <c r="K72" s="329">
        <f>SUM(J70:M70)</f>
        <v>63</v>
      </c>
      <c r="L72" s="329"/>
      <c r="M72" s="329"/>
      <c r="N72" s="329"/>
    </row>
    <row r="73" spans="1:14" s="318" customFormat="1" x14ac:dyDescent="0.35">
      <c r="A73" s="334"/>
      <c r="B73" s="329"/>
      <c r="C73" s="9"/>
      <c r="D73" s="346"/>
      <c r="E73" s="335"/>
      <c r="F73" s="349"/>
      <c r="G73" s="329" t="s">
        <v>787</v>
      </c>
      <c r="H73" s="329">
        <f>A69</f>
        <v>8</v>
      </c>
      <c r="I73" s="329"/>
      <c r="J73" s="329"/>
      <c r="K73" s="329"/>
      <c r="L73" s="329"/>
      <c r="M73" s="329"/>
      <c r="N73" s="329"/>
    </row>
    <row r="74" spans="1:14" s="318" customFormat="1" x14ac:dyDescent="0.35">
      <c r="A74" s="334"/>
      <c r="B74" s="329"/>
      <c r="C74" s="9"/>
      <c r="D74" s="346"/>
      <c r="E74" s="335"/>
      <c r="F74" s="349"/>
      <c r="G74" s="329" t="s">
        <v>788</v>
      </c>
      <c r="H74" s="420">
        <f>H73-H72</f>
        <v>-46</v>
      </c>
      <c r="I74" s="329"/>
      <c r="J74" s="329"/>
      <c r="K74" s="329"/>
      <c r="L74" s="329"/>
      <c r="M74" s="329"/>
      <c r="N74" s="329"/>
    </row>
    <row r="75" spans="1:14" s="318" customFormat="1" x14ac:dyDescent="0.35">
      <c r="A75" s="334"/>
      <c r="B75" s="329"/>
      <c r="C75" s="9"/>
      <c r="D75" s="346"/>
      <c r="E75" s="335"/>
      <c r="F75" s="349"/>
      <c r="G75" s="329"/>
      <c r="H75" s="329"/>
      <c r="I75" s="329"/>
      <c r="J75" s="329"/>
      <c r="K75" s="329"/>
      <c r="L75" s="329"/>
      <c r="M75" s="329"/>
      <c r="N75" s="329"/>
    </row>
    <row r="76" spans="1:14" s="318" customFormat="1" x14ac:dyDescent="0.35">
      <c r="A76" s="334"/>
      <c r="B76" s="329"/>
      <c r="C76" s="9"/>
      <c r="D76" s="346"/>
      <c r="E76" s="335"/>
      <c r="F76" s="349"/>
      <c r="G76" s="329"/>
      <c r="H76" s="329"/>
      <c r="I76" s="329"/>
      <c r="J76" s="329"/>
      <c r="K76" s="329"/>
      <c r="L76" s="329"/>
      <c r="M76" s="329"/>
      <c r="N76" s="329"/>
    </row>
    <row r="77" spans="1:14" x14ac:dyDescent="0.35">
      <c r="C77" s="9"/>
      <c r="D77" s="347"/>
    </row>
  </sheetData>
  <autoFilter ref="A6:O70" xr:uid="{00000000-0009-0000-0000-000004000000}"/>
  <sortState xmlns:xlrd2="http://schemas.microsoft.com/office/spreadsheetml/2017/richdata2" ref="A7:N70">
    <sortCondition ref="C7:C70"/>
  </sortState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C6" sqref="C6:C11"/>
    </sheetView>
  </sheetViews>
  <sheetFormatPr defaultRowHeight="14.5" x14ac:dyDescent="0.35"/>
  <cols>
    <col min="2" max="2" width="105.7265625" bestFit="1" customWidth="1"/>
    <col min="3" max="3" width="8.453125" bestFit="1" customWidth="1"/>
    <col min="4" max="4" width="8.90625" bestFit="1" customWidth="1"/>
    <col min="5" max="5" width="10.08984375" bestFit="1" customWidth="1"/>
    <col min="6" max="6" width="8" bestFit="1" customWidth="1"/>
    <col min="7" max="7" width="8.90625" bestFit="1" customWidth="1"/>
    <col min="8" max="8" width="8.453125" bestFit="1" customWidth="1"/>
    <col min="9" max="9" width="8.08984375" bestFit="1" customWidth="1"/>
  </cols>
  <sheetData>
    <row r="2" spans="2:9" x14ac:dyDescent="0.35">
      <c r="B2" s="213" t="s">
        <v>478</v>
      </c>
      <c r="C2" t="s">
        <v>9</v>
      </c>
    </row>
    <row r="4" spans="2:9" x14ac:dyDescent="0.35">
      <c r="D4" s="213" t="s">
        <v>774</v>
      </c>
    </row>
    <row r="5" spans="2:9" x14ac:dyDescent="0.35">
      <c r="B5" s="213" t="s">
        <v>98</v>
      </c>
      <c r="C5" s="213" t="s">
        <v>477</v>
      </c>
      <c r="D5" t="s">
        <v>773</v>
      </c>
      <c r="E5" t="s">
        <v>775</v>
      </c>
      <c r="F5" t="s">
        <v>782</v>
      </c>
      <c r="G5" t="s">
        <v>783</v>
      </c>
      <c r="H5" t="s">
        <v>784</v>
      </c>
      <c r="I5" t="s">
        <v>785</v>
      </c>
    </row>
    <row r="6" spans="2:9" x14ac:dyDescent="0.35">
      <c r="B6" t="s">
        <v>597</v>
      </c>
      <c r="C6" t="s">
        <v>180</v>
      </c>
      <c r="D6" s="411"/>
      <c r="E6" s="411">
        <v>1</v>
      </c>
      <c r="F6" s="411"/>
      <c r="G6" s="411"/>
      <c r="H6" s="411">
        <v>1</v>
      </c>
      <c r="I6" s="411"/>
    </row>
    <row r="7" spans="2:9" x14ac:dyDescent="0.35">
      <c r="B7" t="s">
        <v>776</v>
      </c>
      <c r="D7" s="411"/>
      <c r="E7" s="411">
        <v>1</v>
      </c>
      <c r="F7" s="411"/>
      <c r="G7" s="411"/>
      <c r="H7" s="411">
        <v>1</v>
      </c>
      <c r="I7" s="411"/>
    </row>
    <row r="8" spans="2:9" x14ac:dyDescent="0.35">
      <c r="B8" t="s">
        <v>657</v>
      </c>
      <c r="C8" t="s">
        <v>180</v>
      </c>
      <c r="D8" s="411"/>
      <c r="E8" s="411">
        <v>1</v>
      </c>
      <c r="F8" s="411"/>
      <c r="G8" s="411"/>
      <c r="H8" s="411">
        <v>1</v>
      </c>
      <c r="I8" s="411"/>
    </row>
    <row r="9" spans="2:9" x14ac:dyDescent="0.35">
      <c r="B9" t="s">
        <v>777</v>
      </c>
      <c r="D9" s="411"/>
      <c r="E9" s="411">
        <v>1</v>
      </c>
      <c r="F9" s="411"/>
      <c r="G9" s="411"/>
      <c r="H9" s="411">
        <v>1</v>
      </c>
      <c r="I9" s="411"/>
    </row>
    <row r="10" spans="2:9" x14ac:dyDescent="0.35">
      <c r="B10" t="s">
        <v>600</v>
      </c>
      <c r="C10" t="s">
        <v>180</v>
      </c>
      <c r="D10" s="411"/>
      <c r="E10" s="411">
        <v>1</v>
      </c>
      <c r="F10" s="411"/>
      <c r="G10" s="411"/>
      <c r="H10" s="411">
        <v>1</v>
      </c>
      <c r="I10" s="411"/>
    </row>
    <row r="11" spans="2:9" x14ac:dyDescent="0.35">
      <c r="B11" t="s">
        <v>778</v>
      </c>
      <c r="D11" s="411"/>
      <c r="E11" s="411">
        <v>1</v>
      </c>
      <c r="F11" s="411"/>
      <c r="G11" s="411"/>
      <c r="H11" s="411">
        <v>1</v>
      </c>
      <c r="I11" s="411"/>
    </row>
    <row r="12" spans="2:9" x14ac:dyDescent="0.35">
      <c r="B12" t="s">
        <v>588</v>
      </c>
      <c r="C12" t="s">
        <v>180</v>
      </c>
      <c r="D12" s="411"/>
      <c r="E12" s="411">
        <v>1</v>
      </c>
      <c r="F12" s="411"/>
      <c r="G12" s="411"/>
      <c r="H12" s="411">
        <v>1</v>
      </c>
      <c r="I12" s="411"/>
    </row>
    <row r="13" spans="2:9" x14ac:dyDescent="0.35">
      <c r="B13" t="s">
        <v>779</v>
      </c>
      <c r="D13" s="411"/>
      <c r="E13" s="411">
        <v>1</v>
      </c>
      <c r="F13" s="411"/>
      <c r="G13" s="411"/>
      <c r="H13" s="411">
        <v>1</v>
      </c>
      <c r="I13" s="411"/>
    </row>
    <row r="14" spans="2:9" x14ac:dyDescent="0.35">
      <c r="B14" t="s">
        <v>615</v>
      </c>
      <c r="C14" t="s">
        <v>180</v>
      </c>
      <c r="D14" s="411"/>
      <c r="E14" s="411">
        <v>1</v>
      </c>
      <c r="F14" s="411"/>
      <c r="G14" s="411"/>
      <c r="H14" s="411">
        <v>1</v>
      </c>
      <c r="I14" s="411"/>
    </row>
    <row r="15" spans="2:9" x14ac:dyDescent="0.35">
      <c r="B15" t="s">
        <v>780</v>
      </c>
      <c r="D15" s="411"/>
      <c r="E15" s="411">
        <v>1</v>
      </c>
      <c r="F15" s="411"/>
      <c r="G15" s="411"/>
      <c r="H15" s="411">
        <v>1</v>
      </c>
      <c r="I15" s="411"/>
    </row>
    <row r="16" spans="2:9" x14ac:dyDescent="0.35">
      <c r="B16" t="s">
        <v>68</v>
      </c>
      <c r="C16" t="s">
        <v>180</v>
      </c>
      <c r="D16" s="411"/>
      <c r="E16" s="411">
        <v>1</v>
      </c>
      <c r="F16" s="411"/>
      <c r="G16" s="411"/>
      <c r="H16" s="411">
        <v>1</v>
      </c>
      <c r="I16" s="411"/>
    </row>
    <row r="17" spans="2:9" x14ac:dyDescent="0.35">
      <c r="B17" t="s">
        <v>781</v>
      </c>
      <c r="D17" s="411"/>
      <c r="E17" s="411">
        <v>1</v>
      </c>
      <c r="F17" s="411"/>
      <c r="G17" s="411"/>
      <c r="H17" s="411">
        <v>1</v>
      </c>
      <c r="I17" s="411"/>
    </row>
    <row r="18" spans="2:9" x14ac:dyDescent="0.35">
      <c r="B18" t="s">
        <v>476</v>
      </c>
      <c r="D18" s="411"/>
      <c r="E18" s="411">
        <v>6</v>
      </c>
      <c r="F18" s="411"/>
      <c r="G18" s="411"/>
      <c r="H18" s="411">
        <v>6</v>
      </c>
      <c r="I18" s="4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A4" sqref="A4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9" t="s">
        <v>438</v>
      </c>
      <c r="B1" s="439"/>
      <c r="C1" s="439"/>
      <c r="D1" s="439"/>
      <c r="E1" s="439"/>
      <c r="F1" s="439"/>
      <c r="G1" s="439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111</v>
      </c>
      <c r="C4" s="207" t="s">
        <v>665</v>
      </c>
      <c r="D4" s="206">
        <v>4</v>
      </c>
      <c r="E4" s="208">
        <f t="shared" ref="E4:E16" si="0">D4/$D$17</f>
        <v>8.6956521739130432E-2</v>
      </c>
      <c r="F4" s="206">
        <v>4</v>
      </c>
      <c r="G4" s="208">
        <f t="shared" ref="G4:G16" si="1">F4*E4</f>
        <v>0.34782608695652173</v>
      </c>
    </row>
    <row r="5" spans="1:7" x14ac:dyDescent="0.35">
      <c r="A5" s="209">
        <v>2</v>
      </c>
      <c r="B5" s="210" t="s">
        <v>104</v>
      </c>
      <c r="C5" s="210" t="s">
        <v>157</v>
      </c>
      <c r="D5" s="209">
        <v>4</v>
      </c>
      <c r="E5" s="211">
        <f t="shared" si="0"/>
        <v>8.6956521739130432E-2</v>
      </c>
      <c r="F5" s="209">
        <v>4</v>
      </c>
      <c r="G5" s="211">
        <f t="shared" si="1"/>
        <v>0.34782608695652173</v>
      </c>
    </row>
    <row r="6" spans="1:7" x14ac:dyDescent="0.35">
      <c r="A6" s="209">
        <v>3</v>
      </c>
      <c r="B6" s="210" t="s">
        <v>692</v>
      </c>
      <c r="C6" s="210" t="s">
        <v>693</v>
      </c>
      <c r="D6" s="209">
        <v>4</v>
      </c>
      <c r="E6" s="211">
        <f t="shared" si="0"/>
        <v>8.6956521739130432E-2</v>
      </c>
      <c r="F6" s="209">
        <v>3</v>
      </c>
      <c r="G6" s="211">
        <f t="shared" si="1"/>
        <v>0.2608695652173913</v>
      </c>
    </row>
    <row r="7" spans="1:7" x14ac:dyDescent="0.35">
      <c r="A7" s="209">
        <v>4</v>
      </c>
      <c r="B7" s="210" t="s">
        <v>109</v>
      </c>
      <c r="C7" s="210" t="s">
        <v>621</v>
      </c>
      <c r="D7" s="209">
        <v>4</v>
      </c>
      <c r="E7" s="211">
        <f t="shared" si="0"/>
        <v>8.6956521739130432E-2</v>
      </c>
      <c r="F7" s="209">
        <v>3</v>
      </c>
      <c r="G7" s="211">
        <f t="shared" si="1"/>
        <v>0.2608695652173913</v>
      </c>
    </row>
    <row r="8" spans="1:7" x14ac:dyDescent="0.35">
      <c r="A8" s="209">
        <v>5</v>
      </c>
      <c r="B8" s="210" t="s">
        <v>100</v>
      </c>
      <c r="C8" s="210" t="s">
        <v>424</v>
      </c>
      <c r="D8" s="209">
        <v>4</v>
      </c>
      <c r="E8" s="211">
        <f t="shared" si="0"/>
        <v>8.6956521739130432E-2</v>
      </c>
      <c r="F8" s="209">
        <v>3</v>
      </c>
      <c r="G8" s="211">
        <f t="shared" si="1"/>
        <v>0.2608695652173913</v>
      </c>
    </row>
    <row r="9" spans="1:7" x14ac:dyDescent="0.35">
      <c r="A9" s="209">
        <v>6</v>
      </c>
      <c r="B9" s="210" t="s">
        <v>100</v>
      </c>
      <c r="C9" s="212" t="s">
        <v>425</v>
      </c>
      <c r="D9" s="209">
        <v>4</v>
      </c>
      <c r="E9" s="211">
        <f t="shared" si="0"/>
        <v>8.6956521739130432E-2</v>
      </c>
      <c r="F9" s="209">
        <v>3</v>
      </c>
      <c r="G9" s="211">
        <f t="shared" si="1"/>
        <v>0.2608695652173913</v>
      </c>
    </row>
    <row r="10" spans="1:7" x14ac:dyDescent="0.35">
      <c r="A10" s="209">
        <v>7</v>
      </c>
      <c r="B10" s="210" t="s">
        <v>108</v>
      </c>
      <c r="C10" s="210" t="s">
        <v>637</v>
      </c>
      <c r="D10" s="209">
        <v>4</v>
      </c>
      <c r="E10" s="211">
        <f t="shared" si="0"/>
        <v>8.6956521739130432E-2</v>
      </c>
      <c r="F10" s="209">
        <v>2</v>
      </c>
      <c r="G10" s="211">
        <f t="shared" si="1"/>
        <v>0.17391304347826086</v>
      </c>
    </row>
    <row r="11" spans="1:7" x14ac:dyDescent="0.35">
      <c r="A11" s="209">
        <v>8</v>
      </c>
      <c r="B11" s="210" t="s">
        <v>99</v>
      </c>
      <c r="C11" s="210" t="s">
        <v>436</v>
      </c>
      <c r="D11" s="209">
        <v>4</v>
      </c>
      <c r="E11" s="211">
        <f t="shared" si="0"/>
        <v>8.6956521739130432E-2</v>
      </c>
      <c r="F11" s="209">
        <v>2</v>
      </c>
      <c r="G11" s="211">
        <f t="shared" si="1"/>
        <v>0.17391304347826086</v>
      </c>
    </row>
    <row r="12" spans="1:7" x14ac:dyDescent="0.35">
      <c r="A12" s="209">
        <v>9</v>
      </c>
      <c r="B12" s="210" t="s">
        <v>101</v>
      </c>
      <c r="C12" s="350" t="s">
        <v>668</v>
      </c>
      <c r="D12" s="209">
        <v>3</v>
      </c>
      <c r="E12" s="211">
        <f t="shared" si="0"/>
        <v>6.5217391304347824E-2</v>
      </c>
      <c r="F12" s="209">
        <v>2</v>
      </c>
      <c r="G12" s="211">
        <f t="shared" si="1"/>
        <v>0.13043478260869565</v>
      </c>
    </row>
    <row r="13" spans="1:7" x14ac:dyDescent="0.35">
      <c r="A13" s="209">
        <v>10</v>
      </c>
      <c r="B13" s="210" t="s">
        <v>112</v>
      </c>
      <c r="C13" s="210" t="s">
        <v>635</v>
      </c>
      <c r="D13" s="209">
        <v>3</v>
      </c>
      <c r="E13" s="211">
        <f t="shared" si="0"/>
        <v>6.5217391304347824E-2</v>
      </c>
      <c r="F13" s="209">
        <v>2</v>
      </c>
      <c r="G13" s="211">
        <f t="shared" si="1"/>
        <v>0.13043478260869565</v>
      </c>
    </row>
    <row r="14" spans="1:7" x14ac:dyDescent="0.35">
      <c r="A14" s="209">
        <v>11</v>
      </c>
      <c r="B14" s="210" t="s">
        <v>114</v>
      </c>
      <c r="C14" s="210" t="s">
        <v>432</v>
      </c>
      <c r="D14" s="209">
        <v>3</v>
      </c>
      <c r="E14" s="211">
        <f t="shared" si="0"/>
        <v>6.5217391304347824E-2</v>
      </c>
      <c r="F14" s="209">
        <v>2</v>
      </c>
      <c r="G14" s="211">
        <f t="shared" si="1"/>
        <v>0.13043478260869565</v>
      </c>
    </row>
    <row r="15" spans="1:7" x14ac:dyDescent="0.35">
      <c r="A15" s="209">
        <v>12</v>
      </c>
      <c r="B15" s="210" t="s">
        <v>100</v>
      </c>
      <c r="C15" s="371" t="s">
        <v>709</v>
      </c>
      <c r="D15" s="209">
        <v>3</v>
      </c>
      <c r="E15" s="211">
        <f t="shared" si="0"/>
        <v>6.5217391304347824E-2</v>
      </c>
      <c r="F15" s="209">
        <v>2</v>
      </c>
      <c r="G15" s="211">
        <f t="shared" si="1"/>
        <v>0.13043478260869565</v>
      </c>
    </row>
    <row r="16" spans="1:7" x14ac:dyDescent="0.35">
      <c r="A16" s="209">
        <v>13</v>
      </c>
      <c r="B16" s="210" t="s">
        <v>114</v>
      </c>
      <c r="C16" s="210" t="s">
        <v>427</v>
      </c>
      <c r="D16" s="209">
        <v>2</v>
      </c>
      <c r="E16" s="211">
        <f t="shared" si="0"/>
        <v>4.3478260869565216E-2</v>
      </c>
      <c r="F16" s="209">
        <v>2</v>
      </c>
      <c r="G16" s="211">
        <f t="shared" si="1"/>
        <v>8.6956521739130432E-2</v>
      </c>
    </row>
    <row r="17" spans="1:7" x14ac:dyDescent="0.35">
      <c r="A17" s="220"/>
      <c r="B17" s="221"/>
      <c r="C17" s="222" t="s">
        <v>11</v>
      </c>
      <c r="D17" s="219">
        <f>SUM(D4:D16)</f>
        <v>46</v>
      </c>
      <c r="E17" s="249">
        <f>SUM(E4:E16)</f>
        <v>0.99999999999999978</v>
      </c>
      <c r="F17" s="219">
        <f>SUM(F4:F16)</f>
        <v>34</v>
      </c>
      <c r="G17" s="249">
        <f>SUM(G4:G16)</f>
        <v>2.6956521739130439</v>
      </c>
    </row>
  </sheetData>
  <sortState xmlns:xlrd2="http://schemas.microsoft.com/office/spreadsheetml/2017/richdata2" ref="A4:G16">
    <sortCondition descending="1" ref="G4:G16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3" sqref="C13:C19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9" t="s">
        <v>479</v>
      </c>
      <c r="B1" s="439"/>
      <c r="C1" s="439"/>
      <c r="D1" s="439"/>
      <c r="E1" s="439"/>
      <c r="F1" s="439"/>
      <c r="G1" s="439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568</v>
      </c>
      <c r="C4" s="372" t="s">
        <v>710</v>
      </c>
      <c r="D4" s="206">
        <v>4</v>
      </c>
      <c r="E4" s="208">
        <f t="shared" ref="E4:E31" si="0">D4/$D$32</f>
        <v>4.3010752688172046E-2</v>
      </c>
      <c r="F4" s="206">
        <v>-4</v>
      </c>
      <c r="G4" s="208">
        <f t="shared" ref="G4:G31" si="1">F4*E4</f>
        <v>-0.17204301075268819</v>
      </c>
    </row>
    <row r="5" spans="1:7" x14ac:dyDescent="0.35">
      <c r="A5" s="209">
        <v>2</v>
      </c>
      <c r="B5" s="210" t="s">
        <v>107</v>
      </c>
      <c r="C5" s="223" t="s">
        <v>593</v>
      </c>
      <c r="D5" s="209">
        <v>4</v>
      </c>
      <c r="E5" s="211">
        <f t="shared" si="0"/>
        <v>4.3010752688172046E-2</v>
      </c>
      <c r="F5" s="209">
        <v>-4</v>
      </c>
      <c r="G5" s="211">
        <f t="shared" si="1"/>
        <v>-0.17204301075268819</v>
      </c>
    </row>
    <row r="6" spans="1:7" x14ac:dyDescent="0.35">
      <c r="A6" s="209">
        <v>3</v>
      </c>
      <c r="B6" s="210" t="s">
        <v>105</v>
      </c>
      <c r="C6" s="223" t="s">
        <v>629</v>
      </c>
      <c r="D6" s="209">
        <v>4</v>
      </c>
      <c r="E6" s="211">
        <f t="shared" si="0"/>
        <v>4.3010752688172046E-2</v>
      </c>
      <c r="F6" s="209">
        <v>-4</v>
      </c>
      <c r="G6" s="211">
        <f t="shared" si="1"/>
        <v>-0.17204301075268819</v>
      </c>
    </row>
    <row r="7" spans="1:7" x14ac:dyDescent="0.35">
      <c r="A7" s="209">
        <v>4</v>
      </c>
      <c r="B7" s="210" t="s">
        <v>174</v>
      </c>
      <c r="C7" s="223" t="s">
        <v>689</v>
      </c>
      <c r="D7" s="209">
        <v>4</v>
      </c>
      <c r="E7" s="211">
        <f t="shared" si="0"/>
        <v>4.3010752688172046E-2</v>
      </c>
      <c r="F7" s="209">
        <v>-4</v>
      </c>
      <c r="G7" s="211">
        <f t="shared" si="1"/>
        <v>-0.17204301075268819</v>
      </c>
    </row>
    <row r="8" spans="1:7" x14ac:dyDescent="0.35">
      <c r="A8" s="209">
        <v>5</v>
      </c>
      <c r="B8" s="210" t="s">
        <v>690</v>
      </c>
      <c r="C8" s="223" t="s">
        <v>695</v>
      </c>
      <c r="D8" s="209">
        <v>4</v>
      </c>
      <c r="E8" s="211">
        <f t="shared" si="0"/>
        <v>4.3010752688172046E-2</v>
      </c>
      <c r="F8" s="209">
        <v>-4</v>
      </c>
      <c r="G8" s="211">
        <f t="shared" si="1"/>
        <v>-0.17204301075268819</v>
      </c>
    </row>
    <row r="9" spans="1:7" x14ac:dyDescent="0.35">
      <c r="A9" s="209">
        <v>6</v>
      </c>
      <c r="B9" s="210" t="s">
        <v>690</v>
      </c>
      <c r="C9" s="351" t="s">
        <v>691</v>
      </c>
      <c r="D9" s="209">
        <v>4</v>
      </c>
      <c r="E9" s="211">
        <f t="shared" si="0"/>
        <v>4.3010752688172046E-2</v>
      </c>
      <c r="F9" s="209">
        <v>-4</v>
      </c>
      <c r="G9" s="211">
        <f t="shared" si="1"/>
        <v>-0.17204301075268819</v>
      </c>
    </row>
    <row r="10" spans="1:7" x14ac:dyDescent="0.35">
      <c r="A10" s="209">
        <v>7</v>
      </c>
      <c r="B10" s="210" t="s">
        <v>108</v>
      </c>
      <c r="C10" s="223" t="s">
        <v>627</v>
      </c>
      <c r="D10" s="209">
        <v>4</v>
      </c>
      <c r="E10" s="211">
        <f t="shared" si="0"/>
        <v>4.3010752688172046E-2</v>
      </c>
      <c r="F10" s="209">
        <v>-4</v>
      </c>
      <c r="G10" s="211">
        <f t="shared" si="1"/>
        <v>-0.17204301075268819</v>
      </c>
    </row>
    <row r="11" spans="1:7" x14ac:dyDescent="0.35">
      <c r="A11" s="209">
        <v>8</v>
      </c>
      <c r="B11" s="210" t="s">
        <v>108</v>
      </c>
      <c r="C11" s="351" t="s">
        <v>707</v>
      </c>
      <c r="D11" s="209">
        <v>4</v>
      </c>
      <c r="E11" s="211">
        <f t="shared" si="0"/>
        <v>4.3010752688172046E-2</v>
      </c>
      <c r="F11" s="209">
        <v>-4</v>
      </c>
      <c r="G11" s="211">
        <f t="shared" si="1"/>
        <v>-0.17204301075268819</v>
      </c>
    </row>
    <row r="12" spans="1:7" x14ac:dyDescent="0.35">
      <c r="A12" s="209">
        <v>9</v>
      </c>
      <c r="B12" s="210" t="s">
        <v>108</v>
      </c>
      <c r="C12" s="223" t="s">
        <v>584</v>
      </c>
      <c r="D12" s="209">
        <v>4</v>
      </c>
      <c r="E12" s="211">
        <f t="shared" si="0"/>
        <v>4.3010752688172046E-2</v>
      </c>
      <c r="F12" s="209">
        <v>-4</v>
      </c>
      <c r="G12" s="211">
        <f t="shared" si="1"/>
        <v>-0.17204301075268819</v>
      </c>
    </row>
    <row r="13" spans="1:7" x14ac:dyDescent="0.35">
      <c r="A13" s="209">
        <v>10</v>
      </c>
      <c r="B13" s="210" t="s">
        <v>104</v>
      </c>
      <c r="C13" s="223" t="s">
        <v>618</v>
      </c>
      <c r="D13" s="209">
        <v>4</v>
      </c>
      <c r="E13" s="211">
        <f t="shared" si="0"/>
        <v>4.3010752688172046E-2</v>
      </c>
      <c r="F13" s="209">
        <v>-3</v>
      </c>
      <c r="G13" s="211">
        <f t="shared" si="1"/>
        <v>-0.12903225806451613</v>
      </c>
    </row>
    <row r="14" spans="1:7" x14ac:dyDescent="0.35">
      <c r="A14" s="209">
        <v>11</v>
      </c>
      <c r="B14" s="210" t="s">
        <v>690</v>
      </c>
      <c r="C14" s="223" t="s">
        <v>694</v>
      </c>
      <c r="D14" s="209">
        <v>3</v>
      </c>
      <c r="E14" s="211">
        <f t="shared" si="0"/>
        <v>3.2258064516129031E-2</v>
      </c>
      <c r="F14" s="209">
        <v>-3</v>
      </c>
      <c r="G14" s="211">
        <f t="shared" si="1"/>
        <v>-9.6774193548387094E-2</v>
      </c>
    </row>
    <row r="15" spans="1:7" x14ac:dyDescent="0.35">
      <c r="A15" s="209">
        <v>12</v>
      </c>
      <c r="B15" s="210" t="s">
        <v>110</v>
      </c>
      <c r="C15" s="223" t="s">
        <v>704</v>
      </c>
      <c r="D15" s="209">
        <v>3</v>
      </c>
      <c r="E15" s="211">
        <f t="shared" si="0"/>
        <v>3.2258064516129031E-2</v>
      </c>
      <c r="F15" s="209">
        <v>-3</v>
      </c>
      <c r="G15" s="211">
        <f t="shared" si="1"/>
        <v>-9.6774193548387094E-2</v>
      </c>
    </row>
    <row r="16" spans="1:7" x14ac:dyDescent="0.35">
      <c r="A16" s="209">
        <v>13</v>
      </c>
      <c r="B16" s="210" t="s">
        <v>100</v>
      </c>
      <c r="C16" s="223" t="s">
        <v>564</v>
      </c>
      <c r="D16" s="209">
        <v>3</v>
      </c>
      <c r="E16" s="211">
        <f t="shared" si="0"/>
        <v>3.2258064516129031E-2</v>
      </c>
      <c r="F16" s="209">
        <v>-3</v>
      </c>
      <c r="G16" s="211">
        <f t="shared" si="1"/>
        <v>-9.6774193548387094E-2</v>
      </c>
    </row>
    <row r="17" spans="1:7" x14ac:dyDescent="0.35">
      <c r="A17" s="209">
        <v>14</v>
      </c>
      <c r="B17" s="210" t="s">
        <v>100</v>
      </c>
      <c r="C17" s="223" t="s">
        <v>623</v>
      </c>
      <c r="D17" s="209">
        <v>3</v>
      </c>
      <c r="E17" s="211">
        <f t="shared" si="0"/>
        <v>3.2258064516129031E-2</v>
      </c>
      <c r="F17" s="209">
        <v>-3</v>
      </c>
      <c r="G17" s="211">
        <f t="shared" si="1"/>
        <v>-9.6774193548387094E-2</v>
      </c>
    </row>
    <row r="18" spans="1:7" x14ac:dyDescent="0.35">
      <c r="A18" s="209">
        <v>15</v>
      </c>
      <c r="B18" s="210" t="s">
        <v>99</v>
      </c>
      <c r="C18" s="223" t="s">
        <v>559</v>
      </c>
      <c r="D18" s="209">
        <v>3</v>
      </c>
      <c r="E18" s="211">
        <f t="shared" si="0"/>
        <v>3.2258064516129031E-2</v>
      </c>
      <c r="F18" s="209">
        <v>-3</v>
      </c>
      <c r="G18" s="211">
        <f t="shared" si="1"/>
        <v>-9.6774193548387094E-2</v>
      </c>
    </row>
    <row r="19" spans="1:7" x14ac:dyDescent="0.35">
      <c r="A19" s="209">
        <v>16</v>
      </c>
      <c r="B19" s="210" t="s">
        <v>99</v>
      </c>
      <c r="C19" s="223" t="s">
        <v>575</v>
      </c>
      <c r="D19" s="209">
        <v>3</v>
      </c>
      <c r="E19" s="211">
        <f t="shared" si="0"/>
        <v>3.2258064516129031E-2</v>
      </c>
      <c r="F19" s="209">
        <v>-3</v>
      </c>
      <c r="G19" s="211">
        <f t="shared" si="1"/>
        <v>-9.6774193548387094E-2</v>
      </c>
    </row>
    <row r="20" spans="1:7" x14ac:dyDescent="0.35">
      <c r="A20" s="209">
        <v>17</v>
      </c>
      <c r="B20" s="210" t="s">
        <v>117</v>
      </c>
      <c r="C20" s="223" t="s">
        <v>653</v>
      </c>
      <c r="D20" s="209">
        <v>4</v>
      </c>
      <c r="E20" s="211">
        <f t="shared" si="0"/>
        <v>4.3010752688172046E-2</v>
      </c>
      <c r="F20" s="209">
        <v>-2</v>
      </c>
      <c r="G20" s="211">
        <f t="shared" si="1"/>
        <v>-8.6021505376344093E-2</v>
      </c>
    </row>
    <row r="21" spans="1:7" x14ac:dyDescent="0.35">
      <c r="A21" s="209">
        <v>18</v>
      </c>
      <c r="B21" s="210" t="s">
        <v>117</v>
      </c>
      <c r="C21" s="351" t="s">
        <v>659</v>
      </c>
      <c r="D21" s="209">
        <v>4</v>
      </c>
      <c r="E21" s="211">
        <f t="shared" si="0"/>
        <v>4.3010752688172046E-2</v>
      </c>
      <c r="F21" s="209">
        <v>-2</v>
      </c>
      <c r="G21" s="211">
        <f t="shared" si="1"/>
        <v>-8.6021505376344093E-2</v>
      </c>
    </row>
    <row r="22" spans="1:7" x14ac:dyDescent="0.35">
      <c r="A22" s="209">
        <v>19</v>
      </c>
      <c r="B22" s="210" t="s">
        <v>650</v>
      </c>
      <c r="C22" s="351" t="s">
        <v>651</v>
      </c>
      <c r="D22" s="209">
        <v>4</v>
      </c>
      <c r="E22" s="211">
        <f t="shared" si="0"/>
        <v>4.3010752688172046E-2</v>
      </c>
      <c r="F22" s="209">
        <v>-2</v>
      </c>
      <c r="G22" s="211">
        <f t="shared" si="1"/>
        <v>-8.6021505376344093E-2</v>
      </c>
    </row>
    <row r="23" spans="1:7" x14ac:dyDescent="0.35">
      <c r="A23" s="209">
        <v>20</v>
      </c>
      <c r="B23" s="210" t="s">
        <v>561</v>
      </c>
      <c r="C23" s="223" t="s">
        <v>562</v>
      </c>
      <c r="D23" s="209">
        <v>3</v>
      </c>
      <c r="E23" s="211">
        <f t="shared" si="0"/>
        <v>3.2258064516129031E-2</v>
      </c>
      <c r="F23" s="209">
        <v>-2</v>
      </c>
      <c r="G23" s="211">
        <f t="shared" si="1"/>
        <v>-6.4516129032258063E-2</v>
      </c>
    </row>
    <row r="24" spans="1:7" x14ac:dyDescent="0.35">
      <c r="A24" s="209">
        <v>21</v>
      </c>
      <c r="B24" s="210" t="s">
        <v>115</v>
      </c>
      <c r="C24" s="223" t="s">
        <v>62</v>
      </c>
      <c r="D24" s="209">
        <v>3</v>
      </c>
      <c r="E24" s="211">
        <f t="shared" si="0"/>
        <v>3.2258064516129031E-2</v>
      </c>
      <c r="F24" s="209">
        <v>-2</v>
      </c>
      <c r="G24" s="211">
        <f t="shared" si="1"/>
        <v>-6.4516129032258063E-2</v>
      </c>
    </row>
    <row r="25" spans="1:7" x14ac:dyDescent="0.35">
      <c r="A25" s="209">
        <v>22</v>
      </c>
      <c r="B25" s="210" t="s">
        <v>130</v>
      </c>
      <c r="C25" s="351" t="s">
        <v>625</v>
      </c>
      <c r="D25" s="209">
        <v>3</v>
      </c>
      <c r="E25" s="211">
        <f t="shared" si="0"/>
        <v>3.2258064516129031E-2</v>
      </c>
      <c r="F25" s="209">
        <v>-2</v>
      </c>
      <c r="G25" s="211">
        <f t="shared" si="1"/>
        <v>-6.4516129032258063E-2</v>
      </c>
    </row>
    <row r="26" spans="1:7" x14ac:dyDescent="0.35">
      <c r="A26" s="209">
        <v>23</v>
      </c>
      <c r="B26" s="210" t="s">
        <v>108</v>
      </c>
      <c r="C26" s="351" t="s">
        <v>565</v>
      </c>
      <c r="D26" s="209">
        <v>3</v>
      </c>
      <c r="E26" s="211">
        <f t="shared" si="0"/>
        <v>3.2258064516129031E-2</v>
      </c>
      <c r="F26" s="209">
        <v>-2</v>
      </c>
      <c r="G26" s="211">
        <f t="shared" si="1"/>
        <v>-6.4516129032258063E-2</v>
      </c>
    </row>
    <row r="27" spans="1:7" x14ac:dyDescent="0.35">
      <c r="A27" s="209">
        <v>24</v>
      </c>
      <c r="B27" s="210" t="s">
        <v>108</v>
      </c>
      <c r="C27" s="223" t="s">
        <v>577</v>
      </c>
      <c r="D27" s="209">
        <v>3</v>
      </c>
      <c r="E27" s="211">
        <f t="shared" si="0"/>
        <v>3.2258064516129031E-2</v>
      </c>
      <c r="F27" s="209">
        <v>-2</v>
      </c>
      <c r="G27" s="211">
        <f t="shared" si="1"/>
        <v>-6.4516129032258063E-2</v>
      </c>
    </row>
    <row r="28" spans="1:7" x14ac:dyDescent="0.35">
      <c r="A28" s="209">
        <v>25</v>
      </c>
      <c r="B28" s="210" t="s">
        <v>108</v>
      </c>
      <c r="C28" s="223" t="s">
        <v>614</v>
      </c>
      <c r="D28" s="209">
        <v>2</v>
      </c>
      <c r="E28" s="211">
        <f t="shared" si="0"/>
        <v>2.1505376344086023E-2</v>
      </c>
      <c r="F28" s="209">
        <v>-2</v>
      </c>
      <c r="G28" s="211">
        <f t="shared" si="1"/>
        <v>-4.3010752688172046E-2</v>
      </c>
    </row>
    <row r="29" spans="1:7" x14ac:dyDescent="0.35">
      <c r="A29" s="209">
        <v>26</v>
      </c>
      <c r="B29" s="210" t="s">
        <v>101</v>
      </c>
      <c r="C29" s="351" t="s">
        <v>603</v>
      </c>
      <c r="D29" s="209">
        <v>2</v>
      </c>
      <c r="E29" s="211">
        <f t="shared" si="0"/>
        <v>2.1505376344086023E-2</v>
      </c>
      <c r="F29" s="209">
        <v>-2</v>
      </c>
      <c r="G29" s="211">
        <f t="shared" si="1"/>
        <v>-4.3010752688172046E-2</v>
      </c>
    </row>
    <row r="30" spans="1:7" x14ac:dyDescent="0.35">
      <c r="A30" s="209">
        <v>27</v>
      </c>
      <c r="B30" s="210" t="s">
        <v>696</v>
      </c>
      <c r="C30" s="223" t="s">
        <v>708</v>
      </c>
      <c r="D30" s="209">
        <v>2</v>
      </c>
      <c r="E30" s="211">
        <f t="shared" si="0"/>
        <v>2.1505376344086023E-2</v>
      </c>
      <c r="F30" s="209">
        <v>-2</v>
      </c>
      <c r="G30" s="211">
        <f t="shared" si="1"/>
        <v>-4.3010752688172046E-2</v>
      </c>
    </row>
    <row r="31" spans="1:7" x14ac:dyDescent="0.35">
      <c r="A31" s="209">
        <v>28</v>
      </c>
      <c r="B31" s="210" t="s">
        <v>100</v>
      </c>
      <c r="C31" s="351" t="s">
        <v>631</v>
      </c>
      <c r="D31" s="209">
        <v>2</v>
      </c>
      <c r="E31" s="211">
        <f t="shared" si="0"/>
        <v>2.1505376344086023E-2</v>
      </c>
      <c r="F31" s="209">
        <v>-2</v>
      </c>
      <c r="G31" s="211">
        <f t="shared" si="1"/>
        <v>-4.3010752688172046E-2</v>
      </c>
    </row>
    <row r="32" spans="1:7" x14ac:dyDescent="0.35">
      <c r="A32" s="220"/>
      <c r="B32" s="221"/>
      <c r="C32" s="222" t="s">
        <v>11</v>
      </c>
      <c r="D32" s="219">
        <f>SUM(D4:D31)</f>
        <v>93</v>
      </c>
      <c r="E32" s="249">
        <f>SUM(E4:E31)</f>
        <v>0.99999999999999967</v>
      </c>
      <c r="F32" s="219">
        <f>SUM(F4:F31)</f>
        <v>-81</v>
      </c>
      <c r="G32" s="249">
        <f>SUM(G4:G31)</f>
        <v>-3.0107526881720421</v>
      </c>
    </row>
  </sheetData>
  <sortState xmlns:xlrd2="http://schemas.microsoft.com/office/spreadsheetml/2017/richdata2" ref="A4:G31">
    <sortCondition ref="G4:G31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B11" sqref="B11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9" t="s">
        <v>480</v>
      </c>
      <c r="B1" s="439"/>
      <c r="C1" s="439"/>
      <c r="D1" s="439"/>
      <c r="E1" s="439"/>
      <c r="F1" s="439"/>
      <c r="G1" s="439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114</v>
      </c>
      <c r="C4" s="352" t="s">
        <v>615</v>
      </c>
      <c r="D4" s="206">
        <v>4</v>
      </c>
      <c r="E4" s="208">
        <f t="shared" ref="E4:E14" si="0">D4/$D$15</f>
        <v>0.1</v>
      </c>
      <c r="F4" s="206">
        <v>4</v>
      </c>
      <c r="G4" s="208">
        <f t="shared" ref="G4:G14" si="1">F4*E4</f>
        <v>0.4</v>
      </c>
    </row>
    <row r="5" spans="1:7" x14ac:dyDescent="0.35">
      <c r="A5" s="209">
        <v>2</v>
      </c>
      <c r="B5" s="371" t="s">
        <v>714</v>
      </c>
      <c r="C5" s="389" t="s">
        <v>713</v>
      </c>
      <c r="D5" s="209">
        <v>4</v>
      </c>
      <c r="E5" s="211">
        <f t="shared" si="0"/>
        <v>0.1</v>
      </c>
      <c r="F5" s="209">
        <v>4</v>
      </c>
      <c r="G5" s="211">
        <f t="shared" si="1"/>
        <v>0.4</v>
      </c>
    </row>
    <row r="6" spans="1:7" x14ac:dyDescent="0.35">
      <c r="A6" s="209">
        <v>3</v>
      </c>
      <c r="B6" s="210" t="s">
        <v>110</v>
      </c>
      <c r="C6" s="390" t="s">
        <v>588</v>
      </c>
      <c r="D6" s="209">
        <v>4</v>
      </c>
      <c r="E6" s="211">
        <f t="shared" si="0"/>
        <v>0.1</v>
      </c>
      <c r="F6" s="209">
        <v>3</v>
      </c>
      <c r="G6" s="211">
        <f t="shared" si="1"/>
        <v>0.30000000000000004</v>
      </c>
    </row>
    <row r="7" spans="1:7" x14ac:dyDescent="0.35">
      <c r="A7" s="209">
        <v>4</v>
      </c>
      <c r="B7" s="210" t="s">
        <v>110</v>
      </c>
      <c r="C7" s="390" t="s">
        <v>68</v>
      </c>
      <c r="D7" s="209">
        <v>4</v>
      </c>
      <c r="E7" s="211">
        <f t="shared" si="0"/>
        <v>0.1</v>
      </c>
      <c r="F7" s="209">
        <v>3</v>
      </c>
      <c r="G7" s="211">
        <f t="shared" si="1"/>
        <v>0.30000000000000004</v>
      </c>
    </row>
    <row r="8" spans="1:7" x14ac:dyDescent="0.35">
      <c r="A8" s="209">
        <v>5</v>
      </c>
      <c r="B8" s="210" t="s">
        <v>101</v>
      </c>
      <c r="C8" s="390" t="s">
        <v>600</v>
      </c>
      <c r="D8" s="209">
        <v>4</v>
      </c>
      <c r="E8" s="211">
        <f t="shared" si="0"/>
        <v>0.1</v>
      </c>
      <c r="F8" s="209">
        <v>3</v>
      </c>
      <c r="G8" s="211">
        <f t="shared" si="1"/>
        <v>0.30000000000000004</v>
      </c>
    </row>
    <row r="9" spans="1:7" x14ac:dyDescent="0.35">
      <c r="A9" s="209">
        <v>6</v>
      </c>
      <c r="B9" s="371" t="s">
        <v>711</v>
      </c>
      <c r="C9" s="389" t="s">
        <v>712</v>
      </c>
      <c r="D9" s="209">
        <v>4</v>
      </c>
      <c r="E9" s="211">
        <f t="shared" si="0"/>
        <v>0.1</v>
      </c>
      <c r="F9" s="209">
        <v>3</v>
      </c>
      <c r="G9" s="211">
        <f t="shared" si="1"/>
        <v>0.30000000000000004</v>
      </c>
    </row>
    <row r="10" spans="1:7" x14ac:dyDescent="0.35">
      <c r="A10" s="209">
        <v>7</v>
      </c>
      <c r="B10" s="371" t="s">
        <v>714</v>
      </c>
      <c r="C10" s="389" t="s">
        <v>716</v>
      </c>
      <c r="D10" s="209">
        <v>4</v>
      </c>
      <c r="E10" s="211">
        <f t="shared" si="0"/>
        <v>0.1</v>
      </c>
      <c r="F10" s="209">
        <v>3</v>
      </c>
      <c r="G10" s="211">
        <f t="shared" si="1"/>
        <v>0.30000000000000004</v>
      </c>
    </row>
    <row r="11" spans="1:7" x14ac:dyDescent="0.35">
      <c r="A11" s="209">
        <v>8</v>
      </c>
      <c r="B11" s="371" t="s">
        <v>103</v>
      </c>
      <c r="C11" s="389" t="s">
        <v>715</v>
      </c>
      <c r="D11" s="209">
        <v>3</v>
      </c>
      <c r="E11" s="211">
        <f t="shared" si="0"/>
        <v>7.4999999999999997E-2</v>
      </c>
      <c r="F11" s="209">
        <v>3</v>
      </c>
      <c r="G11" s="211">
        <f t="shared" si="1"/>
        <v>0.22499999999999998</v>
      </c>
    </row>
    <row r="12" spans="1:7" x14ac:dyDescent="0.35">
      <c r="A12" s="209">
        <v>9</v>
      </c>
      <c r="B12" s="371" t="s">
        <v>100</v>
      </c>
      <c r="C12" s="389" t="s">
        <v>717</v>
      </c>
      <c r="D12" s="209">
        <v>3</v>
      </c>
      <c r="E12" s="211">
        <f t="shared" si="0"/>
        <v>7.4999999999999997E-2</v>
      </c>
      <c r="F12" s="209">
        <v>3</v>
      </c>
      <c r="G12" s="211">
        <f t="shared" si="1"/>
        <v>0.22499999999999998</v>
      </c>
    </row>
    <row r="13" spans="1:7" x14ac:dyDescent="0.35">
      <c r="A13" s="209">
        <v>10</v>
      </c>
      <c r="B13" s="210" t="s">
        <v>112</v>
      </c>
      <c r="C13" s="391" t="s">
        <v>597</v>
      </c>
      <c r="D13" s="209">
        <v>3</v>
      </c>
      <c r="E13" s="211">
        <f t="shared" si="0"/>
        <v>7.4999999999999997E-2</v>
      </c>
      <c r="F13" s="209">
        <v>2</v>
      </c>
      <c r="G13" s="211">
        <f t="shared" si="1"/>
        <v>0.15</v>
      </c>
    </row>
    <row r="14" spans="1:7" x14ac:dyDescent="0.35">
      <c r="A14" s="209">
        <v>11</v>
      </c>
      <c r="B14" s="210" t="s">
        <v>125</v>
      </c>
      <c r="C14" s="390" t="s">
        <v>657</v>
      </c>
      <c r="D14" s="209">
        <v>3</v>
      </c>
      <c r="E14" s="211">
        <f t="shared" si="0"/>
        <v>7.4999999999999997E-2</v>
      </c>
      <c r="F14" s="209">
        <v>2</v>
      </c>
      <c r="G14" s="211">
        <f t="shared" si="1"/>
        <v>0.15</v>
      </c>
    </row>
    <row r="15" spans="1:7" x14ac:dyDescent="0.35">
      <c r="A15" s="220"/>
      <c r="B15" s="221"/>
      <c r="C15" s="222" t="s">
        <v>11</v>
      </c>
      <c r="D15" s="219">
        <f>SUM(D4:D14)</f>
        <v>40</v>
      </c>
      <c r="E15" s="219">
        <f t="shared" ref="E15:G15" si="2">SUM(E4:E14)</f>
        <v>0.99999999999999978</v>
      </c>
      <c r="F15" s="219">
        <f t="shared" si="2"/>
        <v>33</v>
      </c>
      <c r="G15" s="219">
        <f t="shared" si="2"/>
        <v>3.05</v>
      </c>
    </row>
  </sheetData>
  <sortState xmlns:xlrd2="http://schemas.microsoft.com/office/spreadsheetml/2017/richdata2" ref="A4:G14">
    <sortCondition descending="1" ref="G4:G14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 (2)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Agung</cp:lastModifiedBy>
  <cp:lastPrinted>2023-11-23T03:00:02Z</cp:lastPrinted>
  <dcterms:created xsi:type="dcterms:W3CDTF">2023-11-10T02:18:16Z</dcterms:created>
  <dcterms:modified xsi:type="dcterms:W3CDTF">2023-12-12T10:24:52Z</dcterms:modified>
</cp:coreProperties>
</file>