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2. PENETAPAN BSC TAHUN 2024\1. Proses Penetapan BSC\3. SWOT\"/>
    </mc:Choice>
  </mc:AlternateContent>
  <xr:revisionPtr revIDLastSave="0" documentId="13_ncr:1_{1EDD88C2-AF24-4AA4-9B60-3DBDD9961D2B}" xr6:coauthVersionLast="47" xr6:coauthVersionMax="47" xr10:uidLastSave="{00000000-0000-0000-0000-000000000000}"/>
  <bookViews>
    <workbookView xWindow="-120" yWindow="-120" windowWidth="20730" windowHeight="11160" tabRatio="824" firstSheet="4" activeTab="11" xr2:uid="{00000000-000D-0000-FFFF-FFFF00000000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t" sheetId="14" r:id="rId5"/>
    <sheet name="PVT Isu Int-Eks" sheetId="7" state="hidden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Int-Ekst'!$A$6:$O$43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Int-Ekst'!$A$1:$O$28</definedName>
    <definedName name="_xlnm.Print_Area" localSheetId="2">'Isu th.2022 All'!$A$1:$L$112</definedName>
    <definedName name="_xlnm.Print_Area" localSheetId="11">'Matrix Strategi SWOT'!$A$3:$J$39</definedName>
  </definedNames>
  <calcPr calcId="181029"/>
  <pivotCaches>
    <pivotCache cacheId="1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4" l="1"/>
  <c r="L43" i="14"/>
  <c r="K43" i="14"/>
  <c r="J43" i="14"/>
  <c r="H43" i="14"/>
  <c r="G43" i="14"/>
  <c r="F13" i="10" l="1"/>
  <c r="D13" i="10"/>
  <c r="E9" i="10" s="1"/>
  <c r="G9" i="10" s="1"/>
  <c r="F20" i="9"/>
  <c r="D20" i="9"/>
  <c r="K45" i="14" l="1"/>
  <c r="E8" i="10"/>
  <c r="G8" i="10" s="1"/>
  <c r="E11" i="10"/>
  <c r="G11" i="10" s="1"/>
  <c r="E12" i="10"/>
  <c r="G12" i="10" s="1"/>
  <c r="E14" i="9"/>
  <c r="H45" i="14" l="1"/>
  <c r="F10" i="11" l="1"/>
  <c r="D10" i="11"/>
  <c r="E5" i="11" l="1"/>
  <c r="G5" i="11" s="1"/>
  <c r="E8" i="11"/>
  <c r="G8" i="11" s="1"/>
  <c r="E4" i="11"/>
  <c r="G4" i="11" s="1"/>
  <c r="E7" i="11"/>
  <c r="G7" i="11" s="1"/>
  <c r="E6" i="11"/>
  <c r="G6" i="11" s="1"/>
  <c r="E9" i="11"/>
  <c r="G9" i="11" s="1"/>
  <c r="E10" i="10"/>
  <c r="G10" i="10" s="1"/>
  <c r="E5" i="10"/>
  <c r="G5" i="10" s="1"/>
  <c r="E4" i="10"/>
  <c r="E6" i="10"/>
  <c r="G6" i="10" s="1"/>
  <c r="E7" i="10"/>
  <c r="G7" i="10" s="1"/>
  <c r="E17" i="9"/>
  <c r="E11" i="9"/>
  <c r="G11" i="9" s="1"/>
  <c r="E7" i="9"/>
  <c r="G7" i="9" s="1"/>
  <c r="E15" i="9"/>
  <c r="G15" i="9" s="1"/>
  <c r="E18" i="9"/>
  <c r="G18" i="9" s="1"/>
  <c r="E8" i="9"/>
  <c r="G8" i="9" s="1"/>
  <c r="E5" i="9"/>
  <c r="G5" i="9" s="1"/>
  <c r="G14" i="9"/>
  <c r="E9" i="9"/>
  <c r="G9" i="9" s="1"/>
  <c r="E6" i="9"/>
  <c r="G6" i="9" s="1"/>
  <c r="E12" i="9"/>
  <c r="G12" i="9" s="1"/>
  <c r="E13" i="9"/>
  <c r="G13" i="9" s="1"/>
  <c r="E16" i="9"/>
  <c r="G16" i="9" s="1"/>
  <c r="E10" i="9"/>
  <c r="G10" i="9" s="1"/>
  <c r="E19" i="9"/>
  <c r="G19" i="9" s="1"/>
  <c r="E4" i="9"/>
  <c r="G4" i="9" s="1"/>
  <c r="G4" i="10" l="1"/>
  <c r="G13" i="10" s="1"/>
  <c r="C6" i="12" s="1"/>
  <c r="E13" i="10"/>
  <c r="G17" i="9"/>
  <c r="G20" i="9" s="1"/>
  <c r="D4" i="12" s="1"/>
  <c r="E20" i="9"/>
  <c r="G10" i="11"/>
  <c r="D6" i="12" s="1"/>
  <c r="E10" i="11"/>
  <c r="E5" i="12" l="1"/>
  <c r="C11" i="12"/>
  <c r="C10" i="12"/>
  <c r="F9" i="5"/>
  <c r="D9" i="5"/>
  <c r="E6" i="5" l="1"/>
  <c r="G6" i="5" s="1"/>
  <c r="E8" i="5"/>
  <c r="G8" i="5" s="1"/>
  <c r="E5" i="5"/>
  <c r="G5" i="5" s="1"/>
  <c r="E4" i="5"/>
  <c r="G4" i="5" s="1"/>
  <c r="E7" i="5"/>
  <c r="G7" i="5" s="1"/>
  <c r="M151" i="1"/>
  <c r="L151" i="1"/>
  <c r="K151" i="1"/>
  <c r="J151" i="1"/>
  <c r="H151" i="1"/>
  <c r="G151" i="1"/>
  <c r="E9" i="5" l="1"/>
  <c r="G9" i="5"/>
  <c r="C4" i="12" s="1"/>
  <c r="K113" i="3"/>
  <c r="J113" i="3"/>
  <c r="I113" i="3"/>
  <c r="H113" i="3"/>
  <c r="G113" i="3"/>
  <c r="F113" i="3"/>
  <c r="E3" i="12" l="1"/>
  <c r="C12" i="12"/>
  <c r="C9" i="12"/>
  <c r="B5" i="5"/>
  <c r="B6" i="5"/>
  <c r="B7" i="5"/>
  <c r="B8" i="5"/>
</calcChain>
</file>

<file path=xl/sharedStrings.xml><?xml version="1.0" encoding="utf-8"?>
<sst xmlns="http://schemas.openxmlformats.org/spreadsheetml/2006/main" count="2217" uniqueCount="699">
  <si>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</si>
  <si>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</si>
  <si>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</si>
  <si>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</si>
  <si>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</si>
  <si>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</si>
  <si>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</si>
  <si>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</si>
  <si>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</si>
  <si>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</si>
  <si>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</si>
  <si>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</si>
  <si>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</si>
  <si>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</si>
  <si>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</si>
  <si>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</si>
  <si>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</si>
  <si>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</si>
  <si>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</si>
  <si>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</si>
  <si>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</si>
  <si>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</si>
  <si>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</si>
  <si>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</si>
  <si>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</si>
  <si>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</si>
  <si>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</si>
  <si>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</si>
  <si>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</si>
  <si>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</si>
  <si>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</si>
  <si>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</si>
  <si>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</si>
  <si>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</si>
  <si>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</si>
  <si>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</si>
  <si>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</si>
  <si>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</si>
  <si>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</si>
  <si>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</si>
  <si>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</si>
  <si>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</si>
  <si>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</si>
  <si>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</si>
  <si>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</si>
  <si>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</si>
  <si>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</si>
  <si>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</si>
  <si>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</si>
  <si>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</si>
  <si>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</si>
  <si>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</si>
  <si>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</si>
  <si>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</si>
  <si>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</si>
  <si>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</si>
  <si>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</si>
  <si>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</si>
  <si>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</si>
  <si>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</si>
  <si>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</si>
  <si>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</si>
  <si>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</si>
  <si>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</si>
  <si>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</si>
  <si>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</si>
  <si>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</si>
  <si>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</si>
  <si>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</si>
  <si>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</si>
  <si>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</si>
  <si>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</si>
  <si>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</si>
  <si>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</si>
  <si>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</si>
  <si>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</si>
  <si>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</si>
  <si>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</si>
  <si>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</si>
  <si>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</si>
  <si>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</si>
  <si>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</si>
  <si>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</si>
  <si>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</si>
  <si>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</si>
  <si>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</si>
  <si>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</si>
  <si>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</si>
  <si>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</si>
  <si>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</si>
  <si>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</si>
  <si>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</si>
  <si>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</si>
  <si>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</si>
  <si>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</si>
  <si>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</si>
  <si>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</si>
  <si>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</si>
  <si>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</si>
  <si>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</si>
  <si>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</si>
  <si>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</si>
  <si>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</si>
  <si>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</si>
  <si>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</si>
  <si>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</si>
  <si>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</si>
  <si>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</si>
  <si>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</si>
  <si>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</si>
  <si>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</si>
  <si>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</si>
  <si>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</si>
  <si>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</si>
  <si>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</si>
  <si>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</si>
  <si>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</si>
  <si>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</si>
  <si>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</si>
  <si>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</si>
  <si>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</si>
  <si>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</si>
  <si>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</si>
  <si>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</si>
  <si>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</si>
  <si>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</si>
  <si>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</si>
  <si>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</si>
  <si>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</si>
  <si>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</si>
  <si>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</si>
  <si>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</si>
  <si>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</si>
  <si>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</si>
  <si>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</si>
  <si>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</si>
  <si>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</si>
  <si>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</si>
  <si>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</si>
  <si>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</si>
  <si>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</si>
  <si>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</si>
  <si>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</si>
  <si>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</si>
  <si>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</si>
  <si>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</si>
  <si>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</si>
  <si>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</si>
  <si>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</si>
  <si>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</si>
  <si>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</si>
  <si>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</si>
  <si>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</si>
  <si>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</si>
  <si>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</si>
  <si>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</si>
  <si>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</si>
  <si>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</si>
  <si>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</si>
  <si>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</si>
  <si>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</si>
  <si>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</si>
  <si>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</si>
  <si>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</si>
  <si>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</si>
  <si>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</si>
  <si>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</si>
  <si>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</si>
  <si>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</si>
  <si>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</si>
  <si>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</si>
  <si>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</si>
  <si>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</si>
  <si>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</si>
  <si>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</si>
  <si>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</si>
  <si>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</si>
  <si>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</si>
  <si>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</si>
  <si>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</si>
  <si>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</si>
  <si>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</si>
  <si>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</si>
  <si>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</si>
  <si>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</si>
  <si>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</si>
  <si>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</si>
  <si>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</si>
  <si>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</si>
  <si>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</si>
  <si>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</si>
  <si>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</si>
  <si>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</si>
  <si>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</si>
  <si>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</si>
  <si>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</si>
  <si>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</si>
  <si>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</si>
  <si>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</si>
  <si>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</si>
  <si>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</si>
  <si>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</si>
  <si>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</si>
  <si>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</si>
  <si>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</si>
  <si>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</si>
  <si>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</si>
  <si>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</si>
  <si>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</si>
  <si>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</si>
  <si>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</si>
  <si>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</si>
  <si>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</si>
  <si>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</si>
  <si>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</si>
  <si>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</si>
  <si>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</si>
  <si>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</si>
  <si>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</si>
  <si>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</si>
  <si>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</si>
  <si>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</si>
  <si>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</si>
  <si>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</si>
  <si>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</si>
  <si>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</si>
  <si>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</si>
  <si>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</si>
  <si>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</si>
  <si>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</si>
  <si>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</si>
  <si>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</si>
  <si>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</si>
  <si>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</si>
  <si>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</si>
  <si>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</si>
  <si>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</si>
  <si>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</si>
  <si>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</si>
  <si>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</si>
  <si>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</si>
  <si>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</si>
  <si>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</si>
  <si>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</si>
  <si>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</si>
  <si>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</si>
  <si>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</si>
  <si>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</si>
  <si>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</si>
  <si>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</si>
  <si>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</si>
  <si>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</si>
  <si>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</si>
  <si>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</si>
  <si>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</si>
  <si>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</si>
  <si>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</si>
  <si>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</si>
  <si>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</si>
  <si>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</si>
  <si>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</si>
  <si>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</si>
  <si>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</si>
  <si>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</si>
  <si>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</si>
  <si>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</si>
  <si>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</si>
  <si>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</si>
  <si>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</si>
  <si>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</si>
  <si>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</si>
  <si>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</si>
  <si>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</si>
  <si>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</si>
  <si>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</si>
  <si>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</si>
  <si>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</si>
  <si>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</si>
  <si>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</si>
  <si>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</si>
  <si>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</si>
  <si>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</si>
  <si>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</si>
  <si>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</si>
  <si>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</si>
  <si>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</si>
  <si>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</si>
  <si>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</si>
  <si>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</si>
  <si>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</si>
  <si>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</si>
  <si>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</si>
  <si>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</si>
  <si>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</si>
  <si>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</si>
  <si>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</si>
  <si>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</si>
  <si>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</si>
  <si>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</si>
  <si>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</si>
  <si>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</si>
  <si>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</si>
  <si>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</si>
  <si>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</si>
  <si>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</si>
  <si>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</si>
  <si>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</si>
  <si>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</si>
  <si>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</si>
  <si>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</si>
  <si>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</si>
  <si>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</si>
  <si>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</si>
  <si>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</si>
  <si>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</si>
  <si>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</si>
  <si>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</si>
  <si>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</si>
  <si>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</si>
  <si>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</si>
  <si>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</si>
  <si>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</si>
  <si>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</si>
  <si>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</si>
  <si>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</si>
  <si>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</si>
  <si>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</si>
  <si>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</si>
  <si>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</si>
  <si>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</si>
  <si>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</si>
  <si>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</si>
  <si>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</si>
  <si>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</si>
  <si>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</si>
  <si>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</si>
  <si>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</si>
  <si>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</si>
  <si>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</si>
  <si>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</si>
  <si>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</si>
  <si>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</si>
  <si>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</si>
  <si>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</si>
  <si>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</si>
  <si>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</si>
  <si>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</si>
  <si>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</si>
  <si>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</si>
  <si>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</si>
  <si>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</si>
  <si>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</si>
  <si>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</si>
  <si>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</si>
  <si>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</si>
  <si>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</si>
  <si>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</si>
  <si>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</si>
  <si>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</si>
  <si>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</si>
  <si>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</si>
  <si>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</si>
  <si>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</si>
  <si>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</si>
  <si>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</si>
  <si>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</si>
  <si>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</si>
  <si>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</si>
  <si>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</si>
  <si>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</si>
  <si>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</si>
  <si>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</si>
  <si>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</si>
  <si>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</si>
  <si>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</si>
  <si>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</si>
  <si>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</si>
  <si>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</si>
  <si>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</si>
  <si>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</si>
  <si>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</si>
  <si>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</si>
  <si>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</si>
  <si>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</si>
  <si>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</si>
  <si>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</si>
  <si>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</si>
  <si>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</si>
  <si>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</si>
  <si>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</si>
  <si>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</si>
  <si>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</si>
  <si>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</si>
  <si>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</si>
  <si>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</si>
  <si>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</si>
  <si>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</si>
  <si>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</si>
  <si>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</si>
  <si>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</si>
  <si>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</si>
  <si>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</si>
  <si>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</si>
  <si>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</si>
  <si>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</si>
  <si>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</si>
  <si>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</si>
  <si>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</si>
  <si>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</si>
  <si>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</si>
  <si>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</si>
  <si>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</si>
  <si>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</si>
  <si>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</si>
  <si>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</si>
  <si>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</si>
  <si>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</si>
  <si>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</si>
  <si>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</si>
  <si>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</si>
  <si>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</si>
  <si>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</si>
  <si>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</si>
  <si>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</si>
  <si>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</si>
  <si>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</si>
  <si>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</si>
  <si>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</si>
  <si>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</si>
  <si>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</si>
  <si>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</si>
  <si>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</si>
  <si>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</si>
  <si>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</si>
  <si>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</si>
  <si>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</si>
  <si>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</si>
  <si>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</si>
  <si>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</si>
  <si>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</si>
  <si>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</si>
  <si>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</si>
  <si>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</si>
  <si>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</si>
  <si>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</si>
  <si>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</si>
  <si>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</si>
  <si>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</si>
  <si>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</si>
  <si>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</si>
  <si>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</si>
  <si>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</si>
  <si>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</si>
  <si>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</si>
  <si>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</si>
  <si>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</si>
  <si>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</si>
  <si>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</si>
  <si>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</si>
  <si>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</si>
  <si>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</si>
  <si>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</si>
  <si>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</si>
  <si>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</si>
  <si>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</si>
  <si>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</si>
  <si>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</si>
  <si>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</si>
  <si>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</si>
  <si>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</si>
  <si>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</si>
  <si>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</si>
  <si>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</si>
  <si>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</si>
  <si>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</si>
  <si>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</si>
  <si>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</si>
  <si>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</si>
  <si>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</si>
  <si>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</si>
  <si>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</si>
  <si>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</si>
  <si>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</si>
  <si>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</si>
  <si>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</si>
  <si>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</si>
  <si>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</si>
  <si>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</si>
  <si>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</si>
  <si>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</si>
  <si>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</si>
  <si>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</si>
  <si>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</si>
  <si>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</si>
  <si>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</si>
  <si>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</si>
  <si>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</si>
  <si>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</si>
  <si>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</si>
  <si>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</si>
  <si>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</si>
  <si>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</si>
  <si>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</si>
  <si>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</si>
  <si>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</si>
  <si>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</si>
  <si>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</si>
  <si>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</si>
  <si>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</si>
  <si>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</si>
  <si>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</si>
  <si>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</si>
  <si>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</si>
  <si>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</si>
  <si>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</si>
  <si>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</si>
  <si>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</si>
  <si>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</si>
  <si>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</si>
  <si>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</si>
  <si>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</si>
  <si>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</si>
  <si>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</si>
  <si>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</si>
  <si>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</si>
  <si>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</si>
  <si>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</si>
  <si>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</si>
  <si>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</si>
  <si>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</si>
  <si>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</si>
  <si>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</si>
  <si>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</si>
  <si>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</si>
  <si>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</si>
  <si>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</si>
  <si>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</si>
  <si>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</si>
  <si>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</si>
  <si>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</si>
  <si>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</si>
  <si>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</si>
  <si>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</si>
  <si>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</si>
  <si>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</si>
  <si>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Memaksimalkan system dan teknologi informasi yang telah ada</t>
  </si>
  <si>
    <t>ST7</t>
  </si>
  <si>
    <t>ST8</t>
  </si>
  <si>
    <t>Menjaga hubungan yang baik dengan para stakeholder</t>
  </si>
  <si>
    <t>Analisa alur proses produksi yang streamline</t>
  </si>
  <si>
    <t>Komunikasi yang baik dengan para vendor (stakeholders)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</si>
  <si>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</si>
  <si>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</si>
  <si>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</si>
  <si>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</si>
  <si>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>Regenerasi dan transfer of skill  karyawan tepat waktu</t>
  </si>
  <si>
    <t>Karyawan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</si>
  <si>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</si>
  <si>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</si>
  <si>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</si>
  <si>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</si>
  <si>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>Sistem penjualan secara digital</t>
  </si>
  <si>
    <t>Masih terbukanya wilayah pemasaran baru yang selama ini belum tersentuh, baik untuk pemasaran lokal atau internasional</t>
  </si>
  <si>
    <t xml:space="preserve">Adanya perubahan Regulasi terkait dengan Penggunaan bahan bakar industri yang ramah lingkungan </t>
  </si>
  <si>
    <t>Produk yang dipasarkan ke Pemerintahan sudah tersertifikasi TKDN</t>
  </si>
  <si>
    <t xml:space="preserve">Kebijakan pemerintah terkait pemberian insentif pada produk yang sudah memiliki sertifikasi TKDN </t>
  </si>
  <si>
    <t>Harga Jual</t>
  </si>
  <si>
    <t>Harga produk Nursing Bed yang masih lebih tinggi dari harga pesaing</t>
  </si>
  <si>
    <t>Permintaan produk customize dari konsumen cenderung meningkat dan cukup banyak</t>
  </si>
  <si>
    <t>Menjaga Kualitas agar bisa tetap kompetitif</t>
  </si>
  <si>
    <t>Kompetensi sesuai standar yang ditetapkan</t>
  </si>
  <si>
    <t>Kompetensi SDM masih dibawah yang di harapkan sehingga menghambat produktifitas</t>
  </si>
  <si>
    <t>Tidak ada keterlambatan pembayaran</t>
  </si>
  <si>
    <t xml:space="preserve">Terjadinya keterlambatan pembayaran ke vendor </t>
  </si>
  <si>
    <t>Masyarakat</t>
  </si>
  <si>
    <t>Pemegang saham</t>
  </si>
  <si>
    <t>Deviden lebih dari tahun sebelum</t>
  </si>
  <si>
    <t>Penurunan deviden</t>
  </si>
  <si>
    <t>Penyediaan APD sesuai standar dan memperhatikan aspek kenyamanan</t>
  </si>
  <si>
    <t>CSR untuk masyarakat sekitar</t>
  </si>
  <si>
    <t>Zero Accident</t>
  </si>
  <si>
    <t>Masih terjadinya kecelakaan kerja pada karyawan</t>
  </si>
  <si>
    <t>Keluhan terhadap kualitas packaging produk CINT yang kurang baik</t>
  </si>
  <si>
    <t>2nd</t>
  </si>
  <si>
    <t>3rd</t>
  </si>
  <si>
    <t>Optimalisasi Sistem Manajemen ISO terintegrasi</t>
  </si>
  <si>
    <t>Mempertahankan keunggulan kualitas produk CINT</t>
  </si>
  <si>
    <t>4th</t>
  </si>
  <si>
    <t>SO9</t>
  </si>
  <si>
    <t>Review sistem kerja</t>
  </si>
  <si>
    <t>Meningkatkan efisiensi dan efektivitas perencanaan</t>
  </si>
  <si>
    <t xml:space="preserve">Maksimalkan otomatisasi maintenance </t>
  </si>
  <si>
    <t>Monitoring terhadap ketercapaian target proses dan kepatuhan</t>
  </si>
  <si>
    <t>Pengelolaan keuangan perusahaan yang baik</t>
  </si>
  <si>
    <t>Perencanaan dan pengelolaan SDM yang baik</t>
  </si>
  <si>
    <t>W09</t>
  </si>
  <si>
    <t>Mempertahankan kualitas produk CINT</t>
  </si>
  <si>
    <t>Meningkatkan penerapan sistem informasi dan teknologi</t>
  </si>
  <si>
    <t>ST9</t>
  </si>
  <si>
    <t xml:space="preserve">Turn Over inventory tinggi (Tidak Overstock, penjualan optimal)  </t>
  </si>
  <si>
    <t>1st</t>
  </si>
  <si>
    <t>Pengelolaan perencanaan produksi &amp; keuangan yang baik</t>
  </si>
  <si>
    <t>Menerapkan program kaderisasi karyawan</t>
  </si>
  <si>
    <t>Penyesuaian dengan cepat terhadap perubahan regulasi</t>
  </si>
  <si>
    <t>WT8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</si>
  <si>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</si>
  <si>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</si>
  <si>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</si>
  <si>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</si>
  <si>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</si>
  <si>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</si>
  <si>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</si>
  <si>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</si>
  <si>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</si>
  <si>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</si>
  <si>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</si>
  <si>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</si>
  <si>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</si>
  <si>
    <t>Total</t>
  </si>
  <si>
    <t>Vendor</t>
  </si>
  <si>
    <t>Produk dan layanan CINT yang dapat dijangkau dengan mudah</t>
  </si>
  <si>
    <t>Produk dan layanan CINT sulit dijangkau customer</t>
  </si>
  <si>
    <t>Dapat memenuhi permintaan Alkes sesuai proyeksi customer</t>
  </si>
  <si>
    <t>CINT tidak dapat memenuhi permintaan Alkes di tahun 2024</t>
  </si>
  <si>
    <t>CINT tidak dapat meningkatkan penjualan Alkes karena supply dan perizinan</t>
  </si>
  <si>
    <t>Sistem penjualan masih menggunakan cara konvensional</t>
  </si>
  <si>
    <t>Proses kenaikan upah tidak mempengaruhi kinerja organisasi</t>
  </si>
  <si>
    <t>Proses dalam penetapan Kenaikan upah (UMK/UMP) tahunan sangat berpengaruh pada kinerja organisasi</t>
  </si>
  <si>
    <t>Kenaikan upah sesuai harapan</t>
  </si>
  <si>
    <t>Kenaikan upah tidak sesuai dengan harapan</t>
  </si>
  <si>
    <t>APD yang disediakan kurang memperhatikan aspek kenyamanan</t>
  </si>
  <si>
    <t>Harga produk Nursing Bed bisa kompetitif dengan pesaing</t>
  </si>
  <si>
    <t>Kaderisasi yang tidak berjalan dengan baik</t>
  </si>
  <si>
    <t>Rencana produksi tidak sesuai dengan target</t>
  </si>
  <si>
    <t>Perencanaan produksi sesuai dengan target</t>
  </si>
  <si>
    <t>Produktivitas per orang sesuai dengan target</t>
  </si>
  <si>
    <t>Produktivitas tidak sesuai dengan target</t>
  </si>
  <si>
    <t>Tidak adanya kenaikan harga semua kebutuhan</t>
  </si>
  <si>
    <t>Kenaikan harga kebutuhan</t>
  </si>
  <si>
    <t>Effisiensi dalam penggunaan energi</t>
  </si>
  <si>
    <t>Penggunaan energi alternatif</t>
  </si>
  <si>
    <t>Belum adanya penggunaan energi alternatif</t>
  </si>
  <si>
    <t>Pemerintah</t>
  </si>
  <si>
    <t>Aging ratio piutang sesuai dengan term of payment</t>
  </si>
  <si>
    <t>Inventory slow dan unmoving yang tinggi</t>
  </si>
  <si>
    <t>Pertumbuhan keuntungan perusahaan</t>
  </si>
  <si>
    <t>Pertumbuhan keuntungan tidak signifikan</t>
  </si>
  <si>
    <t>Kenaikan dalam penggunaan dana belanja pemerintah pembelian produk CINT</t>
  </si>
  <si>
    <t>Dana belanja pemerintah dialihkan untuk kepentingan Pemilu</t>
  </si>
  <si>
    <t>Produk CINT sudah tersetifikasi TKDN</t>
  </si>
  <si>
    <t xml:space="preserve">Kesempatan mengembangkan karir </t>
  </si>
  <si>
    <t>Karir mapping belum terencana dengan baik</t>
  </si>
  <si>
    <t>Intenal</t>
  </si>
  <si>
    <t>Menciptakan market baru</t>
  </si>
  <si>
    <t>CINT dapat meningkatkan penjualan Alkes</t>
  </si>
  <si>
    <t>Akurasi stock baik sistem dengan aktual tidak ada perbedaan</t>
  </si>
  <si>
    <t>Transformasi teknologi</t>
  </si>
  <si>
    <t>Masih adanya hardware dan software dengan teknologi lama</t>
  </si>
  <si>
    <t>Kepatuhan terhadap regulasi yang berlaku</t>
  </si>
  <si>
    <t>Masih adanya sanksi ketidakpatuhan terhadap regulasi</t>
  </si>
  <si>
    <t>Tersedianya lapangan kerja bagi masyarakat sekitar</t>
  </si>
  <si>
    <t>Kompetensi yang tidak sesuai kebutuhan</t>
  </si>
  <si>
    <t>Lingkungan yang tidak tercemar</t>
  </si>
  <si>
    <t>Masih adanya komplain pencemaran lingkungan</t>
  </si>
  <si>
    <t>Penentuan harga jual yang kompetitif</t>
  </si>
  <si>
    <t>Harga barang jadi untuk produk sejenis masih cukup tinggi dibandingkan dengan kompetitor</t>
  </si>
  <si>
    <t>Pemakaian bahan bakar dan energi mengalami penurunan</t>
  </si>
  <si>
    <t>Stock sistem SAP telah akurat</t>
  </si>
  <si>
    <t>Implementasi sistem manajemen integrasi yang telah dilaksanakan 100%</t>
  </si>
  <si>
    <t>Implementasi sistem manajemen integrasi</t>
  </si>
  <si>
    <t>Improvemen sistem dan inovasi</t>
  </si>
  <si>
    <t>Improvement dan inovasi sudah berjalan tetapi belum berdampak</t>
  </si>
  <si>
    <t>Aging ratio Piutang (AR) sesuai dengan target</t>
  </si>
  <si>
    <t>Manajemen</t>
  </si>
  <si>
    <t>1,2</t>
  </si>
  <si>
    <t>2,6</t>
  </si>
  <si>
    <t>1,2,6</t>
  </si>
  <si>
    <t>2,3,7</t>
  </si>
  <si>
    <t>1,2,3</t>
  </si>
  <si>
    <t>Efisiensi penggunaan sumber energi</t>
  </si>
  <si>
    <t>Optimalisasi penggunaan sistem SAP</t>
  </si>
  <si>
    <t>Pengelolaan produksi internal &amp; subcon yang lebih efisien</t>
  </si>
  <si>
    <t>Mencari alternatif vendor</t>
  </si>
  <si>
    <t>2,4,6</t>
  </si>
  <si>
    <t>Konsistensi penerapan standar ISO integrasi</t>
  </si>
  <si>
    <t>Pemenuhan peraturan perundangan (termasuk K3L)</t>
  </si>
  <si>
    <t>Menjaga hubungan baik dengan customer dan vendor</t>
  </si>
  <si>
    <t>Meningkatkan kinerja keuangan termasuk efisiensi, efektifitas dan cost reduction</t>
  </si>
  <si>
    <t>Mencari alternative vendor dengan harga kompetitif &amp; kualitas baik</t>
  </si>
  <si>
    <t>1,2,5</t>
  </si>
  <si>
    <t>Proses dalam penetapan kenaikan upah (UMK/UMP) tahunan sangat berpengaruh pada kinerja organisasi</t>
  </si>
  <si>
    <t>WT9</t>
  </si>
  <si>
    <t>Perencanaan program pengembangan dan kaderisasi karyawan</t>
  </si>
  <si>
    <t xml:space="preserve">Modernisasi teknologi </t>
  </si>
  <si>
    <t xml:space="preserve">Mempertahankan kualitas produk CINT </t>
  </si>
  <si>
    <t>3,7</t>
  </si>
  <si>
    <t>W10</t>
  </si>
  <si>
    <t>2,10</t>
  </si>
  <si>
    <t>Pemenuhan standar kualitas 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</si>
</sst>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4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0" fontId="16" fillId="0" borderId="0"/>
    <xf numFmtId="164" fontId="40" fillId="0" borderId="0" applyFont="0" applyFill="0" applyBorder="0" applyAlignment="0" applyProtection="0"/>
  </cellStyleXfs>
  <cellXfs count="473">
    <xf numFmtId="0" fontId="0" fillId="0" borderId="0" xfId="0"/>
    <xf numFmtId="0" fontId="24" fillId="3" borderId="1" xfId="0" applyFont="1" applyFill="1" applyBorder="1" applyAlignment="1">
      <alignment vertical="center"/>
    </xf>
    <xf numFmtId="0" fontId="24" fillId="3" borderId="2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/>
    </xf>
    <xf numFmtId="0" fontId="24" fillId="3" borderId="5" xfId="0" applyFont="1" applyFill="1" applyBorder="1"/>
    <xf numFmtId="0" fontId="24" fillId="0" borderId="0" xfId="0" applyFont="1" applyAlignment="1">
      <alignment horizontal="center"/>
    </xf>
    <xf numFmtId="0" fontId="23" fillId="2" borderId="0" xfId="0" applyFont="1" applyFill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0" fontId="24" fillId="3" borderId="4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/>
    </xf>
    <xf numFmtId="0" fontId="23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top"/>
    </xf>
    <xf numFmtId="0" fontId="23" fillId="0" borderId="9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left" vertical="top" wrapText="1"/>
    </xf>
    <xf numFmtId="0" fontId="23" fillId="2" borderId="6" xfId="0" applyFont="1" applyFill="1" applyBorder="1" applyAlignment="1">
      <alignment horizontal="center" vertical="top"/>
    </xf>
    <xf numFmtId="0" fontId="23" fillId="0" borderId="6" xfId="0" applyFont="1" applyBorder="1"/>
    <xf numFmtId="0" fontId="0" fillId="2" borderId="6" xfId="0" applyFill="1" applyBorder="1"/>
    <xf numFmtId="0" fontId="23" fillId="0" borderId="6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5" fillId="0" borderId="6" xfId="0" applyFont="1" applyBorder="1" applyAlignment="1">
      <alignment vertical="center"/>
    </xf>
    <xf numFmtId="0" fontId="23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left" vertical="top" wrapText="1"/>
    </xf>
    <xf numFmtId="0" fontId="24" fillId="2" borderId="6" xfId="0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top"/>
    </xf>
    <xf numFmtId="0" fontId="22" fillId="2" borderId="6" xfId="0" applyFont="1" applyFill="1" applyBorder="1" applyAlignment="1">
      <alignment horizontal="left" vertical="top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3" fillId="2" borderId="9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left" vertical="top"/>
    </xf>
    <xf numFmtId="0" fontId="23" fillId="2" borderId="9" xfId="0" applyFont="1" applyFill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2" borderId="9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center" vertical="top"/>
    </xf>
    <xf numFmtId="0" fontId="21" fillId="0" borderId="6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21" fillId="2" borderId="6" xfId="0" applyFont="1" applyFill="1" applyBorder="1" applyAlignment="1">
      <alignment horizontal="left" vertical="top"/>
    </xf>
    <xf numFmtId="0" fontId="21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20" fillId="0" borderId="6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4" fillId="3" borderId="3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0" fillId="2" borderId="0" xfId="0" applyFill="1"/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24" fillId="3" borderId="1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8" fillId="2" borderId="9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5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5" fillId="0" borderId="10" xfId="0" applyFont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4" fillId="0" borderId="3" xfId="0" applyFont="1" applyBorder="1" applyAlignment="1">
      <alignment horizontal="left" vertical="top"/>
    </xf>
    <xf numFmtId="0" fontId="18" fillId="2" borderId="3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/>
    </xf>
    <xf numFmtId="0" fontId="24" fillId="2" borderId="9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4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8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8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0" fillId="0" borderId="6" xfId="0" applyBorder="1"/>
    <xf numFmtId="0" fontId="27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8" fillId="2" borderId="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2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top"/>
    </xf>
    <xf numFmtId="0" fontId="16" fillId="2" borderId="9" xfId="0" applyFont="1" applyFill="1" applyBorder="1" applyAlignment="1">
      <alignment horizontal="left" vertical="top"/>
    </xf>
    <xf numFmtId="0" fontId="16" fillId="0" borderId="0" xfId="1"/>
    <xf numFmtId="0" fontId="16" fillId="0" borderId="0" xfId="1" applyAlignment="1">
      <alignment horizontal="center"/>
    </xf>
    <xf numFmtId="0" fontId="26" fillId="2" borderId="0" xfId="1" applyFont="1" applyFill="1"/>
    <xf numFmtId="0" fontId="16" fillId="0" borderId="0" xfId="1" applyAlignment="1">
      <alignment vertical="top"/>
    </xf>
    <xf numFmtId="0" fontId="30" fillId="0" borderId="0" xfId="0" applyFont="1"/>
    <xf numFmtId="0" fontId="16" fillId="0" borderId="0" xfId="0" applyFont="1"/>
    <xf numFmtId="0" fontId="31" fillId="0" borderId="0" xfId="0" applyFont="1"/>
    <xf numFmtId="0" fontId="24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3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6" fillId="0" borderId="1" xfId="1" applyBorder="1" applyAlignment="1">
      <alignment horizontal="center" vertical="top"/>
    </xf>
    <xf numFmtId="0" fontId="16" fillId="0" borderId="1" xfId="1" applyBorder="1" applyAlignment="1">
      <alignment horizontal="left" vertical="top" wrapText="1"/>
    </xf>
    <xf numFmtId="2" fontId="16" fillId="0" borderId="1" xfId="1" applyNumberFormat="1" applyBorder="1" applyAlignment="1">
      <alignment horizontal="center" vertical="top"/>
    </xf>
    <xf numFmtId="0" fontId="16" fillId="0" borderId="6" xfId="1" applyBorder="1" applyAlignment="1">
      <alignment horizontal="center" vertical="top"/>
    </xf>
    <xf numFmtId="0" fontId="16" fillId="0" borderId="6" xfId="1" applyBorder="1" applyAlignment="1">
      <alignment horizontal="left" vertical="top" wrapText="1"/>
    </xf>
    <xf numFmtId="2" fontId="16" fillId="0" borderId="6" xfId="1" applyNumberFormat="1" applyBorder="1" applyAlignment="1">
      <alignment horizontal="center" vertical="top"/>
    </xf>
    <xf numFmtId="0" fontId="0" fillId="0" borderId="0" xfId="0" pivotButton="1"/>
    <xf numFmtId="0" fontId="16" fillId="2" borderId="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4" fillId="3" borderId="8" xfId="1" applyFont="1" applyFill="1" applyBorder="1" applyAlignment="1">
      <alignment horizontal="center" vertical="center"/>
    </xf>
    <xf numFmtId="0" fontId="24" fillId="3" borderId="8" xfId="1" applyFont="1" applyFill="1" applyBorder="1" applyAlignment="1">
      <alignment horizontal="center" vertical="top"/>
    </xf>
    <xf numFmtId="0" fontId="24" fillId="3" borderId="8" xfId="1" applyFont="1" applyFill="1" applyBorder="1" applyAlignment="1">
      <alignment horizontal="center"/>
    </xf>
    <xf numFmtId="0" fontId="24" fillId="3" borderId="8" xfId="1" applyFont="1" applyFill="1" applyBorder="1"/>
    <xf numFmtId="0" fontId="24" fillId="3" borderId="8" xfId="1" applyFont="1" applyFill="1" applyBorder="1" applyAlignment="1">
      <alignment horizontal="right"/>
    </xf>
    <xf numFmtId="0" fontId="16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24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4" fillId="0" borderId="14" xfId="0" applyFont="1" applyBorder="1"/>
    <xf numFmtId="0" fontId="0" fillId="0" borderId="14" xfId="0" applyBorder="1"/>
    <xf numFmtId="0" fontId="36" fillId="0" borderId="14" xfId="0" applyFont="1" applyBorder="1"/>
    <xf numFmtId="0" fontId="37" fillId="0" borderId="14" xfId="0" applyFont="1" applyBorder="1" applyAlignment="1">
      <alignment horizontal="right" vertical="center"/>
    </xf>
    <xf numFmtId="0" fontId="37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8" fillId="2" borderId="19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right" vertical="center"/>
    </xf>
    <xf numFmtId="0" fontId="33" fillId="0" borderId="20" xfId="0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2" fontId="24" fillId="3" borderId="8" xfId="1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24" fillId="2" borderId="0" xfId="0" applyFont="1" applyFill="1" applyAlignment="1">
      <alignment vertical="top" wrapText="1"/>
    </xf>
    <xf numFmtId="0" fontId="24" fillId="0" borderId="0" xfId="0" applyFont="1" applyAlignment="1">
      <alignment vertical="top"/>
    </xf>
    <xf numFmtId="0" fontId="24" fillId="0" borderId="12" xfId="0" applyFont="1" applyBorder="1" applyAlignment="1">
      <alignment vertical="top" wrapText="1"/>
    </xf>
    <xf numFmtId="0" fontId="24" fillId="5" borderId="21" xfId="0" applyFont="1" applyFill="1" applyBorder="1" applyAlignment="1">
      <alignment horizontal="center" vertical="top"/>
    </xf>
    <xf numFmtId="0" fontId="24" fillId="6" borderId="21" xfId="0" applyFont="1" applyFill="1" applyBorder="1" applyAlignment="1">
      <alignment horizontal="center" vertical="top"/>
    </xf>
    <xf numFmtId="0" fontId="24" fillId="7" borderId="21" xfId="0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 vertical="top"/>
    </xf>
    <xf numFmtId="0" fontId="15" fillId="5" borderId="9" xfId="0" applyFont="1" applyFill="1" applyBorder="1" applyAlignment="1">
      <alignment horizontal="center" vertical="top" wrapText="1"/>
    </xf>
    <xf numFmtId="0" fontId="15" fillId="4" borderId="23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horizontal="center" vertical="top"/>
    </xf>
    <xf numFmtId="0" fontId="15" fillId="5" borderId="8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vertical="top" wrapText="1"/>
    </xf>
    <xf numFmtId="0" fontId="24" fillId="0" borderId="26" xfId="0" applyFont="1" applyBorder="1" applyAlignment="1">
      <alignment vertical="top"/>
    </xf>
    <xf numFmtId="0" fontId="15" fillId="5" borderId="5" xfId="0" applyFont="1" applyFill="1" applyBorder="1" applyAlignment="1">
      <alignment horizontal="center" vertical="top"/>
    </xf>
    <xf numFmtId="0" fontId="15" fillId="5" borderId="24" xfId="0" applyFont="1" applyFill="1" applyBorder="1" applyAlignment="1">
      <alignment horizontal="center" vertical="top"/>
    </xf>
    <xf numFmtId="0" fontId="15" fillId="7" borderId="32" xfId="0" applyFont="1" applyFill="1" applyBorder="1" applyAlignment="1">
      <alignment horizontal="center" vertical="top"/>
    </xf>
    <xf numFmtId="0" fontId="15" fillId="7" borderId="33" xfId="0" applyFont="1" applyFill="1" applyBorder="1" applyAlignment="1">
      <alignment horizontal="center" vertical="top"/>
    </xf>
    <xf numFmtId="0" fontId="15" fillId="7" borderId="8" xfId="0" applyFont="1" applyFill="1" applyBorder="1" applyAlignment="1">
      <alignment horizontal="center" vertical="top"/>
    </xf>
    <xf numFmtId="0" fontId="15" fillId="7" borderId="24" xfId="0" applyFont="1" applyFill="1" applyBorder="1" applyAlignment="1">
      <alignment horizontal="center" vertical="top"/>
    </xf>
    <xf numFmtId="0" fontId="15" fillId="5" borderId="22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horizontal="center" vertical="top"/>
    </xf>
    <xf numFmtId="0" fontId="15" fillId="5" borderId="5" xfId="0" applyFont="1" applyFill="1" applyBorder="1" applyAlignment="1">
      <alignment horizontal="center" vertical="top" wrapText="1"/>
    </xf>
    <xf numFmtId="0" fontId="15" fillId="6" borderId="10" xfId="0" applyFont="1" applyFill="1" applyBorder="1" applyAlignment="1">
      <alignment horizontal="center" vertical="top" wrapText="1"/>
    </xf>
    <xf numFmtId="0" fontId="15" fillId="6" borderId="8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/>
    </xf>
    <xf numFmtId="0" fontId="15" fillId="6" borderId="5" xfId="0" applyFont="1" applyFill="1" applyBorder="1" applyAlignment="1">
      <alignment vertical="top"/>
    </xf>
    <xf numFmtId="0" fontId="15" fillId="6" borderId="37" xfId="0" applyFont="1" applyFill="1" applyBorder="1" applyAlignment="1">
      <alignment vertical="top"/>
    </xf>
    <xf numFmtId="0" fontId="15" fillId="2" borderId="0" xfId="0" applyFont="1" applyFill="1" applyAlignment="1">
      <alignment horizontal="right" vertical="top"/>
    </xf>
    <xf numFmtId="0" fontId="15" fillId="2" borderId="0" xfId="0" applyFont="1" applyFill="1" applyAlignment="1">
      <alignment vertical="top"/>
    </xf>
    <xf numFmtId="0" fontId="14" fillId="7" borderId="8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 wrapText="1"/>
    </xf>
    <xf numFmtId="0" fontId="14" fillId="5" borderId="30" xfId="0" applyFont="1" applyFill="1" applyBorder="1" applyAlignment="1">
      <alignment vertical="top" wrapText="1"/>
    </xf>
    <xf numFmtId="0" fontId="24" fillId="0" borderId="12" xfId="0" applyFont="1" applyBorder="1" applyAlignment="1">
      <alignment horizontal="center" vertical="top" wrapText="1"/>
    </xf>
    <xf numFmtId="0" fontId="14" fillId="7" borderId="35" xfId="0" applyFont="1" applyFill="1" applyBorder="1" applyAlignment="1">
      <alignment vertical="top" wrapText="1"/>
    </xf>
    <xf numFmtId="0" fontId="14" fillId="7" borderId="8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top"/>
    </xf>
    <xf numFmtId="0" fontId="12" fillId="4" borderId="34" xfId="0" applyFont="1" applyFill="1" applyBorder="1" applyAlignment="1">
      <alignment vertical="top" wrapText="1"/>
    </xf>
    <xf numFmtId="0" fontId="12" fillId="4" borderId="9" xfId="0" applyFont="1" applyFill="1" applyBorder="1" applyAlignment="1">
      <alignment horizontal="center" vertical="top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24" fillId="3" borderId="1" xfId="0" applyFont="1" applyFill="1" applyBorder="1" applyAlignment="1">
      <alignment vertical="top"/>
    </xf>
    <xf numFmtId="0" fontId="24" fillId="3" borderId="3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0" xfId="0" applyFont="1"/>
    <xf numFmtId="0" fontId="24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24" fillId="3" borderId="5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0" fontId="10" fillId="0" borderId="6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0" fontId="9" fillId="5" borderId="30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top" wrapText="1"/>
    </xf>
    <xf numFmtId="0" fontId="14" fillId="5" borderId="18" xfId="0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horizontal="center" vertical="top" wrapText="1"/>
    </xf>
    <xf numFmtId="0" fontId="9" fillId="5" borderId="34" xfId="0" applyFont="1" applyFill="1" applyBorder="1" applyAlignment="1">
      <alignment vertical="top" wrapText="1"/>
    </xf>
    <xf numFmtId="0" fontId="9" fillId="7" borderId="34" xfId="0" applyFont="1" applyFill="1" applyBorder="1" applyAlignment="1">
      <alignment vertical="top" wrapText="1"/>
    </xf>
    <xf numFmtId="0" fontId="9" fillId="7" borderId="35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top"/>
    </xf>
    <xf numFmtId="0" fontId="9" fillId="6" borderId="34" xfId="0" applyFont="1" applyFill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7" fillId="5" borderId="30" xfId="0" applyFont="1" applyFill="1" applyBorder="1" applyAlignment="1">
      <alignment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7" fillId="6" borderId="34" xfId="0" applyFont="1" applyFill="1" applyBorder="1" applyAlignment="1">
      <alignment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 vertical="top" wrapText="1"/>
    </xf>
    <xf numFmtId="0" fontId="8" fillId="0" borderId="6" xfId="1" applyFont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 wrapText="1"/>
    </xf>
    <xf numFmtId="0" fontId="5" fillId="5" borderId="28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 wrapText="1"/>
    </xf>
    <xf numFmtId="0" fontId="5" fillId="7" borderId="34" xfId="0" applyFont="1" applyFill="1" applyBorder="1" applyAlignment="1">
      <alignment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vertical="center" wrapText="1"/>
    </xf>
    <xf numFmtId="164" fontId="24" fillId="0" borderId="0" xfId="2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2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6" xfId="0" applyFont="1" applyBorder="1" applyAlignment="1">
      <alignment vertical="top"/>
    </xf>
    <xf numFmtId="0" fontId="3" fillId="0" borderId="1" xfId="1" applyFont="1" applyBorder="1" applyAlignment="1">
      <alignment horizontal="left" vertical="top" wrapText="1"/>
    </xf>
    <xf numFmtId="0" fontId="16" fillId="0" borderId="1" xfId="1" applyBorder="1" applyAlignment="1">
      <alignment horizontal="left" vertical="top"/>
    </xf>
    <xf numFmtId="0" fontId="15" fillId="6" borderId="4" xfId="0" applyFont="1" applyFill="1" applyBorder="1" applyAlignment="1">
      <alignment vertical="top" wrapText="1"/>
    </xf>
    <xf numFmtId="0" fontId="14" fillId="6" borderId="4" xfId="0" applyFont="1" applyFill="1" applyBorder="1" applyAlignment="1">
      <alignment vertical="top" wrapText="1"/>
    </xf>
    <xf numFmtId="0" fontId="9" fillId="6" borderId="4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30" xfId="0" applyFont="1" applyFill="1" applyBorder="1" applyAlignment="1">
      <alignment vertical="top" wrapText="1"/>
    </xf>
    <xf numFmtId="0" fontId="3" fillId="5" borderId="34" xfId="0" applyFont="1" applyFill="1" applyBorder="1" applyAlignment="1">
      <alignment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6" borderId="40" xfId="0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vertical="top" wrapText="1"/>
    </xf>
    <xf numFmtId="0" fontId="3" fillId="7" borderId="31" xfId="0" applyFont="1" applyFill="1" applyBorder="1" applyAlignment="1">
      <alignment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vertical="top" wrapText="1"/>
    </xf>
    <xf numFmtId="0" fontId="3" fillId="7" borderId="8" xfId="0" applyFont="1" applyFill="1" applyBorder="1" applyAlignment="1">
      <alignment horizontal="center" vertical="top"/>
    </xf>
    <xf numFmtId="0" fontId="2" fillId="6" borderId="34" xfId="0" applyFont="1" applyFill="1" applyBorder="1" applyAlignment="1">
      <alignment vertical="top" wrapText="1"/>
    </xf>
    <xf numFmtId="0" fontId="24" fillId="6" borderId="9" xfId="0" applyFont="1" applyFill="1" applyBorder="1" applyAlignment="1">
      <alignment horizontal="center" vertical="top"/>
    </xf>
    <xf numFmtId="0" fontId="24" fillId="4" borderId="9" xfId="0" applyFont="1" applyFill="1" applyBorder="1" applyAlignment="1">
      <alignment horizontal="center" vertical="top"/>
    </xf>
    <xf numFmtId="0" fontId="15" fillId="4" borderId="39" xfId="0" applyFont="1" applyFill="1" applyBorder="1" applyAlignment="1">
      <alignment horizontal="left" vertical="top" wrapText="1"/>
    </xf>
    <xf numFmtId="0" fontId="3" fillId="5" borderId="39" xfId="0" applyFont="1" applyFill="1" applyBorder="1" applyAlignment="1">
      <alignment horizontal="center" vertical="top" wrapText="1"/>
    </xf>
    <xf numFmtId="0" fontId="15" fillId="6" borderId="41" xfId="0" applyFont="1" applyFill="1" applyBorder="1" applyAlignment="1">
      <alignment vertical="top" wrapText="1"/>
    </xf>
    <xf numFmtId="0" fontId="5" fillId="7" borderId="40" xfId="0" applyFont="1" applyFill="1" applyBorder="1" applyAlignment="1">
      <alignment horizontal="center" vertical="top" wrapText="1"/>
    </xf>
    <xf numFmtId="0" fontId="5" fillId="4" borderId="33" xfId="0" applyFont="1" applyFill="1" applyBorder="1" applyAlignment="1">
      <alignment horizontal="center" vertical="top"/>
    </xf>
    <xf numFmtId="0" fontId="3" fillId="7" borderId="30" xfId="0" applyFont="1" applyFill="1" applyBorder="1" applyAlignment="1">
      <alignment vertical="top" wrapText="1"/>
    </xf>
    <xf numFmtId="0" fontId="15" fillId="7" borderId="30" xfId="0" applyFont="1" applyFill="1" applyBorder="1" applyAlignment="1">
      <alignment vertical="top" wrapText="1"/>
    </xf>
    <xf numFmtId="0" fontId="15" fillId="5" borderId="0" xfId="0" applyFont="1" applyFill="1" applyAlignment="1">
      <alignment horizontal="center" vertical="top" wrapText="1"/>
    </xf>
    <xf numFmtId="0" fontId="5" fillId="8" borderId="30" xfId="0" applyFont="1" applyFill="1" applyBorder="1" applyAlignment="1">
      <alignment vertical="top" wrapText="1"/>
    </xf>
    <xf numFmtId="0" fontId="15" fillId="8" borderId="30" xfId="0" applyFont="1" applyFill="1" applyBorder="1" applyAlignment="1">
      <alignment vertical="top" wrapText="1"/>
    </xf>
    <xf numFmtId="0" fontId="15" fillId="8" borderId="42" xfId="0" applyFont="1" applyFill="1" applyBorder="1" applyAlignment="1">
      <alignment vertical="top" wrapText="1"/>
    </xf>
    <xf numFmtId="0" fontId="5" fillId="6" borderId="43" xfId="0" applyFont="1" applyFill="1" applyBorder="1" applyAlignment="1">
      <alignment horizontal="center" vertical="top" wrapText="1"/>
    </xf>
    <xf numFmtId="0" fontId="5" fillId="4" borderId="44" xfId="0" applyFont="1" applyFill="1" applyBorder="1" applyAlignment="1">
      <alignment horizontal="center" vertical="top"/>
    </xf>
    <xf numFmtId="0" fontId="3" fillId="6" borderId="19" xfId="0" applyFont="1" applyFill="1" applyBorder="1" applyAlignment="1">
      <alignment vertical="top" wrapText="1"/>
    </xf>
    <xf numFmtId="0" fontId="9" fillId="6" borderId="44" xfId="0" applyFont="1" applyFill="1" applyBorder="1" applyAlignment="1">
      <alignment horizontal="center" vertical="top"/>
    </xf>
    <xf numFmtId="0" fontId="15" fillId="6" borderId="20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vertical="top" wrapText="1"/>
    </xf>
    <xf numFmtId="0" fontId="3" fillId="4" borderId="21" xfId="0" applyFont="1" applyFill="1" applyBorder="1" applyAlignment="1">
      <alignment horizontal="center" vertical="top"/>
    </xf>
    <xf numFmtId="0" fontId="15" fillId="4" borderId="46" xfId="0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3" fillId="2" borderId="0" xfId="0" applyFont="1" applyFill="1" applyAlignment="1">
      <alignment horizontal="center" vertical="center"/>
    </xf>
    <xf numFmtId="0" fontId="24" fillId="0" borderId="8" xfId="0" applyFont="1" applyBorder="1" applyAlignment="1">
      <alignment horizont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/>
    </xf>
    <xf numFmtId="0" fontId="26" fillId="0" borderId="0" xfId="1" applyFont="1" applyAlignment="1">
      <alignment horizontal="center"/>
    </xf>
    <xf numFmtId="0" fontId="32" fillId="0" borderId="16" xfId="0" applyFont="1" applyBorder="1" applyAlignment="1">
      <alignment horizontal="center" vertical="center" textRotation="255" wrapText="1"/>
    </xf>
    <xf numFmtId="0" fontId="35" fillId="0" borderId="16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 wrapText="1"/>
    </xf>
    <xf numFmtId="0" fontId="24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top"/>
    </xf>
    <xf numFmtId="0" fontId="24" fillId="2" borderId="27" xfId="0" applyFont="1" applyFill="1" applyBorder="1" applyAlignment="1">
      <alignment horizontal="center" vertical="top"/>
    </xf>
    <xf numFmtId="0" fontId="24" fillId="2" borderId="26" xfId="0" applyFont="1" applyFill="1" applyBorder="1" applyAlignment="1">
      <alignment horizontal="center" vertical="top"/>
    </xf>
    <xf numFmtId="0" fontId="24" fillId="2" borderId="36" xfId="0" applyFont="1" applyFill="1" applyBorder="1" applyAlignment="1">
      <alignment horizontal="center" vertical="top" textRotation="255"/>
    </xf>
    <xf numFmtId="0" fontId="24" fillId="2" borderId="22" xfId="0" applyFont="1" applyFill="1" applyBorder="1" applyAlignment="1">
      <alignment horizontal="center" vertical="top" textRotation="255"/>
    </xf>
    <xf numFmtId="0" fontId="24" fillId="2" borderId="45" xfId="0" applyFont="1" applyFill="1" applyBorder="1" applyAlignment="1">
      <alignment horizontal="center" vertical="top" textRotation="255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top" textRotation="255"/>
    </xf>
    <xf numFmtId="0" fontId="24" fillId="2" borderId="23" xfId="0" applyFont="1" applyFill="1" applyBorder="1" applyAlignment="1">
      <alignment horizontal="center" vertical="top" textRotation="255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195791</xdr:colOff>
      <xdr:row>12</xdr:row>
      <xdr:rowOff>89959</xdr:rowOff>
    </xdr:from>
    <xdr:to>
      <xdr:col>12</xdr:col>
      <xdr:colOff>15874</xdr:colOff>
      <xdr:row>12</xdr:row>
      <xdr:rowOff>542395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56322" y="4423834"/>
          <a:ext cx="427302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14</xdr:col>
      <xdr:colOff>602456</xdr:colOff>
      <xdr:row>10</xdr:row>
      <xdr:rowOff>157162</xdr:rowOff>
    </xdr:from>
    <xdr:to>
      <xdr:col>15</xdr:col>
      <xdr:colOff>4763</xdr:colOff>
      <xdr:row>15</xdr:row>
      <xdr:rowOff>502444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173B0CD-3377-F471-769A-A5DFF682424F}"/>
            </a:ext>
          </a:extLst>
        </xdr:cNvPr>
        <xdr:cNvCxnSpPr/>
      </xdr:nvCxnSpPr>
      <xdr:spPr>
        <a:xfrm flipH="1" flipV="1">
          <a:off x="10546556" y="3414712"/>
          <a:ext cx="11907" cy="3107532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152400</xdr:rowOff>
    </xdr:from>
    <xdr:to>
      <xdr:col>15</xdr:col>
      <xdr:colOff>19050</xdr:colOff>
      <xdr:row>15</xdr:row>
      <xdr:rowOff>495300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C012EEB-EE60-C1E4-C016-6D3AA5A105E6}"/>
            </a:ext>
          </a:extLst>
        </xdr:cNvPr>
        <xdr:cNvCxnSpPr/>
      </xdr:nvCxnSpPr>
      <xdr:spPr>
        <a:xfrm flipH="1">
          <a:off x="6896100" y="3409950"/>
          <a:ext cx="3676650" cy="3105150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10</xdr:row>
      <xdr:rowOff>114300</xdr:rowOff>
    </xdr:from>
    <xdr:to>
      <xdr:col>9</xdr:col>
      <xdr:colOff>0</xdr:colOff>
      <xdr:row>15</xdr:row>
      <xdr:rowOff>514350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1A4544A-DA12-F3F9-693B-87E08BB4F8FF}"/>
            </a:ext>
          </a:extLst>
        </xdr:cNvPr>
        <xdr:cNvCxnSpPr/>
      </xdr:nvCxnSpPr>
      <xdr:spPr>
        <a:xfrm flipH="1" flipV="1">
          <a:off x="6877050" y="3371850"/>
          <a:ext cx="19050" cy="3162300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00000000-000A-0000-FFFF-FFFF00000000}">
  <cacheSource type="worksheet">
    <worksheetSource ref="A6:N42" sheet="Isu Int-Ekst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5" x14ac:dyDescent="0.25"/>
  <cols>
    <col min="1" max="1" width="5.28515625" style="163" customWidth="1"/>
    <col min="2" max="3" width="12.7109375" style="163" customWidth="1"/>
    <col min="4" max="4" width="20" style="163" bestFit="1" customWidth="1"/>
    <col min="5" max="5" width="96.28515625" style="166" bestFit="1" customWidth="1"/>
    <col min="6" max="6" width="23.5703125" bestFit="1" customWidth="1"/>
    <col min="7" max="7" width="37.42578125" customWidth="1"/>
  </cols>
  <sheetData>
    <row r="1" spans="1:7" ht="22.5" customHeight="1" x14ac:dyDescent="0.35">
      <c r="A1" s="427" t="s">
        <v>164</v>
      </c>
      <c r="B1" s="427"/>
      <c r="C1" s="427"/>
      <c r="D1" s="427"/>
      <c r="E1" s="427"/>
    </row>
    <row r="2" spans="1:7" ht="15.75" customHeight="1" x14ac:dyDescent="0.35">
      <c r="E2" s="165"/>
    </row>
    <row r="3" spans="1:7" ht="33" customHeight="1" x14ac:dyDescent="0.2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2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2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2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2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2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2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2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2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2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2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2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2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2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2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2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2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2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2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2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2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2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2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2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2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2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2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2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2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2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2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2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2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2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2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2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2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2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2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2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2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2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2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2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2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2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2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2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2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2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2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2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2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2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2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2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2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2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2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2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2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2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2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2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2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00000000-0009-0000-0000-00000000000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9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5" t="s">
        <v>481</v>
      </c>
      <c r="B1" s="445"/>
      <c r="C1" s="445"/>
      <c r="D1" s="445"/>
      <c r="E1" s="445"/>
      <c r="F1" s="445"/>
      <c r="G1" s="445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207" t="s">
        <v>557</v>
      </c>
      <c r="C4" s="317" t="s">
        <v>665</v>
      </c>
      <c r="D4" s="206">
        <v>4</v>
      </c>
      <c r="E4" s="208">
        <f t="shared" ref="E4:E9" si="0">D4/$D$10</f>
        <v>0.17391304347826086</v>
      </c>
      <c r="F4" s="206">
        <v>-4</v>
      </c>
      <c r="G4" s="208">
        <f t="shared" ref="G4:G9" si="1">F4*E4</f>
        <v>-0.69565217391304346</v>
      </c>
    </row>
    <row r="5" spans="1:7" x14ac:dyDescent="0.25">
      <c r="A5" s="209">
        <v>2</v>
      </c>
      <c r="B5" s="210" t="s">
        <v>557</v>
      </c>
      <c r="C5" s="222" t="s">
        <v>582</v>
      </c>
      <c r="D5" s="209">
        <v>4</v>
      </c>
      <c r="E5" s="211">
        <f t="shared" si="0"/>
        <v>0.17391304347826086</v>
      </c>
      <c r="F5" s="209">
        <v>-4</v>
      </c>
      <c r="G5" s="211">
        <f t="shared" si="1"/>
        <v>-0.69565217391304346</v>
      </c>
    </row>
    <row r="6" spans="1:7" x14ac:dyDescent="0.25">
      <c r="A6" s="209">
        <v>3</v>
      </c>
      <c r="B6" s="210" t="s">
        <v>574</v>
      </c>
      <c r="C6" s="316" t="s">
        <v>661</v>
      </c>
      <c r="D6" s="209">
        <v>4</v>
      </c>
      <c r="E6" s="211">
        <f t="shared" si="0"/>
        <v>0.17391304347826086</v>
      </c>
      <c r="F6" s="209">
        <v>-4</v>
      </c>
      <c r="G6" s="211">
        <f t="shared" si="1"/>
        <v>-0.69565217391304346</v>
      </c>
    </row>
    <row r="7" spans="1:7" x14ac:dyDescent="0.25">
      <c r="A7" s="209">
        <v>4</v>
      </c>
      <c r="B7" s="210" t="s">
        <v>619</v>
      </c>
      <c r="C7" s="222" t="s">
        <v>573</v>
      </c>
      <c r="D7" s="209">
        <v>4</v>
      </c>
      <c r="E7" s="211">
        <f t="shared" si="0"/>
        <v>0.17391304347826086</v>
      </c>
      <c r="F7" s="209">
        <v>-4</v>
      </c>
      <c r="G7" s="211">
        <f t="shared" si="1"/>
        <v>-0.69565217391304346</v>
      </c>
    </row>
    <row r="8" spans="1:7" x14ac:dyDescent="0.25">
      <c r="A8" s="209">
        <v>5</v>
      </c>
      <c r="B8" s="210" t="s">
        <v>642</v>
      </c>
      <c r="C8" s="222" t="s">
        <v>659</v>
      </c>
      <c r="D8" s="209">
        <v>4</v>
      </c>
      <c r="E8" s="211">
        <f t="shared" si="0"/>
        <v>0.17391304347826086</v>
      </c>
      <c r="F8" s="209">
        <v>-3</v>
      </c>
      <c r="G8" s="211">
        <f t="shared" si="1"/>
        <v>-0.52173913043478259</v>
      </c>
    </row>
    <row r="9" spans="1:7" x14ac:dyDescent="0.25">
      <c r="A9" s="209">
        <v>6</v>
      </c>
      <c r="B9" s="210" t="s">
        <v>574</v>
      </c>
      <c r="C9" s="222" t="s">
        <v>663</v>
      </c>
      <c r="D9" s="209">
        <v>3</v>
      </c>
      <c r="E9" s="211">
        <f t="shared" si="0"/>
        <v>0.13043478260869565</v>
      </c>
      <c r="F9" s="209">
        <v>-3</v>
      </c>
      <c r="G9" s="211">
        <f t="shared" si="1"/>
        <v>-0.39130434782608692</v>
      </c>
    </row>
    <row r="10" spans="1:7" x14ac:dyDescent="0.25">
      <c r="A10" s="219"/>
      <c r="B10" s="220"/>
      <c r="C10" s="221" t="s">
        <v>11</v>
      </c>
      <c r="D10" s="218">
        <f>SUM(D4:D9)</f>
        <v>23</v>
      </c>
      <c r="E10" s="248">
        <f>SUM(E4:E9)</f>
        <v>1</v>
      </c>
      <c r="F10" s="218">
        <f>SUM(F4:F9)</f>
        <v>-22</v>
      </c>
      <c r="G10" s="248">
        <f>SUM(G4:G9)</f>
        <v>-3.6956521739130435</v>
      </c>
    </row>
  </sheetData>
  <sortState xmlns:xlrd2="http://schemas.microsoft.com/office/spreadsheetml/2017/richdata2" ref="B4:G9">
    <sortCondition descending="1" ref="D4:D9"/>
    <sortCondition descending="1" ref="F4:F9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topLeftCell="A9" zoomScale="85" zoomScaleNormal="85" workbookViewId="0">
      <selection activeCell="E8" sqref="E8"/>
    </sheetView>
  </sheetViews>
  <sheetFormatPr defaultRowHeight="15" x14ac:dyDescent="0.25"/>
  <cols>
    <col min="1" max="1" width="4.42578125" customWidth="1"/>
    <col min="2" max="2" width="15.85546875" bestFit="1" customWidth="1"/>
    <col min="3" max="3" width="14.140625" bestFit="1" customWidth="1"/>
    <col min="4" max="4" width="13.42578125" bestFit="1" customWidth="1"/>
    <col min="5" max="5" width="17.7109375" bestFit="1" customWidth="1"/>
    <col min="6" max="6" width="9.85546875" customWidth="1"/>
  </cols>
  <sheetData>
    <row r="2" spans="2:19" x14ac:dyDescent="0.2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25">
      <c r="B3" s="453" t="s">
        <v>485</v>
      </c>
      <c r="C3" s="200" t="s">
        <v>438</v>
      </c>
      <c r="D3" s="200" t="s">
        <v>479</v>
      </c>
      <c r="E3" s="454">
        <f>(C4+D4)</f>
        <v>0.43532560214094573</v>
      </c>
    </row>
    <row r="4" spans="2:19" x14ac:dyDescent="0.25">
      <c r="B4" s="453"/>
      <c r="C4" s="223">
        <f>Strenght!G9</f>
        <v>3.8421052631578947</v>
      </c>
      <c r="D4" s="223">
        <f>Weakness!G20</f>
        <v>-3.406779661016949</v>
      </c>
      <c r="E4" s="455"/>
    </row>
    <row r="5" spans="2:19" x14ac:dyDescent="0.25">
      <c r="B5" s="453" t="s">
        <v>486</v>
      </c>
      <c r="C5" s="200" t="s">
        <v>487</v>
      </c>
      <c r="D5" s="200" t="s">
        <v>481</v>
      </c>
      <c r="E5" s="454">
        <f>(C6+D6)</f>
        <v>-8.9591567852437937E-2</v>
      </c>
    </row>
    <row r="6" spans="2:19" x14ac:dyDescent="0.25">
      <c r="B6" s="453"/>
      <c r="C6" s="223">
        <f>Oportunity!G13</f>
        <v>3.6060606060606055</v>
      </c>
      <c r="D6" s="223">
        <f>Threat!G10</f>
        <v>-3.6956521739130435</v>
      </c>
      <c r="E6" s="455"/>
    </row>
    <row r="7" spans="2:19" ht="35.25" customHeight="1" thickBot="1" x14ac:dyDescent="0.3">
      <c r="B7" s="224"/>
      <c r="C7" s="225"/>
      <c r="D7" s="226"/>
      <c r="K7" s="456" t="s">
        <v>488</v>
      </c>
      <c r="L7" s="456"/>
      <c r="M7" s="456"/>
      <c r="N7" s="456"/>
    </row>
    <row r="8" spans="2:19" ht="43.5" customHeight="1" thickTop="1" x14ac:dyDescent="0.25">
      <c r="B8" s="7" t="s">
        <v>489</v>
      </c>
      <c r="C8" s="7" t="s">
        <v>490</v>
      </c>
      <c r="D8" s="247" t="s">
        <v>491</v>
      </c>
      <c r="G8" s="227" t="s">
        <v>492</v>
      </c>
      <c r="H8" s="228" t="s">
        <v>493</v>
      </c>
      <c r="I8" s="229"/>
      <c r="J8" s="230"/>
      <c r="K8" s="230"/>
      <c r="L8" s="451" t="s">
        <v>9</v>
      </c>
      <c r="M8" s="451"/>
      <c r="N8" s="230"/>
      <c r="O8" s="231"/>
      <c r="P8" s="231"/>
      <c r="Q8" s="232" t="s">
        <v>494</v>
      </c>
      <c r="R8" s="233" t="s">
        <v>495</v>
      </c>
    </row>
    <row r="9" spans="2:19" ht="43.5" customHeight="1" x14ac:dyDescent="0.25">
      <c r="B9" s="234" t="s">
        <v>496</v>
      </c>
      <c r="C9" s="235">
        <f>C4*C6</f>
        <v>13.8548644338118</v>
      </c>
      <c r="D9" s="234" t="s">
        <v>583</v>
      </c>
      <c r="G9" s="236"/>
      <c r="M9" s="237"/>
      <c r="R9" s="238"/>
    </row>
    <row r="10" spans="2:19" ht="43.5" customHeight="1" x14ac:dyDescent="0.25">
      <c r="B10" s="234" t="s">
        <v>497</v>
      </c>
      <c r="C10" s="235">
        <f>C6*D4</f>
        <v>-12.285053929121723</v>
      </c>
      <c r="D10" s="234" t="s">
        <v>587</v>
      </c>
      <c r="G10" s="236"/>
      <c r="M10" s="237"/>
      <c r="R10" s="238"/>
    </row>
    <row r="11" spans="2:19" ht="43.5" customHeight="1" x14ac:dyDescent="0.25">
      <c r="B11" s="234" t="s">
        <v>498</v>
      </c>
      <c r="C11" s="235">
        <f>D4*D6</f>
        <v>12.590272660280029</v>
      </c>
      <c r="D11" s="234" t="s">
        <v>584</v>
      </c>
      <c r="G11" s="236"/>
      <c r="M11" s="237"/>
      <c r="R11" s="238"/>
    </row>
    <row r="12" spans="2:19" ht="43.5" customHeight="1" x14ac:dyDescent="0.25">
      <c r="B12" s="234" t="s">
        <v>499</v>
      </c>
      <c r="C12" s="235">
        <f>C4*D6</f>
        <v>-14.199084668192219</v>
      </c>
      <c r="D12" s="234" t="s">
        <v>600</v>
      </c>
      <c r="F12" s="452" t="s">
        <v>500</v>
      </c>
      <c r="G12" s="236"/>
      <c r="M12" s="237"/>
      <c r="R12" s="238"/>
      <c r="S12" s="446" t="s">
        <v>501</v>
      </c>
    </row>
    <row r="13" spans="2:19" ht="43.5" customHeight="1" x14ac:dyDescent="0.25">
      <c r="F13" s="452"/>
      <c r="G13" s="447" t="s">
        <v>8</v>
      </c>
      <c r="H13" s="239"/>
      <c r="I13" s="239"/>
      <c r="J13" s="239"/>
      <c r="K13" s="239"/>
      <c r="L13" s="239"/>
      <c r="M13" s="240"/>
      <c r="N13" s="239"/>
      <c r="O13" s="239"/>
      <c r="P13" s="239"/>
      <c r="Q13" s="239"/>
      <c r="R13" s="448" t="s">
        <v>7</v>
      </c>
      <c r="S13" s="446"/>
    </row>
    <row r="14" spans="2:19" ht="43.5" customHeight="1" x14ac:dyDescent="0.25">
      <c r="F14" s="452"/>
      <c r="G14" s="447"/>
      <c r="M14" s="237"/>
      <c r="R14" s="448"/>
      <c r="S14" s="446"/>
    </row>
    <row r="15" spans="2:19" ht="43.5" customHeight="1" x14ac:dyDescent="0.25">
      <c r="F15" s="452"/>
      <c r="G15" s="236"/>
      <c r="M15" s="237"/>
      <c r="R15" s="238"/>
      <c r="S15" s="446"/>
    </row>
    <row r="16" spans="2:19" ht="43.5" customHeight="1" x14ac:dyDescent="0.25">
      <c r="G16" s="236"/>
      <c r="M16" s="237"/>
      <c r="R16" s="238"/>
    </row>
    <row r="17" spans="7:18" ht="43.5" customHeight="1" x14ac:dyDescent="0.25">
      <c r="G17" s="236"/>
      <c r="M17" s="237"/>
      <c r="R17" s="238"/>
    </row>
    <row r="18" spans="7:18" ht="43.5" customHeight="1" x14ac:dyDescent="0.25">
      <c r="G18" s="236"/>
      <c r="M18" s="237"/>
      <c r="R18" s="238"/>
    </row>
    <row r="19" spans="7:18" ht="43.5" customHeight="1" thickBot="1" x14ac:dyDescent="0.3">
      <c r="G19" s="241" t="s">
        <v>502</v>
      </c>
      <c r="H19" s="242" t="s">
        <v>503</v>
      </c>
      <c r="I19" s="243"/>
      <c r="J19" s="243"/>
      <c r="K19" s="243"/>
      <c r="L19" s="449" t="s">
        <v>10</v>
      </c>
      <c r="M19" s="449"/>
      <c r="N19" s="244"/>
      <c r="O19" s="244"/>
      <c r="P19" s="244"/>
      <c r="Q19" s="245" t="s">
        <v>504</v>
      </c>
      <c r="R19" s="246" t="s">
        <v>505</v>
      </c>
    </row>
    <row r="20" spans="7:18" ht="38.25" customHeight="1" thickTop="1" x14ac:dyDescent="0.25">
      <c r="K20" s="450" t="s">
        <v>506</v>
      </c>
      <c r="L20" s="450"/>
      <c r="M20" s="450"/>
      <c r="N20" s="450"/>
    </row>
  </sheetData>
  <mergeCells count="12">
    <mergeCell ref="L8:M8"/>
    <mergeCell ref="F12:F15"/>
    <mergeCell ref="B3:B4"/>
    <mergeCell ref="E3:E4"/>
    <mergeCell ref="B5:B6"/>
    <mergeCell ref="E5:E6"/>
    <mergeCell ref="K7:N7"/>
    <mergeCell ref="S12:S15"/>
    <mergeCell ref="G13:G14"/>
    <mergeCell ref="R13:R14"/>
    <mergeCell ref="L19:M19"/>
    <mergeCell ref="K20:N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showGridLines="0" tabSelected="1" zoomScale="78" zoomScaleNormal="78" workbookViewId="0">
      <selection activeCell="H33" sqref="H33"/>
    </sheetView>
  </sheetViews>
  <sheetFormatPr defaultColWidth="9.140625" defaultRowHeight="15" x14ac:dyDescent="0.25"/>
  <cols>
    <col min="1" max="1" width="64.5703125" style="249" customWidth="1"/>
    <col min="2" max="4" width="6.42578125" style="250" customWidth="1"/>
    <col min="5" max="5" width="64.5703125" style="249" customWidth="1"/>
    <col min="6" max="7" width="6.42578125" style="250" customWidth="1"/>
    <col min="8" max="8" width="64.5703125" style="249" customWidth="1"/>
    <col min="9" max="10" width="6.42578125" style="250" customWidth="1"/>
    <col min="11" max="16384" width="9.140625" style="250"/>
  </cols>
  <sheetData>
    <row r="1" spans="1:10" x14ac:dyDescent="0.25">
      <c r="J1" s="251" t="s">
        <v>507</v>
      </c>
    </row>
    <row r="2" spans="1:10" ht="15.75" thickBot="1" x14ac:dyDescent="0.3">
      <c r="A2" s="252"/>
      <c r="B2" s="253"/>
      <c r="C2" s="253"/>
      <c r="D2" s="253"/>
      <c r="E2" s="290"/>
      <c r="F2" s="255" t="s">
        <v>508</v>
      </c>
      <c r="G2" s="256" t="s">
        <v>509</v>
      </c>
      <c r="H2" s="254"/>
      <c r="I2" s="257" t="s">
        <v>510</v>
      </c>
      <c r="J2" s="258" t="s">
        <v>511</v>
      </c>
    </row>
    <row r="3" spans="1:10" ht="30.75" thickTop="1" x14ac:dyDescent="0.25">
      <c r="A3" s="463" t="s">
        <v>543</v>
      </c>
      <c r="B3" s="464"/>
      <c r="C3" s="464"/>
      <c r="D3" s="464"/>
      <c r="E3" s="408" t="s">
        <v>562</v>
      </c>
      <c r="F3" s="409" t="s">
        <v>678</v>
      </c>
      <c r="G3" s="397">
        <v>2</v>
      </c>
      <c r="H3" s="410" t="s">
        <v>624</v>
      </c>
      <c r="I3" s="411">
        <v>10</v>
      </c>
      <c r="J3" s="412">
        <v>8</v>
      </c>
    </row>
    <row r="4" spans="1:10" ht="30" x14ac:dyDescent="0.25">
      <c r="A4" s="465"/>
      <c r="B4" s="466"/>
      <c r="C4" s="466"/>
      <c r="D4" s="466"/>
      <c r="E4" s="293" t="s">
        <v>667</v>
      </c>
      <c r="F4" s="342">
        <v>9</v>
      </c>
      <c r="G4" s="391">
        <v>3</v>
      </c>
      <c r="H4" s="388" t="s">
        <v>571</v>
      </c>
      <c r="I4" s="343">
        <v>9</v>
      </c>
      <c r="J4" s="347">
        <v>9</v>
      </c>
    </row>
    <row r="5" spans="1:10" ht="30" x14ac:dyDescent="0.25">
      <c r="A5" s="465"/>
      <c r="B5" s="466"/>
      <c r="C5" s="466"/>
      <c r="D5" s="466"/>
      <c r="E5" s="261" t="s">
        <v>668</v>
      </c>
      <c r="F5" s="342">
        <v>8</v>
      </c>
      <c r="G5" s="278">
        <v>7</v>
      </c>
      <c r="H5" s="388" t="s">
        <v>632</v>
      </c>
      <c r="I5" s="343">
        <v>9</v>
      </c>
      <c r="J5" s="347">
        <v>9</v>
      </c>
    </row>
    <row r="6" spans="1:10" x14ac:dyDescent="0.25">
      <c r="A6" s="465"/>
      <c r="B6" s="466"/>
      <c r="C6" s="466"/>
      <c r="D6" s="466"/>
      <c r="E6" s="261" t="s">
        <v>672</v>
      </c>
      <c r="F6" s="330">
        <v>7</v>
      </c>
      <c r="G6" s="391">
        <v>8</v>
      </c>
      <c r="H6" s="388" t="s">
        <v>636</v>
      </c>
      <c r="I6" s="343">
        <v>2</v>
      </c>
      <c r="J6" s="347">
        <v>4</v>
      </c>
    </row>
    <row r="7" spans="1:10" x14ac:dyDescent="0.25">
      <c r="A7" s="465"/>
      <c r="B7" s="466"/>
      <c r="C7" s="466"/>
      <c r="D7" s="466"/>
      <c r="E7" s="261" t="s">
        <v>666</v>
      </c>
      <c r="F7" s="259">
        <v>5</v>
      </c>
      <c r="G7" s="278">
        <v>9</v>
      </c>
      <c r="H7" s="389" t="s">
        <v>633</v>
      </c>
      <c r="I7" s="343">
        <v>2</v>
      </c>
      <c r="J7" s="347">
        <v>4</v>
      </c>
    </row>
    <row r="8" spans="1:10" x14ac:dyDescent="0.25">
      <c r="A8" s="465"/>
      <c r="B8" s="466"/>
      <c r="C8" s="466"/>
      <c r="D8" s="466"/>
      <c r="E8" s="319"/>
      <c r="F8" s="320"/>
      <c r="G8" s="278"/>
      <c r="H8" s="388" t="s">
        <v>644</v>
      </c>
      <c r="I8" s="343">
        <v>3</v>
      </c>
      <c r="J8" s="347">
        <v>1</v>
      </c>
    </row>
    <row r="9" spans="1:10" x14ac:dyDescent="0.25">
      <c r="A9" s="465"/>
      <c r="B9" s="466"/>
      <c r="C9" s="466"/>
      <c r="D9" s="466"/>
      <c r="E9" s="261"/>
      <c r="F9" s="341"/>
      <c r="G9" s="278"/>
      <c r="H9" s="388" t="s">
        <v>651</v>
      </c>
      <c r="I9" s="343">
        <v>9</v>
      </c>
      <c r="J9" s="348">
        <v>9</v>
      </c>
    </row>
    <row r="10" spans="1:10" x14ac:dyDescent="0.25">
      <c r="A10" s="465"/>
      <c r="B10" s="466"/>
      <c r="C10" s="466"/>
      <c r="D10" s="466"/>
      <c r="E10" s="261"/>
      <c r="F10" s="331"/>
      <c r="G10" s="278"/>
      <c r="H10" s="390" t="s">
        <v>581</v>
      </c>
      <c r="I10" s="336">
        <v>10</v>
      </c>
      <c r="J10" s="296">
        <v>6</v>
      </c>
    </row>
    <row r="11" spans="1:10" x14ac:dyDescent="0.25">
      <c r="A11" s="465"/>
      <c r="B11" s="466"/>
      <c r="C11" s="466"/>
      <c r="D11" s="466"/>
      <c r="E11" s="261"/>
      <c r="F11" s="341"/>
      <c r="G11" s="278"/>
      <c r="H11" s="388" t="s">
        <v>625</v>
      </c>
      <c r="I11" s="343">
        <v>6</v>
      </c>
      <c r="J11" s="347">
        <v>7</v>
      </c>
    </row>
    <row r="12" spans="1:10" x14ac:dyDescent="0.25">
      <c r="A12" s="465"/>
      <c r="B12" s="466"/>
      <c r="C12" s="466"/>
      <c r="D12" s="466"/>
      <c r="E12" s="261"/>
      <c r="F12" s="341"/>
      <c r="G12" s="278"/>
      <c r="H12" s="388" t="s">
        <v>638</v>
      </c>
      <c r="I12" s="402" t="s">
        <v>695</v>
      </c>
      <c r="J12" s="264">
        <v>1</v>
      </c>
    </row>
    <row r="13" spans="1:10" x14ac:dyDescent="0.25">
      <c r="A13" s="465"/>
      <c r="B13" s="466"/>
      <c r="C13" s="466"/>
      <c r="D13" s="466"/>
      <c r="E13" s="338"/>
      <c r="F13" s="265"/>
      <c r="G13" s="278"/>
      <c r="H13" s="262" t="s">
        <v>648</v>
      </c>
      <c r="I13" s="336">
        <v>7</v>
      </c>
      <c r="J13" s="347">
        <v>7</v>
      </c>
    </row>
    <row r="14" spans="1:10" x14ac:dyDescent="0.25">
      <c r="A14" s="465"/>
      <c r="B14" s="466"/>
      <c r="C14" s="466"/>
      <c r="D14" s="466"/>
      <c r="E14" s="338"/>
      <c r="F14" s="265"/>
      <c r="G14" s="278"/>
      <c r="H14" s="262" t="s">
        <v>629</v>
      </c>
      <c r="I14" s="343">
        <v>10</v>
      </c>
      <c r="J14" s="347">
        <v>8</v>
      </c>
    </row>
    <row r="15" spans="1:10" x14ac:dyDescent="0.25">
      <c r="A15" s="465"/>
      <c r="B15" s="466"/>
      <c r="C15" s="466"/>
      <c r="D15" s="466"/>
      <c r="E15" s="338"/>
      <c r="F15" s="265"/>
      <c r="G15" s="278"/>
      <c r="H15" s="262" t="s">
        <v>630</v>
      </c>
      <c r="I15" s="402" t="s">
        <v>697</v>
      </c>
      <c r="J15" s="264">
        <v>6</v>
      </c>
    </row>
    <row r="16" spans="1:10" ht="30" x14ac:dyDescent="0.25">
      <c r="A16" s="465"/>
      <c r="B16" s="466"/>
      <c r="C16" s="466"/>
      <c r="D16" s="466"/>
      <c r="E16" s="338"/>
      <c r="F16" s="265"/>
      <c r="G16" s="278"/>
      <c r="H16" s="400" t="s">
        <v>690</v>
      </c>
      <c r="I16" s="336">
        <v>10</v>
      </c>
      <c r="J16" s="264">
        <v>6</v>
      </c>
    </row>
    <row r="17" spans="1:10" x14ac:dyDescent="0.25">
      <c r="A17" s="465"/>
      <c r="B17" s="466"/>
      <c r="C17" s="466"/>
      <c r="D17" s="466"/>
      <c r="E17" s="338"/>
      <c r="F17" s="265"/>
      <c r="G17" s="278"/>
      <c r="H17" s="262" t="s">
        <v>657</v>
      </c>
      <c r="I17" s="336">
        <v>6</v>
      </c>
      <c r="J17" s="347">
        <v>3</v>
      </c>
    </row>
    <row r="18" spans="1:10" x14ac:dyDescent="0.25">
      <c r="A18" s="467"/>
      <c r="B18" s="468"/>
      <c r="C18" s="468"/>
      <c r="D18" s="468"/>
      <c r="E18" s="338"/>
      <c r="F18" s="265"/>
      <c r="G18" s="278"/>
      <c r="H18" s="262" t="s">
        <v>671</v>
      </c>
      <c r="I18" s="343">
        <v>2</v>
      </c>
      <c r="J18" s="264"/>
    </row>
    <row r="19" spans="1:10" ht="15.75" thickBot="1" x14ac:dyDescent="0.3">
      <c r="A19" s="266"/>
      <c r="B19" s="255" t="s">
        <v>508</v>
      </c>
      <c r="C19" s="257" t="s">
        <v>510</v>
      </c>
      <c r="D19" s="267"/>
      <c r="E19" s="457" t="s">
        <v>438</v>
      </c>
      <c r="F19" s="458"/>
      <c r="G19" s="459"/>
      <c r="H19" s="457" t="s">
        <v>479</v>
      </c>
      <c r="I19" s="458"/>
      <c r="J19" s="459"/>
    </row>
    <row r="20" spans="1:10" ht="30.75" customHeight="1" thickTop="1" x14ac:dyDescent="0.25">
      <c r="A20" s="413" t="s">
        <v>560</v>
      </c>
      <c r="B20" s="339">
        <v>4</v>
      </c>
      <c r="C20" s="343">
        <v>2</v>
      </c>
      <c r="D20" s="469" t="s">
        <v>487</v>
      </c>
      <c r="E20" s="289" t="s">
        <v>544</v>
      </c>
      <c r="F20" s="268" t="s">
        <v>512</v>
      </c>
      <c r="G20" s="269"/>
      <c r="H20" s="401" t="s">
        <v>694</v>
      </c>
      <c r="I20" s="270" t="s">
        <v>513</v>
      </c>
      <c r="J20" s="271"/>
    </row>
    <row r="21" spans="1:10" x14ac:dyDescent="0.25">
      <c r="A21" s="414" t="s">
        <v>623</v>
      </c>
      <c r="B21" s="339">
        <v>4</v>
      </c>
      <c r="C21" s="343">
        <v>3</v>
      </c>
      <c r="D21" s="461"/>
      <c r="E21" s="289" t="s">
        <v>518</v>
      </c>
      <c r="F21" s="268" t="s">
        <v>514</v>
      </c>
      <c r="G21" s="269"/>
      <c r="H21" s="324" t="s">
        <v>589</v>
      </c>
      <c r="I21" s="272" t="s">
        <v>515</v>
      </c>
      <c r="J21" s="273"/>
    </row>
    <row r="22" spans="1:10" x14ac:dyDescent="0.25">
      <c r="A22" s="414" t="s">
        <v>157</v>
      </c>
      <c r="B22" s="392" t="s">
        <v>675</v>
      </c>
      <c r="C22" s="263">
        <v>1</v>
      </c>
      <c r="D22" s="461"/>
      <c r="E22" s="289" t="s">
        <v>521</v>
      </c>
      <c r="F22" s="268" t="s">
        <v>516</v>
      </c>
      <c r="G22" s="269"/>
      <c r="H22" s="324" t="s">
        <v>590</v>
      </c>
      <c r="I22" s="272" t="s">
        <v>517</v>
      </c>
      <c r="J22" s="273"/>
    </row>
    <row r="23" spans="1:10" x14ac:dyDescent="0.25">
      <c r="A23" s="414" t="s">
        <v>567</v>
      </c>
      <c r="B23" s="392" t="s">
        <v>676</v>
      </c>
      <c r="C23" s="343">
        <v>1</v>
      </c>
      <c r="D23" s="461"/>
      <c r="E23" s="289" t="s">
        <v>524</v>
      </c>
      <c r="F23" s="268" t="s">
        <v>519</v>
      </c>
      <c r="G23" s="269"/>
      <c r="H23" s="324" t="s">
        <v>591</v>
      </c>
      <c r="I23" s="272" t="s">
        <v>520</v>
      </c>
      <c r="J23" s="273"/>
    </row>
    <row r="24" spans="1:10" x14ac:dyDescent="0.25">
      <c r="A24" s="414" t="s">
        <v>649</v>
      </c>
      <c r="B24" s="392" t="s">
        <v>674</v>
      </c>
      <c r="C24" s="292">
        <v>10</v>
      </c>
      <c r="D24" s="461"/>
      <c r="E24" s="393" t="s">
        <v>679</v>
      </c>
      <c r="F24" s="415" t="s">
        <v>522</v>
      </c>
      <c r="G24" s="274"/>
      <c r="H24" s="325" t="s">
        <v>592</v>
      </c>
      <c r="I24" s="272" t="s">
        <v>523</v>
      </c>
      <c r="J24" s="275"/>
    </row>
    <row r="25" spans="1:10" x14ac:dyDescent="0.25">
      <c r="A25" s="414" t="s">
        <v>621</v>
      </c>
      <c r="B25" s="392" t="s">
        <v>674</v>
      </c>
      <c r="C25" s="343">
        <v>6</v>
      </c>
      <c r="D25" s="461"/>
      <c r="E25" s="318" t="s">
        <v>586</v>
      </c>
      <c r="F25" s="276" t="s">
        <v>525</v>
      </c>
      <c r="G25" s="269"/>
      <c r="H25" s="291" t="s">
        <v>545</v>
      </c>
      <c r="I25" s="272" t="s">
        <v>526</v>
      </c>
      <c r="J25" s="275"/>
    </row>
    <row r="26" spans="1:10" x14ac:dyDescent="0.25">
      <c r="A26" s="414" t="s">
        <v>577</v>
      </c>
      <c r="B26" s="392" t="s">
        <v>677</v>
      </c>
      <c r="C26" s="343">
        <v>7</v>
      </c>
      <c r="D26" s="461"/>
      <c r="E26" s="329" t="s">
        <v>601</v>
      </c>
      <c r="F26" s="288" t="s">
        <v>527</v>
      </c>
      <c r="G26" s="269"/>
      <c r="H26" s="324" t="s">
        <v>593</v>
      </c>
      <c r="I26" s="287" t="s">
        <v>540</v>
      </c>
      <c r="J26" s="273"/>
    </row>
    <row r="27" spans="1:10" x14ac:dyDescent="0.25">
      <c r="A27" s="414" t="s">
        <v>646</v>
      </c>
      <c r="B27" s="392" t="s">
        <v>677</v>
      </c>
      <c r="C27" s="402" t="s">
        <v>695</v>
      </c>
      <c r="D27" s="461"/>
      <c r="E27" s="318" t="s">
        <v>585</v>
      </c>
      <c r="F27" s="288" t="s">
        <v>541</v>
      </c>
      <c r="G27" s="269"/>
      <c r="H27" s="344" t="s">
        <v>548</v>
      </c>
      <c r="I27" s="287" t="s">
        <v>542</v>
      </c>
      <c r="J27" s="273"/>
    </row>
    <row r="28" spans="1:10" x14ac:dyDescent="0.25">
      <c r="A28" s="414" t="s">
        <v>641</v>
      </c>
      <c r="B28" s="321">
        <v>5</v>
      </c>
      <c r="C28" s="322">
        <v>10</v>
      </c>
      <c r="D28" s="461"/>
      <c r="E28" s="394" t="s">
        <v>680</v>
      </c>
      <c r="F28" s="320" t="s">
        <v>588</v>
      </c>
      <c r="G28" s="268"/>
      <c r="H28" s="324" t="s">
        <v>594</v>
      </c>
      <c r="I28" s="326" t="s">
        <v>595</v>
      </c>
      <c r="J28" s="273"/>
    </row>
    <row r="29" spans="1:10" x14ac:dyDescent="0.25">
      <c r="A29" s="414"/>
      <c r="B29" s="321"/>
      <c r="C29" s="322"/>
      <c r="D29" s="461"/>
      <c r="E29" s="340"/>
      <c r="F29" s="341"/>
      <c r="G29" s="268"/>
      <c r="H29" s="403" t="s">
        <v>658</v>
      </c>
      <c r="I29" s="404" t="s">
        <v>696</v>
      </c>
      <c r="J29" s="273"/>
    </row>
    <row r="30" spans="1:10" x14ac:dyDescent="0.25">
      <c r="A30" s="414"/>
      <c r="B30" s="321"/>
      <c r="C30" s="322"/>
      <c r="D30" s="470"/>
      <c r="E30" s="323"/>
      <c r="F30" s="320"/>
      <c r="G30" s="268"/>
      <c r="H30" s="324"/>
      <c r="I30" s="326"/>
      <c r="J30" s="273"/>
    </row>
    <row r="31" spans="1:10" ht="30" x14ac:dyDescent="0.25">
      <c r="A31" s="416" t="s">
        <v>665</v>
      </c>
      <c r="B31" s="396" t="s">
        <v>678</v>
      </c>
      <c r="C31" s="346">
        <v>7</v>
      </c>
      <c r="D31" s="460" t="s">
        <v>481</v>
      </c>
      <c r="E31" s="395" t="s">
        <v>681</v>
      </c>
      <c r="F31" s="278" t="s">
        <v>528</v>
      </c>
      <c r="G31" s="279"/>
      <c r="H31" s="398" t="s">
        <v>687</v>
      </c>
      <c r="I31" s="282" t="s">
        <v>529</v>
      </c>
      <c r="J31" s="264"/>
    </row>
    <row r="32" spans="1:10" x14ac:dyDescent="0.25">
      <c r="A32" s="417" t="s">
        <v>582</v>
      </c>
      <c r="B32" s="396" t="s">
        <v>683</v>
      </c>
      <c r="C32" s="346">
        <v>5</v>
      </c>
      <c r="D32" s="461"/>
      <c r="E32" s="327" t="s">
        <v>596</v>
      </c>
      <c r="F32" s="278" t="s">
        <v>530</v>
      </c>
      <c r="G32" s="279"/>
      <c r="H32" s="295" t="s">
        <v>550</v>
      </c>
      <c r="I32" s="280" t="s">
        <v>531</v>
      </c>
      <c r="J32" s="264"/>
    </row>
    <row r="33" spans="1:11" x14ac:dyDescent="0.25">
      <c r="A33" s="417" t="s">
        <v>661</v>
      </c>
      <c r="B33" s="345">
        <v>5</v>
      </c>
      <c r="C33" s="346">
        <v>9</v>
      </c>
      <c r="D33" s="461"/>
      <c r="E33" s="327" t="s">
        <v>597</v>
      </c>
      <c r="F33" s="281" t="s">
        <v>532</v>
      </c>
      <c r="G33" s="279"/>
      <c r="H33" s="398" t="s">
        <v>693</v>
      </c>
      <c r="I33" s="282" t="s">
        <v>533</v>
      </c>
      <c r="J33" s="264"/>
    </row>
    <row r="34" spans="1:11" x14ac:dyDescent="0.25">
      <c r="A34" s="417" t="s">
        <v>573</v>
      </c>
      <c r="B34" s="345">
        <v>8</v>
      </c>
      <c r="C34" s="399" t="s">
        <v>689</v>
      </c>
      <c r="D34" s="461"/>
      <c r="E34" s="395" t="s">
        <v>682</v>
      </c>
      <c r="F34" s="278" t="s">
        <v>534</v>
      </c>
      <c r="G34" s="279"/>
      <c r="H34" s="295" t="s">
        <v>549</v>
      </c>
      <c r="I34" s="282" t="s">
        <v>535</v>
      </c>
      <c r="J34" s="264"/>
    </row>
    <row r="35" spans="1:11" x14ac:dyDescent="0.25">
      <c r="A35" s="417" t="s">
        <v>659</v>
      </c>
      <c r="B35" s="345">
        <v>9</v>
      </c>
      <c r="C35" s="346">
        <v>8</v>
      </c>
      <c r="D35" s="461"/>
      <c r="E35" s="333" t="s">
        <v>602</v>
      </c>
      <c r="F35" s="281" t="s">
        <v>536</v>
      </c>
      <c r="G35" s="279"/>
      <c r="H35" s="398" t="s">
        <v>688</v>
      </c>
      <c r="I35" s="282" t="s">
        <v>537</v>
      </c>
      <c r="J35" s="264"/>
    </row>
    <row r="36" spans="1:11" x14ac:dyDescent="0.25">
      <c r="A36" s="417" t="s">
        <v>663</v>
      </c>
      <c r="B36" s="332">
        <v>9</v>
      </c>
      <c r="C36" s="346">
        <v>8</v>
      </c>
      <c r="D36" s="461"/>
      <c r="E36" s="405" t="s">
        <v>698</v>
      </c>
      <c r="F36" s="281" t="s">
        <v>538</v>
      </c>
      <c r="G36" s="279"/>
      <c r="H36" s="297" t="s">
        <v>551</v>
      </c>
      <c r="I36" s="282" t="s">
        <v>539</v>
      </c>
      <c r="J36" s="264"/>
    </row>
    <row r="37" spans="1:11" ht="30" x14ac:dyDescent="0.25">
      <c r="A37" s="417"/>
      <c r="B37" s="332"/>
      <c r="C37" s="346"/>
      <c r="D37" s="461"/>
      <c r="E37" s="395" t="s">
        <v>684</v>
      </c>
      <c r="F37" s="294" t="s">
        <v>546</v>
      </c>
      <c r="G37" s="283"/>
      <c r="H37" s="297" t="s">
        <v>552</v>
      </c>
      <c r="I37" s="298" t="s">
        <v>553</v>
      </c>
      <c r="J37" s="260"/>
    </row>
    <row r="38" spans="1:11" x14ac:dyDescent="0.25">
      <c r="A38" s="417"/>
      <c r="B38" s="277"/>
      <c r="C38" s="346"/>
      <c r="D38" s="461"/>
      <c r="E38" s="395" t="s">
        <v>686</v>
      </c>
      <c r="F38" s="294" t="s">
        <v>547</v>
      </c>
      <c r="G38" s="284"/>
      <c r="H38" s="334" t="s">
        <v>603</v>
      </c>
      <c r="I38" s="335" t="s">
        <v>604</v>
      </c>
      <c r="J38" s="264"/>
    </row>
    <row r="39" spans="1:11" ht="15.75" thickBot="1" x14ac:dyDescent="0.3">
      <c r="A39" s="418"/>
      <c r="B39" s="419"/>
      <c r="C39" s="420"/>
      <c r="D39" s="462"/>
      <c r="E39" s="421" t="s">
        <v>685</v>
      </c>
      <c r="F39" s="422" t="s">
        <v>598</v>
      </c>
      <c r="G39" s="423"/>
      <c r="H39" s="424" t="s">
        <v>692</v>
      </c>
      <c r="I39" s="425" t="s">
        <v>691</v>
      </c>
      <c r="J39" s="426"/>
    </row>
    <row r="40" spans="1:11" ht="15.75" thickTop="1" x14ac:dyDescent="0.25">
      <c r="A40" s="250"/>
      <c r="B40" s="406" t="s">
        <v>509</v>
      </c>
      <c r="C40" s="407" t="s">
        <v>511</v>
      </c>
    </row>
    <row r="41" spans="1:11" x14ac:dyDescent="0.25">
      <c r="A41" s="250"/>
      <c r="J41" s="285"/>
      <c r="K41" s="286"/>
    </row>
    <row r="42" spans="1:11" x14ac:dyDescent="0.25">
      <c r="J42" s="286"/>
      <c r="K42" s="286"/>
    </row>
    <row r="43" spans="1:11" x14ac:dyDescent="0.25">
      <c r="J43" s="286"/>
      <c r="K43" s="286"/>
    </row>
    <row r="44" spans="1:11" x14ac:dyDescent="0.25">
      <c r="J44" s="286"/>
      <c r="K44" s="286"/>
    </row>
    <row r="45" spans="1:11" x14ac:dyDescent="0.25">
      <c r="J45" s="286"/>
      <c r="K45" s="286"/>
    </row>
    <row r="46" spans="1:11" x14ac:dyDescent="0.25">
      <c r="J46" s="285"/>
    </row>
  </sheetData>
  <mergeCells count="5">
    <mergeCell ref="E19:G19"/>
    <mergeCell ref="H19:J19"/>
    <mergeCell ref="D31:D39"/>
    <mergeCell ref="A3:D18"/>
    <mergeCell ref="D20:D30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F14" sqref="F14"/>
    </sheetView>
  </sheetViews>
  <sheetFormatPr defaultRowHeight="15" x14ac:dyDescent="0.25"/>
  <cols>
    <col min="1" max="1" width="9.28515625" customWidth="1"/>
    <col min="2" max="2" width="18.5703125" customWidth="1"/>
    <col min="3" max="3" width="78.140625" bestFit="1" customWidth="1"/>
  </cols>
  <sheetData>
    <row r="1" spans="1:10" x14ac:dyDescent="0.25">
      <c r="A1" s="196" t="s">
        <v>444</v>
      </c>
    </row>
    <row r="2" spans="1:10" x14ac:dyDescent="0.2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2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25">
      <c r="A4" s="200">
        <v>1</v>
      </c>
      <c r="B4" s="201" t="s">
        <v>449</v>
      </c>
      <c r="C4" s="201" t="s">
        <v>450</v>
      </c>
    </row>
    <row r="5" spans="1:10" x14ac:dyDescent="0.25">
      <c r="A5" s="200">
        <v>2</v>
      </c>
      <c r="B5" s="201" t="s">
        <v>451</v>
      </c>
      <c r="C5" s="201" t="s">
        <v>452</v>
      </c>
    </row>
    <row r="6" spans="1:10" x14ac:dyDescent="0.25">
      <c r="A6" s="200">
        <v>3</v>
      </c>
      <c r="B6" s="201" t="s">
        <v>453</v>
      </c>
      <c r="C6" s="201" t="s">
        <v>454</v>
      </c>
    </row>
    <row r="7" spans="1:10" x14ac:dyDescent="0.25">
      <c r="A7" s="200">
        <v>4</v>
      </c>
      <c r="B7" s="201" t="s">
        <v>455</v>
      </c>
      <c r="C7" s="201" t="s">
        <v>456</v>
      </c>
    </row>
    <row r="8" spans="1:10" x14ac:dyDescent="0.25">
      <c r="A8" s="163"/>
    </row>
    <row r="9" spans="1:10" x14ac:dyDescent="0.25">
      <c r="A9" s="202" t="s">
        <v>457</v>
      </c>
    </row>
    <row r="10" spans="1:10" x14ac:dyDescent="0.25">
      <c r="A10" s="471" t="s">
        <v>458</v>
      </c>
      <c r="B10" s="471"/>
      <c r="C10" s="471"/>
      <c r="D10" s="471"/>
      <c r="E10" s="471"/>
      <c r="F10" s="471"/>
      <c r="G10" s="471"/>
      <c r="H10" s="471"/>
      <c r="I10" s="471"/>
      <c r="J10" s="471"/>
    </row>
    <row r="11" spans="1:10" x14ac:dyDescent="0.25">
      <c r="A11" s="163"/>
    </row>
    <row r="12" spans="1:10" x14ac:dyDescent="0.25">
      <c r="A12" s="202" t="s">
        <v>459</v>
      </c>
    </row>
    <row r="13" spans="1:10" x14ac:dyDescent="0.25">
      <c r="A13" t="s">
        <v>460</v>
      </c>
    </row>
    <row r="14" spans="1:10" x14ac:dyDescent="0.25">
      <c r="A14" s="199" t="s">
        <v>446</v>
      </c>
      <c r="B14" s="199" t="s">
        <v>447</v>
      </c>
      <c r="C14" s="199" t="s">
        <v>448</v>
      </c>
    </row>
    <row r="15" spans="1:10" x14ac:dyDescent="0.25">
      <c r="A15" s="201" t="s">
        <v>461</v>
      </c>
      <c r="B15" s="201" t="s">
        <v>462</v>
      </c>
      <c r="C15" s="201" t="s">
        <v>463</v>
      </c>
    </row>
    <row r="16" spans="1:10" x14ac:dyDescent="0.25">
      <c r="A16" s="201" t="s">
        <v>464</v>
      </c>
      <c r="B16" s="201" t="s">
        <v>465</v>
      </c>
      <c r="C16" s="201" t="s">
        <v>466</v>
      </c>
    </row>
    <row r="17" spans="1:3" x14ac:dyDescent="0.25">
      <c r="A17" s="201" t="s">
        <v>467</v>
      </c>
      <c r="B17" s="201" t="s">
        <v>468</v>
      </c>
      <c r="C17" s="201" t="s">
        <v>469</v>
      </c>
    </row>
    <row r="18" spans="1:3" x14ac:dyDescent="0.25">
      <c r="A18" s="201" t="s">
        <v>470</v>
      </c>
      <c r="B18" s="201" t="s">
        <v>471</v>
      </c>
      <c r="C18" s="201" t="s">
        <v>472</v>
      </c>
    </row>
    <row r="19" spans="1:3" x14ac:dyDescent="0.25">
      <c r="A19" s="204"/>
      <c r="B19" s="205"/>
      <c r="C19" s="205" t="s">
        <v>473</v>
      </c>
    </row>
    <row r="20" spans="1:3" x14ac:dyDescent="0.25">
      <c r="A20" s="202" t="s">
        <v>474</v>
      </c>
    </row>
    <row r="21" spans="1:3" x14ac:dyDescent="0.2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5" x14ac:dyDescent="0.25"/>
  <cols>
    <col min="2" max="2" width="10.42578125" bestFit="1" customWidth="1"/>
    <col min="3" max="3" width="15.85546875" bestFit="1" customWidth="1"/>
    <col min="4" max="4" width="28.28515625" bestFit="1" customWidth="1"/>
    <col min="5" max="5" width="93.85546875" customWidth="1"/>
    <col min="6" max="6" width="2.28515625" bestFit="1" customWidth="1"/>
    <col min="7" max="7" width="24.42578125" customWidth="1"/>
    <col min="8" max="8" width="31.85546875" customWidth="1"/>
  </cols>
  <sheetData>
    <row r="1" spans="1:8" s="179" customFormat="1" ht="30.75" customHeight="1" x14ac:dyDescent="0.2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2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2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2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2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2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2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2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2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2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2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2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2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2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2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2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2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2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2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2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2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2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2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2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2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2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2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2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2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2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2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2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2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2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2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2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2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2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2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2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2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2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2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2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2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2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2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2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2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2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2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2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2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2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2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2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2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2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2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2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2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2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2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2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2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00000000-0009-0000-0000-000001000000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3.42578125" style="160" customWidth="1"/>
    <col min="2" max="2" width="24.42578125" style="160" customWidth="1"/>
    <col min="3" max="3" width="46.28515625" style="85" customWidth="1"/>
    <col min="4" max="4" width="27.85546875" style="161" customWidth="1"/>
    <col min="5" max="5" width="62.28515625" style="162" customWidth="1"/>
    <col min="6" max="6" width="5.85546875" style="160" customWidth="1"/>
    <col min="7" max="7" width="6.42578125" style="160" customWidth="1"/>
    <col min="8" max="11" width="5.7109375" style="160" customWidth="1"/>
    <col min="12" max="12" width="9.85546875" style="85" customWidth="1"/>
    <col min="13" max="16384" width="9.140625" style="85"/>
  </cols>
  <sheetData>
    <row r="1" spans="1:12" s="99" customFormat="1" ht="18.75" x14ac:dyDescent="0.3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75" x14ac:dyDescent="0.3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75" x14ac:dyDescent="0.3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25">
      <c r="A5" s="1"/>
      <c r="B5" s="1"/>
      <c r="C5" s="2"/>
      <c r="D5" s="100"/>
      <c r="E5" s="100"/>
      <c r="F5" s="431" t="s">
        <v>0</v>
      </c>
      <c r="G5" s="432"/>
      <c r="H5" s="431" t="s">
        <v>1</v>
      </c>
      <c r="I5" s="433"/>
      <c r="J5" s="433"/>
      <c r="K5" s="432"/>
    </row>
    <row r="6" spans="1:12" customFormat="1" x14ac:dyDescent="0.2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2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30" x14ac:dyDescent="0.2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2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2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30" x14ac:dyDescent="0.2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30" x14ac:dyDescent="0.2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30" x14ac:dyDescent="0.2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5" x14ac:dyDescent="0.2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5" x14ac:dyDescent="0.2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45" x14ac:dyDescent="0.2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5" x14ac:dyDescent="0.2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5" x14ac:dyDescent="0.2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2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2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30" x14ac:dyDescent="0.2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2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2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2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2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2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30" x14ac:dyDescent="0.2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2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30" x14ac:dyDescent="0.2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2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30" x14ac:dyDescent="0.2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2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2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2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2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30" x14ac:dyDescent="0.2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2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30" x14ac:dyDescent="0.2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2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2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30" x14ac:dyDescent="0.2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2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30" x14ac:dyDescent="0.2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30" x14ac:dyDescent="0.2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2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30" x14ac:dyDescent="0.2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2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2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2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2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2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2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2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30" x14ac:dyDescent="0.2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30" x14ac:dyDescent="0.2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30" x14ac:dyDescent="0.2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30" x14ac:dyDescent="0.2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30" x14ac:dyDescent="0.2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30" x14ac:dyDescent="0.2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2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30" x14ac:dyDescent="0.2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30" x14ac:dyDescent="0.2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2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2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30" x14ac:dyDescent="0.2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30" x14ac:dyDescent="0.2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30" x14ac:dyDescent="0.2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5" x14ac:dyDescent="0.2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2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ht="30" x14ac:dyDescent="0.2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30" x14ac:dyDescent="0.2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30" x14ac:dyDescent="0.2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30" x14ac:dyDescent="0.2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25">
      <c r="A74" s="107"/>
      <c r="B74" s="107"/>
      <c r="C74" s="434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30" x14ac:dyDescent="0.25">
      <c r="A75" s="107"/>
      <c r="B75" s="107"/>
      <c r="C75" s="435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25">
      <c r="A76" s="107"/>
      <c r="B76" s="107"/>
      <c r="C76" s="436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25">
      <c r="A77" s="107"/>
      <c r="B77" s="107"/>
      <c r="C77" s="437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25">
      <c r="A78" s="107"/>
      <c r="B78" s="107"/>
      <c r="C78" s="438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30" x14ac:dyDescent="0.2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2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2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2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2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2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2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2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2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30" x14ac:dyDescent="0.2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30" x14ac:dyDescent="0.2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30" x14ac:dyDescent="0.2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30" x14ac:dyDescent="0.2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30" x14ac:dyDescent="0.2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2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2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2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2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30" x14ac:dyDescent="0.2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2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30" x14ac:dyDescent="0.2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30" x14ac:dyDescent="0.2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45" x14ac:dyDescent="0.2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2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2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2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25">
      <c r="A105" s="428">
        <v>14</v>
      </c>
      <c r="B105" s="428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25">
      <c r="A106" s="429"/>
      <c r="B106" s="429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2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2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2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30" x14ac:dyDescent="0.2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2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2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2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25">
      <c r="B114" s="9"/>
      <c r="C114"/>
    </row>
    <row r="115" spans="1:11" x14ac:dyDescent="0.25">
      <c r="B115" s="163"/>
      <c r="C115"/>
      <c r="H115" s="430" t="s">
        <v>398</v>
      </c>
      <c r="I115" s="430"/>
      <c r="J115" s="430"/>
      <c r="K115" s="430"/>
    </row>
    <row r="116" spans="1:11" x14ac:dyDescent="0.25">
      <c r="B116" s="163"/>
      <c r="C116"/>
    </row>
    <row r="118" spans="1:11" x14ac:dyDescent="0.25">
      <c r="J118" s="164" t="s">
        <v>399</v>
      </c>
    </row>
  </sheetData>
  <autoFilter ref="A6:K113" xr:uid="{00000000-0009-0000-0000-000002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4.5703125" style="18" customWidth="1"/>
    <col min="2" max="2" width="18" style="18" bestFit="1" customWidth="1"/>
    <col min="3" max="3" width="14.42578125" style="15" customWidth="1"/>
    <col min="4" max="4" width="14.42578125" style="10" customWidth="1"/>
    <col min="5" max="5" width="18.7109375" style="10" customWidth="1"/>
    <col min="6" max="6" width="89.5703125" style="10" customWidth="1"/>
    <col min="7" max="8" width="5.5703125" style="18" customWidth="1"/>
    <col min="9" max="9" width="10.140625" style="18" bestFit="1" customWidth="1"/>
    <col min="10" max="14" width="5.5703125" style="18" customWidth="1"/>
    <col min="15" max="15" width="9.85546875" style="10" customWidth="1"/>
    <col min="16" max="16384" width="9.140625" style="10"/>
  </cols>
  <sheetData>
    <row r="1" spans="1:15" x14ac:dyDescent="0.2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A4" s="15"/>
      <c r="B4" s="15"/>
      <c r="J4" s="15"/>
      <c r="K4" s="15"/>
      <c r="L4" s="15"/>
      <c r="M4" s="15"/>
      <c r="N4" s="15"/>
    </row>
    <row r="5" spans="1:15" s="13" customFormat="1" x14ac:dyDescent="0.25">
      <c r="A5" s="1"/>
      <c r="B5" s="1"/>
      <c r="C5" s="1"/>
      <c r="D5" s="2"/>
      <c r="E5" s="1"/>
      <c r="F5" s="1"/>
      <c r="G5" s="441" t="s">
        <v>0</v>
      </c>
      <c r="H5" s="442"/>
      <c r="I5" s="443"/>
      <c r="J5" s="444" t="s">
        <v>1</v>
      </c>
      <c r="K5" s="444"/>
      <c r="L5" s="444"/>
      <c r="M5" s="444"/>
      <c r="N5" s="444"/>
    </row>
    <row r="6" spans="1:15" s="13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2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3" t="s">
        <v>175</v>
      </c>
      <c r="J7" s="32"/>
      <c r="K7" s="32">
        <v>1</v>
      </c>
      <c r="L7" s="32"/>
      <c r="M7" s="32"/>
      <c r="N7" s="216" t="s">
        <v>8</v>
      </c>
    </row>
    <row r="8" spans="1:15" s="14" customFormat="1" x14ac:dyDescent="0.2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6" t="s">
        <v>8</v>
      </c>
    </row>
    <row r="9" spans="1:15" s="14" customFormat="1" x14ac:dyDescent="0.2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6" t="s">
        <v>8</v>
      </c>
    </row>
    <row r="10" spans="1:15" s="14" customFormat="1" x14ac:dyDescent="0.2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6" t="s">
        <v>8</v>
      </c>
    </row>
    <row r="11" spans="1:15" s="14" customFormat="1" x14ac:dyDescent="0.2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6" t="s">
        <v>8</v>
      </c>
    </row>
    <row r="12" spans="1:15" s="14" customFormat="1" x14ac:dyDescent="0.2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6" t="s">
        <v>8</v>
      </c>
    </row>
    <row r="13" spans="1:15" s="14" customFormat="1" x14ac:dyDescent="0.2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6" t="s">
        <v>8</v>
      </c>
    </row>
    <row r="14" spans="1:15" s="14" customFormat="1" x14ac:dyDescent="0.2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6" t="s">
        <v>8</v>
      </c>
    </row>
    <row r="15" spans="1:15" s="14" customFormat="1" x14ac:dyDescent="0.2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6" t="s">
        <v>8</v>
      </c>
    </row>
    <row r="16" spans="1:15" s="14" customFormat="1" x14ac:dyDescent="0.2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6" t="s">
        <v>8</v>
      </c>
    </row>
    <row r="17" spans="1:14" s="14" customFormat="1" x14ac:dyDescent="0.2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6" t="s">
        <v>10</v>
      </c>
    </row>
    <row r="18" spans="1:14" s="14" customFormat="1" x14ac:dyDescent="0.2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6" t="s">
        <v>10</v>
      </c>
    </row>
    <row r="19" spans="1:14" s="14" customFormat="1" x14ac:dyDescent="0.2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6" t="s">
        <v>10</v>
      </c>
    </row>
    <row r="20" spans="1:14" s="14" customFormat="1" x14ac:dyDescent="0.2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6" t="s">
        <v>10</v>
      </c>
    </row>
    <row r="21" spans="1:14" s="14" customFormat="1" x14ac:dyDescent="0.2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6" t="s">
        <v>10</v>
      </c>
    </row>
    <row r="22" spans="1:14" s="14" customFormat="1" x14ac:dyDescent="0.2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6" t="s">
        <v>10</v>
      </c>
    </row>
    <row r="23" spans="1:14" s="14" customFormat="1" x14ac:dyDescent="0.2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6" t="s">
        <v>10</v>
      </c>
    </row>
    <row r="24" spans="1:14" s="14" customFormat="1" x14ac:dyDescent="0.2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6" t="s">
        <v>10</v>
      </c>
    </row>
    <row r="25" spans="1:14" s="14" customFormat="1" x14ac:dyDescent="0.2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3" t="s">
        <v>175</v>
      </c>
      <c r="J25" s="32"/>
      <c r="K25" s="32">
        <v>1</v>
      </c>
      <c r="L25" s="32"/>
      <c r="M25" s="32"/>
      <c r="N25" s="216" t="s">
        <v>8</v>
      </c>
    </row>
    <row r="26" spans="1:14" s="14" customFormat="1" x14ac:dyDescent="0.2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6" t="s">
        <v>8</v>
      </c>
    </row>
    <row r="27" spans="1:14" s="14" customFormat="1" x14ac:dyDescent="0.2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6" t="s">
        <v>8</v>
      </c>
    </row>
    <row r="28" spans="1:14" s="14" customFormat="1" x14ac:dyDescent="0.2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6" t="s">
        <v>8</v>
      </c>
    </row>
    <row r="29" spans="1:14" s="14" customFormat="1" x14ac:dyDescent="0.2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6" t="s">
        <v>8</v>
      </c>
    </row>
    <row r="30" spans="1:14" s="14" customFormat="1" x14ac:dyDescent="0.2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6" t="s">
        <v>8</v>
      </c>
    </row>
    <row r="31" spans="1:14" s="14" customFormat="1" x14ac:dyDescent="0.2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6" t="s">
        <v>8</v>
      </c>
    </row>
    <row r="32" spans="1:14" s="14" customFormat="1" x14ac:dyDescent="0.2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6" t="s">
        <v>8</v>
      </c>
    </row>
    <row r="33" spans="1:14" s="14" customFormat="1" x14ac:dyDescent="0.2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5" t="s">
        <v>7</v>
      </c>
    </row>
    <row r="34" spans="1:14" s="14" customFormat="1" x14ac:dyDescent="0.2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6" t="s">
        <v>9</v>
      </c>
    </row>
    <row r="35" spans="1:14" s="14" customFormat="1" x14ac:dyDescent="0.2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6" t="s">
        <v>9</v>
      </c>
    </row>
    <row r="36" spans="1:14" s="14" customFormat="1" x14ac:dyDescent="0.2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6" t="s">
        <v>10</v>
      </c>
    </row>
    <row r="37" spans="1:14" s="14" customFormat="1" x14ac:dyDescent="0.2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6" t="s">
        <v>8</v>
      </c>
    </row>
    <row r="38" spans="1:14" s="14" customFormat="1" x14ac:dyDescent="0.2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6" t="s">
        <v>8</v>
      </c>
    </row>
    <row r="39" spans="1:14" s="14" customFormat="1" x14ac:dyDescent="0.2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6" t="s">
        <v>8</v>
      </c>
    </row>
    <row r="40" spans="1:14" s="14" customFormat="1" x14ac:dyDescent="0.2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6" t="s">
        <v>8</v>
      </c>
    </row>
    <row r="41" spans="1:14" s="14" customFormat="1" x14ac:dyDescent="0.2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6" t="s">
        <v>8</v>
      </c>
    </row>
    <row r="42" spans="1:14" s="14" customFormat="1" x14ac:dyDescent="0.2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6" t="s">
        <v>8</v>
      </c>
    </row>
    <row r="43" spans="1:14" s="14" customFormat="1" x14ac:dyDescent="0.2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6" t="s">
        <v>8</v>
      </c>
    </row>
    <row r="44" spans="1:14" s="14" customFormat="1" x14ac:dyDescent="0.2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6" t="s">
        <v>8</v>
      </c>
    </row>
    <row r="45" spans="1:14" s="14" customFormat="1" x14ac:dyDescent="0.2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6" t="s">
        <v>8</v>
      </c>
    </row>
    <row r="46" spans="1:14" s="14" customFormat="1" x14ac:dyDescent="0.2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6" t="s">
        <v>8</v>
      </c>
    </row>
    <row r="47" spans="1:14" s="14" customFormat="1" x14ac:dyDescent="0.2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6" t="s">
        <v>8</v>
      </c>
    </row>
    <row r="48" spans="1:14" s="14" customFormat="1" x14ac:dyDescent="0.2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6" t="s">
        <v>10</v>
      </c>
    </row>
    <row r="49" spans="1:14" s="14" customFormat="1" x14ac:dyDescent="0.2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6" t="s">
        <v>10</v>
      </c>
    </row>
    <row r="50" spans="1:14" s="14" customFormat="1" x14ac:dyDescent="0.2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6" t="s">
        <v>8</v>
      </c>
    </row>
    <row r="51" spans="1:14" s="14" customFormat="1" x14ac:dyDescent="0.2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6" t="s">
        <v>8</v>
      </c>
    </row>
    <row r="52" spans="1:14" s="14" customFormat="1" x14ac:dyDescent="0.2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6" t="s">
        <v>8</v>
      </c>
    </row>
    <row r="53" spans="1:14" s="14" customFormat="1" x14ac:dyDescent="0.2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6" t="s">
        <v>8</v>
      </c>
    </row>
    <row r="54" spans="1:14" s="14" customFormat="1" x14ac:dyDescent="0.2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6" t="s">
        <v>8</v>
      </c>
    </row>
    <row r="55" spans="1:14" s="14" customFormat="1" x14ac:dyDescent="0.2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6" t="s">
        <v>9</v>
      </c>
    </row>
    <row r="56" spans="1:14" s="14" customFormat="1" x14ac:dyDescent="0.2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6" t="s">
        <v>8</v>
      </c>
    </row>
    <row r="57" spans="1:14" s="14" customFormat="1" x14ac:dyDescent="0.2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6" t="s">
        <v>9</v>
      </c>
    </row>
    <row r="58" spans="1:14" s="14" customFormat="1" x14ac:dyDescent="0.2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6" t="s">
        <v>8</v>
      </c>
    </row>
    <row r="59" spans="1:14" s="14" customFormat="1" x14ac:dyDescent="0.2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6" t="s">
        <v>8</v>
      </c>
    </row>
    <row r="60" spans="1:14" s="14" customFormat="1" x14ac:dyDescent="0.2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6" t="s">
        <v>8</v>
      </c>
    </row>
    <row r="61" spans="1:14" s="14" customFormat="1" x14ac:dyDescent="0.2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6" t="s">
        <v>9</v>
      </c>
    </row>
    <row r="62" spans="1:14" s="14" customFormat="1" x14ac:dyDescent="0.2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6" t="s">
        <v>10</v>
      </c>
    </row>
    <row r="63" spans="1:14" s="14" customFormat="1" x14ac:dyDescent="0.2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6" t="s">
        <v>10</v>
      </c>
    </row>
    <row r="64" spans="1:14" s="14" customFormat="1" x14ac:dyDescent="0.2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6" t="s">
        <v>10</v>
      </c>
    </row>
    <row r="65" spans="1:14" s="14" customFormat="1" x14ac:dyDescent="0.2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6" t="s">
        <v>10</v>
      </c>
    </row>
    <row r="66" spans="1:14" s="14" customFormat="1" x14ac:dyDescent="0.2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6" t="s">
        <v>9</v>
      </c>
    </row>
    <row r="67" spans="1:14" s="14" customFormat="1" x14ac:dyDescent="0.2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6" t="s">
        <v>10</v>
      </c>
    </row>
    <row r="68" spans="1:14" s="14" customFormat="1" x14ac:dyDescent="0.2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6" t="s">
        <v>10</v>
      </c>
    </row>
    <row r="69" spans="1:14" s="14" customFormat="1" x14ac:dyDescent="0.2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6" t="s">
        <v>10</v>
      </c>
    </row>
    <row r="70" spans="1:14" s="14" customFormat="1" x14ac:dyDescent="0.2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6" t="s">
        <v>10</v>
      </c>
    </row>
    <row r="71" spans="1:14" s="14" customFormat="1" x14ac:dyDescent="0.2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6" t="s">
        <v>10</v>
      </c>
    </row>
    <row r="72" spans="1:14" s="14" customFormat="1" x14ac:dyDescent="0.2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6" t="s">
        <v>10</v>
      </c>
    </row>
    <row r="73" spans="1:14" s="14" customFormat="1" x14ac:dyDescent="0.2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6" t="s">
        <v>10</v>
      </c>
    </row>
    <row r="74" spans="1:14" s="14" customFormat="1" x14ac:dyDescent="0.2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6" t="s">
        <v>10</v>
      </c>
    </row>
    <row r="75" spans="1:14" s="14" customFormat="1" x14ac:dyDescent="0.2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6" t="s">
        <v>8</v>
      </c>
    </row>
    <row r="76" spans="1:14" s="14" customFormat="1" x14ac:dyDescent="0.2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6" t="s">
        <v>10</v>
      </c>
    </row>
    <row r="77" spans="1:14" s="14" customFormat="1" x14ac:dyDescent="0.2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6" t="s">
        <v>8</v>
      </c>
    </row>
    <row r="78" spans="1:14" s="14" customFormat="1" x14ac:dyDescent="0.2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6" t="s">
        <v>8</v>
      </c>
    </row>
    <row r="79" spans="1:14" s="14" customFormat="1" x14ac:dyDescent="0.2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6" t="s">
        <v>10</v>
      </c>
    </row>
    <row r="80" spans="1:14" s="14" customFormat="1" x14ac:dyDescent="0.2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6" t="s">
        <v>10</v>
      </c>
    </row>
    <row r="81" spans="1:14" s="14" customFormat="1" x14ac:dyDescent="0.2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6" t="s">
        <v>10</v>
      </c>
    </row>
    <row r="82" spans="1:14" s="14" customFormat="1" x14ac:dyDescent="0.2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6" t="s">
        <v>10</v>
      </c>
    </row>
    <row r="83" spans="1:14" s="14" customFormat="1" x14ac:dyDescent="0.2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6" t="s">
        <v>8</v>
      </c>
    </row>
    <row r="84" spans="1:14" s="14" customFormat="1" x14ac:dyDescent="0.2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6" t="s">
        <v>10</v>
      </c>
    </row>
    <row r="85" spans="1:14" s="14" customFormat="1" x14ac:dyDescent="0.2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6" t="s">
        <v>8</v>
      </c>
    </row>
    <row r="86" spans="1:14" s="14" customFormat="1" x14ac:dyDescent="0.2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6" t="s">
        <v>8</v>
      </c>
    </row>
    <row r="87" spans="1:14" s="14" customFormat="1" x14ac:dyDescent="0.2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6" t="s">
        <v>8</v>
      </c>
    </row>
    <row r="88" spans="1:14" s="14" customFormat="1" x14ac:dyDescent="0.2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6" t="s">
        <v>8</v>
      </c>
    </row>
    <row r="89" spans="1:14" s="14" customFormat="1" x14ac:dyDescent="0.2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6" t="s">
        <v>8</v>
      </c>
    </row>
    <row r="90" spans="1:14" s="14" customFormat="1" x14ac:dyDescent="0.2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6" t="s">
        <v>8</v>
      </c>
    </row>
    <row r="91" spans="1:14" s="14" customFormat="1" x14ac:dyDescent="0.2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6" t="s">
        <v>8</v>
      </c>
    </row>
    <row r="92" spans="1:14" s="14" customFormat="1" x14ac:dyDescent="0.2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6" t="s">
        <v>8</v>
      </c>
    </row>
    <row r="93" spans="1:14" s="14" customFormat="1" x14ac:dyDescent="0.2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6" t="s">
        <v>8</v>
      </c>
    </row>
    <row r="94" spans="1:14" s="14" customFormat="1" x14ac:dyDescent="0.2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6" t="s">
        <v>8</v>
      </c>
    </row>
    <row r="95" spans="1:14" s="14" customFormat="1" x14ac:dyDescent="0.2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6" t="s">
        <v>10</v>
      </c>
    </row>
    <row r="96" spans="1:14" s="14" customFormat="1" x14ac:dyDescent="0.2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6" t="s">
        <v>10</v>
      </c>
    </row>
    <row r="97" spans="1:14" s="14" customFormat="1" x14ac:dyDescent="0.2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6" t="s">
        <v>10</v>
      </c>
    </row>
    <row r="98" spans="1:14" s="14" customFormat="1" x14ac:dyDescent="0.2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6" t="s">
        <v>10</v>
      </c>
    </row>
    <row r="99" spans="1:14" s="14" customFormat="1" x14ac:dyDescent="0.2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6" t="s">
        <v>10</v>
      </c>
    </row>
    <row r="100" spans="1:14" s="14" customFormat="1" x14ac:dyDescent="0.2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6" t="s">
        <v>10</v>
      </c>
    </row>
    <row r="101" spans="1:14" s="14" customFormat="1" x14ac:dyDescent="0.2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6" t="s">
        <v>10</v>
      </c>
    </row>
    <row r="102" spans="1:14" s="14" customFormat="1" x14ac:dyDescent="0.2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6" t="s">
        <v>9</v>
      </c>
    </row>
    <row r="103" spans="1:14" s="14" customFormat="1" x14ac:dyDescent="0.2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5" t="s">
        <v>7</v>
      </c>
    </row>
    <row r="104" spans="1:14" s="14" customFormat="1" x14ac:dyDescent="0.2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5" t="s">
        <v>7</v>
      </c>
    </row>
    <row r="105" spans="1:14" s="14" customFormat="1" x14ac:dyDescent="0.2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5" t="s">
        <v>7</v>
      </c>
    </row>
    <row r="106" spans="1:14" s="14" customFormat="1" x14ac:dyDescent="0.2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5" t="s">
        <v>7</v>
      </c>
    </row>
    <row r="107" spans="1:14" s="14" customFormat="1" x14ac:dyDescent="0.2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6" t="s">
        <v>8</v>
      </c>
    </row>
    <row r="108" spans="1:14" s="14" customFormat="1" x14ac:dyDescent="0.2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6" t="s">
        <v>8</v>
      </c>
    </row>
    <row r="109" spans="1:14" s="14" customFormat="1" x14ac:dyDescent="0.2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6" t="s">
        <v>8</v>
      </c>
    </row>
    <row r="110" spans="1:14" s="14" customFormat="1" x14ac:dyDescent="0.2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6" t="s">
        <v>8</v>
      </c>
    </row>
    <row r="111" spans="1:14" s="14" customFormat="1" x14ac:dyDescent="0.2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5" t="s">
        <v>7</v>
      </c>
    </row>
    <row r="112" spans="1:14" s="14" customFormat="1" x14ac:dyDescent="0.2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6" t="s">
        <v>9</v>
      </c>
    </row>
    <row r="113" spans="1:14" s="14" customFormat="1" x14ac:dyDescent="0.2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6" t="s">
        <v>10</v>
      </c>
    </row>
    <row r="114" spans="1:14" s="14" customFormat="1" x14ac:dyDescent="0.2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6" t="s">
        <v>8</v>
      </c>
    </row>
    <row r="115" spans="1:14" s="14" customFormat="1" x14ac:dyDescent="0.2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6" t="s">
        <v>8</v>
      </c>
    </row>
    <row r="116" spans="1:14" s="14" customFormat="1" x14ac:dyDescent="0.2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5" t="s">
        <v>7</v>
      </c>
    </row>
    <row r="117" spans="1:14" s="14" customFormat="1" x14ac:dyDescent="0.2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6" t="s">
        <v>8</v>
      </c>
    </row>
    <row r="118" spans="1:14" s="14" customFormat="1" x14ac:dyDescent="0.2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6" t="s">
        <v>8</v>
      </c>
    </row>
    <row r="119" spans="1:14" s="14" customFormat="1" x14ac:dyDescent="0.2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6" t="s">
        <v>8</v>
      </c>
    </row>
    <row r="120" spans="1:14" s="14" customFormat="1" x14ac:dyDescent="0.2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5" t="s">
        <v>7</v>
      </c>
    </row>
    <row r="121" spans="1:14" s="14" customFormat="1" x14ac:dyDescent="0.2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6" t="s">
        <v>8</v>
      </c>
    </row>
    <row r="122" spans="1:14" s="14" customFormat="1" x14ac:dyDescent="0.2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5" t="s">
        <v>7</v>
      </c>
    </row>
    <row r="123" spans="1:14" s="14" customFormat="1" x14ac:dyDescent="0.2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6" t="s">
        <v>8</v>
      </c>
    </row>
    <row r="124" spans="1:14" s="14" customFormat="1" x14ac:dyDescent="0.2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6" t="s">
        <v>8</v>
      </c>
    </row>
    <row r="125" spans="1:14" s="14" customFormat="1" x14ac:dyDescent="0.2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6" t="s">
        <v>8</v>
      </c>
    </row>
    <row r="126" spans="1:14" s="14" customFormat="1" x14ac:dyDescent="0.2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6" t="s">
        <v>8</v>
      </c>
    </row>
    <row r="127" spans="1:14" s="14" customFormat="1" x14ac:dyDescent="0.2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6" t="s">
        <v>10</v>
      </c>
    </row>
    <row r="128" spans="1:14" s="14" customFormat="1" x14ac:dyDescent="0.2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6" t="s">
        <v>10</v>
      </c>
    </row>
    <row r="129" spans="1:14" s="14" customFormat="1" x14ac:dyDescent="0.2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6" t="s">
        <v>10</v>
      </c>
    </row>
    <row r="130" spans="1:14" s="14" customFormat="1" x14ac:dyDescent="0.2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6" t="s">
        <v>10</v>
      </c>
    </row>
    <row r="131" spans="1:14" s="14" customFormat="1" x14ac:dyDescent="0.2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6" t="s">
        <v>10</v>
      </c>
    </row>
    <row r="132" spans="1:14" s="14" customFormat="1" x14ac:dyDescent="0.2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6" t="s">
        <v>10</v>
      </c>
    </row>
    <row r="133" spans="1:14" s="14" customFormat="1" x14ac:dyDescent="0.2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6" t="s">
        <v>10</v>
      </c>
    </row>
    <row r="134" spans="1:14" s="14" customFormat="1" x14ac:dyDescent="0.2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6" t="s">
        <v>10</v>
      </c>
    </row>
    <row r="135" spans="1:14" s="14" customFormat="1" x14ac:dyDescent="0.2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6" t="s">
        <v>10</v>
      </c>
    </row>
    <row r="136" spans="1:14" s="14" customFormat="1" x14ac:dyDescent="0.2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6" t="s">
        <v>10</v>
      </c>
    </row>
    <row r="137" spans="1:14" s="14" customFormat="1" x14ac:dyDescent="0.2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5" t="s">
        <v>7</v>
      </c>
    </row>
    <row r="138" spans="1:14" s="14" customFormat="1" x14ac:dyDescent="0.2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5" t="s">
        <v>7</v>
      </c>
    </row>
    <row r="139" spans="1:14" s="14" customFormat="1" x14ac:dyDescent="0.2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5" t="s">
        <v>7</v>
      </c>
    </row>
    <row r="140" spans="1:14" s="14" customFormat="1" x14ac:dyDescent="0.2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5" t="s">
        <v>7</v>
      </c>
    </row>
    <row r="141" spans="1:14" s="14" customFormat="1" x14ac:dyDescent="0.2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5" t="s">
        <v>7</v>
      </c>
    </row>
    <row r="142" spans="1:14" s="14" customFormat="1" x14ac:dyDescent="0.2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5" t="s">
        <v>7</v>
      </c>
    </row>
    <row r="143" spans="1:14" s="14" customFormat="1" x14ac:dyDescent="0.2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5" t="s">
        <v>7</v>
      </c>
    </row>
    <row r="144" spans="1:14" s="14" customFormat="1" x14ac:dyDescent="0.2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5" t="s">
        <v>7</v>
      </c>
    </row>
    <row r="145" spans="1:14" s="14" customFormat="1" x14ac:dyDescent="0.2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5" t="s">
        <v>7</v>
      </c>
    </row>
    <row r="146" spans="1:14" s="14" customFormat="1" x14ac:dyDescent="0.2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6" t="s">
        <v>10</v>
      </c>
    </row>
    <row r="147" spans="1:14" s="14" customFormat="1" x14ac:dyDescent="0.2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6" t="s">
        <v>10</v>
      </c>
    </row>
    <row r="148" spans="1:14" s="14" customFormat="1" x14ac:dyDescent="0.2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6" t="s">
        <v>10</v>
      </c>
    </row>
    <row r="149" spans="1:14" s="14" customFormat="1" x14ac:dyDescent="0.2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6" t="s">
        <v>9</v>
      </c>
    </row>
    <row r="150" spans="1:14" s="14" customFormat="1" x14ac:dyDescent="0.2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6" t="s">
        <v>10</v>
      </c>
    </row>
    <row r="151" spans="1:14" x14ac:dyDescent="0.2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4"/>
    </row>
    <row r="152" spans="1:14" x14ac:dyDescent="0.25">
      <c r="C152" s="9"/>
      <c r="D152" s="13"/>
    </row>
    <row r="153" spans="1:14" x14ac:dyDescent="0.25">
      <c r="B153" s="84"/>
      <c r="C153" s="16"/>
      <c r="D153" s="440" t="s">
        <v>128</v>
      </c>
      <c r="E153" s="70" t="s">
        <v>111</v>
      </c>
      <c r="J153" s="439"/>
      <c r="K153" s="439"/>
      <c r="L153" s="439"/>
      <c r="M153" s="439"/>
    </row>
    <row r="154" spans="1:14" x14ac:dyDescent="0.25">
      <c r="B154" s="84"/>
      <c r="C154" s="16"/>
      <c r="D154" s="440"/>
      <c r="E154" s="72" t="s">
        <v>115</v>
      </c>
    </row>
    <row r="155" spans="1:14" x14ac:dyDescent="0.25">
      <c r="B155" s="84"/>
      <c r="E155" s="72" t="s">
        <v>116</v>
      </c>
    </row>
    <row r="156" spans="1:14" x14ac:dyDescent="0.25">
      <c r="E156" s="72" t="s">
        <v>117</v>
      </c>
      <c r="L156" s="21"/>
    </row>
    <row r="157" spans="1:14" x14ac:dyDescent="0.25">
      <c r="E157" s="72" t="s">
        <v>107</v>
      </c>
    </row>
    <row r="158" spans="1:14" x14ac:dyDescent="0.25">
      <c r="E158" s="72" t="s">
        <v>101</v>
      </c>
    </row>
    <row r="159" spans="1:14" x14ac:dyDescent="0.25">
      <c r="E159" s="72" t="s">
        <v>105</v>
      </c>
    </row>
    <row r="160" spans="1:14" x14ac:dyDescent="0.25">
      <c r="E160" s="72" t="s">
        <v>114</v>
      </c>
    </row>
    <row r="161" spans="5:5" x14ac:dyDescent="0.25">
      <c r="E161" s="72" t="s">
        <v>110</v>
      </c>
    </row>
    <row r="162" spans="5:5" x14ac:dyDescent="0.25">
      <c r="E162" s="72" t="s">
        <v>108</v>
      </c>
    </row>
    <row r="163" spans="5:5" x14ac:dyDescent="0.25">
      <c r="E163" s="72" t="s">
        <v>118</v>
      </c>
    </row>
    <row r="164" spans="5:5" x14ac:dyDescent="0.25">
      <c r="E164" s="72" t="s">
        <v>119</v>
      </c>
    </row>
    <row r="165" spans="5:5" x14ac:dyDescent="0.25">
      <c r="E165" s="72" t="s">
        <v>104</v>
      </c>
    </row>
    <row r="166" spans="5:5" x14ac:dyDescent="0.25">
      <c r="E166" s="72" t="s">
        <v>129</v>
      </c>
    </row>
    <row r="167" spans="5:5" x14ac:dyDescent="0.25">
      <c r="E167" s="72" t="s">
        <v>112</v>
      </c>
    </row>
    <row r="168" spans="5:5" x14ac:dyDescent="0.25">
      <c r="E168" s="72" t="s">
        <v>120</v>
      </c>
    </row>
    <row r="169" spans="5:5" x14ac:dyDescent="0.25">
      <c r="E169" s="72" t="s">
        <v>121</v>
      </c>
    </row>
    <row r="170" spans="5:5" x14ac:dyDescent="0.25">
      <c r="E170" s="72" t="s">
        <v>130</v>
      </c>
    </row>
    <row r="171" spans="5:5" x14ac:dyDescent="0.25">
      <c r="E171" s="72" t="s">
        <v>122</v>
      </c>
    </row>
    <row r="172" spans="5:5" x14ac:dyDescent="0.25">
      <c r="E172" s="72" t="s">
        <v>123</v>
      </c>
    </row>
    <row r="173" spans="5:5" x14ac:dyDescent="0.25">
      <c r="E173" s="72" t="s">
        <v>103</v>
      </c>
    </row>
    <row r="174" spans="5:5" x14ac:dyDescent="0.25">
      <c r="E174" s="72" t="s">
        <v>124</v>
      </c>
    </row>
    <row r="175" spans="5:5" x14ac:dyDescent="0.25">
      <c r="E175" s="72" t="s">
        <v>125</v>
      </c>
    </row>
    <row r="176" spans="5:5" x14ac:dyDescent="0.25">
      <c r="E176" s="72" t="s">
        <v>126</v>
      </c>
    </row>
    <row r="177" spans="5:5" x14ac:dyDescent="0.25">
      <c r="E177" s="72" t="s">
        <v>127</v>
      </c>
    </row>
    <row r="178" spans="5:5" x14ac:dyDescent="0.25">
      <c r="E178" s="71" t="s">
        <v>99</v>
      </c>
    </row>
  </sheetData>
  <autoFilter ref="A6:O151" xr:uid="{00000000-0009-0000-0000-000003000000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0"/>
  <sheetViews>
    <sheetView showGridLines="0" zoomScale="86" zoomScaleNormal="86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9.140625" defaultRowHeight="15" x14ac:dyDescent="0.25"/>
  <cols>
    <col min="1" max="1" width="4.5703125" style="305" customWidth="1"/>
    <col min="2" max="2" width="18" style="301" hidden="1" customWidth="1"/>
    <col min="3" max="3" width="22.140625" style="300" customWidth="1"/>
    <col min="4" max="4" width="68" style="311" customWidth="1"/>
    <col min="5" max="5" width="18.7109375" style="299" customWidth="1"/>
    <col min="6" max="6" width="74" style="311" customWidth="1"/>
    <col min="7" max="8" width="5.5703125" style="301" customWidth="1"/>
    <col min="9" max="9" width="10.140625" style="301" customWidth="1"/>
    <col min="10" max="14" width="5.5703125" style="301" customWidth="1"/>
    <col min="15" max="15" width="9.85546875" style="299" customWidth="1"/>
    <col min="16" max="16384" width="9.140625" style="299"/>
  </cols>
  <sheetData>
    <row r="1" spans="1:15" ht="18.75" x14ac:dyDescent="0.25">
      <c r="A1" s="304"/>
      <c r="B1" s="11"/>
      <c r="C1" s="11"/>
      <c r="D1" s="310"/>
      <c r="F1" s="349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ht="18.75" x14ac:dyDescent="0.25">
      <c r="A2" s="304"/>
      <c r="B2" s="11"/>
      <c r="C2" s="11"/>
      <c r="D2" s="310"/>
      <c r="F2" s="349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ht="18.75" x14ac:dyDescent="0.25">
      <c r="A3" s="304"/>
      <c r="B3" s="11"/>
      <c r="C3" s="11"/>
      <c r="D3" s="310"/>
      <c r="F3" s="349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B4" s="300"/>
      <c r="J4" s="300"/>
      <c r="K4" s="300"/>
      <c r="L4" s="300"/>
      <c r="M4" s="300"/>
      <c r="N4" s="300"/>
    </row>
    <row r="5" spans="1:15" s="302" customFormat="1" x14ac:dyDescent="0.25">
      <c r="A5" s="306"/>
      <c r="B5" s="1"/>
      <c r="C5" s="1"/>
      <c r="D5" s="2"/>
      <c r="E5" s="1"/>
      <c r="F5" s="100"/>
      <c r="G5" s="441" t="s">
        <v>0</v>
      </c>
      <c r="H5" s="442"/>
      <c r="I5" s="443"/>
      <c r="J5" s="444" t="s">
        <v>1</v>
      </c>
      <c r="K5" s="444"/>
      <c r="L5" s="444"/>
      <c r="M5" s="444"/>
      <c r="N5" s="444"/>
    </row>
    <row r="6" spans="1:15" s="302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59" customFormat="1" ht="30" x14ac:dyDescent="0.25">
      <c r="A7" s="360">
        <v>1</v>
      </c>
      <c r="B7" s="361"/>
      <c r="C7" s="362" t="s">
        <v>557</v>
      </c>
      <c r="D7" s="472" t="s">
        <v>664</v>
      </c>
      <c r="E7" s="363" t="s">
        <v>115</v>
      </c>
      <c r="F7" s="472" t="s">
        <v>665</v>
      </c>
      <c r="G7" s="360"/>
      <c r="H7" s="360">
        <v>1</v>
      </c>
      <c r="I7" s="364" t="s">
        <v>180</v>
      </c>
      <c r="J7" s="360"/>
      <c r="K7" s="360"/>
      <c r="L7" s="360"/>
      <c r="M7" s="360">
        <v>1</v>
      </c>
      <c r="N7" s="364" t="s">
        <v>10</v>
      </c>
    </row>
    <row r="8" spans="1:15" s="359" customFormat="1" x14ac:dyDescent="0.25">
      <c r="A8" s="355">
        <v>2</v>
      </c>
      <c r="B8" s="355" t="s">
        <v>35</v>
      </c>
      <c r="C8" s="365" t="s">
        <v>557</v>
      </c>
      <c r="D8" s="352" t="s">
        <v>558</v>
      </c>
      <c r="E8" s="357" t="s">
        <v>104</v>
      </c>
      <c r="F8" s="353" t="s">
        <v>582</v>
      </c>
      <c r="G8" s="355"/>
      <c r="H8" s="355">
        <v>1</v>
      </c>
      <c r="I8" s="366" t="s">
        <v>180</v>
      </c>
      <c r="J8" s="355"/>
      <c r="K8" s="355"/>
      <c r="L8" s="355"/>
      <c r="M8" s="355">
        <v>1</v>
      </c>
      <c r="N8" s="366" t="s">
        <v>10</v>
      </c>
    </row>
    <row r="9" spans="1:15" s="359" customFormat="1" ht="30" x14ac:dyDescent="0.25">
      <c r="A9" s="355">
        <v>3</v>
      </c>
      <c r="B9" s="355" t="s">
        <v>35</v>
      </c>
      <c r="C9" s="365" t="s">
        <v>557</v>
      </c>
      <c r="D9" s="352" t="s">
        <v>559</v>
      </c>
      <c r="E9" s="357" t="s">
        <v>108</v>
      </c>
      <c r="F9" s="352" t="s">
        <v>560</v>
      </c>
      <c r="G9" s="355"/>
      <c r="H9" s="355">
        <v>1</v>
      </c>
      <c r="I9" s="368" t="s">
        <v>180</v>
      </c>
      <c r="J9" s="355"/>
      <c r="K9" s="355"/>
      <c r="L9" s="355">
        <v>1</v>
      </c>
      <c r="M9" s="355"/>
      <c r="N9" s="368" t="s">
        <v>9</v>
      </c>
    </row>
    <row r="10" spans="1:15" s="359" customFormat="1" x14ac:dyDescent="0.25">
      <c r="A10" s="355">
        <v>4</v>
      </c>
      <c r="B10" s="355" t="s">
        <v>35</v>
      </c>
      <c r="C10" s="356" t="s">
        <v>557</v>
      </c>
      <c r="D10" s="354" t="s">
        <v>620</v>
      </c>
      <c r="E10" s="367" t="s">
        <v>110</v>
      </c>
      <c r="F10" s="354" t="s">
        <v>621</v>
      </c>
      <c r="G10" s="355"/>
      <c r="H10" s="355">
        <v>1</v>
      </c>
      <c r="I10" s="368" t="s">
        <v>180</v>
      </c>
      <c r="J10" s="355"/>
      <c r="K10" s="355"/>
      <c r="L10" s="355">
        <v>1</v>
      </c>
      <c r="M10" s="355"/>
      <c r="N10" s="368" t="s">
        <v>9</v>
      </c>
    </row>
    <row r="11" spans="1:15" s="359" customFormat="1" x14ac:dyDescent="0.25">
      <c r="A11" s="355">
        <v>5</v>
      </c>
      <c r="B11" s="355" t="s">
        <v>35</v>
      </c>
      <c r="C11" s="368" t="s">
        <v>557</v>
      </c>
      <c r="D11" s="354" t="s">
        <v>622</v>
      </c>
      <c r="E11" s="357" t="s">
        <v>110</v>
      </c>
      <c r="F11" s="354" t="s">
        <v>623</v>
      </c>
      <c r="G11" s="355"/>
      <c r="H11" s="355">
        <v>1</v>
      </c>
      <c r="I11" s="355" t="s">
        <v>180</v>
      </c>
      <c r="J11" s="355"/>
      <c r="K11" s="355"/>
      <c r="L11" s="355">
        <v>1</v>
      </c>
      <c r="M11" s="355"/>
      <c r="N11" s="355" t="s">
        <v>9</v>
      </c>
    </row>
    <row r="12" spans="1:15" s="359" customFormat="1" x14ac:dyDescent="0.25">
      <c r="A12" s="355">
        <v>6</v>
      </c>
      <c r="B12" s="355"/>
      <c r="C12" s="355" t="s">
        <v>557</v>
      </c>
      <c r="D12" s="352" t="s">
        <v>569</v>
      </c>
      <c r="E12" s="357" t="s">
        <v>104</v>
      </c>
      <c r="F12" s="352" t="s">
        <v>157</v>
      </c>
      <c r="G12" s="355"/>
      <c r="H12" s="355">
        <v>1</v>
      </c>
      <c r="I12" s="368" t="s">
        <v>180</v>
      </c>
      <c r="J12" s="355"/>
      <c r="K12" s="355"/>
      <c r="L12" s="355">
        <v>1</v>
      </c>
      <c r="M12" s="355"/>
      <c r="N12" s="368" t="s">
        <v>9</v>
      </c>
    </row>
    <row r="13" spans="1:15" s="359" customFormat="1" x14ac:dyDescent="0.25">
      <c r="A13" s="369">
        <v>7</v>
      </c>
      <c r="B13" s="355"/>
      <c r="C13" s="370" t="s">
        <v>557</v>
      </c>
      <c r="D13" s="371" t="s">
        <v>631</v>
      </c>
      <c r="E13" s="372" t="s">
        <v>566</v>
      </c>
      <c r="F13" s="373" t="s">
        <v>567</v>
      </c>
      <c r="G13" s="369"/>
      <c r="H13" s="369">
        <v>1</v>
      </c>
      <c r="I13" s="374" t="s">
        <v>180</v>
      </c>
      <c r="J13" s="369"/>
      <c r="K13" s="369"/>
      <c r="L13" s="369">
        <v>1</v>
      </c>
      <c r="M13" s="369"/>
      <c r="N13" s="374" t="s">
        <v>9</v>
      </c>
    </row>
    <row r="14" spans="1:15" s="359" customFormat="1" x14ac:dyDescent="0.25">
      <c r="A14" s="355">
        <v>8</v>
      </c>
      <c r="B14" s="355" t="s">
        <v>149</v>
      </c>
      <c r="C14" s="356" t="s">
        <v>556</v>
      </c>
      <c r="D14" s="46" t="s">
        <v>628</v>
      </c>
      <c r="E14" s="367" t="s">
        <v>556</v>
      </c>
      <c r="F14" s="354" t="s">
        <v>629</v>
      </c>
      <c r="G14" s="355">
        <v>1</v>
      </c>
      <c r="H14" s="355"/>
      <c r="I14" s="368" t="s">
        <v>175</v>
      </c>
      <c r="J14" s="355"/>
      <c r="K14" s="355">
        <v>1</v>
      </c>
      <c r="L14" s="355"/>
      <c r="M14" s="355"/>
      <c r="N14" s="368" t="s">
        <v>8</v>
      </c>
    </row>
    <row r="15" spans="1:15" s="359" customFormat="1" x14ac:dyDescent="0.25">
      <c r="A15" s="355">
        <v>9</v>
      </c>
      <c r="B15" s="355" t="s">
        <v>149</v>
      </c>
      <c r="C15" s="368" t="s">
        <v>556</v>
      </c>
      <c r="D15" s="375" t="s">
        <v>578</v>
      </c>
      <c r="E15" s="376" t="s">
        <v>117</v>
      </c>
      <c r="F15" s="354" t="s">
        <v>630</v>
      </c>
      <c r="G15" s="377">
        <v>1</v>
      </c>
      <c r="H15" s="377"/>
      <c r="I15" s="368" t="s">
        <v>175</v>
      </c>
      <c r="J15" s="377"/>
      <c r="K15" s="377">
        <v>1</v>
      </c>
      <c r="L15" s="377"/>
      <c r="M15" s="377"/>
      <c r="N15" s="368" t="s">
        <v>8</v>
      </c>
    </row>
    <row r="16" spans="1:15" s="359" customFormat="1" x14ac:dyDescent="0.25">
      <c r="A16" s="369">
        <v>10</v>
      </c>
      <c r="B16" s="369"/>
      <c r="C16" s="374" t="s">
        <v>556</v>
      </c>
      <c r="D16" s="378" t="s">
        <v>650</v>
      </c>
      <c r="E16" s="379" t="s">
        <v>556</v>
      </c>
      <c r="F16" s="371" t="s">
        <v>651</v>
      </c>
      <c r="G16" s="380">
        <v>1</v>
      </c>
      <c r="H16" s="380"/>
      <c r="I16" s="374" t="s">
        <v>652</v>
      </c>
      <c r="J16" s="380"/>
      <c r="K16" s="380">
        <v>1</v>
      </c>
      <c r="L16" s="380"/>
      <c r="M16" s="380"/>
      <c r="N16" s="374" t="s">
        <v>8</v>
      </c>
    </row>
    <row r="17" spans="1:14" s="359" customFormat="1" x14ac:dyDescent="0.25">
      <c r="A17" s="355">
        <v>11</v>
      </c>
      <c r="B17" s="355" t="s">
        <v>163</v>
      </c>
      <c r="C17" s="368" t="s">
        <v>554</v>
      </c>
      <c r="D17" s="375" t="s">
        <v>580</v>
      </c>
      <c r="E17" s="376" t="s">
        <v>117</v>
      </c>
      <c r="F17" s="352" t="s">
        <v>581</v>
      </c>
      <c r="G17" s="377">
        <v>1</v>
      </c>
      <c r="H17" s="377"/>
      <c r="I17" s="355" t="s">
        <v>175</v>
      </c>
      <c r="J17" s="377"/>
      <c r="K17" s="377">
        <v>1</v>
      </c>
      <c r="L17" s="377"/>
      <c r="M17" s="377"/>
      <c r="N17" s="377" t="s">
        <v>8</v>
      </c>
    </row>
    <row r="18" spans="1:14" s="359" customFormat="1" ht="30" x14ac:dyDescent="0.25">
      <c r="A18" s="355">
        <v>12</v>
      </c>
      <c r="B18" s="355" t="s">
        <v>35</v>
      </c>
      <c r="C18" s="356" t="s">
        <v>554</v>
      </c>
      <c r="D18" s="354" t="s">
        <v>653</v>
      </c>
      <c r="E18" s="357" t="s">
        <v>110</v>
      </c>
      <c r="F18" s="352" t="s">
        <v>562</v>
      </c>
      <c r="G18" s="355">
        <v>1</v>
      </c>
      <c r="H18" s="355"/>
      <c r="I18" s="368" t="s">
        <v>175</v>
      </c>
      <c r="J18" s="355">
        <v>1</v>
      </c>
      <c r="K18" s="355"/>
      <c r="L18" s="355"/>
      <c r="M18" s="355"/>
      <c r="N18" s="368" t="s">
        <v>7</v>
      </c>
    </row>
    <row r="19" spans="1:14" s="359" customFormat="1" x14ac:dyDescent="0.25">
      <c r="A19" s="355">
        <v>13</v>
      </c>
      <c r="B19" s="355"/>
      <c r="C19" s="368" t="s">
        <v>554</v>
      </c>
      <c r="D19" s="354" t="s">
        <v>654</v>
      </c>
      <c r="E19" s="367" t="s">
        <v>110</v>
      </c>
      <c r="F19" s="354" t="s">
        <v>624</v>
      </c>
      <c r="G19" s="355">
        <v>1</v>
      </c>
      <c r="H19" s="355"/>
      <c r="I19" s="368" t="s">
        <v>175</v>
      </c>
      <c r="J19" s="355"/>
      <c r="K19" s="355">
        <v>1</v>
      </c>
      <c r="L19" s="355"/>
      <c r="M19" s="355"/>
      <c r="N19" s="368" t="s">
        <v>8</v>
      </c>
    </row>
    <row r="20" spans="1:14" s="359" customFormat="1" x14ac:dyDescent="0.25">
      <c r="A20" s="355">
        <v>14</v>
      </c>
      <c r="B20" s="355" t="s">
        <v>149</v>
      </c>
      <c r="C20" s="356" t="s">
        <v>554</v>
      </c>
      <c r="D20" s="352" t="s">
        <v>561</v>
      </c>
      <c r="E20" s="357" t="s">
        <v>110</v>
      </c>
      <c r="F20" s="354" t="s">
        <v>625</v>
      </c>
      <c r="G20" s="355">
        <v>1</v>
      </c>
      <c r="H20" s="355"/>
      <c r="I20" s="355" t="s">
        <v>175</v>
      </c>
      <c r="J20" s="355"/>
      <c r="K20" s="355">
        <v>1</v>
      </c>
      <c r="L20" s="355"/>
      <c r="M20" s="355"/>
      <c r="N20" s="358" t="s">
        <v>8</v>
      </c>
    </row>
    <row r="21" spans="1:14" s="359" customFormat="1" ht="30" x14ac:dyDescent="0.25">
      <c r="A21" s="355">
        <v>15</v>
      </c>
      <c r="B21" s="355" t="s">
        <v>163</v>
      </c>
      <c r="C21" s="356" t="s">
        <v>554</v>
      </c>
      <c r="D21" s="46" t="s">
        <v>626</v>
      </c>
      <c r="E21" s="357" t="s">
        <v>556</v>
      </c>
      <c r="F21" s="354" t="s">
        <v>627</v>
      </c>
      <c r="G21" s="355">
        <v>1</v>
      </c>
      <c r="H21" s="355"/>
      <c r="I21" s="368" t="s">
        <v>175</v>
      </c>
      <c r="J21" s="355"/>
      <c r="K21" s="355">
        <v>1</v>
      </c>
      <c r="L21" s="355"/>
      <c r="M21" s="355"/>
      <c r="N21" s="368" t="s">
        <v>8</v>
      </c>
    </row>
    <row r="22" spans="1:14" s="359" customFormat="1" ht="30" x14ac:dyDescent="0.25">
      <c r="A22" s="355">
        <v>16</v>
      </c>
      <c r="B22" s="381"/>
      <c r="C22" s="368" t="s">
        <v>554</v>
      </c>
      <c r="D22" s="352" t="s">
        <v>570</v>
      </c>
      <c r="E22" s="357" t="s">
        <v>100</v>
      </c>
      <c r="F22" s="352" t="s">
        <v>571</v>
      </c>
      <c r="G22" s="355">
        <v>1</v>
      </c>
      <c r="H22" s="355"/>
      <c r="I22" s="355" t="s">
        <v>175</v>
      </c>
      <c r="J22" s="355"/>
      <c r="K22" s="355">
        <v>1</v>
      </c>
      <c r="L22" s="355"/>
      <c r="M22" s="355"/>
      <c r="N22" s="355" t="s">
        <v>8</v>
      </c>
    </row>
    <row r="23" spans="1:14" s="359" customFormat="1" x14ac:dyDescent="0.25">
      <c r="A23" s="355">
        <v>17</v>
      </c>
      <c r="B23" s="355" t="s">
        <v>16</v>
      </c>
      <c r="C23" s="365" t="s">
        <v>554</v>
      </c>
      <c r="D23" s="352" t="s">
        <v>555</v>
      </c>
      <c r="E23" s="357" t="s">
        <v>100</v>
      </c>
      <c r="F23" s="354" t="s">
        <v>632</v>
      </c>
      <c r="G23" s="355">
        <v>1</v>
      </c>
      <c r="H23" s="355"/>
      <c r="I23" s="355" t="s">
        <v>175</v>
      </c>
      <c r="J23" s="355"/>
      <c r="K23" s="355">
        <v>1</v>
      </c>
      <c r="L23" s="355"/>
      <c r="M23" s="355"/>
      <c r="N23" s="355" t="s">
        <v>8</v>
      </c>
    </row>
    <row r="24" spans="1:14" s="359" customFormat="1" x14ac:dyDescent="0.25">
      <c r="A24" s="355">
        <v>18</v>
      </c>
      <c r="B24" s="355" t="s">
        <v>16</v>
      </c>
      <c r="C24" s="365" t="s">
        <v>554</v>
      </c>
      <c r="D24" s="354" t="s">
        <v>635</v>
      </c>
      <c r="E24" s="357" t="s">
        <v>108</v>
      </c>
      <c r="F24" s="354" t="s">
        <v>636</v>
      </c>
      <c r="G24" s="355">
        <v>1</v>
      </c>
      <c r="H24" s="355"/>
      <c r="I24" s="355" t="s">
        <v>175</v>
      </c>
      <c r="J24" s="355"/>
      <c r="K24" s="355">
        <v>1</v>
      </c>
      <c r="L24" s="355"/>
      <c r="M24" s="355"/>
      <c r="N24" s="355" t="s">
        <v>8</v>
      </c>
    </row>
    <row r="25" spans="1:14" s="359" customFormat="1" x14ac:dyDescent="0.25">
      <c r="A25" s="355">
        <v>19</v>
      </c>
      <c r="B25" s="355"/>
      <c r="C25" s="356" t="s">
        <v>554</v>
      </c>
      <c r="D25" s="354" t="s">
        <v>634</v>
      </c>
      <c r="E25" s="367" t="s">
        <v>108</v>
      </c>
      <c r="F25" s="354" t="s">
        <v>633</v>
      </c>
      <c r="G25" s="355">
        <v>1</v>
      </c>
      <c r="H25" s="355"/>
      <c r="I25" s="368" t="s">
        <v>175</v>
      </c>
      <c r="J25" s="355"/>
      <c r="K25" s="355">
        <v>1</v>
      </c>
      <c r="L25" s="355"/>
      <c r="M25" s="355"/>
      <c r="N25" s="368" t="s">
        <v>8</v>
      </c>
    </row>
    <row r="26" spans="1:14" s="359" customFormat="1" x14ac:dyDescent="0.25">
      <c r="A26" s="355">
        <v>20</v>
      </c>
      <c r="B26" s="355" t="s">
        <v>16</v>
      </c>
      <c r="C26" s="365" t="s">
        <v>554</v>
      </c>
      <c r="D26" s="354" t="s">
        <v>637</v>
      </c>
      <c r="E26" s="357" t="s">
        <v>111</v>
      </c>
      <c r="F26" s="354" t="s">
        <v>638</v>
      </c>
      <c r="G26" s="355">
        <v>1</v>
      </c>
      <c r="H26" s="355"/>
      <c r="I26" s="368" t="s">
        <v>175</v>
      </c>
      <c r="J26" s="355"/>
      <c r="K26" s="355">
        <v>1</v>
      </c>
      <c r="L26" s="355"/>
      <c r="M26" s="355"/>
      <c r="N26" s="368" t="s">
        <v>8</v>
      </c>
    </row>
    <row r="27" spans="1:14" s="359" customFormat="1" x14ac:dyDescent="0.25">
      <c r="A27" s="355">
        <v>21</v>
      </c>
      <c r="B27" s="355" t="s">
        <v>16</v>
      </c>
      <c r="C27" s="365" t="s">
        <v>554</v>
      </c>
      <c r="D27" s="354" t="s">
        <v>639</v>
      </c>
      <c r="E27" s="357" t="s">
        <v>111</v>
      </c>
      <c r="F27" s="354" t="s">
        <v>666</v>
      </c>
      <c r="G27" s="355">
        <v>1</v>
      </c>
      <c r="H27" s="355"/>
      <c r="I27" s="368" t="s">
        <v>175</v>
      </c>
      <c r="J27" s="355">
        <v>1</v>
      </c>
      <c r="K27" s="355"/>
      <c r="L27" s="355"/>
      <c r="M27" s="355"/>
      <c r="N27" s="368" t="s">
        <v>7</v>
      </c>
    </row>
    <row r="28" spans="1:14" s="359" customFormat="1" x14ac:dyDescent="0.25">
      <c r="A28" s="355">
        <v>22</v>
      </c>
      <c r="B28" s="355"/>
      <c r="C28" s="365" t="s">
        <v>554</v>
      </c>
      <c r="D28" s="354" t="s">
        <v>656</v>
      </c>
      <c r="E28" s="357" t="s">
        <v>99</v>
      </c>
      <c r="F28" s="354" t="s">
        <v>657</v>
      </c>
      <c r="G28" s="355">
        <v>1</v>
      </c>
      <c r="H28" s="355"/>
      <c r="I28" s="366" t="s">
        <v>175</v>
      </c>
      <c r="J28" s="355"/>
      <c r="K28" s="355">
        <v>1</v>
      </c>
      <c r="L28" s="355"/>
      <c r="M28" s="355"/>
      <c r="N28" s="366" t="s">
        <v>8</v>
      </c>
    </row>
    <row r="29" spans="1:14" s="359" customFormat="1" x14ac:dyDescent="0.25">
      <c r="A29" s="355">
        <v>23</v>
      </c>
      <c r="B29" s="355" t="s">
        <v>131</v>
      </c>
      <c r="C29" s="355" t="s">
        <v>554</v>
      </c>
      <c r="D29" s="354" t="s">
        <v>655</v>
      </c>
      <c r="E29" s="357" t="s">
        <v>108</v>
      </c>
      <c r="F29" s="354" t="s">
        <v>667</v>
      </c>
      <c r="G29" s="355">
        <v>1</v>
      </c>
      <c r="H29" s="355"/>
      <c r="I29" s="355" t="s">
        <v>175</v>
      </c>
      <c r="J29" s="355">
        <v>1</v>
      </c>
      <c r="K29" s="355"/>
      <c r="L29" s="355"/>
      <c r="M29" s="355"/>
      <c r="N29" s="368" t="s">
        <v>7</v>
      </c>
    </row>
    <row r="30" spans="1:14" s="359" customFormat="1" x14ac:dyDescent="0.25">
      <c r="A30" s="355">
        <v>24</v>
      </c>
      <c r="B30" s="355" t="s">
        <v>163</v>
      </c>
      <c r="C30" s="355" t="s">
        <v>554</v>
      </c>
      <c r="D30" s="354" t="s">
        <v>669</v>
      </c>
      <c r="E30" s="357" t="s">
        <v>108</v>
      </c>
      <c r="F30" s="354" t="s">
        <v>668</v>
      </c>
      <c r="G30" s="355">
        <v>1</v>
      </c>
      <c r="H30" s="355"/>
      <c r="I30" s="355" t="s">
        <v>175</v>
      </c>
      <c r="J30" s="355">
        <v>1</v>
      </c>
      <c r="K30" s="355"/>
      <c r="L30" s="355"/>
      <c r="M30" s="355"/>
      <c r="N30" s="368" t="s">
        <v>7</v>
      </c>
    </row>
    <row r="31" spans="1:14" s="359" customFormat="1" x14ac:dyDescent="0.25">
      <c r="A31" s="355">
        <v>25</v>
      </c>
      <c r="B31" s="355"/>
      <c r="C31" s="355" t="s">
        <v>554</v>
      </c>
      <c r="D31" s="354" t="s">
        <v>670</v>
      </c>
      <c r="E31" s="367" t="s">
        <v>108</v>
      </c>
      <c r="F31" s="354" t="s">
        <v>671</v>
      </c>
      <c r="G31" s="355">
        <v>1</v>
      </c>
      <c r="H31" s="355"/>
      <c r="I31" s="368" t="s">
        <v>175</v>
      </c>
      <c r="J31" s="355"/>
      <c r="K31" s="355">
        <v>1</v>
      </c>
      <c r="L31" s="355"/>
      <c r="M31" s="355"/>
      <c r="N31" s="368" t="s">
        <v>8</v>
      </c>
    </row>
    <row r="32" spans="1:14" s="359" customFormat="1" x14ac:dyDescent="0.25">
      <c r="A32" s="355">
        <v>26</v>
      </c>
      <c r="B32" s="355" t="s">
        <v>162</v>
      </c>
      <c r="C32" s="355" t="s">
        <v>554</v>
      </c>
      <c r="D32" s="382" t="s">
        <v>643</v>
      </c>
      <c r="E32" s="376" t="s">
        <v>174</v>
      </c>
      <c r="F32" s="382" t="s">
        <v>672</v>
      </c>
      <c r="G32" s="377">
        <v>1</v>
      </c>
      <c r="H32" s="377"/>
      <c r="I32" s="355" t="s">
        <v>175</v>
      </c>
      <c r="J32" s="377">
        <v>1</v>
      </c>
      <c r="K32" s="377"/>
      <c r="L32" s="377"/>
      <c r="M32" s="377"/>
      <c r="N32" s="368" t="s">
        <v>7</v>
      </c>
    </row>
    <row r="33" spans="1:14" s="359" customFormat="1" x14ac:dyDescent="0.25">
      <c r="A33" s="355">
        <v>27</v>
      </c>
      <c r="B33" s="355" t="s">
        <v>162</v>
      </c>
      <c r="C33" s="355" t="s">
        <v>554</v>
      </c>
      <c r="D33" s="375" t="s">
        <v>599</v>
      </c>
      <c r="E33" s="385" t="s">
        <v>108</v>
      </c>
      <c r="F33" s="382" t="s">
        <v>644</v>
      </c>
      <c r="G33" s="377">
        <v>1</v>
      </c>
      <c r="H33" s="377"/>
      <c r="I33" s="355" t="s">
        <v>175</v>
      </c>
      <c r="J33" s="377"/>
      <c r="K33" s="377">
        <v>1</v>
      </c>
      <c r="L33" s="377"/>
      <c r="M33" s="377"/>
      <c r="N33" s="377" t="s">
        <v>8</v>
      </c>
    </row>
    <row r="34" spans="1:14" s="359" customFormat="1" ht="30" x14ac:dyDescent="0.25">
      <c r="A34" s="369">
        <v>28</v>
      </c>
      <c r="B34" s="383"/>
      <c r="C34" s="370" t="s">
        <v>554</v>
      </c>
      <c r="D34" s="371" t="s">
        <v>647</v>
      </c>
      <c r="E34" s="384" t="s">
        <v>110</v>
      </c>
      <c r="F34" s="371" t="s">
        <v>648</v>
      </c>
      <c r="G34" s="369">
        <v>1</v>
      </c>
      <c r="H34" s="369"/>
      <c r="I34" s="374" t="s">
        <v>175</v>
      </c>
      <c r="J34" s="369"/>
      <c r="K34" s="369">
        <v>1</v>
      </c>
      <c r="L34" s="369"/>
      <c r="M34" s="369"/>
      <c r="N34" s="374" t="s">
        <v>8</v>
      </c>
    </row>
    <row r="35" spans="1:14" s="359" customFormat="1" x14ac:dyDescent="0.25">
      <c r="A35" s="355">
        <v>29</v>
      </c>
      <c r="B35" s="381"/>
      <c r="C35" s="356" t="s">
        <v>574</v>
      </c>
      <c r="D35" s="354" t="s">
        <v>660</v>
      </c>
      <c r="E35" s="367" t="s">
        <v>125</v>
      </c>
      <c r="F35" s="354" t="s">
        <v>661</v>
      </c>
      <c r="G35" s="355"/>
      <c r="H35" s="355">
        <v>1</v>
      </c>
      <c r="I35" s="368" t="s">
        <v>180</v>
      </c>
      <c r="J35" s="355"/>
      <c r="K35" s="355"/>
      <c r="L35" s="355"/>
      <c r="M35" s="368">
        <v>1</v>
      </c>
      <c r="N35" s="368" t="s">
        <v>10</v>
      </c>
    </row>
    <row r="36" spans="1:14" s="359" customFormat="1" x14ac:dyDescent="0.25">
      <c r="A36" s="369">
        <v>30</v>
      </c>
      <c r="B36" s="383"/>
      <c r="C36" s="370" t="s">
        <v>574</v>
      </c>
      <c r="D36" s="371" t="s">
        <v>662</v>
      </c>
      <c r="E36" s="384" t="s">
        <v>112</v>
      </c>
      <c r="F36" s="371" t="s">
        <v>663</v>
      </c>
      <c r="G36" s="369"/>
      <c r="H36" s="369">
        <v>1</v>
      </c>
      <c r="I36" s="374" t="s">
        <v>180</v>
      </c>
      <c r="J36" s="369"/>
      <c r="K36" s="369"/>
      <c r="L36" s="369"/>
      <c r="M36" s="369">
        <v>1</v>
      </c>
      <c r="N36" s="374" t="s">
        <v>10</v>
      </c>
    </row>
    <row r="37" spans="1:14" s="359" customFormat="1" x14ac:dyDescent="0.25">
      <c r="A37" s="355">
        <v>31</v>
      </c>
      <c r="B37" s="381"/>
      <c r="C37" s="355" t="s">
        <v>575</v>
      </c>
      <c r="D37" s="375" t="s">
        <v>576</v>
      </c>
      <c r="E37" s="376" t="s">
        <v>174</v>
      </c>
      <c r="F37" s="352" t="s">
        <v>577</v>
      </c>
      <c r="G37" s="377"/>
      <c r="H37" s="377">
        <v>1</v>
      </c>
      <c r="I37" s="366" t="s">
        <v>180</v>
      </c>
      <c r="J37" s="377"/>
      <c r="K37" s="377"/>
      <c r="L37" s="377">
        <v>1</v>
      </c>
      <c r="M37" s="377"/>
      <c r="N37" s="368" t="s">
        <v>9</v>
      </c>
    </row>
    <row r="38" spans="1:14" s="302" customFormat="1" x14ac:dyDescent="0.25">
      <c r="A38" s="369">
        <v>32</v>
      </c>
      <c r="B38" s="369"/>
      <c r="C38" s="369" t="s">
        <v>575</v>
      </c>
      <c r="D38" s="378" t="s">
        <v>645</v>
      </c>
      <c r="E38" s="379" t="s">
        <v>174</v>
      </c>
      <c r="F38" s="371" t="s">
        <v>646</v>
      </c>
      <c r="G38" s="380"/>
      <c r="H38" s="380">
        <v>1</v>
      </c>
      <c r="I38" s="374" t="s">
        <v>180</v>
      </c>
      <c r="J38" s="380"/>
      <c r="K38" s="380"/>
      <c r="L38" s="380">
        <v>1</v>
      </c>
      <c r="M38" s="380"/>
      <c r="N38" s="374" t="s">
        <v>9</v>
      </c>
    </row>
    <row r="39" spans="1:14" s="302" customFormat="1" x14ac:dyDescent="0.25">
      <c r="A39" s="355">
        <v>33</v>
      </c>
      <c r="B39" s="355"/>
      <c r="C39" s="356" t="s">
        <v>642</v>
      </c>
      <c r="D39" s="354" t="s">
        <v>640</v>
      </c>
      <c r="E39" s="367" t="s">
        <v>112</v>
      </c>
      <c r="F39" s="354" t="s">
        <v>641</v>
      </c>
      <c r="G39" s="355"/>
      <c r="H39" s="355">
        <v>1</v>
      </c>
      <c r="I39" s="368" t="s">
        <v>180</v>
      </c>
      <c r="J39" s="355"/>
      <c r="K39" s="355"/>
      <c r="L39" s="355">
        <v>1</v>
      </c>
      <c r="M39" s="355"/>
      <c r="N39" s="368" t="s">
        <v>9</v>
      </c>
    </row>
    <row r="40" spans="1:14" s="302" customFormat="1" x14ac:dyDescent="0.25">
      <c r="A40" s="355">
        <v>34</v>
      </c>
      <c r="B40" s="355"/>
      <c r="C40" s="356" t="s">
        <v>642</v>
      </c>
      <c r="D40" s="354" t="s">
        <v>658</v>
      </c>
      <c r="E40" s="367" t="s">
        <v>101</v>
      </c>
      <c r="F40" s="354" t="s">
        <v>659</v>
      </c>
      <c r="G40" s="355"/>
      <c r="H40" s="355">
        <v>1</v>
      </c>
      <c r="I40" s="368" t="s">
        <v>180</v>
      </c>
      <c r="J40" s="355"/>
      <c r="K40" s="355"/>
      <c r="L40" s="355"/>
      <c r="M40" s="355">
        <v>1</v>
      </c>
      <c r="N40" s="368" t="s">
        <v>10</v>
      </c>
    </row>
    <row r="41" spans="1:14" s="302" customFormat="1" x14ac:dyDescent="0.25">
      <c r="A41" s="369">
        <v>35</v>
      </c>
      <c r="B41" s="369" t="s">
        <v>35</v>
      </c>
      <c r="C41" s="370" t="s">
        <v>642</v>
      </c>
      <c r="D41" s="373" t="s">
        <v>564</v>
      </c>
      <c r="E41" s="372" t="s">
        <v>101</v>
      </c>
      <c r="F41" s="371" t="s">
        <v>649</v>
      </c>
      <c r="G41" s="369"/>
      <c r="H41" s="369">
        <v>1</v>
      </c>
      <c r="I41" s="369" t="s">
        <v>180</v>
      </c>
      <c r="J41" s="369"/>
      <c r="K41" s="369"/>
      <c r="L41" s="369">
        <v>1</v>
      </c>
      <c r="M41" s="369"/>
      <c r="N41" s="369" t="s">
        <v>9</v>
      </c>
    </row>
    <row r="42" spans="1:14" s="302" customFormat="1" x14ac:dyDescent="0.25">
      <c r="A42" s="355">
        <v>36</v>
      </c>
      <c r="B42" s="355" t="s">
        <v>60</v>
      </c>
      <c r="C42" s="368" t="s">
        <v>619</v>
      </c>
      <c r="D42" s="352" t="s">
        <v>572</v>
      </c>
      <c r="E42" s="379" t="s">
        <v>174</v>
      </c>
      <c r="F42" s="352" t="s">
        <v>573</v>
      </c>
      <c r="G42" s="355"/>
      <c r="H42" s="355">
        <v>1</v>
      </c>
      <c r="I42" s="368" t="s">
        <v>180</v>
      </c>
      <c r="J42" s="355"/>
      <c r="K42" s="355"/>
      <c r="L42" s="355"/>
      <c r="M42" s="355">
        <v>1</v>
      </c>
      <c r="N42" s="368" t="s">
        <v>10</v>
      </c>
    </row>
    <row r="43" spans="1:14" s="302" customFormat="1" x14ac:dyDescent="0.25">
      <c r="A43" s="307"/>
      <c r="B43" s="20"/>
      <c r="C43" s="3"/>
      <c r="D43" s="312"/>
      <c r="E43" s="8"/>
      <c r="F43" s="159" t="s">
        <v>11</v>
      </c>
      <c r="G43" s="7">
        <f>SUM(G7:G42)</f>
        <v>21</v>
      </c>
      <c r="H43" s="7">
        <f>SUM(H7:H42)</f>
        <v>15</v>
      </c>
      <c r="I43" s="7"/>
      <c r="J43" s="7">
        <f>SUM(J7:J42)</f>
        <v>5</v>
      </c>
      <c r="K43" s="7">
        <f>SUM(K7:K42)</f>
        <v>16</v>
      </c>
      <c r="L43" s="7">
        <f>SUM(L7:L42)</f>
        <v>9</v>
      </c>
      <c r="M43" s="7">
        <f>SUM(M7:M42)</f>
        <v>6</v>
      </c>
      <c r="N43" s="7"/>
    </row>
    <row r="44" spans="1:14" s="302" customFormat="1" x14ac:dyDescent="0.25">
      <c r="A44" s="308"/>
      <c r="B44" s="303"/>
      <c r="C44" s="9"/>
      <c r="D44" s="313"/>
      <c r="E44" s="309"/>
      <c r="F44" s="315"/>
      <c r="G44" s="303"/>
      <c r="H44" s="303"/>
      <c r="I44" s="303"/>
      <c r="J44" s="303"/>
      <c r="K44" s="303"/>
      <c r="L44" s="303"/>
      <c r="M44" s="303"/>
      <c r="N44" s="303"/>
    </row>
    <row r="45" spans="1:14" s="302" customFormat="1" x14ac:dyDescent="0.25">
      <c r="A45" s="308"/>
      <c r="B45" s="303"/>
      <c r="C45" s="9"/>
      <c r="D45" s="313"/>
      <c r="E45" s="309"/>
      <c r="F45" s="315"/>
      <c r="G45" s="303" t="s">
        <v>618</v>
      </c>
      <c r="H45" s="350">
        <f>H43+G43</f>
        <v>36</v>
      </c>
      <c r="I45" s="303"/>
      <c r="J45" s="303" t="s">
        <v>618</v>
      </c>
      <c r="K45" s="303">
        <f>SUM(J43:M43)</f>
        <v>36</v>
      </c>
      <c r="L45" s="303"/>
      <c r="M45" s="303"/>
      <c r="N45" s="303"/>
    </row>
    <row r="46" spans="1:14" s="302" customFormat="1" x14ac:dyDescent="0.25">
      <c r="A46" s="308"/>
      <c r="B46" s="303"/>
      <c r="C46" s="9"/>
      <c r="D46" s="313"/>
      <c r="E46" s="309"/>
      <c r="F46" s="315"/>
      <c r="G46" s="303"/>
      <c r="H46" s="303"/>
      <c r="I46" s="303"/>
      <c r="J46" s="303"/>
      <c r="K46" s="303"/>
      <c r="L46" s="303"/>
      <c r="M46" s="303"/>
      <c r="N46" s="303"/>
    </row>
    <row r="47" spans="1:14" s="302" customFormat="1" x14ac:dyDescent="0.25">
      <c r="A47" s="308"/>
      <c r="B47" s="303"/>
      <c r="C47" s="9"/>
      <c r="D47" s="313"/>
      <c r="E47" s="309"/>
      <c r="F47" s="315"/>
      <c r="G47" s="303"/>
      <c r="H47" s="351"/>
      <c r="I47" s="303"/>
      <c r="J47" s="303"/>
      <c r="K47" s="303"/>
      <c r="L47" s="303"/>
      <c r="M47" s="303"/>
      <c r="N47" s="303"/>
    </row>
    <row r="48" spans="1:14" s="302" customFormat="1" x14ac:dyDescent="0.25">
      <c r="A48" s="308"/>
      <c r="B48" s="303"/>
      <c r="C48" s="9"/>
      <c r="D48" s="313"/>
      <c r="E48" s="309"/>
      <c r="F48" s="315"/>
      <c r="G48" s="303"/>
      <c r="H48" s="303"/>
      <c r="I48" s="303"/>
      <c r="J48" s="303"/>
      <c r="K48" s="303"/>
      <c r="L48" s="303"/>
      <c r="M48" s="303"/>
      <c r="N48" s="303"/>
    </row>
    <row r="49" spans="1:14" s="302" customFormat="1" x14ac:dyDescent="0.25">
      <c r="A49" s="308"/>
      <c r="B49" s="303"/>
      <c r="C49" s="9"/>
      <c r="D49" s="313"/>
      <c r="E49" s="309"/>
      <c r="F49" s="315"/>
      <c r="G49" s="303"/>
      <c r="H49" s="303"/>
      <c r="I49" s="303"/>
      <c r="J49" s="303"/>
      <c r="K49" s="303"/>
      <c r="L49" s="303"/>
      <c r="M49" s="303"/>
      <c r="N49" s="303"/>
    </row>
    <row r="50" spans="1:14" x14ac:dyDescent="0.25">
      <c r="C50" s="9"/>
      <c r="D50" s="314"/>
    </row>
  </sheetData>
  <autoFilter ref="A6:O43" xr:uid="{00000000-0009-0000-0000-000004000000}"/>
  <sortState xmlns:xlrd2="http://schemas.microsoft.com/office/spreadsheetml/2017/richdata2" ref="C7:N42">
    <sortCondition ref="C7:C42"/>
  </sortState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C6" sqref="C6:C11"/>
    </sheetView>
  </sheetViews>
  <sheetFormatPr defaultRowHeight="15" x14ac:dyDescent="0.25"/>
  <cols>
    <col min="2" max="2" width="105.7109375" bestFit="1" customWidth="1"/>
    <col min="3" max="3" width="8.42578125" bestFit="1" customWidth="1"/>
    <col min="4" max="4" width="8.85546875" bestFit="1" customWidth="1"/>
    <col min="5" max="5" width="10.140625" bestFit="1" customWidth="1"/>
    <col min="6" max="6" width="8" bestFit="1" customWidth="1"/>
    <col min="7" max="7" width="8.85546875" bestFit="1" customWidth="1"/>
    <col min="8" max="8" width="8.42578125" bestFit="1" customWidth="1"/>
    <col min="9" max="9" width="8.140625" bestFit="1" customWidth="1"/>
  </cols>
  <sheetData>
    <row r="2" spans="2:9" x14ac:dyDescent="0.25">
      <c r="B2" s="212" t="s">
        <v>478</v>
      </c>
      <c r="C2" t="s">
        <v>9</v>
      </c>
    </row>
    <row r="4" spans="2:9" x14ac:dyDescent="0.25">
      <c r="D4" s="212" t="s">
        <v>606</v>
      </c>
    </row>
    <row r="5" spans="2:9" x14ac:dyDescent="0.25">
      <c r="B5" s="212" t="s">
        <v>98</v>
      </c>
      <c r="C5" s="212" t="s">
        <v>477</v>
      </c>
      <c r="D5" t="s">
        <v>605</v>
      </c>
      <c r="E5" t="s">
        <v>607</v>
      </c>
      <c r="F5" t="s">
        <v>614</v>
      </c>
      <c r="G5" t="s">
        <v>615</v>
      </c>
      <c r="H5" t="s">
        <v>616</v>
      </c>
      <c r="I5" t="s">
        <v>617</v>
      </c>
    </row>
    <row r="6" spans="2:9" x14ac:dyDescent="0.25">
      <c r="B6" t="s">
        <v>563</v>
      </c>
      <c r="C6" t="s">
        <v>180</v>
      </c>
      <c r="E6">
        <v>1</v>
      </c>
      <c r="H6">
        <v>1</v>
      </c>
    </row>
    <row r="7" spans="2:9" x14ac:dyDescent="0.25">
      <c r="B7" t="s">
        <v>608</v>
      </c>
      <c r="E7">
        <v>1</v>
      </c>
      <c r="H7">
        <v>1</v>
      </c>
    </row>
    <row r="8" spans="2:9" x14ac:dyDescent="0.25">
      <c r="B8" t="s">
        <v>579</v>
      </c>
      <c r="C8" t="s">
        <v>180</v>
      </c>
      <c r="E8">
        <v>1</v>
      </c>
      <c r="H8">
        <v>1</v>
      </c>
    </row>
    <row r="9" spans="2:9" x14ac:dyDescent="0.25">
      <c r="B9" t="s">
        <v>609</v>
      </c>
      <c r="E9">
        <v>1</v>
      </c>
      <c r="H9">
        <v>1</v>
      </c>
    </row>
    <row r="10" spans="2:9" x14ac:dyDescent="0.25">
      <c r="B10" t="s">
        <v>565</v>
      </c>
      <c r="C10" t="s">
        <v>180</v>
      </c>
      <c r="E10">
        <v>1</v>
      </c>
      <c r="H10">
        <v>1</v>
      </c>
    </row>
    <row r="11" spans="2:9" x14ac:dyDescent="0.25">
      <c r="B11" t="s">
        <v>610</v>
      </c>
      <c r="E11">
        <v>1</v>
      </c>
      <c r="H11">
        <v>1</v>
      </c>
    </row>
    <row r="12" spans="2:9" x14ac:dyDescent="0.25">
      <c r="B12" t="s">
        <v>562</v>
      </c>
      <c r="C12" t="s">
        <v>180</v>
      </c>
      <c r="E12">
        <v>1</v>
      </c>
      <c r="H12">
        <v>1</v>
      </c>
    </row>
    <row r="13" spans="2:9" x14ac:dyDescent="0.25">
      <c r="B13" t="s">
        <v>611</v>
      </c>
      <c r="E13">
        <v>1</v>
      </c>
      <c r="H13">
        <v>1</v>
      </c>
    </row>
    <row r="14" spans="2:9" x14ac:dyDescent="0.25">
      <c r="B14" t="s">
        <v>568</v>
      </c>
      <c r="C14" t="s">
        <v>180</v>
      </c>
      <c r="E14">
        <v>1</v>
      </c>
      <c r="H14">
        <v>1</v>
      </c>
    </row>
    <row r="15" spans="2:9" x14ac:dyDescent="0.25">
      <c r="B15" t="s">
        <v>612</v>
      </c>
      <c r="E15">
        <v>1</v>
      </c>
      <c r="H15">
        <v>1</v>
      </c>
    </row>
    <row r="16" spans="2:9" x14ac:dyDescent="0.25">
      <c r="B16" t="s">
        <v>68</v>
      </c>
      <c r="C16" t="s">
        <v>180</v>
      </c>
      <c r="E16">
        <v>1</v>
      </c>
      <c r="H16">
        <v>1</v>
      </c>
    </row>
    <row r="17" spans="2:8" x14ac:dyDescent="0.25">
      <c r="B17" t="s">
        <v>613</v>
      </c>
      <c r="E17">
        <v>1</v>
      </c>
      <c r="H17">
        <v>1</v>
      </c>
    </row>
    <row r="18" spans="2:8" x14ac:dyDescent="0.25">
      <c r="B18" t="s">
        <v>476</v>
      </c>
      <c r="E18">
        <v>6</v>
      </c>
      <c r="H18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5" sqref="C5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5" t="s">
        <v>438</v>
      </c>
      <c r="B1" s="445"/>
      <c r="C1" s="445"/>
      <c r="D1" s="445"/>
      <c r="E1" s="445"/>
      <c r="F1" s="445"/>
      <c r="G1" s="445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386" t="s">
        <v>673</v>
      </c>
      <c r="C4" s="207" t="s">
        <v>562</v>
      </c>
      <c r="D4" s="206">
        <v>4</v>
      </c>
      <c r="E4" s="208">
        <f>D4/$D$9</f>
        <v>0.21052631578947367</v>
      </c>
      <c r="F4" s="206">
        <v>4</v>
      </c>
      <c r="G4" s="208">
        <f>F4*E4</f>
        <v>0.84210526315789469</v>
      </c>
    </row>
    <row r="5" spans="1:7" x14ac:dyDescent="0.25">
      <c r="A5" s="209">
        <v>2</v>
      </c>
      <c r="B5" s="210" t="str">
        <f>B4</f>
        <v>Manajemen</v>
      </c>
      <c r="C5" s="210" t="s">
        <v>667</v>
      </c>
      <c r="D5" s="209">
        <v>4</v>
      </c>
      <c r="E5" s="211">
        <f>D5/$D$9</f>
        <v>0.21052631578947367</v>
      </c>
      <c r="F5" s="209">
        <v>4</v>
      </c>
      <c r="G5" s="211">
        <f>F5*E5</f>
        <v>0.84210526315789469</v>
      </c>
    </row>
    <row r="6" spans="1:7" x14ac:dyDescent="0.25">
      <c r="A6" s="209">
        <v>3</v>
      </c>
      <c r="B6" s="210" t="str">
        <f>B5</f>
        <v>Manajemen</v>
      </c>
      <c r="C6" s="210" t="s">
        <v>668</v>
      </c>
      <c r="D6" s="209">
        <v>4</v>
      </c>
      <c r="E6" s="211">
        <f>D6/$D$9</f>
        <v>0.21052631578947367</v>
      </c>
      <c r="F6" s="209">
        <v>4</v>
      </c>
      <c r="G6" s="211">
        <f>F6*E6</f>
        <v>0.84210526315789469</v>
      </c>
    </row>
    <row r="7" spans="1:7" x14ac:dyDescent="0.25">
      <c r="A7" s="209">
        <v>4</v>
      </c>
      <c r="B7" s="210" t="str">
        <f>B6</f>
        <v>Manajemen</v>
      </c>
      <c r="C7" s="210" t="s">
        <v>672</v>
      </c>
      <c r="D7" s="209">
        <v>4</v>
      </c>
      <c r="E7" s="211">
        <f>D7/$D$9</f>
        <v>0.21052631578947367</v>
      </c>
      <c r="F7" s="209">
        <v>4</v>
      </c>
      <c r="G7" s="211">
        <f>F7*E7</f>
        <v>0.84210526315789469</v>
      </c>
    </row>
    <row r="8" spans="1:7" x14ac:dyDescent="0.25">
      <c r="A8" s="209">
        <v>5</v>
      </c>
      <c r="B8" s="210" t="str">
        <f>B7</f>
        <v>Manajemen</v>
      </c>
      <c r="C8" s="210" t="s">
        <v>666</v>
      </c>
      <c r="D8" s="209">
        <v>3</v>
      </c>
      <c r="E8" s="211">
        <f>D8/$D$9</f>
        <v>0.15789473684210525</v>
      </c>
      <c r="F8" s="209">
        <v>3</v>
      </c>
      <c r="G8" s="211">
        <f>F8*E8</f>
        <v>0.47368421052631576</v>
      </c>
    </row>
    <row r="9" spans="1:7" x14ac:dyDescent="0.25">
      <c r="A9" s="219"/>
      <c r="B9" s="220"/>
      <c r="C9" s="221" t="s">
        <v>11</v>
      </c>
      <c r="D9" s="218">
        <f>SUM(D4:D8)</f>
        <v>19</v>
      </c>
      <c r="E9" s="248">
        <f>SUM(E4:E8)</f>
        <v>1</v>
      </c>
      <c r="F9" s="218">
        <f>SUM(F4:F8)</f>
        <v>19</v>
      </c>
      <c r="G9" s="248">
        <f>SUM(G4:G8)</f>
        <v>3.8421052631578947</v>
      </c>
    </row>
  </sheetData>
  <sortState xmlns:xlrd2="http://schemas.microsoft.com/office/spreadsheetml/2017/richdata2" ref="B4:G8">
    <sortCondition descending="1" ref="D4:D8"/>
    <sortCondition descending="1" ref="F4:F8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19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5" t="s">
        <v>479</v>
      </c>
      <c r="B1" s="445"/>
      <c r="C1" s="445"/>
      <c r="D1" s="445"/>
      <c r="E1" s="445"/>
      <c r="F1" s="445"/>
      <c r="G1" s="445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207" t="s">
        <v>554</v>
      </c>
      <c r="C4" s="387" t="s">
        <v>624</v>
      </c>
      <c r="D4" s="206">
        <v>4</v>
      </c>
      <c r="E4" s="208">
        <f t="shared" ref="E4:E19" si="0">D4/$D$20</f>
        <v>6.7796610169491525E-2</v>
      </c>
      <c r="F4" s="206">
        <v>-4</v>
      </c>
      <c r="G4" s="208">
        <f t="shared" ref="G4:G19" si="1">F4*E4</f>
        <v>-0.2711864406779661</v>
      </c>
    </row>
    <row r="5" spans="1:7" x14ac:dyDescent="0.25">
      <c r="A5" s="209">
        <v>2</v>
      </c>
      <c r="B5" s="210" t="s">
        <v>554</v>
      </c>
      <c r="C5" s="316" t="s">
        <v>571</v>
      </c>
      <c r="D5" s="209">
        <v>4</v>
      </c>
      <c r="E5" s="211">
        <f t="shared" si="0"/>
        <v>6.7796610169491525E-2</v>
      </c>
      <c r="F5" s="209">
        <v>-4</v>
      </c>
      <c r="G5" s="211">
        <f t="shared" si="1"/>
        <v>-0.2711864406779661</v>
      </c>
    </row>
    <row r="6" spans="1:7" x14ac:dyDescent="0.25">
      <c r="A6" s="209">
        <v>3</v>
      </c>
      <c r="B6" s="210" t="s">
        <v>554</v>
      </c>
      <c r="C6" s="222" t="s">
        <v>632</v>
      </c>
      <c r="D6" s="209">
        <v>4</v>
      </c>
      <c r="E6" s="211">
        <f t="shared" si="0"/>
        <v>6.7796610169491525E-2</v>
      </c>
      <c r="F6" s="209">
        <v>-4</v>
      </c>
      <c r="G6" s="211">
        <f t="shared" si="1"/>
        <v>-0.2711864406779661</v>
      </c>
    </row>
    <row r="7" spans="1:7" x14ac:dyDescent="0.25">
      <c r="A7" s="209">
        <v>4</v>
      </c>
      <c r="B7" s="210" t="s">
        <v>554</v>
      </c>
      <c r="C7" s="222" t="s">
        <v>636</v>
      </c>
      <c r="D7" s="209">
        <v>4</v>
      </c>
      <c r="E7" s="211">
        <f t="shared" si="0"/>
        <v>6.7796610169491525E-2</v>
      </c>
      <c r="F7" s="209">
        <v>-4</v>
      </c>
      <c r="G7" s="211">
        <f t="shared" si="1"/>
        <v>-0.2711864406779661</v>
      </c>
    </row>
    <row r="8" spans="1:7" x14ac:dyDescent="0.25">
      <c r="A8" s="209">
        <v>5</v>
      </c>
      <c r="B8" s="210" t="s">
        <v>554</v>
      </c>
      <c r="C8" s="222" t="s">
        <v>633</v>
      </c>
      <c r="D8" s="209">
        <v>4</v>
      </c>
      <c r="E8" s="211">
        <f t="shared" si="0"/>
        <v>6.7796610169491525E-2</v>
      </c>
      <c r="F8" s="209">
        <v>-4</v>
      </c>
      <c r="G8" s="211">
        <f t="shared" si="1"/>
        <v>-0.2711864406779661</v>
      </c>
    </row>
    <row r="9" spans="1:7" x14ac:dyDescent="0.25">
      <c r="A9" s="209">
        <v>6</v>
      </c>
      <c r="B9" s="210" t="s">
        <v>554</v>
      </c>
      <c r="C9" s="222" t="s">
        <v>644</v>
      </c>
      <c r="D9" s="209">
        <v>4</v>
      </c>
      <c r="E9" s="211">
        <f t="shared" si="0"/>
        <v>6.7796610169491525E-2</v>
      </c>
      <c r="F9" s="209">
        <v>-4</v>
      </c>
      <c r="G9" s="211">
        <f t="shared" si="1"/>
        <v>-0.2711864406779661</v>
      </c>
    </row>
    <row r="10" spans="1:7" x14ac:dyDescent="0.25">
      <c r="A10" s="209">
        <v>7</v>
      </c>
      <c r="B10" s="210" t="s">
        <v>556</v>
      </c>
      <c r="C10" s="222" t="s">
        <v>651</v>
      </c>
      <c r="D10" s="209">
        <v>4</v>
      </c>
      <c r="E10" s="211">
        <f t="shared" si="0"/>
        <v>6.7796610169491525E-2</v>
      </c>
      <c r="F10" s="209">
        <v>-3</v>
      </c>
      <c r="G10" s="211">
        <f t="shared" si="1"/>
        <v>-0.20338983050847459</v>
      </c>
    </row>
    <row r="11" spans="1:7" x14ac:dyDescent="0.25">
      <c r="A11" s="209">
        <v>8</v>
      </c>
      <c r="B11" s="210" t="s">
        <v>554</v>
      </c>
      <c r="C11" s="222" t="s">
        <v>581</v>
      </c>
      <c r="D11" s="209">
        <v>4</v>
      </c>
      <c r="E11" s="211">
        <f t="shared" si="0"/>
        <v>6.7796610169491525E-2</v>
      </c>
      <c r="F11" s="209">
        <v>-3</v>
      </c>
      <c r="G11" s="211">
        <f t="shared" si="1"/>
        <v>-0.20338983050847459</v>
      </c>
    </row>
    <row r="12" spans="1:7" x14ac:dyDescent="0.25">
      <c r="A12" s="209">
        <v>9</v>
      </c>
      <c r="B12" s="210" t="s">
        <v>554</v>
      </c>
      <c r="C12" s="316" t="s">
        <v>625</v>
      </c>
      <c r="D12" s="209">
        <v>4</v>
      </c>
      <c r="E12" s="211">
        <f t="shared" si="0"/>
        <v>6.7796610169491525E-2</v>
      </c>
      <c r="F12" s="209">
        <v>-3</v>
      </c>
      <c r="G12" s="211">
        <f t="shared" si="1"/>
        <v>-0.20338983050847459</v>
      </c>
    </row>
    <row r="13" spans="1:7" x14ac:dyDescent="0.25">
      <c r="A13" s="209">
        <v>10</v>
      </c>
      <c r="B13" s="210" t="s">
        <v>554</v>
      </c>
      <c r="C13" s="222" t="s">
        <v>638</v>
      </c>
      <c r="D13" s="209">
        <v>4</v>
      </c>
      <c r="E13" s="211">
        <f t="shared" si="0"/>
        <v>6.7796610169491525E-2</v>
      </c>
      <c r="F13" s="209">
        <v>-3</v>
      </c>
      <c r="G13" s="211">
        <f t="shared" si="1"/>
        <v>-0.20338983050847459</v>
      </c>
    </row>
    <row r="14" spans="1:7" x14ac:dyDescent="0.25">
      <c r="A14" s="209">
        <v>11</v>
      </c>
      <c r="B14" s="210" t="s">
        <v>554</v>
      </c>
      <c r="C14" s="222" t="s">
        <v>648</v>
      </c>
      <c r="D14" s="209">
        <v>4</v>
      </c>
      <c r="E14" s="211">
        <f t="shared" si="0"/>
        <v>6.7796610169491525E-2</v>
      </c>
      <c r="F14" s="209">
        <v>-3</v>
      </c>
      <c r="G14" s="211">
        <f t="shared" si="1"/>
        <v>-0.20338983050847459</v>
      </c>
    </row>
    <row r="15" spans="1:7" x14ac:dyDescent="0.25">
      <c r="A15" s="209">
        <v>12</v>
      </c>
      <c r="B15" s="210" t="s">
        <v>556</v>
      </c>
      <c r="C15" s="337" t="s">
        <v>629</v>
      </c>
      <c r="D15" s="209">
        <v>3</v>
      </c>
      <c r="E15" s="211">
        <f t="shared" si="0"/>
        <v>5.0847457627118647E-2</v>
      </c>
      <c r="F15" s="209">
        <v>-3</v>
      </c>
      <c r="G15" s="211">
        <f t="shared" si="1"/>
        <v>-0.15254237288135594</v>
      </c>
    </row>
    <row r="16" spans="1:7" x14ac:dyDescent="0.25">
      <c r="A16" s="209">
        <v>13</v>
      </c>
      <c r="B16" s="210" t="s">
        <v>556</v>
      </c>
      <c r="C16" s="222" t="s">
        <v>630</v>
      </c>
      <c r="D16" s="209">
        <v>3</v>
      </c>
      <c r="E16" s="211">
        <f t="shared" si="0"/>
        <v>5.0847457627118647E-2</v>
      </c>
      <c r="F16" s="209">
        <v>-3</v>
      </c>
      <c r="G16" s="211">
        <f t="shared" si="1"/>
        <v>-0.15254237288135594</v>
      </c>
    </row>
    <row r="17" spans="1:7" x14ac:dyDescent="0.25">
      <c r="A17" s="209">
        <v>14</v>
      </c>
      <c r="B17" s="210" t="s">
        <v>554</v>
      </c>
      <c r="C17" s="222" t="s">
        <v>627</v>
      </c>
      <c r="D17" s="209">
        <v>3</v>
      </c>
      <c r="E17" s="211">
        <f t="shared" si="0"/>
        <v>5.0847457627118647E-2</v>
      </c>
      <c r="F17" s="209">
        <v>-3</v>
      </c>
      <c r="G17" s="211">
        <f t="shared" si="1"/>
        <v>-0.15254237288135594</v>
      </c>
    </row>
    <row r="18" spans="1:7" x14ac:dyDescent="0.25">
      <c r="A18" s="209">
        <v>15</v>
      </c>
      <c r="B18" s="210" t="s">
        <v>554</v>
      </c>
      <c r="C18" s="222" t="s">
        <v>657</v>
      </c>
      <c r="D18" s="209">
        <v>3</v>
      </c>
      <c r="E18" s="211">
        <f t="shared" si="0"/>
        <v>5.0847457627118647E-2</v>
      </c>
      <c r="F18" s="209">
        <v>-3</v>
      </c>
      <c r="G18" s="211">
        <f t="shared" si="1"/>
        <v>-0.15254237288135594</v>
      </c>
    </row>
    <row r="19" spans="1:7" x14ac:dyDescent="0.25">
      <c r="A19" s="209">
        <v>16</v>
      </c>
      <c r="B19" s="210" t="s">
        <v>554</v>
      </c>
      <c r="C19" s="222" t="s">
        <v>671</v>
      </c>
      <c r="D19" s="209">
        <v>3</v>
      </c>
      <c r="E19" s="211">
        <f t="shared" si="0"/>
        <v>5.0847457627118647E-2</v>
      </c>
      <c r="F19" s="209">
        <v>-3</v>
      </c>
      <c r="G19" s="211">
        <f t="shared" si="1"/>
        <v>-0.15254237288135594</v>
      </c>
    </row>
    <row r="20" spans="1:7" x14ac:dyDescent="0.25">
      <c r="A20" s="219"/>
      <c r="B20" s="220"/>
      <c r="C20" s="221" t="s">
        <v>11</v>
      </c>
      <c r="D20" s="218">
        <f>SUM(D4:D19)</f>
        <v>59</v>
      </c>
      <c r="E20" s="248">
        <f>SUM(E4:E19)</f>
        <v>1</v>
      </c>
      <c r="F20" s="218">
        <f>SUM(F4:F19)</f>
        <v>-54</v>
      </c>
      <c r="G20" s="248">
        <f>SUM(G4:G19)</f>
        <v>-3.406779661016949</v>
      </c>
    </row>
  </sheetData>
  <sortState xmlns:xlrd2="http://schemas.microsoft.com/office/spreadsheetml/2017/richdata2" ref="B4:G19">
    <sortCondition descending="1" ref="D4:D19"/>
    <sortCondition descending="1" ref="F4:F19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12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5" t="s">
        <v>480</v>
      </c>
      <c r="B1" s="445"/>
      <c r="C1" s="445"/>
      <c r="D1" s="445"/>
      <c r="E1" s="445"/>
      <c r="F1" s="445"/>
      <c r="G1" s="445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207" t="s">
        <v>557</v>
      </c>
      <c r="C4" s="317" t="s">
        <v>560</v>
      </c>
      <c r="D4" s="206">
        <v>4</v>
      </c>
      <c r="E4" s="208">
        <f t="shared" ref="E4:E12" si="0">D4/$D$13</f>
        <v>0.12121212121212122</v>
      </c>
      <c r="F4" s="206">
        <v>4</v>
      </c>
      <c r="G4" s="208">
        <f t="shared" ref="G4:G12" si="1">F4*E4</f>
        <v>0.48484848484848486</v>
      </c>
    </row>
    <row r="5" spans="1:7" x14ac:dyDescent="0.25">
      <c r="A5" s="209">
        <v>2</v>
      </c>
      <c r="B5" s="210" t="s">
        <v>557</v>
      </c>
      <c r="C5" s="222" t="s">
        <v>623</v>
      </c>
      <c r="D5" s="209">
        <v>4</v>
      </c>
      <c r="E5" s="211">
        <f t="shared" si="0"/>
        <v>0.12121212121212122</v>
      </c>
      <c r="F5" s="209">
        <v>4</v>
      </c>
      <c r="G5" s="211">
        <f t="shared" si="1"/>
        <v>0.48484848484848486</v>
      </c>
    </row>
    <row r="6" spans="1:7" x14ac:dyDescent="0.25">
      <c r="A6" s="209">
        <v>3</v>
      </c>
      <c r="B6" s="210" t="s">
        <v>557</v>
      </c>
      <c r="C6" s="222" t="s">
        <v>157</v>
      </c>
      <c r="D6" s="209">
        <v>4</v>
      </c>
      <c r="E6" s="211">
        <f t="shared" si="0"/>
        <v>0.12121212121212122</v>
      </c>
      <c r="F6" s="209">
        <v>4</v>
      </c>
      <c r="G6" s="211">
        <f t="shared" si="1"/>
        <v>0.48484848484848486</v>
      </c>
    </row>
    <row r="7" spans="1:7" x14ac:dyDescent="0.25">
      <c r="A7" s="209">
        <v>4</v>
      </c>
      <c r="B7" s="210" t="s">
        <v>557</v>
      </c>
      <c r="C7" s="222" t="s">
        <v>567</v>
      </c>
      <c r="D7" s="209">
        <v>4</v>
      </c>
      <c r="E7" s="211">
        <f t="shared" si="0"/>
        <v>0.12121212121212122</v>
      </c>
      <c r="F7" s="209">
        <v>4</v>
      </c>
      <c r="G7" s="211">
        <f t="shared" si="1"/>
        <v>0.48484848484848486</v>
      </c>
    </row>
    <row r="8" spans="1:7" x14ac:dyDescent="0.25">
      <c r="A8" s="209">
        <v>5</v>
      </c>
      <c r="B8" s="328" t="s">
        <v>642</v>
      </c>
      <c r="C8" s="337" t="s">
        <v>649</v>
      </c>
      <c r="D8" s="209">
        <v>4</v>
      </c>
      <c r="E8" s="211">
        <f t="shared" si="0"/>
        <v>0.12121212121212122</v>
      </c>
      <c r="F8" s="209">
        <v>4</v>
      </c>
      <c r="G8" s="211">
        <f t="shared" si="1"/>
        <v>0.48484848484848486</v>
      </c>
    </row>
    <row r="9" spans="1:7" x14ac:dyDescent="0.25">
      <c r="A9" s="209">
        <v>6</v>
      </c>
      <c r="B9" s="328" t="s">
        <v>557</v>
      </c>
      <c r="C9" s="337" t="s">
        <v>621</v>
      </c>
      <c r="D9" s="209">
        <v>4</v>
      </c>
      <c r="E9" s="211">
        <f t="shared" si="0"/>
        <v>0.12121212121212122</v>
      </c>
      <c r="F9" s="209">
        <v>3</v>
      </c>
      <c r="G9" s="211">
        <f t="shared" si="1"/>
        <v>0.36363636363636365</v>
      </c>
    </row>
    <row r="10" spans="1:7" x14ac:dyDescent="0.25">
      <c r="A10" s="209">
        <v>7</v>
      </c>
      <c r="B10" s="328" t="s">
        <v>575</v>
      </c>
      <c r="C10" s="337" t="s">
        <v>577</v>
      </c>
      <c r="D10" s="209">
        <v>3</v>
      </c>
      <c r="E10" s="211">
        <f t="shared" si="0"/>
        <v>9.0909090909090912E-2</v>
      </c>
      <c r="F10" s="209">
        <v>3</v>
      </c>
      <c r="G10" s="211">
        <f t="shared" si="1"/>
        <v>0.27272727272727271</v>
      </c>
    </row>
    <row r="11" spans="1:7" x14ac:dyDescent="0.25">
      <c r="A11" s="209">
        <v>8</v>
      </c>
      <c r="B11" s="328" t="s">
        <v>575</v>
      </c>
      <c r="C11" s="337" t="s">
        <v>646</v>
      </c>
      <c r="D11" s="209">
        <v>3</v>
      </c>
      <c r="E11" s="211">
        <f t="shared" si="0"/>
        <v>9.0909090909090912E-2</v>
      </c>
      <c r="F11" s="209">
        <v>3</v>
      </c>
      <c r="G11" s="211">
        <f t="shared" si="1"/>
        <v>0.27272727272727271</v>
      </c>
    </row>
    <row r="12" spans="1:7" x14ac:dyDescent="0.25">
      <c r="A12" s="209">
        <v>9</v>
      </c>
      <c r="B12" s="328" t="s">
        <v>642</v>
      </c>
      <c r="C12" s="337" t="s">
        <v>641</v>
      </c>
      <c r="D12" s="209">
        <v>3</v>
      </c>
      <c r="E12" s="211">
        <f t="shared" si="0"/>
        <v>9.0909090909090912E-2</v>
      </c>
      <c r="F12" s="209">
        <v>3</v>
      </c>
      <c r="G12" s="211">
        <f t="shared" si="1"/>
        <v>0.27272727272727271</v>
      </c>
    </row>
    <row r="13" spans="1:7" x14ac:dyDescent="0.25">
      <c r="A13" s="219"/>
      <c r="B13" s="220"/>
      <c r="C13" s="221" t="s">
        <v>11</v>
      </c>
      <c r="D13" s="218">
        <f>SUM(D4:D12)</f>
        <v>33</v>
      </c>
      <c r="E13" s="218">
        <f>SUM(E4:E12)</f>
        <v>1</v>
      </c>
      <c r="F13" s="218">
        <f>SUM(F4:F12)</f>
        <v>32</v>
      </c>
      <c r="G13" s="248">
        <f>SUM(G4:G12)</f>
        <v>3.6060606060606055</v>
      </c>
    </row>
  </sheetData>
  <sortState xmlns:xlrd2="http://schemas.microsoft.com/office/spreadsheetml/2017/richdata2" ref="B4:G12">
    <sortCondition descending="1" ref="D4:D12"/>
    <sortCondition descending="1" ref="F4:F12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Int-Ekst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Int-Ekst'!Print_Area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MT05</cp:lastModifiedBy>
  <cp:lastPrinted>2023-11-23T03:00:02Z</cp:lastPrinted>
  <dcterms:created xsi:type="dcterms:W3CDTF">2023-11-10T02:18:16Z</dcterms:created>
  <dcterms:modified xsi:type="dcterms:W3CDTF">2024-08-26T08:32:57Z</dcterms:modified>
</cp:coreProperties>
</file>