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B2D1083E-0AB1-4E98-B49B-04F25B15CEF7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51" i="1"/>
  <c r="Q41" i="1"/>
  <c r="Q40" i="1"/>
  <c r="Q37" i="1"/>
  <c r="Q28" i="1" l="1"/>
  <c r="Q26" i="1"/>
  <c r="Q22" i="1"/>
  <c r="Q19" i="1"/>
  <c r="Q12" i="1"/>
  <c r="Q52" i="1"/>
  <c r="Q42" i="1"/>
  <c r="Q30" i="1"/>
  <c r="Q33" i="1"/>
  <c r="Q35" i="1"/>
  <c r="J26" i="1" l="1"/>
  <c r="G28" i="1" l="1"/>
  <c r="I28" i="1"/>
  <c r="H28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  </r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Q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  </r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R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S43" authorId="3" shapeId="0" xr:uid="{EDC37DB4-6C9F-4CF2-9B62-CA56782A1E6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  </r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<sst xmlns="http://schemas.openxmlformats.org/spreadsheetml/2006/main" count="246" uniqueCount="187">
  <si>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</si>
  <si>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</si>
  <si>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</si>
  <si>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</si>
  <si>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</si>
  <si>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</si>
  <si>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</si>
  <si>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</si>
  <si>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</si>
  <si>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</si>
  <si>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</si>
  <si>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</si>
  <si>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</si>
  <si>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</si>
  <si>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</si>
  <si>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</si>
  <si>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</si>
  <si>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</si>
  <si>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</si>
  <si>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</si>
  <si>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</si>
  <si>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</si>
  <si>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</si>
  <si>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</si>
  <si>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</si>
  <si>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</si>
  <si>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</si>
  <si>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</si>
  <si>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</si>
  <si>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</si>
  <si>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</si>
  <si>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</si>
  <si>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</si>
  <si>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</si>
  <si>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</si>
  <si>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</si>
  <si>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</si>
  <si>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</si>
  <si>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</si>
  <si>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</si>
  <si>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</si>
  <si>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</si>
  <si>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</si>
  <si>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</si>
  <si>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</si>
  <si>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</si>
  <si>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</si>
  <si>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</si>
  <si>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</si>
  <si>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</si>
  <si>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</si>
  <si>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</si>
  <si>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</si>
  <si>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</si>
  <si>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</si>
  <si>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</si>
  <si>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</si>
  <si>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</si>
  <si>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</si>
  <si>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</si>
  <si>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</si>
  <si>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</si>
  <si>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</si>
  <si>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</si>
  <si>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</si>
  <si>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</si>
  <si>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</si>
  <si>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</si>
  <si>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</si>
  <si>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</si>
  <si>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</si>
  <si>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</si>
  <si>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</si>
  <si>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</si>
  <si>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</si>
  <si>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</si>
  <si>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</si>
  <si>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</si>
  <si>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</si>
  <si>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</si>
  <si>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</si>
  <si>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</si>
  <si>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</si>
  <si>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</si>
  <si>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</si>
  <si>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</si>
  <si>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</si>
  <si>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</si>
  <si>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</si>
  <si>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</si>
  <si>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</si>
  <si>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</si>
  <si>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</si>
  <si>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</si>
  <si>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</si>
  <si>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</si>
  <si>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</si>
  <si>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</si>
  <si>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</si>
  <si>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</si>
  <si>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</si>
  <si>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</si>
  <si>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</si>
  <si>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</si>
  <si>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</si>
  <si>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</si>
  <si>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</si>
  <si>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</si>
  <si>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</si>
  <si>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</si>
  <si>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</si>
  <si>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</si>
  <si>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</si>
  <si>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</si>
  <si>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</si>
  <si>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</si>
  <si>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</si>
  <si>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</si>
  <si>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</si>
  <si>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</si>
  <si>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</si>
  <si>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</si>
  <si>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</si>
  <si>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</si>
  <si>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</si>
  <si>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</si>
  <si>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</si>
  <si>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</si>
  <si>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</si>
  <si>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</si>
  <si>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</si>
  <si>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</si>
  <si>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</si>
  <si>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</si>
  <si>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</si>
  <si>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</si>
  <si>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</si>
  <si>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</si>
  <si>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</si>
  <si>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</si>
  <si>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</si>
  <si>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</si>
  <si>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</si>
  <si>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</si>
  <si>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</si>
  <si>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</si>
  <si>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</si>
  <si>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</si>
  <si>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</si>
  <si>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</si>
  <si>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</si>
  <si>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</si>
  <si>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</si>
  <si>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</si>
  <si>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</si>
  <si>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</si>
  <si>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</si>
  <si>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</si>
  <si>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</si>
  <si>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</si>
  <si>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</si>
  <si>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</si>
  <si>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</si>
  <si>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</si>
  <si>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</si>
  <si>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</si>
  <si>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</si>
  <si>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6.4%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</si>
  <si>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</si>
  <si>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</si>
  <si>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</si>
  <si>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</si>
  <si>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</si>
  <si>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</si>
  <si>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</si>
  <si>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</si>
  <si>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</si>
  <si>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</si>
  <si>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</si>
  <si>
    <t>SEPTEMBER</t>
  </si>
  <si>
    <t>0.0154</t>
  </si>
  <si>
    <t>0.0607</t>
  </si>
  <si>
    <t>0.00007</t>
  </si>
  <si>
    <t>OCTOBER</t>
  </si>
  <si>
    <t xml:space="preserve">KPI perlu di diskusikan kembali </t>
  </si>
  <si>
    <t>KPI ke HCGA</t>
  </si>
  <si>
    <t>Perbaikan areal masih dalam tahap pengerjaan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</si>
</sst>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84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16" fontId="5" fillId="4" borderId="51" xfId="0" quotePrefix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2" fontId="4" fillId="6" borderId="28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66" fontId="5" fillId="4" borderId="25" xfId="2" applyNumberFormat="1" applyFont="1" applyFill="1" applyBorder="1" applyAlignment="1">
      <alignment horizontal="center" vertical="center" wrapText="1"/>
    </xf>
    <xf numFmtId="168" fontId="4" fillId="6" borderId="28" xfId="1" applyNumberFormat="1" applyFont="1" applyFill="1" applyBorder="1" applyAlignment="1">
      <alignment horizontal="center" vertical="center"/>
    </xf>
    <xf numFmtId="166" fontId="4" fillId="6" borderId="28" xfId="2" applyNumberFormat="1" applyFont="1" applyFill="1" applyBorder="1" applyAlignment="1">
      <alignment horizontal="center" vertical="center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9" fillId="7" borderId="13" xfId="0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5" fillId="4" borderId="21" xfId="1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261937</xdr:colOff>
      <xdr:row>0</xdr:row>
      <xdr:rowOff>71437</xdr:rowOff>
    </xdr:from>
    <xdr:to>
      <xdr:col>19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82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11" sqref="R11:R14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5" width="16.1796875" hidden="1" customWidth="1"/>
    <col min="16" max="16" width="16.1796875" customWidth="1"/>
    <col min="17" max="17" width="11.54296875" customWidth="1"/>
    <col min="18" max="18" width="31.54296875" customWidth="1"/>
    <col min="19" max="19" width="69.453125" customWidth="1"/>
    <col min="20" max="20" width="18.6328125" style="9" customWidth="1"/>
  </cols>
  <sheetData>
    <row r="1" spans="1:20" ht="45.5" customHeight="1" thickTop="1" x14ac:dyDescent="0.35">
      <c r="A1" s="287" t="s">
        <v>0</v>
      </c>
      <c r="B1" s="281" t="s">
        <v>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3"/>
      <c r="T1" s="266"/>
    </row>
    <row r="2" spans="1:20" ht="20" customHeight="1" thickBot="1" x14ac:dyDescent="0.4">
      <c r="A2" s="288"/>
      <c r="B2" s="284" t="s">
        <v>45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6"/>
      <c r="T2" s="267"/>
    </row>
    <row r="3" spans="1:20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8"/>
    </row>
    <row r="4" spans="1:20" ht="16" thickTop="1" x14ac:dyDescent="0.35">
      <c r="A4" s="268" t="s">
        <v>2</v>
      </c>
      <c r="B4" s="277" t="s">
        <v>3</v>
      </c>
      <c r="C4" s="278"/>
      <c r="D4" s="270" t="s">
        <v>4</v>
      </c>
      <c r="E4" s="272" t="s">
        <v>148</v>
      </c>
      <c r="F4" s="272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204" t="s">
        <v>150</v>
      </c>
      <c r="P4" s="207" t="s">
        <v>150</v>
      </c>
      <c r="Q4" s="291" t="s">
        <v>166</v>
      </c>
      <c r="R4" s="289" t="s">
        <v>163</v>
      </c>
      <c r="S4" s="272" t="s">
        <v>6</v>
      </c>
      <c r="T4" s="275" t="s">
        <v>7</v>
      </c>
    </row>
    <row r="5" spans="1:20" ht="15.5" x14ac:dyDescent="0.35">
      <c r="A5" s="269"/>
      <c r="B5" s="279"/>
      <c r="C5" s="280"/>
      <c r="D5" s="271"/>
      <c r="E5" s="273"/>
      <c r="F5" s="273"/>
      <c r="G5" s="98" t="s">
        <v>149</v>
      </c>
      <c r="H5" s="98" t="s">
        <v>156</v>
      </c>
      <c r="I5" s="98" t="s">
        <v>160</v>
      </c>
      <c r="J5" s="98" t="s">
        <v>169</v>
      </c>
      <c r="K5" s="98" t="s">
        <v>172</v>
      </c>
      <c r="L5" s="98" t="s">
        <v>173</v>
      </c>
      <c r="M5" s="98" t="s">
        <v>174</v>
      </c>
      <c r="N5" s="98" t="s">
        <v>176</v>
      </c>
      <c r="O5" s="98" t="s">
        <v>179</v>
      </c>
      <c r="P5" s="98" t="s">
        <v>183</v>
      </c>
      <c r="Q5" s="292"/>
      <c r="R5" s="290"/>
      <c r="S5" s="274"/>
      <c r="T5" s="276"/>
    </row>
    <row r="6" spans="1:20" ht="43.5" customHeight="1" x14ac:dyDescent="0.35">
      <c r="A6" s="240" t="s">
        <v>44</v>
      </c>
      <c r="B6" s="248" t="s">
        <v>8</v>
      </c>
      <c r="C6" s="232" t="s">
        <v>9</v>
      </c>
      <c r="D6" s="15" t="s">
        <v>123</v>
      </c>
      <c r="E6" s="304">
        <v>0.1</v>
      </c>
      <c r="F6" s="14">
        <v>4.3999999999999997E-2</v>
      </c>
      <c r="G6" s="136"/>
      <c r="H6" s="136"/>
      <c r="I6" s="136"/>
      <c r="J6" s="136"/>
      <c r="K6" s="136"/>
      <c r="L6" s="136"/>
      <c r="M6" s="181"/>
      <c r="N6" s="181"/>
      <c r="O6" s="181"/>
      <c r="P6" s="181"/>
      <c r="Q6" s="136" t="s">
        <v>167</v>
      </c>
      <c r="R6" s="136" t="s">
        <v>184</v>
      </c>
      <c r="S6" s="104" t="s">
        <v>99</v>
      </c>
      <c r="T6" s="73" t="s">
        <v>118</v>
      </c>
    </row>
    <row r="7" spans="1:20" ht="29" customHeight="1" x14ac:dyDescent="0.35">
      <c r="A7" s="241"/>
      <c r="B7" s="249"/>
      <c r="C7" s="233"/>
      <c r="D7" s="297" t="s">
        <v>109</v>
      </c>
      <c r="E7" s="305"/>
      <c r="F7" s="299">
        <v>0.08</v>
      </c>
      <c r="G7" s="299"/>
      <c r="H7" s="299"/>
      <c r="I7" s="299"/>
      <c r="J7" s="157"/>
      <c r="K7" s="157"/>
      <c r="L7" s="157"/>
      <c r="M7" s="330"/>
      <c r="N7" s="187"/>
      <c r="O7" s="202"/>
      <c r="P7" s="215"/>
      <c r="Q7" s="299"/>
      <c r="R7" s="136" t="s">
        <v>184</v>
      </c>
      <c r="S7" s="11" t="s">
        <v>100</v>
      </c>
      <c r="T7" s="73" t="s">
        <v>103</v>
      </c>
    </row>
    <row r="8" spans="1:20" ht="25" customHeight="1" x14ac:dyDescent="0.35">
      <c r="A8" s="241"/>
      <c r="B8" s="249"/>
      <c r="C8" s="233"/>
      <c r="D8" s="298"/>
      <c r="E8" s="306"/>
      <c r="F8" s="300"/>
      <c r="G8" s="324"/>
      <c r="H8" s="324"/>
      <c r="I8" s="324"/>
      <c r="J8" s="107"/>
      <c r="K8" s="107"/>
      <c r="L8" s="107"/>
      <c r="M8" s="331"/>
      <c r="N8" s="188"/>
      <c r="O8" s="203"/>
      <c r="P8" s="216"/>
      <c r="Q8" s="324"/>
      <c r="R8" s="107"/>
      <c r="S8" s="11" t="s">
        <v>102</v>
      </c>
      <c r="T8" s="74" t="s">
        <v>103</v>
      </c>
    </row>
    <row r="9" spans="1:20" ht="31" customHeight="1" x14ac:dyDescent="0.35">
      <c r="A9" s="241"/>
      <c r="B9" s="244" t="s">
        <v>10</v>
      </c>
      <c r="C9" s="243" t="s">
        <v>105</v>
      </c>
      <c r="D9" s="46" t="s">
        <v>104</v>
      </c>
      <c r="E9" s="310">
        <v>0.1</v>
      </c>
      <c r="F9" s="47" t="s">
        <v>168</v>
      </c>
      <c r="G9" s="102"/>
      <c r="H9" s="102"/>
      <c r="I9" s="102"/>
      <c r="J9" s="159">
        <v>1.9800000000000002E-2</v>
      </c>
      <c r="K9" s="171">
        <v>1.8342320500761972E-2</v>
      </c>
      <c r="L9" s="171">
        <v>1.886217841001021E-2</v>
      </c>
      <c r="M9" s="177">
        <v>2.0765339372553194E-2</v>
      </c>
      <c r="N9" s="177">
        <v>2.2200000000000001E-2</v>
      </c>
      <c r="O9" s="222" t="s">
        <v>180</v>
      </c>
      <c r="P9" s="227">
        <v>1.4433171148744641E-2</v>
      </c>
      <c r="Q9" s="228">
        <f>AVERAGE(G9:P9)</f>
        <v>1.9067168238678333E-2</v>
      </c>
      <c r="R9" s="102"/>
      <c r="S9" s="16" t="s">
        <v>69</v>
      </c>
      <c r="T9" s="293" t="s">
        <v>118</v>
      </c>
    </row>
    <row r="10" spans="1:20" ht="36" customHeight="1" thickBot="1" x14ac:dyDescent="0.4">
      <c r="A10" s="242"/>
      <c r="B10" s="244"/>
      <c r="C10" s="243"/>
      <c r="D10" s="15" t="s">
        <v>114</v>
      </c>
      <c r="E10" s="311"/>
      <c r="F10" s="48">
        <v>0.01</v>
      </c>
      <c r="G10" s="103"/>
      <c r="H10" s="48"/>
      <c r="I10" s="48" t="s">
        <v>164</v>
      </c>
      <c r="J10" s="48"/>
      <c r="K10" s="48"/>
      <c r="L10" s="48"/>
      <c r="M10" s="182"/>
      <c r="N10" s="182"/>
      <c r="O10" s="182"/>
      <c r="P10" s="182"/>
      <c r="Q10" s="48"/>
      <c r="R10" s="150" t="s">
        <v>185</v>
      </c>
      <c r="S10" s="105" t="s">
        <v>101</v>
      </c>
      <c r="T10" s="294"/>
    </row>
    <row r="11" spans="1:20" ht="35.5" customHeight="1" x14ac:dyDescent="0.35">
      <c r="A11" s="250" t="s">
        <v>11</v>
      </c>
      <c r="B11" s="255" t="s">
        <v>12</v>
      </c>
      <c r="C11" s="350" t="s">
        <v>165</v>
      </c>
      <c r="D11" s="332" t="s">
        <v>120</v>
      </c>
      <c r="E11" s="312">
        <v>0.05</v>
      </c>
      <c r="F11" s="323" t="s">
        <v>97</v>
      </c>
      <c r="G11" s="83"/>
      <c r="H11" s="83"/>
      <c r="I11" s="83"/>
      <c r="J11" s="83"/>
      <c r="K11" s="83"/>
      <c r="L11" s="83"/>
      <c r="M11" s="83"/>
      <c r="N11" s="83"/>
      <c r="O11" s="199"/>
      <c r="P11" s="210"/>
      <c r="Q11" s="83"/>
      <c r="R11" s="318"/>
      <c r="S11" s="22" t="s">
        <v>70</v>
      </c>
      <c r="T11" s="295" t="s">
        <v>118</v>
      </c>
    </row>
    <row r="12" spans="1:20" ht="26.5" customHeight="1" x14ac:dyDescent="0.35">
      <c r="A12" s="251"/>
      <c r="B12" s="255"/>
      <c r="C12" s="351"/>
      <c r="D12" s="333"/>
      <c r="E12" s="313"/>
      <c r="F12" s="318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199">
        <v>2</v>
      </c>
      <c r="P12" s="210">
        <v>1</v>
      </c>
      <c r="Q12" s="173">
        <f>AVERAGE(G12:P12)</f>
        <v>1.1000000000000001</v>
      </c>
      <c r="R12" s="318"/>
      <c r="S12" s="23" t="s">
        <v>106</v>
      </c>
      <c r="T12" s="296"/>
    </row>
    <row r="13" spans="1:20" ht="26.5" customHeight="1" x14ac:dyDescent="0.35">
      <c r="A13" s="251"/>
      <c r="B13" s="255"/>
      <c r="C13" s="351"/>
      <c r="D13" s="333"/>
      <c r="E13" s="313"/>
      <c r="F13" s="318"/>
      <c r="G13" s="83"/>
      <c r="H13" s="83"/>
      <c r="I13" s="83"/>
      <c r="J13" s="83"/>
      <c r="K13" s="83"/>
      <c r="L13" s="83"/>
      <c r="M13" s="83"/>
      <c r="N13" s="83"/>
      <c r="O13" s="199"/>
      <c r="P13" s="210"/>
      <c r="Q13" s="83"/>
      <c r="R13" s="318"/>
      <c r="S13" s="24" t="s">
        <v>122</v>
      </c>
      <c r="T13" s="296"/>
    </row>
    <row r="14" spans="1:20" ht="26.5" customHeight="1" thickBot="1" x14ac:dyDescent="0.4">
      <c r="A14" s="251"/>
      <c r="B14" s="255"/>
      <c r="C14" s="352"/>
      <c r="D14" s="334"/>
      <c r="E14" s="314"/>
      <c r="F14" s="319"/>
      <c r="G14" s="83"/>
      <c r="H14" s="110"/>
      <c r="I14" s="110"/>
      <c r="J14" s="110"/>
      <c r="K14" s="110"/>
      <c r="L14" s="110"/>
      <c r="M14" s="110"/>
      <c r="N14" s="110"/>
      <c r="O14" s="193"/>
      <c r="P14" s="211"/>
      <c r="Q14" s="110"/>
      <c r="R14" s="319"/>
      <c r="S14" s="27" t="s">
        <v>121</v>
      </c>
      <c r="T14" s="296"/>
    </row>
    <row r="15" spans="1:20" ht="29" customHeight="1" x14ac:dyDescent="0.35">
      <c r="A15" s="251"/>
      <c r="B15" s="255"/>
      <c r="C15" s="265" t="s">
        <v>53</v>
      </c>
      <c r="D15" s="332" t="s">
        <v>98</v>
      </c>
      <c r="E15" s="312">
        <v>0.05</v>
      </c>
      <c r="F15" s="323" t="s">
        <v>124</v>
      </c>
      <c r="G15" s="323" t="s">
        <v>152</v>
      </c>
      <c r="H15" s="323" t="s">
        <v>157</v>
      </c>
      <c r="I15" s="323" t="s">
        <v>161</v>
      </c>
      <c r="J15" s="323" t="s">
        <v>161</v>
      </c>
      <c r="K15" s="323" t="s">
        <v>161</v>
      </c>
      <c r="L15" s="323" t="s">
        <v>161</v>
      </c>
      <c r="M15" s="323" t="s">
        <v>161</v>
      </c>
      <c r="N15" s="323">
        <v>3</v>
      </c>
      <c r="O15" s="323">
        <v>3</v>
      </c>
      <c r="P15" s="323">
        <v>3</v>
      </c>
      <c r="Q15" s="323">
        <v>3</v>
      </c>
      <c r="R15" s="83"/>
      <c r="S15" s="99" t="s">
        <v>78</v>
      </c>
      <c r="T15" s="296"/>
    </row>
    <row r="16" spans="1:20" ht="29" customHeight="1" x14ac:dyDescent="0.35">
      <c r="A16" s="251"/>
      <c r="B16" s="255"/>
      <c r="C16" s="265"/>
      <c r="D16" s="334"/>
      <c r="E16" s="314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29"/>
      <c r="R16" s="110"/>
      <c r="S16" s="100" t="s">
        <v>55</v>
      </c>
      <c r="T16" s="296"/>
    </row>
    <row r="17" spans="1:20" ht="53" customHeight="1" thickBot="1" x14ac:dyDescent="0.4">
      <c r="A17" s="252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4" t="s">
        <v>151</v>
      </c>
      <c r="I17" s="114" t="s">
        <v>151</v>
      </c>
      <c r="J17" s="114" t="s">
        <v>151</v>
      </c>
      <c r="K17" s="114" t="s">
        <v>151</v>
      </c>
      <c r="L17" s="114" t="s">
        <v>151</v>
      </c>
      <c r="M17" s="183" t="s">
        <v>151</v>
      </c>
      <c r="N17" s="183" t="s">
        <v>151</v>
      </c>
      <c r="O17" s="183" t="s">
        <v>151</v>
      </c>
      <c r="P17" s="183" t="s">
        <v>151</v>
      </c>
      <c r="Q17" s="40"/>
      <c r="R17" s="40"/>
      <c r="S17" s="101" t="s">
        <v>91</v>
      </c>
      <c r="T17" s="44" t="s">
        <v>118</v>
      </c>
    </row>
    <row r="18" spans="1:20" ht="32" customHeight="1" x14ac:dyDescent="0.35">
      <c r="A18" s="258" t="s">
        <v>15</v>
      </c>
      <c r="B18" s="245" t="s">
        <v>16</v>
      </c>
      <c r="C18" s="234" t="s">
        <v>50</v>
      </c>
      <c r="D18" s="234" t="s">
        <v>17</v>
      </c>
      <c r="E18" s="315">
        <v>0.1</v>
      </c>
      <c r="F18" s="325" t="s">
        <v>66</v>
      </c>
      <c r="G18" s="326">
        <v>1.8E-3</v>
      </c>
      <c r="H18" s="325" t="s">
        <v>159</v>
      </c>
      <c r="I18" s="326">
        <v>2.0999999999999999E-3</v>
      </c>
      <c r="J18" s="144"/>
      <c r="K18" s="144"/>
      <c r="L18" s="144"/>
      <c r="M18" s="144"/>
      <c r="N18" s="144"/>
      <c r="O18" s="196"/>
      <c r="P18" s="212"/>
      <c r="Q18" s="144"/>
      <c r="R18" s="144"/>
      <c r="S18" s="75" t="s">
        <v>119</v>
      </c>
      <c r="T18" s="371" t="s">
        <v>118</v>
      </c>
    </row>
    <row r="19" spans="1:20" ht="20" customHeight="1" x14ac:dyDescent="0.35">
      <c r="A19" s="259"/>
      <c r="B19" s="246"/>
      <c r="C19" s="235"/>
      <c r="D19" s="235"/>
      <c r="E19" s="316"/>
      <c r="F19" s="321"/>
      <c r="G19" s="327"/>
      <c r="H19" s="321"/>
      <c r="I19" s="327"/>
      <c r="J19" s="145">
        <v>1.2999999999999999E-3</v>
      </c>
      <c r="K19" s="145">
        <v>3.7000000000000002E-3</v>
      </c>
      <c r="L19" s="145">
        <v>4.4999999999999997E-3</v>
      </c>
      <c r="M19" s="145">
        <v>2.8999999999999998E-3</v>
      </c>
      <c r="N19" s="145">
        <v>2.3E-3</v>
      </c>
      <c r="O19" s="197">
        <v>3.0999999999999999E-3</v>
      </c>
      <c r="P19" s="213">
        <v>2.8E-3</v>
      </c>
      <c r="Q19" s="145">
        <f>AVERAGE(G18:P20)</f>
        <v>2.7222222222222218E-3</v>
      </c>
      <c r="R19" s="145"/>
      <c r="S19" s="4" t="s">
        <v>54</v>
      </c>
      <c r="T19" s="372"/>
    </row>
    <row r="20" spans="1:20" ht="20" customHeight="1" thickBot="1" x14ac:dyDescent="0.4">
      <c r="A20" s="259"/>
      <c r="B20" s="246"/>
      <c r="C20" s="235"/>
      <c r="D20" s="257"/>
      <c r="E20" s="316"/>
      <c r="F20" s="322"/>
      <c r="G20" s="328"/>
      <c r="H20" s="322"/>
      <c r="I20" s="328"/>
      <c r="J20" s="146"/>
      <c r="K20" s="146"/>
      <c r="L20" s="146"/>
      <c r="M20" s="146"/>
      <c r="N20" s="146"/>
      <c r="O20" s="198"/>
      <c r="P20" s="214"/>
      <c r="Q20" s="146"/>
      <c r="R20" s="146"/>
      <c r="S20" s="30" t="s">
        <v>79</v>
      </c>
      <c r="T20" s="372"/>
    </row>
    <row r="21" spans="1:20" ht="20" customHeight="1" x14ac:dyDescent="0.35">
      <c r="A21" s="259"/>
      <c r="B21" s="246"/>
      <c r="C21" s="235"/>
      <c r="D21" s="256" t="s">
        <v>127</v>
      </c>
      <c r="E21" s="316"/>
      <c r="F21" s="320" t="s">
        <v>153</v>
      </c>
      <c r="G21" s="94"/>
      <c r="H21" s="115"/>
      <c r="I21" s="137"/>
      <c r="J21" s="137"/>
      <c r="K21" s="137"/>
      <c r="L21" s="137"/>
      <c r="M21" s="137"/>
      <c r="N21" s="137"/>
      <c r="O21" s="137"/>
      <c r="P21" s="137"/>
      <c r="Q21" s="137"/>
      <c r="R21" s="320"/>
      <c r="S21" s="117" t="s">
        <v>128</v>
      </c>
      <c r="T21" s="372"/>
    </row>
    <row r="22" spans="1:20" ht="20" customHeight="1" x14ac:dyDescent="0.35">
      <c r="A22" s="259"/>
      <c r="B22" s="246"/>
      <c r="C22" s="235"/>
      <c r="D22" s="235"/>
      <c r="E22" s="316"/>
      <c r="F22" s="321"/>
      <c r="G22" s="106">
        <v>2.8E-3</v>
      </c>
      <c r="H22" s="112">
        <v>3.8185512315250126E-3</v>
      </c>
      <c r="I22" s="112">
        <v>5.0000000000000001E-3</v>
      </c>
      <c r="J22" s="112" t="s">
        <v>170</v>
      </c>
      <c r="K22" s="112">
        <v>8.5000000000000006E-3</v>
      </c>
      <c r="L22" s="112">
        <v>1.9E-3</v>
      </c>
      <c r="M22" s="112">
        <v>5.4000000000000003E-3</v>
      </c>
      <c r="N22" s="112">
        <v>6.4999999999999997E-3</v>
      </c>
      <c r="O22" s="112">
        <v>5.1000000000000004E-3</v>
      </c>
      <c r="P22" s="112">
        <v>2.0999999999999999E-3</v>
      </c>
      <c r="Q22" s="112">
        <f>AVERAGE(G22:P22)</f>
        <v>4.5687279146138897E-3</v>
      </c>
      <c r="R22" s="321"/>
      <c r="S22" s="117" t="s">
        <v>54</v>
      </c>
      <c r="T22" s="372"/>
    </row>
    <row r="23" spans="1:20" ht="20" customHeight="1" x14ac:dyDescent="0.35">
      <c r="A23" s="259"/>
      <c r="B23" s="246"/>
      <c r="C23" s="257"/>
      <c r="D23" s="257"/>
      <c r="E23" s="316"/>
      <c r="F23" s="322"/>
      <c r="G23" s="111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322"/>
      <c r="S23" s="118" t="s">
        <v>79</v>
      </c>
      <c r="T23" s="372"/>
    </row>
    <row r="24" spans="1:20" ht="31.5" thickBot="1" x14ac:dyDescent="0.4">
      <c r="A24" s="259"/>
      <c r="B24" s="247"/>
      <c r="C24" s="29" t="s">
        <v>49</v>
      </c>
      <c r="D24" s="34" t="s">
        <v>129</v>
      </c>
      <c r="E24" s="317"/>
      <c r="F24" s="43" t="s">
        <v>130</v>
      </c>
      <c r="G24" s="94" t="s">
        <v>154</v>
      </c>
      <c r="H24" s="113" t="s">
        <v>158</v>
      </c>
      <c r="I24" s="138">
        <v>1</v>
      </c>
      <c r="J24" s="138" t="s">
        <v>158</v>
      </c>
      <c r="K24" s="138" t="s">
        <v>158</v>
      </c>
      <c r="L24" s="138"/>
      <c r="M24" s="185">
        <v>0</v>
      </c>
      <c r="N24" s="185"/>
      <c r="O24" s="185"/>
      <c r="P24" s="185"/>
      <c r="Q24" s="138">
        <v>1</v>
      </c>
      <c r="R24" s="138"/>
      <c r="S24" s="119" t="s">
        <v>131</v>
      </c>
      <c r="T24" s="373"/>
    </row>
    <row r="25" spans="1:20" ht="19.5" customHeight="1" x14ac:dyDescent="0.35">
      <c r="A25" s="259"/>
      <c r="B25" s="245" t="s">
        <v>18</v>
      </c>
      <c r="C25" s="234" t="s">
        <v>19</v>
      </c>
      <c r="D25" s="234" t="s">
        <v>46</v>
      </c>
      <c r="E25" s="315">
        <v>0.15</v>
      </c>
      <c r="F25" s="301">
        <v>3000</v>
      </c>
      <c r="G25" s="301">
        <v>2495</v>
      </c>
      <c r="H25" s="80"/>
      <c r="I25" s="80"/>
      <c r="J25" s="81"/>
      <c r="K25" s="81"/>
      <c r="L25" s="81"/>
      <c r="M25" s="81"/>
      <c r="N25" s="81"/>
      <c r="O25" s="200"/>
      <c r="P25" s="208"/>
      <c r="Q25" s="81"/>
      <c r="R25" s="151"/>
      <c r="S25" s="10" t="s">
        <v>73</v>
      </c>
      <c r="T25" s="371" t="s">
        <v>118</v>
      </c>
    </row>
    <row r="26" spans="1:20" ht="19" customHeight="1" x14ac:dyDescent="0.35">
      <c r="A26" s="259"/>
      <c r="B26" s="246"/>
      <c r="C26" s="235"/>
      <c r="D26" s="235"/>
      <c r="E26" s="316"/>
      <c r="F26" s="302"/>
      <c r="G26" s="302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200">
        <v>2741</v>
      </c>
      <c r="P26" s="208">
        <v>3503</v>
      </c>
      <c r="Q26" s="81">
        <f>AVERAGE(G25:P27)</f>
        <v>2524.2290909090907</v>
      </c>
      <c r="R26" s="151"/>
      <c r="S26" s="3" t="s">
        <v>47</v>
      </c>
      <c r="T26" s="372"/>
    </row>
    <row r="27" spans="1:20" ht="16.5" customHeight="1" x14ac:dyDescent="0.35">
      <c r="A27" s="259"/>
      <c r="B27" s="246"/>
      <c r="C27" s="235"/>
      <c r="D27" s="257"/>
      <c r="E27" s="316"/>
      <c r="F27" s="303"/>
      <c r="G27" s="303"/>
      <c r="H27" s="82"/>
      <c r="I27" s="82"/>
      <c r="J27" s="82"/>
      <c r="K27" s="82"/>
      <c r="L27" s="82"/>
      <c r="M27" s="82"/>
      <c r="N27" s="82"/>
      <c r="O27" s="201"/>
      <c r="P27" s="209"/>
      <c r="Q27" s="82"/>
      <c r="R27" s="152"/>
      <c r="S27" s="5" t="s">
        <v>48</v>
      </c>
      <c r="T27" s="372"/>
    </row>
    <row r="28" spans="1:20" ht="22" customHeight="1" x14ac:dyDescent="0.35">
      <c r="A28" s="259"/>
      <c r="B28" s="246"/>
      <c r="C28" s="235"/>
      <c r="D28" s="12" t="s">
        <v>74</v>
      </c>
      <c r="E28" s="353"/>
      <c r="F28" s="7">
        <v>0.98</v>
      </c>
      <c r="G28" s="7">
        <f>95%/F28</f>
        <v>0.96938775510204078</v>
      </c>
      <c r="H28" s="130">
        <f>97.56%/F28</f>
        <v>0.99551020408163271</v>
      </c>
      <c r="I28" s="130">
        <f>97%/F28</f>
        <v>0.98979591836734693</v>
      </c>
      <c r="J28" s="130">
        <v>0.96850000000000003</v>
      </c>
      <c r="K28" s="130">
        <v>0.97</v>
      </c>
      <c r="L28" s="130">
        <v>0.98</v>
      </c>
      <c r="M28" s="130">
        <v>0.97</v>
      </c>
      <c r="N28" s="130">
        <v>0.96530000000000005</v>
      </c>
      <c r="O28" s="130">
        <v>0.97160000000000002</v>
      </c>
      <c r="P28" s="130">
        <v>0.97</v>
      </c>
      <c r="Q28" s="130">
        <f>AVERAGE(I28:P28)</f>
        <v>0.97314948979591842</v>
      </c>
      <c r="R28" s="130"/>
      <c r="S28" s="3" t="s">
        <v>73</v>
      </c>
      <c r="T28" s="372"/>
    </row>
    <row r="29" spans="1:20" ht="14.5" customHeight="1" x14ac:dyDescent="0.35">
      <c r="A29" s="259"/>
      <c r="B29" s="246"/>
      <c r="C29" s="256" t="s">
        <v>116</v>
      </c>
      <c r="D29" s="237" t="s">
        <v>107</v>
      </c>
      <c r="E29" s="364">
        <v>0.05</v>
      </c>
      <c r="F29" s="307" t="s">
        <v>117</v>
      </c>
      <c r="G29" s="307">
        <v>0.9</v>
      </c>
      <c r="H29" s="307">
        <v>0.9</v>
      </c>
      <c r="I29" s="131"/>
      <c r="J29" s="307">
        <v>0.9</v>
      </c>
      <c r="K29" s="307">
        <v>0.9</v>
      </c>
      <c r="L29" s="307">
        <v>0.92</v>
      </c>
      <c r="M29" s="307">
        <v>0.9</v>
      </c>
      <c r="N29" s="307">
        <v>0.8</v>
      </c>
      <c r="O29" s="189"/>
      <c r="P29" s="206"/>
      <c r="Q29" s="131"/>
      <c r="R29" s="131"/>
      <c r="S29" s="17" t="s">
        <v>75</v>
      </c>
      <c r="T29" s="372"/>
    </row>
    <row r="30" spans="1:20" ht="14.5" customHeight="1" x14ac:dyDescent="0.35">
      <c r="A30" s="259"/>
      <c r="B30" s="246"/>
      <c r="C30" s="235"/>
      <c r="D30" s="238"/>
      <c r="E30" s="365"/>
      <c r="F30" s="308"/>
      <c r="G30" s="368"/>
      <c r="H30" s="368"/>
      <c r="I30" s="132">
        <v>0.91</v>
      </c>
      <c r="J30" s="377"/>
      <c r="K30" s="377"/>
      <c r="L30" s="377"/>
      <c r="M30" s="377"/>
      <c r="N30" s="308"/>
      <c r="O30" s="191">
        <v>0.85</v>
      </c>
      <c r="P30" s="219">
        <v>0.9</v>
      </c>
      <c r="Q30" s="132">
        <f>AVERAGE(M29:O31)</f>
        <v>0.85000000000000009</v>
      </c>
      <c r="R30" s="132"/>
      <c r="S30" s="18" t="s">
        <v>86</v>
      </c>
      <c r="T30" s="372"/>
    </row>
    <row r="31" spans="1:20" ht="14.5" customHeight="1" x14ac:dyDescent="0.35">
      <c r="A31" s="259"/>
      <c r="B31" s="246"/>
      <c r="C31" s="235"/>
      <c r="D31" s="239"/>
      <c r="E31" s="365"/>
      <c r="F31" s="309"/>
      <c r="G31" s="369"/>
      <c r="H31" s="369"/>
      <c r="I31" s="133"/>
      <c r="J31" s="329"/>
      <c r="K31" s="329"/>
      <c r="L31" s="329"/>
      <c r="M31" s="329"/>
      <c r="N31" s="309"/>
      <c r="O31" s="192"/>
      <c r="P31" s="220"/>
      <c r="Q31" s="133"/>
      <c r="R31" s="133"/>
      <c r="S31" s="19" t="s">
        <v>89</v>
      </c>
      <c r="T31" s="372"/>
    </row>
    <row r="32" spans="1:20" ht="14.5" customHeight="1" x14ac:dyDescent="0.35">
      <c r="A32" s="259"/>
      <c r="B32" s="246"/>
      <c r="C32" s="235"/>
      <c r="D32" s="237" t="s">
        <v>83</v>
      </c>
      <c r="E32" s="365"/>
      <c r="F32" s="307" t="s">
        <v>117</v>
      </c>
      <c r="G32" s="370">
        <v>0.81</v>
      </c>
      <c r="H32" s="370">
        <v>0.87</v>
      </c>
      <c r="I32" s="132"/>
      <c r="J32" s="307">
        <v>0.6</v>
      </c>
      <c r="K32" s="307">
        <v>0.7</v>
      </c>
      <c r="L32" s="307">
        <v>0.76</v>
      </c>
      <c r="M32" s="307">
        <v>0.7</v>
      </c>
      <c r="N32" s="307">
        <v>0.7</v>
      </c>
      <c r="O32" s="191"/>
      <c r="P32" s="219"/>
      <c r="Q32" s="132"/>
      <c r="R32" s="378"/>
      <c r="S32" s="18" t="s">
        <v>85</v>
      </c>
      <c r="T32" s="372"/>
    </row>
    <row r="33" spans="1:20" ht="41.5" customHeight="1" x14ac:dyDescent="0.35">
      <c r="A33" s="259"/>
      <c r="B33" s="246"/>
      <c r="C33" s="235"/>
      <c r="D33" s="238"/>
      <c r="E33" s="365"/>
      <c r="F33" s="308"/>
      <c r="G33" s="368"/>
      <c r="H33" s="368"/>
      <c r="I33" s="132">
        <v>0.75949999999999995</v>
      </c>
      <c r="J33" s="377"/>
      <c r="K33" s="377"/>
      <c r="L33" s="377"/>
      <c r="M33" s="377"/>
      <c r="N33" s="308"/>
      <c r="O33" s="191">
        <v>0.7</v>
      </c>
      <c r="P33" s="219">
        <v>0.7</v>
      </c>
      <c r="Q33" s="132">
        <f>AVERAGE(G32:O33)</f>
        <v>0.73327777777777792</v>
      </c>
      <c r="R33" s="379"/>
      <c r="S33" s="18" t="s">
        <v>90</v>
      </c>
      <c r="T33" s="372"/>
    </row>
    <row r="34" spans="1:20" ht="14.5" customHeight="1" x14ac:dyDescent="0.35">
      <c r="A34" s="259"/>
      <c r="B34" s="246"/>
      <c r="C34" s="235"/>
      <c r="D34" s="239"/>
      <c r="E34" s="365"/>
      <c r="F34" s="309"/>
      <c r="G34" s="369"/>
      <c r="H34" s="369"/>
      <c r="I34" s="133"/>
      <c r="J34" s="329"/>
      <c r="K34" s="329"/>
      <c r="L34" s="329"/>
      <c r="M34" s="329"/>
      <c r="N34" s="309"/>
      <c r="O34" s="192"/>
      <c r="P34" s="220"/>
      <c r="Q34" s="133"/>
      <c r="R34" s="153"/>
      <c r="S34" s="19" t="s">
        <v>87</v>
      </c>
      <c r="T34" s="372"/>
    </row>
    <row r="35" spans="1:20" ht="14.5" customHeight="1" x14ac:dyDescent="0.35">
      <c r="A35" s="259"/>
      <c r="B35" s="246"/>
      <c r="C35" s="235"/>
      <c r="D35" s="238" t="s">
        <v>84</v>
      </c>
      <c r="E35" s="365"/>
      <c r="F35" s="308" t="s">
        <v>117</v>
      </c>
      <c r="G35" s="370">
        <v>0.95</v>
      </c>
      <c r="H35" s="370">
        <v>0.95</v>
      </c>
      <c r="I35" s="307">
        <v>0.94</v>
      </c>
      <c r="J35" s="307">
        <v>0.9</v>
      </c>
      <c r="K35" s="307">
        <v>0.9</v>
      </c>
      <c r="L35" s="307">
        <v>0.96</v>
      </c>
      <c r="M35" s="307">
        <v>0.93</v>
      </c>
      <c r="N35" s="307">
        <v>0.98</v>
      </c>
      <c r="O35" s="307">
        <v>0.95</v>
      </c>
      <c r="P35" s="206"/>
      <c r="Q35" s="307">
        <f>AVERAGE(K35:O36)</f>
        <v>0.94399999999999995</v>
      </c>
      <c r="R35" s="149"/>
      <c r="S35" s="18" t="s">
        <v>93</v>
      </c>
      <c r="T35" s="372"/>
    </row>
    <row r="36" spans="1:20" ht="34" customHeight="1" x14ac:dyDescent="0.35">
      <c r="A36" s="259"/>
      <c r="B36" s="246"/>
      <c r="C36" s="257"/>
      <c r="D36" s="239"/>
      <c r="E36" s="367"/>
      <c r="F36" s="309"/>
      <c r="G36" s="369"/>
      <c r="H36" s="369"/>
      <c r="I36" s="309"/>
      <c r="J36" s="329"/>
      <c r="K36" s="329"/>
      <c r="L36" s="329"/>
      <c r="M36" s="329"/>
      <c r="N36" s="309"/>
      <c r="O36" s="309"/>
      <c r="P36" s="130">
        <v>0.995</v>
      </c>
      <c r="Q36" s="309"/>
      <c r="R36" s="7"/>
      <c r="S36" s="19" t="s">
        <v>88</v>
      </c>
      <c r="T36" s="372"/>
    </row>
    <row r="37" spans="1:20" ht="14.5" customHeight="1" x14ac:dyDescent="0.35">
      <c r="A37" s="259"/>
      <c r="B37" s="246"/>
      <c r="C37" s="256" t="s">
        <v>43</v>
      </c>
      <c r="D37" s="256" t="s">
        <v>67</v>
      </c>
      <c r="E37" s="364">
        <v>2.5000000000000001E-2</v>
      </c>
      <c r="F37" s="307">
        <v>1</v>
      </c>
      <c r="G37" s="307">
        <v>1.01</v>
      </c>
      <c r="H37" s="307">
        <v>1.02</v>
      </c>
      <c r="I37" s="307">
        <v>0.84</v>
      </c>
      <c r="J37" s="307">
        <v>0.76</v>
      </c>
      <c r="K37" s="307">
        <v>1.03</v>
      </c>
      <c r="L37" s="307">
        <v>1</v>
      </c>
      <c r="M37" s="131"/>
      <c r="N37" s="131"/>
      <c r="O37" s="189"/>
      <c r="P37" s="206"/>
      <c r="Q37" s="307">
        <f>AVERAGE(M37:P39)</f>
        <v>0.97519999999999996</v>
      </c>
      <c r="R37" s="154"/>
      <c r="S37" s="20" t="s">
        <v>72</v>
      </c>
      <c r="T37" s="372"/>
    </row>
    <row r="38" spans="1:20" ht="15" customHeight="1" thickBot="1" x14ac:dyDescent="0.4">
      <c r="A38" s="259"/>
      <c r="B38" s="246"/>
      <c r="C38" s="235"/>
      <c r="D38" s="235"/>
      <c r="E38" s="365"/>
      <c r="F38" s="308"/>
      <c r="G38" s="363"/>
      <c r="H38" s="363"/>
      <c r="I38" s="363"/>
      <c r="J38" s="308"/>
      <c r="K38" s="308"/>
      <c r="L38" s="308"/>
      <c r="M38" s="149">
        <v>0.95</v>
      </c>
      <c r="N38" s="149">
        <v>0.87</v>
      </c>
      <c r="O38" s="223">
        <v>0.95079999999999998</v>
      </c>
      <c r="P38" s="223">
        <v>1.1299999999999999</v>
      </c>
      <c r="Q38" s="308"/>
      <c r="R38" s="162"/>
      <c r="S38" s="32" t="s">
        <v>71</v>
      </c>
      <c r="T38" s="373"/>
    </row>
    <row r="39" spans="1:20" ht="15" customHeight="1" thickBot="1" x14ac:dyDescent="0.4">
      <c r="A39" s="259"/>
      <c r="B39" s="247"/>
      <c r="C39" s="236"/>
      <c r="D39" s="236"/>
      <c r="E39" s="366"/>
      <c r="F39" s="363"/>
      <c r="G39" s="132"/>
      <c r="H39" s="149"/>
      <c r="I39" s="149"/>
      <c r="J39" s="363"/>
      <c r="K39" s="363"/>
      <c r="L39" s="363"/>
      <c r="M39" s="175"/>
      <c r="N39" s="175"/>
      <c r="O39" s="190"/>
      <c r="P39" s="221"/>
      <c r="Q39" s="363"/>
      <c r="R39" s="162"/>
      <c r="S39" s="163"/>
      <c r="T39" s="156"/>
    </row>
    <row r="40" spans="1:20" ht="37" customHeight="1" thickBot="1" x14ac:dyDescent="0.4">
      <c r="A40" s="259"/>
      <c r="B40" s="245" t="s">
        <v>20</v>
      </c>
      <c r="C40" s="234" t="s">
        <v>21</v>
      </c>
      <c r="D40" s="35" t="s">
        <v>22</v>
      </c>
      <c r="E40" s="315">
        <v>0.05</v>
      </c>
      <c r="F40" s="36" t="s">
        <v>23</v>
      </c>
      <c r="G40" s="167">
        <v>4.7E-2</v>
      </c>
      <c r="H40" s="160">
        <v>6.603808604625265E-2</v>
      </c>
      <c r="I40" s="160">
        <v>7.7975323035072375E-2</v>
      </c>
      <c r="J40" s="160">
        <v>3.6852137605518746E-2</v>
      </c>
      <c r="K40" s="174">
        <v>4.4971646800138876E-2</v>
      </c>
      <c r="L40" s="174">
        <v>6.4353227113151501E-2</v>
      </c>
      <c r="M40" s="160">
        <v>7.54974754974755E-2</v>
      </c>
      <c r="N40" s="160">
        <v>6.7503924646781788E-2</v>
      </c>
      <c r="O40" s="160" t="s">
        <v>181</v>
      </c>
      <c r="P40" s="174">
        <v>4.6090597065590468E-2</v>
      </c>
      <c r="Q40" s="226">
        <f>AVERAGE(G40:P40)</f>
        <v>5.8475824201109097E-2</v>
      </c>
      <c r="R40" s="168"/>
      <c r="S40" s="37" t="s">
        <v>80</v>
      </c>
      <c r="T40" s="371" t="s">
        <v>118</v>
      </c>
    </row>
    <row r="41" spans="1:20" ht="29" x14ac:dyDescent="0.35">
      <c r="A41" s="259"/>
      <c r="B41" s="246"/>
      <c r="C41" s="235"/>
      <c r="D41" s="13" t="s">
        <v>24</v>
      </c>
      <c r="E41" s="316"/>
      <c r="F41" s="164" t="s">
        <v>25</v>
      </c>
      <c r="G41" s="126">
        <v>2.0000000000000001E-4</v>
      </c>
      <c r="H41" s="165">
        <v>1.0430973681279928E-4</v>
      </c>
      <c r="I41" s="158">
        <v>1.4712911687554648E-4</v>
      </c>
      <c r="J41" s="166">
        <v>1.4613778705636744E-4</v>
      </c>
      <c r="K41" s="172">
        <v>6.9204953130424721E-5</v>
      </c>
      <c r="L41" s="172">
        <v>5.6791790440183642E-5</v>
      </c>
      <c r="M41" s="176">
        <v>1.092961092961093E-4</v>
      </c>
      <c r="N41" s="176">
        <v>9.911656970480501E-5</v>
      </c>
      <c r="O41" s="176" t="s">
        <v>182</v>
      </c>
      <c r="P41" s="172">
        <v>8.3858233068054665E-5</v>
      </c>
      <c r="Q41" s="174">
        <f>AVERAGE(G41:P41)</f>
        <v>1.1287158848714339E-4</v>
      </c>
      <c r="R41" s="158"/>
      <c r="S41" s="21" t="s">
        <v>82</v>
      </c>
      <c r="T41" s="372"/>
    </row>
    <row r="42" spans="1:20" ht="14.5" customHeight="1" x14ac:dyDescent="0.35">
      <c r="A42" s="259"/>
      <c r="B42" s="246"/>
      <c r="C42" s="235"/>
      <c r="D42" s="360" t="s">
        <v>56</v>
      </c>
      <c r="E42" s="316"/>
      <c r="F42" s="357" t="s">
        <v>57</v>
      </c>
      <c r="G42" s="374">
        <v>0</v>
      </c>
      <c r="H42" s="125"/>
      <c r="I42" s="125"/>
      <c r="J42" s="358">
        <v>0</v>
      </c>
      <c r="K42" s="169"/>
      <c r="L42" s="169"/>
      <c r="M42" s="169"/>
      <c r="N42" s="169"/>
      <c r="O42" s="194"/>
      <c r="P42" s="217"/>
      <c r="Q42" s="380">
        <f>AVERAGE(G42:O42)</f>
        <v>0</v>
      </c>
      <c r="R42" s="125"/>
      <c r="S42" s="6" t="s">
        <v>51</v>
      </c>
      <c r="T42" s="372"/>
    </row>
    <row r="43" spans="1:20" ht="14.5" customHeight="1" x14ac:dyDescent="0.35">
      <c r="A43" s="259"/>
      <c r="B43" s="246"/>
      <c r="C43" s="235"/>
      <c r="D43" s="361"/>
      <c r="E43" s="316"/>
      <c r="F43" s="358"/>
      <c r="G43" s="375"/>
      <c r="H43" s="126">
        <v>0</v>
      </c>
      <c r="I43" s="126">
        <v>0</v>
      </c>
      <c r="J43" s="358"/>
      <c r="K43" s="169">
        <v>0</v>
      </c>
      <c r="L43" s="169">
        <v>0</v>
      </c>
      <c r="M43" s="169">
        <v>0</v>
      </c>
      <c r="N43" s="169">
        <v>0</v>
      </c>
      <c r="O43" s="194">
        <v>0</v>
      </c>
      <c r="P43" s="217">
        <v>0</v>
      </c>
      <c r="Q43" s="380"/>
      <c r="R43" s="126"/>
      <c r="S43" s="6" t="s">
        <v>52</v>
      </c>
      <c r="T43" s="372"/>
    </row>
    <row r="44" spans="1:20" ht="14.5" customHeight="1" thickBot="1" x14ac:dyDescent="0.4">
      <c r="A44" s="259"/>
      <c r="B44" s="247"/>
      <c r="C44" s="236"/>
      <c r="D44" s="362"/>
      <c r="E44" s="317"/>
      <c r="F44" s="359"/>
      <c r="G44" s="376"/>
      <c r="H44" s="127"/>
      <c r="I44" s="127"/>
      <c r="J44" s="359"/>
      <c r="K44" s="170"/>
      <c r="L44" s="170"/>
      <c r="M44" s="170"/>
      <c r="N44" s="170"/>
      <c r="O44" s="195"/>
      <c r="P44" s="218"/>
      <c r="Q44" s="381"/>
      <c r="R44" s="127"/>
      <c r="S44" s="38" t="s">
        <v>59</v>
      </c>
      <c r="T44" s="373"/>
    </row>
    <row r="45" spans="1:20" ht="31.5" thickBot="1" x14ac:dyDescent="0.4">
      <c r="A45" s="259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29" t="s">
        <v>155</v>
      </c>
      <c r="I45" s="129" t="s">
        <v>155</v>
      </c>
      <c r="J45" s="161">
        <v>2</v>
      </c>
      <c r="K45" s="161">
        <v>1</v>
      </c>
      <c r="L45" s="161">
        <v>1</v>
      </c>
      <c r="M45" s="161">
        <v>1</v>
      </c>
      <c r="N45" s="205" t="s">
        <v>177</v>
      </c>
      <c r="O45" s="205" t="s">
        <v>177</v>
      </c>
      <c r="P45" s="205">
        <v>44958</v>
      </c>
      <c r="Q45" s="129" t="s">
        <v>155</v>
      </c>
      <c r="R45" s="39"/>
      <c r="S45" s="128" t="s">
        <v>68</v>
      </c>
      <c r="T45" s="31" t="s">
        <v>118</v>
      </c>
    </row>
    <row r="46" spans="1:20" ht="31.5" customHeight="1" x14ac:dyDescent="0.35">
      <c r="A46" s="259"/>
      <c r="B46" s="41"/>
      <c r="C46" s="253" t="s">
        <v>108</v>
      </c>
      <c r="D46" s="86" t="s">
        <v>125</v>
      </c>
      <c r="E46" s="315">
        <v>0.1</v>
      </c>
      <c r="F46" s="90">
        <v>44986</v>
      </c>
      <c r="G46" s="120"/>
      <c r="H46" s="120"/>
      <c r="I46" s="139">
        <v>1</v>
      </c>
      <c r="J46" s="139">
        <v>1</v>
      </c>
      <c r="K46" s="139">
        <v>1</v>
      </c>
      <c r="L46" s="139">
        <v>1</v>
      </c>
      <c r="M46" s="139">
        <v>1</v>
      </c>
      <c r="N46" s="139">
        <v>1</v>
      </c>
      <c r="O46" s="139">
        <v>1</v>
      </c>
      <c r="P46" s="139">
        <v>1</v>
      </c>
      <c r="Q46" s="139">
        <v>1</v>
      </c>
      <c r="R46" s="139"/>
      <c r="S46" s="87" t="s">
        <v>133</v>
      </c>
      <c r="T46" s="371" t="s">
        <v>118</v>
      </c>
    </row>
    <row r="47" spans="1:20" ht="46.5" x14ac:dyDescent="0.35">
      <c r="A47" s="259"/>
      <c r="B47" s="41" t="s">
        <v>41</v>
      </c>
      <c r="C47" s="254"/>
      <c r="D47" s="88" t="s">
        <v>132</v>
      </c>
      <c r="E47" s="316"/>
      <c r="F47" s="91">
        <v>45261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89" t="s">
        <v>110</v>
      </c>
      <c r="T47" s="372"/>
    </row>
    <row r="48" spans="1:20" ht="31.5" thickBot="1" x14ac:dyDescent="0.4">
      <c r="A48" s="259"/>
      <c r="B48" s="41"/>
      <c r="C48" s="254"/>
      <c r="D48" s="88" t="s">
        <v>126</v>
      </c>
      <c r="E48" s="317"/>
      <c r="F48" s="91">
        <v>45261</v>
      </c>
      <c r="G48" s="96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8" t="s">
        <v>111</v>
      </c>
      <c r="T48" s="373"/>
    </row>
    <row r="49" spans="1:20" ht="14.5" customHeight="1" x14ac:dyDescent="0.35">
      <c r="A49" s="229" t="s">
        <v>28</v>
      </c>
      <c r="B49" s="263" t="s">
        <v>29</v>
      </c>
      <c r="C49" s="342" t="s">
        <v>32</v>
      </c>
      <c r="D49" s="49" t="s">
        <v>30</v>
      </c>
      <c r="E49" s="354">
        <v>0.05</v>
      </c>
      <c r="F49" s="50" t="s">
        <v>31</v>
      </c>
      <c r="G49" s="108">
        <v>0</v>
      </c>
      <c r="H49" s="124">
        <v>1</v>
      </c>
      <c r="I49" s="140">
        <v>0</v>
      </c>
      <c r="J49" s="108">
        <v>0</v>
      </c>
      <c r="K49" s="108"/>
      <c r="L49" s="108"/>
      <c r="M49" s="108">
        <v>3</v>
      </c>
      <c r="N49" s="108">
        <v>2</v>
      </c>
      <c r="O49" s="108">
        <v>1</v>
      </c>
      <c r="P49" s="108"/>
      <c r="Q49" s="108"/>
      <c r="R49" s="108"/>
      <c r="S49" s="51" t="s">
        <v>175</v>
      </c>
      <c r="T49" s="295" t="s">
        <v>118</v>
      </c>
    </row>
    <row r="50" spans="1:20" ht="14.5" customHeight="1" x14ac:dyDescent="0.35">
      <c r="A50" s="230"/>
      <c r="B50" s="255"/>
      <c r="C50" s="341"/>
      <c r="D50" s="52" t="s">
        <v>33</v>
      </c>
      <c r="E50" s="355"/>
      <c r="F50" s="53">
        <v>0.75</v>
      </c>
      <c r="G50" s="123"/>
      <c r="H50" s="53"/>
      <c r="I50" s="53"/>
      <c r="J50" s="53"/>
      <c r="K50" s="53"/>
      <c r="L50" s="53"/>
      <c r="M50" s="184"/>
      <c r="N50" s="184"/>
      <c r="O50" s="184"/>
      <c r="P50" s="184"/>
      <c r="Q50" s="53"/>
      <c r="R50" s="53"/>
      <c r="S50" s="54" t="s">
        <v>144</v>
      </c>
      <c r="T50" s="296"/>
    </row>
    <row r="51" spans="1:20" ht="29" customHeight="1" x14ac:dyDescent="0.35">
      <c r="A51" s="230"/>
      <c r="B51" s="255"/>
      <c r="C51" s="340" t="s">
        <v>60</v>
      </c>
      <c r="D51" s="340" t="s">
        <v>81</v>
      </c>
      <c r="E51" s="355"/>
      <c r="F51" s="338" t="s">
        <v>34</v>
      </c>
      <c r="G51" s="347">
        <v>3</v>
      </c>
      <c r="H51" s="347">
        <v>2</v>
      </c>
      <c r="I51" s="347">
        <v>2</v>
      </c>
      <c r="J51" s="347">
        <v>3</v>
      </c>
      <c r="K51" s="347">
        <v>2</v>
      </c>
      <c r="L51" s="347">
        <v>4</v>
      </c>
      <c r="M51" s="347">
        <v>2</v>
      </c>
      <c r="N51" s="347">
        <v>1</v>
      </c>
      <c r="O51" s="347">
        <v>4</v>
      </c>
      <c r="P51" s="347">
        <v>3</v>
      </c>
      <c r="Q51" s="345">
        <f>AVERAGE(G51:P52)</f>
        <v>2.6</v>
      </c>
      <c r="R51" s="155" t="s">
        <v>186</v>
      </c>
      <c r="S51" s="23" t="s">
        <v>146</v>
      </c>
      <c r="T51" s="296"/>
    </row>
    <row r="52" spans="1:20" ht="28.5" customHeight="1" x14ac:dyDescent="0.35">
      <c r="A52" s="230"/>
      <c r="B52" s="255"/>
      <c r="C52" s="341"/>
      <c r="D52" s="341"/>
      <c r="E52" s="355"/>
      <c r="F52" s="339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6" t="e">
        <f t="shared" ref="Q52" si="0">AVERAGE(G52:O52)</f>
        <v>#DIV/0!</v>
      </c>
      <c r="R52" s="148"/>
      <c r="S52" s="23" t="s">
        <v>145</v>
      </c>
      <c r="T52" s="296"/>
    </row>
    <row r="53" spans="1:20" ht="21.5" customHeight="1" x14ac:dyDescent="0.35">
      <c r="A53" s="230"/>
      <c r="B53" s="255"/>
      <c r="C53" s="340" t="s">
        <v>61</v>
      </c>
      <c r="D53" s="340" t="s">
        <v>134</v>
      </c>
      <c r="E53" s="355"/>
      <c r="F53" s="338" t="s">
        <v>135</v>
      </c>
      <c r="G53" s="338">
        <v>1</v>
      </c>
      <c r="H53" s="338">
        <v>1</v>
      </c>
      <c r="I53" s="338">
        <v>1</v>
      </c>
      <c r="J53" s="338">
        <v>1</v>
      </c>
      <c r="K53" s="338">
        <v>1</v>
      </c>
      <c r="L53" s="338">
        <v>1</v>
      </c>
      <c r="M53" s="382">
        <v>1</v>
      </c>
      <c r="N53" s="382">
        <v>1</v>
      </c>
      <c r="O53" s="382">
        <v>1</v>
      </c>
      <c r="P53" s="382">
        <v>2</v>
      </c>
      <c r="Q53" s="338"/>
      <c r="R53" s="142"/>
      <c r="S53" s="55" t="s">
        <v>136</v>
      </c>
      <c r="T53" s="296"/>
    </row>
    <row r="54" spans="1:20" ht="24" customHeight="1" x14ac:dyDescent="0.35">
      <c r="A54" s="230"/>
      <c r="B54" s="255"/>
      <c r="C54" s="349"/>
      <c r="D54" s="341"/>
      <c r="E54" s="355"/>
      <c r="F54" s="339"/>
      <c r="G54" s="339"/>
      <c r="H54" s="339"/>
      <c r="I54" s="339"/>
      <c r="J54" s="339"/>
      <c r="K54" s="339"/>
      <c r="L54" s="339"/>
      <c r="M54" s="383"/>
      <c r="N54" s="383"/>
      <c r="O54" s="383"/>
      <c r="P54" s="383"/>
      <c r="Q54" s="339"/>
      <c r="R54" s="143"/>
      <c r="S54" s="55" t="s">
        <v>137</v>
      </c>
      <c r="T54" s="296"/>
    </row>
    <row r="55" spans="1:20" ht="34" customHeight="1" x14ac:dyDescent="0.35">
      <c r="A55" s="230"/>
      <c r="B55" s="255"/>
      <c r="C55" s="349"/>
      <c r="D55" s="340" t="s">
        <v>138</v>
      </c>
      <c r="E55" s="355"/>
      <c r="F55" s="53" t="s">
        <v>139</v>
      </c>
      <c r="G55" s="141">
        <v>0</v>
      </c>
      <c r="H55" s="141">
        <v>0</v>
      </c>
      <c r="I55" s="141">
        <v>1</v>
      </c>
      <c r="J55" s="141">
        <v>0</v>
      </c>
      <c r="K55" s="141">
        <v>9</v>
      </c>
      <c r="L55" s="141">
        <v>4</v>
      </c>
      <c r="M55" s="178">
        <v>4</v>
      </c>
      <c r="N55" s="178">
        <v>4</v>
      </c>
      <c r="O55" s="178"/>
      <c r="P55" s="178"/>
      <c r="Q55" s="141"/>
      <c r="R55" s="147"/>
      <c r="S55" s="78" t="s">
        <v>142</v>
      </c>
      <c r="T55" s="296"/>
    </row>
    <row r="56" spans="1:20" ht="28" customHeight="1" x14ac:dyDescent="0.35">
      <c r="A56" s="230"/>
      <c r="B56" s="255"/>
      <c r="C56" s="341"/>
      <c r="D56" s="341"/>
      <c r="E56" s="355"/>
      <c r="F56" s="76" t="s">
        <v>140</v>
      </c>
      <c r="G56" s="76"/>
      <c r="H56" s="76"/>
      <c r="I56" s="76"/>
      <c r="J56" s="76"/>
      <c r="K56" s="76"/>
      <c r="L56" s="76"/>
      <c r="M56" s="179"/>
      <c r="N56" s="225">
        <v>1</v>
      </c>
      <c r="O56" s="224">
        <v>1</v>
      </c>
      <c r="P56" s="224">
        <v>1</v>
      </c>
      <c r="Q56" s="76"/>
      <c r="R56" s="76"/>
      <c r="S56" s="78" t="s">
        <v>143</v>
      </c>
      <c r="T56" s="296"/>
    </row>
    <row r="57" spans="1:20" ht="73" thickBot="1" x14ac:dyDescent="0.4">
      <c r="A57" s="230"/>
      <c r="B57" s="264"/>
      <c r="C57" s="56" t="s">
        <v>62</v>
      </c>
      <c r="D57" s="57" t="s">
        <v>35</v>
      </c>
      <c r="E57" s="356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80" t="s">
        <v>162</v>
      </c>
      <c r="N57" s="180" t="s">
        <v>162</v>
      </c>
      <c r="O57" s="180" t="s">
        <v>162</v>
      </c>
      <c r="P57" s="180" t="s">
        <v>162</v>
      </c>
      <c r="Q57" s="58"/>
      <c r="R57" s="58"/>
      <c r="S57" s="77" t="s">
        <v>147</v>
      </c>
      <c r="T57" s="337"/>
    </row>
    <row r="58" spans="1:20" ht="29" customHeight="1" x14ac:dyDescent="0.35">
      <c r="A58" s="230"/>
      <c r="B58" s="260" t="s">
        <v>36</v>
      </c>
      <c r="C58" s="335" t="s">
        <v>37</v>
      </c>
      <c r="D58" s="59" t="s">
        <v>64</v>
      </c>
      <c r="E58" s="343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>
        <v>0</v>
      </c>
      <c r="P58" s="60">
        <v>0</v>
      </c>
      <c r="Q58" s="60"/>
      <c r="R58" s="60"/>
      <c r="S58" s="61" t="s">
        <v>76</v>
      </c>
      <c r="T58" s="295" t="s">
        <v>118</v>
      </c>
    </row>
    <row r="59" spans="1:20" ht="20.5" customHeight="1" x14ac:dyDescent="0.35">
      <c r="A59" s="230"/>
      <c r="B59" s="261"/>
      <c r="C59" s="336"/>
      <c r="D59" s="45" t="s">
        <v>65</v>
      </c>
      <c r="E59" s="313"/>
      <c r="F59" s="62" t="s">
        <v>113</v>
      </c>
      <c r="G59" s="62"/>
      <c r="H59" s="62"/>
      <c r="I59" s="62"/>
      <c r="J59" s="62" t="s">
        <v>171</v>
      </c>
      <c r="K59" s="62" t="s">
        <v>171</v>
      </c>
      <c r="L59" s="62" t="s">
        <v>171</v>
      </c>
      <c r="M59" s="62" t="s">
        <v>171</v>
      </c>
      <c r="N59" s="62" t="s">
        <v>178</v>
      </c>
      <c r="O59" s="62" t="s">
        <v>178</v>
      </c>
      <c r="P59" s="62" t="s">
        <v>178</v>
      </c>
      <c r="Q59" s="62"/>
      <c r="R59" s="62"/>
      <c r="S59" s="63" t="s">
        <v>63</v>
      </c>
      <c r="T59" s="296"/>
    </row>
    <row r="60" spans="1:20" ht="31.5" thickBot="1" x14ac:dyDescent="0.4">
      <c r="A60" s="230"/>
      <c r="B60" s="262"/>
      <c r="C60" s="65" t="s">
        <v>40</v>
      </c>
      <c r="D60" s="42" t="s">
        <v>38</v>
      </c>
      <c r="E60" s="344"/>
      <c r="F60" s="66" t="s">
        <v>39</v>
      </c>
      <c r="G60" s="66"/>
      <c r="H60" s="66"/>
      <c r="I60" s="66"/>
      <c r="J60" s="66"/>
      <c r="K60" s="66"/>
      <c r="L60" s="66"/>
      <c r="M60" s="186"/>
      <c r="N60" s="186"/>
      <c r="O60" s="186"/>
      <c r="P60" s="186"/>
      <c r="Q60" s="66"/>
      <c r="R60" s="66"/>
      <c r="S60" s="27" t="s">
        <v>77</v>
      </c>
      <c r="T60" s="337"/>
    </row>
    <row r="61" spans="1:20" ht="62.5" thickBot="1" x14ac:dyDescent="0.4">
      <c r="A61" s="231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09">
        <v>1</v>
      </c>
      <c r="H61" s="109">
        <v>1</v>
      </c>
      <c r="I61" s="109">
        <v>1</v>
      </c>
      <c r="J61" s="109">
        <v>1</v>
      </c>
      <c r="K61" s="109">
        <v>1</v>
      </c>
      <c r="L61" s="109">
        <v>1</v>
      </c>
      <c r="M61" s="109">
        <v>1</v>
      </c>
      <c r="N61" s="109">
        <v>1</v>
      </c>
      <c r="O61" s="109">
        <v>1</v>
      </c>
      <c r="P61" s="109">
        <v>1</v>
      </c>
      <c r="Q61" s="109"/>
      <c r="R61" s="109"/>
      <c r="S61" s="71" t="s">
        <v>96</v>
      </c>
      <c r="T61" s="72" t="s">
        <v>118</v>
      </c>
    </row>
    <row r="62" spans="1:20" ht="15" thickTop="1" x14ac:dyDescent="0.35"/>
    <row r="69" spans="3:9" x14ac:dyDescent="0.35">
      <c r="C69" s="134"/>
      <c r="D69" s="134"/>
      <c r="E69" s="134"/>
      <c r="F69" s="135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65">
    <mergeCell ref="J42:J44"/>
    <mergeCell ref="K29:K31"/>
    <mergeCell ref="K32:K34"/>
    <mergeCell ref="K35:K36"/>
    <mergeCell ref="K37:K39"/>
    <mergeCell ref="Q37:Q39"/>
    <mergeCell ref="J37:J39"/>
    <mergeCell ref="N15:N16"/>
    <mergeCell ref="O15:O16"/>
    <mergeCell ref="O35:O36"/>
    <mergeCell ref="K51:K52"/>
    <mergeCell ref="K53:K54"/>
    <mergeCell ref="Q53:Q54"/>
    <mergeCell ref="M15:M16"/>
    <mergeCell ref="M51:M52"/>
    <mergeCell ref="M53:M54"/>
    <mergeCell ref="M35:M36"/>
    <mergeCell ref="M32:M34"/>
    <mergeCell ref="M29:M31"/>
    <mergeCell ref="Q35:Q36"/>
    <mergeCell ref="O51:O52"/>
    <mergeCell ref="O53:O54"/>
    <mergeCell ref="L37:L39"/>
    <mergeCell ref="L32:L34"/>
    <mergeCell ref="L35:L36"/>
    <mergeCell ref="K15:K16"/>
    <mergeCell ref="N32:N34"/>
    <mergeCell ref="N35:N36"/>
    <mergeCell ref="N51:N52"/>
    <mergeCell ref="N53:N54"/>
    <mergeCell ref="P51:P52"/>
    <mergeCell ref="P53:P54"/>
    <mergeCell ref="L15:L16"/>
    <mergeCell ref="P15:P16"/>
    <mergeCell ref="T46:T48"/>
    <mergeCell ref="T25:T38"/>
    <mergeCell ref="T18:T24"/>
    <mergeCell ref="G51:G52"/>
    <mergeCell ref="G53:G54"/>
    <mergeCell ref="T40:T44"/>
    <mergeCell ref="G42:G44"/>
    <mergeCell ref="T49:T57"/>
    <mergeCell ref="J29:J31"/>
    <mergeCell ref="J32:J34"/>
    <mergeCell ref="J35:J36"/>
    <mergeCell ref="R32:R33"/>
    <mergeCell ref="H53:H54"/>
    <mergeCell ref="I53:I54"/>
    <mergeCell ref="I18:I20"/>
    <mergeCell ref="I35:I36"/>
    <mergeCell ref="I37:I38"/>
    <mergeCell ref="H51:H52"/>
    <mergeCell ref="I51:I52"/>
    <mergeCell ref="G35:G36"/>
    <mergeCell ref="G37:G38"/>
    <mergeCell ref="Q42:Q44"/>
    <mergeCell ref="H37:H38"/>
    <mergeCell ref="L29:L31"/>
    <mergeCell ref="I15:I16"/>
    <mergeCell ref="J15:J16"/>
    <mergeCell ref="F29:F31"/>
    <mergeCell ref="F35:F36"/>
    <mergeCell ref="G29:G31"/>
    <mergeCell ref="G32:G34"/>
    <mergeCell ref="F32:F34"/>
    <mergeCell ref="H29:H31"/>
    <mergeCell ref="H32:H34"/>
    <mergeCell ref="H35:H36"/>
    <mergeCell ref="E25:E28"/>
    <mergeCell ref="F25:F27"/>
    <mergeCell ref="F21:F23"/>
    <mergeCell ref="E40:E44"/>
    <mergeCell ref="E46:E48"/>
    <mergeCell ref="E49:E57"/>
    <mergeCell ref="F15:F16"/>
    <mergeCell ref="F42:F44"/>
    <mergeCell ref="D42:D44"/>
    <mergeCell ref="F37:F39"/>
    <mergeCell ref="E37:E39"/>
    <mergeCell ref="E29:E36"/>
    <mergeCell ref="D32:D34"/>
    <mergeCell ref="D11:D14"/>
    <mergeCell ref="C58:C59"/>
    <mergeCell ref="T58:T60"/>
    <mergeCell ref="F53:F54"/>
    <mergeCell ref="D53:D54"/>
    <mergeCell ref="C49:C50"/>
    <mergeCell ref="C51:C52"/>
    <mergeCell ref="D51:D52"/>
    <mergeCell ref="F51:F52"/>
    <mergeCell ref="E58:E60"/>
    <mergeCell ref="Q51:Q52"/>
    <mergeCell ref="J51:J52"/>
    <mergeCell ref="J53:J54"/>
    <mergeCell ref="L51:L52"/>
    <mergeCell ref="L53:L54"/>
    <mergeCell ref="C53:C56"/>
    <mergeCell ref="D55:D56"/>
    <mergeCell ref="C11:C14"/>
    <mergeCell ref="F11:F14"/>
    <mergeCell ref="D18:D20"/>
    <mergeCell ref="F18:F20"/>
    <mergeCell ref="C18:C23"/>
    <mergeCell ref="D15:D16"/>
    <mergeCell ref="D25:D27"/>
    <mergeCell ref="T9:T10"/>
    <mergeCell ref="T11:T16"/>
    <mergeCell ref="D7:D8"/>
    <mergeCell ref="F7:F8"/>
    <mergeCell ref="E4:E5"/>
    <mergeCell ref="G25:G27"/>
    <mergeCell ref="E6:E8"/>
    <mergeCell ref="N29:N31"/>
    <mergeCell ref="E9:E10"/>
    <mergeCell ref="E11:E14"/>
    <mergeCell ref="E15:E16"/>
    <mergeCell ref="E18:E24"/>
    <mergeCell ref="R11:R14"/>
    <mergeCell ref="R21:R23"/>
    <mergeCell ref="G15:G16"/>
    <mergeCell ref="H15:H16"/>
    <mergeCell ref="Q7:Q8"/>
    <mergeCell ref="G7:G8"/>
    <mergeCell ref="H7:H8"/>
    <mergeCell ref="I7:I8"/>
    <mergeCell ref="H18:H20"/>
    <mergeCell ref="G18:G20"/>
    <mergeCell ref="Q15:Q16"/>
    <mergeCell ref="M7:M8"/>
    <mergeCell ref="T1:T2"/>
    <mergeCell ref="A4:A5"/>
    <mergeCell ref="D4:D5"/>
    <mergeCell ref="F4:F5"/>
    <mergeCell ref="S4:S5"/>
    <mergeCell ref="T4:T5"/>
    <mergeCell ref="B4:C5"/>
    <mergeCell ref="B1:S1"/>
    <mergeCell ref="B2:S2"/>
    <mergeCell ref="A1:A2"/>
    <mergeCell ref="R4:R5"/>
    <mergeCell ref="Q4:Q5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B49:B57"/>
    <mergeCell ref="D37:D39"/>
    <mergeCell ref="C37:C39"/>
    <mergeCell ref="B25:B39"/>
    <mergeCell ref="C15:C16"/>
  </mergeCells>
  <phoneticPr fontId="24" type="noConversion"/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2023-11-10T02:29:10Z</dcterms:modified>
</cp:coreProperties>
</file>