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C4F03100-3CCB-4528-98CC-FD9E497E03C3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L40" i="1"/>
  <c r="L41" i="1"/>
  <c r="L28" i="1"/>
  <c r="L19" i="1"/>
  <c r="L22" i="1"/>
  <c r="L35" i="1"/>
  <c r="L33" i="1"/>
  <c r="L30" i="1"/>
  <c r="L37" i="1"/>
  <c r="L26" i="1"/>
  <c r="L12" i="1" l="1"/>
  <c r="J26" i="1" l="1"/>
  <c r="G28" i="1" l="1"/>
  <c r="I28" i="1"/>
  <c r="H28" i="1"/>
  <c r="L42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0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0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M25" authorId="0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0" shapeId="0" xr:uid="{9C154D25-3322-422C-AC76-479887209B2C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Murni, belum Ekivalen.
Ekivalenso = 2900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0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0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0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N43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I50" authorId="0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0" shapeId="0" xr:uid="{FCC0D7B1-4C53-4C6A-AD95-AA8F8D6AA8F5}">
      <text>
        <r>
          <rPr>
            <b/>
            <sz val="9"/>
            <color indexed="81"/>
            <rFont val="Tahoma"/>
            <charset val="1"/>
          </rPr>
          <t>Dadan:</t>
        </r>
        <r>
          <rPr>
            <sz val="9"/>
            <color indexed="81"/>
            <rFont val="Tahoma"/>
            <charset val="1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<sst xmlns="http://schemas.openxmlformats.org/spreadsheetml/2006/main" count="239" uniqueCount="203">
  <si>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</si>
  <si>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</si>
  <si>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</si>
  <si>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</si>
  <si>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</si>
  <si>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</si>
  <si>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</si>
  <si>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</si>
  <si>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</si>
  <si>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</si>
  <si>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</si>
  <si>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</si>
  <si>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</si>
  <si>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</si>
  <si>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</si>
  <si>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</si>
  <si>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</si>
  <si>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</si>
  <si>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</si>
  <si>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</si>
  <si>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</si>
  <si>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</si>
  <si>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</si>
  <si>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</si>
  <si>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</si>
  <si>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</si>
  <si>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</si>
  <si>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</si>
  <si>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</si>
  <si>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</si>
  <si>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</si>
  <si>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</si>
  <si>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</si>
  <si>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</si>
  <si>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</si>
  <si>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</si>
  <si>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</si>
  <si>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</si>
  <si>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</si>
  <si>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</si>
  <si>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</si>
  <si>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</si>
  <si>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</si>
  <si>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</si>
  <si>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</si>
  <si>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</si>
  <si>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</si>
  <si>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</si>
  <si>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</si>
  <si>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</si>
  <si>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</si>
  <si>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</si>
  <si>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</si>
  <si>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</si>
  <si>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</si>
  <si>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</si>
  <si>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</si>
  <si>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</si>
  <si>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</si>
  <si>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</si>
  <si>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</si>
  <si>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</si>
  <si>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</si>
  <si>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</si>
  <si>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</si>
  <si>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</si>
  <si>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</si>
  <si>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</si>
  <si>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</si>
  <si>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</si>
  <si>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</si>
  <si>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</si>
  <si>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</si>
  <si>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</si>
  <si>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</si>
  <si>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</si>
  <si>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</si>
  <si>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</si>
  <si>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</si>
  <si>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</si>
  <si>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</si>
  <si>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</si>
  <si>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</si>
  <si>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</si>
  <si>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</si>
  <si>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</si>
  <si>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</si>
  <si>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</si>
  <si>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</si>
  <si>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</si>
  <si>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</si>
  <si>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</si>
  <si>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</si>
  <si>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</si>
  <si>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</si>
  <si>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</si>
  <si>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</si>
  <si>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</si>
  <si>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</si>
  <si>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</si>
  <si>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</si>
  <si>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</si>
  <si>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</si>
  <si>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</si>
  <si>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</si>
  <si>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</si>
  <si>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</si>
  <si>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</si>
  <si>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</si>
  <si>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</si>
  <si>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</si>
  <si>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</si>
  <si>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</si>
  <si>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</si>
  <si>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</si>
  <si>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</si>
  <si>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</si>
  <si>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</si>
  <si>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</si>
  <si>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</si>
  <si>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</si>
  <si>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</si>
  <si>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</si>
  <si>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</si>
  <si>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</si>
  <si>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</si>
  <si>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</si>
  <si>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</si>
  <si>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</si>
  <si>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</si>
  <si>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</si>
  <si>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</si>
  <si>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</si>
  <si>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</si>
  <si>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</si>
  <si>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</si>
  <si>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</si>
  <si>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</si>
  <si>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</si>
  <si>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</si>
  <si>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</si>
  <si>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</si>
  <si>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</si>
  <si>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</si>
  <si>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</si>
  <si>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</si>
  <si>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</si>
  <si>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</si>
  <si>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</si>
  <si>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</si>
  <si>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</si>
  <si>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</si>
  <si>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</si>
  <si>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</si>
  <si>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</si>
  <si>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</si>
  <si>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</si>
  <si>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</si>
  <si>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</si>
  <si>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</si>
  <si>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</si>
  <si>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</si>
  <si>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</si>
  <si>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</si>
  <si>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</si>
  <si>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Klaim yang muncul pelu penelusuran penyebab klaim apa dari proses handling atau transportasi.</t>
  </si>
  <si>
    <t>data dari Fiaco</t>
  </si>
  <si>
    <t xml:space="preserve">Kualitas hasil cat Rolland tidak standard, barang NG bisa diperbaiki ulang. Perbaikan sistem proses kimia pencucian  </t>
  </si>
  <si>
    <t>- Bahan baku minggu 1&amp;3 kurang</t>
  </si>
  <si>
    <t>-Terlambat pengalihan target</t>
  </si>
  <si>
    <t>-  Packing case Ayumi</t>
  </si>
  <si>
    <t>Perubahan strategi shift dilakukan di minggu 2, karena Performenace M1 menurun</t>
  </si>
  <si>
    <t xml:space="preserve">Bisa diatasi diminggu 3 </t>
  </si>
  <si>
    <t>- Keterlambatan komponen</t>
  </si>
  <si>
    <t>- Keterlambatan manuver</t>
  </si>
  <si>
    <t>Proses treatment/kuras preatreatment cat tiap minggu</t>
  </si>
  <si>
    <t>Mengunakan SAP</t>
  </si>
  <si>
    <t>Temuan di assembling Areal penuh sehingga kurang kendali</t>
  </si>
  <si>
    <t>Temuan di areal lain sudah diperbaiki</t>
  </si>
  <si>
    <t>1. Zero Complain customer</t>
  </si>
  <si>
    <t>Ave</t>
  </si>
  <si>
    <t>6.4%</t>
  </si>
  <si>
    <t>intensitas</t>
  </si>
  <si>
    <t>APRIL</t>
  </si>
  <si>
    <t>Item</t>
  </si>
  <si>
    <t>Target</t>
  </si>
  <si>
    <t>Realisasi</t>
  </si>
  <si>
    <t>Januari</t>
  </si>
  <si>
    <t>Februari</t>
  </si>
  <si>
    <t>Maret</t>
  </si>
  <si>
    <t>April</t>
  </si>
  <si>
    <t>Intensitas Energi</t>
  </si>
  <si>
    <t>0.012 GJ/pcs</t>
  </si>
  <si>
    <t>Intensitas CO2</t>
  </si>
  <si>
    <t>0.033 ton CO2/pcs</t>
  </si>
  <si>
    <t>Intensitas Waste Water</t>
  </si>
  <si>
    <t>0.06 m3/pcs</t>
  </si>
  <si>
    <t>Intensitas Solid Waste</t>
  </si>
  <si>
    <t>0.0005 ton/pcs</t>
  </si>
  <si>
    <t>0.39%</t>
  </si>
  <si>
    <t>2 minggu</t>
  </si>
  <si>
    <t>- Areal tem[pat kerja penuh FG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</si>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</sst>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9" fontId="5" fillId="4" borderId="1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9" fillId="7" borderId="34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261937</xdr:colOff>
      <xdr:row>0</xdr:row>
      <xdr:rowOff>71437</xdr:rowOff>
    </xdr:from>
    <xdr:to>
      <xdr:col>14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82"/>
  <sheetViews>
    <sheetView tabSelected="1" zoomScale="70" zoomScaleNormal="70" workbookViewId="0">
      <pane xSplit="3" ySplit="5" topLeftCell="D52" activePane="bottomRight" state="frozen"/>
      <selection pane="topRight" activeCell="D1" sqref="D1"/>
      <selection pane="bottomLeft" activeCell="A6" sqref="A6"/>
      <selection pane="bottomRight" activeCell="M29" sqref="M29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0" width="16.1796875" hidden="1" customWidth="1"/>
    <col min="11" max="11" width="16.1796875" customWidth="1"/>
    <col min="12" max="12" width="11.54296875" customWidth="1"/>
    <col min="13" max="13" width="31.54296875" customWidth="1"/>
    <col min="14" max="14" width="69.453125" customWidth="1"/>
    <col min="15" max="15" width="18.6328125" style="9" customWidth="1"/>
  </cols>
  <sheetData>
    <row r="1" spans="1:15" ht="45.5" customHeight="1" thickTop="1" x14ac:dyDescent="0.35">
      <c r="A1" s="293" t="s">
        <v>0</v>
      </c>
      <c r="B1" s="287" t="s">
        <v>1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74"/>
    </row>
    <row r="2" spans="1:15" ht="32.5" customHeight="1" thickBot="1" x14ac:dyDescent="0.4">
      <c r="A2" s="294"/>
      <c r="B2" s="290" t="s">
        <v>45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2"/>
      <c r="O2" s="275"/>
    </row>
    <row r="3" spans="1:15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2"/>
      <c r="O3" s="8"/>
    </row>
    <row r="4" spans="1:15" ht="16" thickTop="1" x14ac:dyDescent="0.35">
      <c r="A4" s="276" t="s">
        <v>2</v>
      </c>
      <c r="B4" s="283" t="s">
        <v>3</v>
      </c>
      <c r="C4" s="284"/>
      <c r="D4" s="278" t="s">
        <v>4</v>
      </c>
      <c r="E4" s="250" t="s">
        <v>149</v>
      </c>
      <c r="F4" s="250" t="s">
        <v>5</v>
      </c>
      <c r="G4" s="97" t="s">
        <v>151</v>
      </c>
      <c r="H4" s="97" t="s">
        <v>151</v>
      </c>
      <c r="I4" s="97" t="s">
        <v>151</v>
      </c>
      <c r="J4" s="97" t="s">
        <v>151</v>
      </c>
      <c r="K4" s="97" t="s">
        <v>151</v>
      </c>
      <c r="L4" s="297" t="s">
        <v>180</v>
      </c>
      <c r="M4" s="295" t="s">
        <v>164</v>
      </c>
      <c r="N4" s="250" t="s">
        <v>6</v>
      </c>
      <c r="O4" s="281" t="s">
        <v>7</v>
      </c>
    </row>
    <row r="5" spans="1:15" ht="15.5" x14ac:dyDescent="0.35">
      <c r="A5" s="277"/>
      <c r="B5" s="285"/>
      <c r="C5" s="286"/>
      <c r="D5" s="279"/>
      <c r="E5" s="251"/>
      <c r="F5" s="251"/>
      <c r="G5" s="98" t="s">
        <v>150</v>
      </c>
      <c r="H5" s="98" t="s">
        <v>157</v>
      </c>
      <c r="I5" s="98" t="s">
        <v>161</v>
      </c>
      <c r="J5" s="98" t="s">
        <v>183</v>
      </c>
      <c r="K5" s="98" t="s">
        <v>202</v>
      </c>
      <c r="L5" s="298"/>
      <c r="M5" s="296"/>
      <c r="N5" s="280"/>
      <c r="O5" s="282"/>
    </row>
    <row r="6" spans="1:15" ht="43.5" customHeight="1" x14ac:dyDescent="0.35">
      <c r="A6" s="307" t="s">
        <v>44</v>
      </c>
      <c r="B6" s="312" t="s">
        <v>8</v>
      </c>
      <c r="C6" s="302" t="s">
        <v>9</v>
      </c>
      <c r="D6" s="15" t="s">
        <v>123</v>
      </c>
      <c r="E6" s="255">
        <v>0.1</v>
      </c>
      <c r="F6" s="14">
        <v>4.3999999999999997E-2</v>
      </c>
      <c r="G6" s="137"/>
      <c r="H6" s="137"/>
      <c r="I6" s="137"/>
      <c r="J6" s="137"/>
      <c r="K6" s="137"/>
      <c r="L6" s="137" t="s">
        <v>181</v>
      </c>
      <c r="M6" s="137"/>
      <c r="N6" s="105" t="s">
        <v>99</v>
      </c>
      <c r="O6" s="73" t="s">
        <v>118</v>
      </c>
    </row>
    <row r="7" spans="1:15" ht="29" customHeight="1" x14ac:dyDescent="0.35">
      <c r="A7" s="308"/>
      <c r="B7" s="313"/>
      <c r="C7" s="303"/>
      <c r="D7" s="246" t="s">
        <v>109</v>
      </c>
      <c r="E7" s="256"/>
      <c r="F7" s="248">
        <v>0.08</v>
      </c>
      <c r="G7" s="248"/>
      <c r="H7" s="248"/>
      <c r="I7" s="248"/>
      <c r="J7" s="158"/>
      <c r="K7" s="158"/>
      <c r="L7" s="248"/>
      <c r="M7" s="102"/>
      <c r="N7" s="11" t="s">
        <v>100</v>
      </c>
      <c r="O7" s="73" t="s">
        <v>103</v>
      </c>
    </row>
    <row r="8" spans="1:15" ht="25" customHeight="1" x14ac:dyDescent="0.35">
      <c r="A8" s="308"/>
      <c r="B8" s="313"/>
      <c r="C8" s="303"/>
      <c r="D8" s="247"/>
      <c r="E8" s="257"/>
      <c r="F8" s="249"/>
      <c r="G8" s="265"/>
      <c r="H8" s="265"/>
      <c r="I8" s="265"/>
      <c r="J8" s="108"/>
      <c r="K8" s="108"/>
      <c r="L8" s="265"/>
      <c r="M8" s="108"/>
      <c r="N8" s="11" t="s">
        <v>102</v>
      </c>
      <c r="O8" s="74" t="s">
        <v>103</v>
      </c>
    </row>
    <row r="9" spans="1:15" ht="31" customHeight="1" x14ac:dyDescent="0.35">
      <c r="A9" s="308"/>
      <c r="B9" s="311" t="s">
        <v>10</v>
      </c>
      <c r="C9" s="310" t="s">
        <v>105</v>
      </c>
      <c r="D9" s="46" t="s">
        <v>104</v>
      </c>
      <c r="E9" s="258">
        <v>0.1</v>
      </c>
      <c r="F9" s="47" t="s">
        <v>182</v>
      </c>
      <c r="G9" s="103"/>
      <c r="H9" s="103"/>
      <c r="I9" s="103"/>
      <c r="J9" s="160">
        <v>1.9800000000000002E-2</v>
      </c>
      <c r="K9" s="173">
        <v>1.8342320500761972E-2</v>
      </c>
      <c r="L9" s="103"/>
      <c r="M9" s="103"/>
      <c r="N9" s="16" t="s">
        <v>69</v>
      </c>
      <c r="O9" s="242" t="s">
        <v>118</v>
      </c>
    </row>
    <row r="10" spans="1:15" ht="36" customHeight="1" thickBot="1" x14ac:dyDescent="0.4">
      <c r="A10" s="309"/>
      <c r="B10" s="311"/>
      <c r="C10" s="310"/>
      <c r="D10" s="15" t="s">
        <v>114</v>
      </c>
      <c r="E10" s="259"/>
      <c r="F10" s="48">
        <v>0.01</v>
      </c>
      <c r="G10" s="104"/>
      <c r="H10" s="48"/>
      <c r="I10" s="48" t="s">
        <v>166</v>
      </c>
      <c r="J10" s="48"/>
      <c r="K10" s="48"/>
      <c r="L10" s="48"/>
      <c r="M10" s="151"/>
      <c r="N10" s="106" t="s">
        <v>101</v>
      </c>
      <c r="O10" s="243"/>
    </row>
    <row r="11" spans="1:15" ht="35.5" customHeight="1" x14ac:dyDescent="0.35">
      <c r="A11" s="314" t="s">
        <v>11</v>
      </c>
      <c r="B11" s="319" t="s">
        <v>12</v>
      </c>
      <c r="C11" s="219" t="s">
        <v>179</v>
      </c>
      <c r="D11" s="216" t="s">
        <v>120</v>
      </c>
      <c r="E11" s="260">
        <v>0.05</v>
      </c>
      <c r="F11" s="200" t="s">
        <v>97</v>
      </c>
      <c r="G11" s="83"/>
      <c r="H11" s="83"/>
      <c r="I11" s="83"/>
      <c r="J11" s="83"/>
      <c r="K11" s="83"/>
      <c r="L11" s="83"/>
      <c r="M11" s="222" t="s">
        <v>165</v>
      </c>
      <c r="N11" s="22" t="s">
        <v>70</v>
      </c>
      <c r="O11" s="244" t="s">
        <v>118</v>
      </c>
    </row>
    <row r="12" spans="1:15" ht="26.5" customHeight="1" x14ac:dyDescent="0.35">
      <c r="A12" s="315"/>
      <c r="B12" s="319"/>
      <c r="C12" s="220"/>
      <c r="D12" s="217"/>
      <c r="E12" s="261"/>
      <c r="F12" s="222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f>AVERAGE(G12:K12)</f>
        <v>1</v>
      </c>
      <c r="M12" s="222"/>
      <c r="N12" s="23" t="s">
        <v>106</v>
      </c>
      <c r="O12" s="245"/>
    </row>
    <row r="13" spans="1:15" ht="26.5" customHeight="1" x14ac:dyDescent="0.35">
      <c r="A13" s="315"/>
      <c r="B13" s="319"/>
      <c r="C13" s="220"/>
      <c r="D13" s="217"/>
      <c r="E13" s="261"/>
      <c r="F13" s="222"/>
      <c r="G13" s="83"/>
      <c r="H13" s="83"/>
      <c r="I13" s="83"/>
      <c r="J13" s="83"/>
      <c r="K13" s="83"/>
      <c r="L13" s="83"/>
      <c r="M13" s="222"/>
      <c r="N13" s="24" t="s">
        <v>122</v>
      </c>
      <c r="O13" s="245"/>
    </row>
    <row r="14" spans="1:15" ht="26.5" customHeight="1" thickBot="1" x14ac:dyDescent="0.4">
      <c r="A14" s="315"/>
      <c r="B14" s="319"/>
      <c r="C14" s="221"/>
      <c r="D14" s="218"/>
      <c r="E14" s="262"/>
      <c r="F14" s="201"/>
      <c r="G14" s="83"/>
      <c r="H14" s="111"/>
      <c r="I14" s="111"/>
      <c r="J14" s="111"/>
      <c r="K14" s="111"/>
      <c r="L14" s="111"/>
      <c r="M14" s="201"/>
      <c r="N14" s="27" t="s">
        <v>121</v>
      </c>
      <c r="O14" s="245"/>
    </row>
    <row r="15" spans="1:15" ht="29" customHeight="1" x14ac:dyDescent="0.35">
      <c r="A15" s="315"/>
      <c r="B15" s="319"/>
      <c r="C15" s="228" t="s">
        <v>53</v>
      </c>
      <c r="D15" s="216" t="s">
        <v>98</v>
      </c>
      <c r="E15" s="260">
        <v>0.05</v>
      </c>
      <c r="F15" s="200" t="s">
        <v>124</v>
      </c>
      <c r="G15" s="200" t="s">
        <v>153</v>
      </c>
      <c r="H15" s="200" t="s">
        <v>158</v>
      </c>
      <c r="I15" s="200" t="s">
        <v>162</v>
      </c>
      <c r="J15" s="200" t="s">
        <v>162</v>
      </c>
      <c r="K15" s="200" t="s">
        <v>162</v>
      </c>
      <c r="L15" s="200">
        <v>3</v>
      </c>
      <c r="M15" s="83"/>
      <c r="N15" s="99" t="s">
        <v>78</v>
      </c>
      <c r="O15" s="245"/>
    </row>
    <row r="16" spans="1:15" ht="29" customHeight="1" x14ac:dyDescent="0.35">
      <c r="A16" s="315"/>
      <c r="B16" s="319"/>
      <c r="C16" s="228"/>
      <c r="D16" s="218"/>
      <c r="E16" s="262"/>
      <c r="F16" s="201"/>
      <c r="G16" s="201"/>
      <c r="H16" s="201"/>
      <c r="I16" s="201"/>
      <c r="J16" s="201"/>
      <c r="K16" s="201"/>
      <c r="L16" s="186"/>
      <c r="M16" s="111"/>
      <c r="N16" s="100" t="s">
        <v>55</v>
      </c>
      <c r="O16" s="245"/>
    </row>
    <row r="17" spans="1:15" ht="53" customHeight="1" thickBot="1" x14ac:dyDescent="0.4">
      <c r="A17" s="316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152</v>
      </c>
      <c r="H17" s="115" t="s">
        <v>152</v>
      </c>
      <c r="I17" s="115" t="s">
        <v>152</v>
      </c>
      <c r="J17" s="115" t="s">
        <v>152</v>
      </c>
      <c r="K17" s="115" t="s">
        <v>152</v>
      </c>
      <c r="L17" s="40"/>
      <c r="M17" s="40"/>
      <c r="N17" s="101" t="s">
        <v>91</v>
      </c>
      <c r="O17" s="44" t="s">
        <v>118</v>
      </c>
    </row>
    <row r="18" spans="1:15" ht="32" customHeight="1" x14ac:dyDescent="0.35">
      <c r="A18" s="320" t="s">
        <v>15</v>
      </c>
      <c r="B18" s="181" t="s">
        <v>16</v>
      </c>
      <c r="C18" s="223" t="s">
        <v>50</v>
      </c>
      <c r="D18" s="223" t="s">
        <v>17</v>
      </c>
      <c r="E18" s="229">
        <v>0.1</v>
      </c>
      <c r="F18" s="225" t="s">
        <v>66</v>
      </c>
      <c r="G18" s="202">
        <v>1.8E-3</v>
      </c>
      <c r="H18" s="225" t="s">
        <v>160</v>
      </c>
      <c r="I18" s="202">
        <v>2.0999999999999999E-3</v>
      </c>
      <c r="J18" s="145"/>
      <c r="K18" s="145"/>
      <c r="L18" s="145"/>
      <c r="M18" s="145"/>
      <c r="N18" s="75" t="s">
        <v>119</v>
      </c>
      <c r="O18" s="210" t="s">
        <v>118</v>
      </c>
    </row>
    <row r="19" spans="1:15" ht="20" customHeight="1" x14ac:dyDescent="0.35">
      <c r="A19" s="321"/>
      <c r="B19" s="182"/>
      <c r="C19" s="179"/>
      <c r="D19" s="179"/>
      <c r="E19" s="230"/>
      <c r="F19" s="226"/>
      <c r="G19" s="203"/>
      <c r="H19" s="226"/>
      <c r="I19" s="203"/>
      <c r="J19" s="146">
        <v>1.2999999999999999E-3</v>
      </c>
      <c r="K19" s="146">
        <v>3.7000000000000002E-3</v>
      </c>
      <c r="L19" s="146">
        <f>AVERAGE(G18:K19)</f>
        <v>2.225E-3</v>
      </c>
      <c r="M19" s="146"/>
      <c r="N19" s="4" t="s">
        <v>54</v>
      </c>
      <c r="O19" s="211"/>
    </row>
    <row r="20" spans="1:15" ht="20" customHeight="1" thickBot="1" x14ac:dyDescent="0.4">
      <c r="A20" s="321"/>
      <c r="B20" s="182"/>
      <c r="C20" s="179"/>
      <c r="D20" s="224"/>
      <c r="E20" s="230"/>
      <c r="F20" s="227"/>
      <c r="G20" s="204"/>
      <c r="H20" s="227"/>
      <c r="I20" s="204"/>
      <c r="J20" s="147"/>
      <c r="K20" s="147"/>
      <c r="L20" s="147"/>
      <c r="M20" s="147"/>
      <c r="N20" s="30" t="s">
        <v>79</v>
      </c>
      <c r="O20" s="211"/>
    </row>
    <row r="21" spans="1:15" ht="20" customHeight="1" x14ac:dyDescent="0.35">
      <c r="A21" s="321"/>
      <c r="B21" s="182"/>
      <c r="C21" s="179"/>
      <c r="D21" s="178" t="s">
        <v>127</v>
      </c>
      <c r="E21" s="230"/>
      <c r="F21" s="264" t="s">
        <v>154</v>
      </c>
      <c r="G21" s="94"/>
      <c r="H21" s="116"/>
      <c r="I21" s="138"/>
      <c r="J21" s="138"/>
      <c r="K21" s="138"/>
      <c r="L21" s="138"/>
      <c r="M21" s="264" t="s">
        <v>167</v>
      </c>
      <c r="N21" s="118" t="s">
        <v>128</v>
      </c>
      <c r="O21" s="211"/>
    </row>
    <row r="22" spans="1:15" ht="20" customHeight="1" x14ac:dyDescent="0.35">
      <c r="A22" s="321"/>
      <c r="B22" s="182"/>
      <c r="C22" s="179"/>
      <c r="D22" s="179"/>
      <c r="E22" s="230"/>
      <c r="F22" s="226"/>
      <c r="G22" s="107">
        <v>2.8E-3</v>
      </c>
      <c r="H22" s="113">
        <v>3.8185512315250126E-3</v>
      </c>
      <c r="I22" s="113">
        <v>5.0000000000000001E-3</v>
      </c>
      <c r="J22" s="113" t="s">
        <v>199</v>
      </c>
      <c r="K22" s="113">
        <v>8.5000000000000006E-3</v>
      </c>
      <c r="L22" s="113">
        <f>AVERAGE(G22:K22)</f>
        <v>5.0296378078812532E-3</v>
      </c>
      <c r="M22" s="226"/>
      <c r="N22" s="118" t="s">
        <v>54</v>
      </c>
      <c r="O22" s="211"/>
    </row>
    <row r="23" spans="1:15" ht="20" customHeight="1" x14ac:dyDescent="0.35">
      <c r="A23" s="321"/>
      <c r="B23" s="182"/>
      <c r="C23" s="224"/>
      <c r="D23" s="224"/>
      <c r="E23" s="230"/>
      <c r="F23" s="227"/>
      <c r="G23" s="112"/>
      <c r="H23" s="117"/>
      <c r="I23" s="117"/>
      <c r="J23" s="117"/>
      <c r="K23" s="117"/>
      <c r="L23" s="117"/>
      <c r="M23" s="227"/>
      <c r="N23" s="119" t="s">
        <v>79</v>
      </c>
      <c r="O23" s="211"/>
    </row>
    <row r="24" spans="1:15" ht="31.5" thickBot="1" x14ac:dyDescent="0.4">
      <c r="A24" s="321"/>
      <c r="B24" s="183"/>
      <c r="C24" s="29" t="s">
        <v>49</v>
      </c>
      <c r="D24" s="34" t="s">
        <v>129</v>
      </c>
      <c r="E24" s="231"/>
      <c r="F24" s="43" t="s">
        <v>130</v>
      </c>
      <c r="G24" s="94" t="s">
        <v>155</v>
      </c>
      <c r="H24" s="114" t="s">
        <v>159</v>
      </c>
      <c r="I24" s="139">
        <v>1</v>
      </c>
      <c r="J24" s="139" t="s">
        <v>159</v>
      </c>
      <c r="K24" s="139" t="s">
        <v>159</v>
      </c>
      <c r="L24" s="139">
        <v>1</v>
      </c>
      <c r="M24" s="139"/>
      <c r="N24" s="120" t="s">
        <v>131</v>
      </c>
      <c r="O24" s="212"/>
    </row>
    <row r="25" spans="1:15" ht="19.5" customHeight="1" x14ac:dyDescent="0.35">
      <c r="A25" s="321"/>
      <c r="B25" s="181" t="s">
        <v>18</v>
      </c>
      <c r="C25" s="223" t="s">
        <v>19</v>
      </c>
      <c r="D25" s="223" t="s">
        <v>46</v>
      </c>
      <c r="E25" s="229">
        <v>0.15</v>
      </c>
      <c r="F25" s="252">
        <v>3000</v>
      </c>
      <c r="G25" s="252">
        <v>2495</v>
      </c>
      <c r="H25" s="80"/>
      <c r="I25" s="80"/>
      <c r="J25" s="81"/>
      <c r="K25" s="81"/>
      <c r="L25" s="81"/>
      <c r="M25" s="152" t="s">
        <v>168</v>
      </c>
      <c r="N25" s="10" t="s">
        <v>73</v>
      </c>
      <c r="O25" s="210" t="s">
        <v>118</v>
      </c>
    </row>
    <row r="26" spans="1:15" ht="19" customHeight="1" x14ac:dyDescent="0.35">
      <c r="A26" s="321"/>
      <c r="B26" s="182"/>
      <c r="C26" s="179"/>
      <c r="D26" s="179"/>
      <c r="E26" s="230"/>
      <c r="F26" s="253"/>
      <c r="G26" s="253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f>AVERAGE(G25:K27)</f>
        <v>2403.0581818181818</v>
      </c>
      <c r="M26" s="152" t="s">
        <v>170</v>
      </c>
      <c r="N26" s="3" t="s">
        <v>47</v>
      </c>
      <c r="O26" s="211"/>
    </row>
    <row r="27" spans="1:15" ht="16.5" customHeight="1" x14ac:dyDescent="0.35">
      <c r="A27" s="321"/>
      <c r="B27" s="182"/>
      <c r="C27" s="179"/>
      <c r="D27" s="224"/>
      <c r="E27" s="230"/>
      <c r="F27" s="254"/>
      <c r="G27" s="254"/>
      <c r="H27" s="82"/>
      <c r="I27" s="82"/>
      <c r="J27" s="82"/>
      <c r="K27" s="82"/>
      <c r="L27" s="82"/>
      <c r="M27" s="153" t="s">
        <v>169</v>
      </c>
      <c r="N27" s="5" t="s">
        <v>48</v>
      </c>
      <c r="O27" s="211"/>
    </row>
    <row r="28" spans="1:15" ht="22" customHeight="1" x14ac:dyDescent="0.35">
      <c r="A28" s="321"/>
      <c r="B28" s="182"/>
      <c r="C28" s="179"/>
      <c r="D28" s="12" t="s">
        <v>74</v>
      </c>
      <c r="E28" s="263"/>
      <c r="F28" s="7">
        <v>0.95</v>
      </c>
      <c r="G28" s="7">
        <f>95%/F28</f>
        <v>1</v>
      </c>
      <c r="H28" s="131">
        <f>97.56%/F28</f>
        <v>1.0269473684210526</v>
      </c>
      <c r="I28" s="131">
        <f>97%/F28</f>
        <v>1.0210526315789474</v>
      </c>
      <c r="J28" s="131">
        <v>0.96850000000000003</v>
      </c>
      <c r="K28" s="131">
        <v>0.97</v>
      </c>
      <c r="L28" s="131">
        <f>AVERAGE(I28:K28)</f>
        <v>0.98651754385964929</v>
      </c>
      <c r="M28" s="131"/>
      <c r="N28" s="3" t="s">
        <v>73</v>
      </c>
      <c r="O28" s="211"/>
    </row>
    <row r="29" spans="1:15" ht="14.5" customHeight="1" x14ac:dyDescent="0.35">
      <c r="A29" s="321"/>
      <c r="B29" s="182"/>
      <c r="C29" s="178" t="s">
        <v>116</v>
      </c>
      <c r="D29" s="304" t="s">
        <v>107</v>
      </c>
      <c r="E29" s="175">
        <v>0.05</v>
      </c>
      <c r="F29" s="184" t="s">
        <v>117</v>
      </c>
      <c r="G29" s="184">
        <v>0.9</v>
      </c>
      <c r="H29" s="184">
        <v>0.9</v>
      </c>
      <c r="I29" s="132"/>
      <c r="J29" s="184">
        <v>0.9</v>
      </c>
      <c r="K29" s="184">
        <v>0.9</v>
      </c>
      <c r="L29" s="132"/>
      <c r="M29" s="132"/>
      <c r="N29" s="17" t="s">
        <v>75</v>
      </c>
      <c r="O29" s="211"/>
    </row>
    <row r="30" spans="1:15" ht="14.5" customHeight="1" x14ac:dyDescent="0.35">
      <c r="A30" s="321"/>
      <c r="B30" s="182"/>
      <c r="C30" s="179"/>
      <c r="D30" s="305"/>
      <c r="E30" s="176"/>
      <c r="F30" s="194"/>
      <c r="G30" s="195"/>
      <c r="H30" s="195"/>
      <c r="I30" s="133">
        <v>0.91</v>
      </c>
      <c r="J30" s="185"/>
      <c r="K30" s="185"/>
      <c r="L30" s="133">
        <f>AVERAGE(G29:K31)</f>
        <v>0.90199999999999991</v>
      </c>
      <c r="M30" s="133"/>
      <c r="N30" s="18" t="s">
        <v>86</v>
      </c>
      <c r="O30" s="211"/>
    </row>
    <row r="31" spans="1:15" ht="14.5" customHeight="1" x14ac:dyDescent="0.35">
      <c r="A31" s="321"/>
      <c r="B31" s="182"/>
      <c r="C31" s="179"/>
      <c r="D31" s="306"/>
      <c r="E31" s="176"/>
      <c r="F31" s="187"/>
      <c r="G31" s="192"/>
      <c r="H31" s="192"/>
      <c r="I31" s="134"/>
      <c r="J31" s="186"/>
      <c r="K31" s="186"/>
      <c r="L31" s="134"/>
      <c r="M31" s="134"/>
      <c r="N31" s="19" t="s">
        <v>89</v>
      </c>
      <c r="O31" s="211"/>
    </row>
    <row r="32" spans="1:15" ht="14.5" customHeight="1" x14ac:dyDescent="0.35">
      <c r="A32" s="321"/>
      <c r="B32" s="182"/>
      <c r="C32" s="179"/>
      <c r="D32" s="304" t="s">
        <v>83</v>
      </c>
      <c r="E32" s="176"/>
      <c r="F32" s="184" t="s">
        <v>117</v>
      </c>
      <c r="G32" s="191">
        <v>0.81</v>
      </c>
      <c r="H32" s="191">
        <v>0.87</v>
      </c>
      <c r="I32" s="133"/>
      <c r="J32" s="184">
        <v>0.6</v>
      </c>
      <c r="K32" s="184">
        <v>0.7</v>
      </c>
      <c r="L32" s="133"/>
      <c r="M32" s="196" t="s">
        <v>171</v>
      </c>
      <c r="N32" s="18" t="s">
        <v>85</v>
      </c>
      <c r="O32" s="211"/>
    </row>
    <row r="33" spans="1:15" ht="41.5" customHeight="1" x14ac:dyDescent="0.35">
      <c r="A33" s="321"/>
      <c r="B33" s="182"/>
      <c r="C33" s="179"/>
      <c r="D33" s="305"/>
      <c r="E33" s="176"/>
      <c r="F33" s="194"/>
      <c r="G33" s="195"/>
      <c r="H33" s="195"/>
      <c r="I33" s="133">
        <v>0.75949999999999995</v>
      </c>
      <c r="J33" s="185"/>
      <c r="K33" s="185"/>
      <c r="L33" s="133">
        <f>AVERAGE(G32:K34)</f>
        <v>0.74790000000000012</v>
      </c>
      <c r="M33" s="197"/>
      <c r="N33" s="18" t="s">
        <v>90</v>
      </c>
      <c r="O33" s="211"/>
    </row>
    <row r="34" spans="1:15" ht="14.5" customHeight="1" x14ac:dyDescent="0.35">
      <c r="A34" s="321"/>
      <c r="B34" s="182"/>
      <c r="C34" s="179"/>
      <c r="D34" s="306"/>
      <c r="E34" s="176"/>
      <c r="F34" s="187"/>
      <c r="G34" s="192"/>
      <c r="H34" s="192"/>
      <c r="I34" s="134"/>
      <c r="J34" s="186"/>
      <c r="K34" s="186"/>
      <c r="L34" s="134"/>
      <c r="M34" s="154" t="s">
        <v>172</v>
      </c>
      <c r="N34" s="19" t="s">
        <v>87</v>
      </c>
      <c r="O34" s="211"/>
    </row>
    <row r="35" spans="1:15" ht="14.5" customHeight="1" x14ac:dyDescent="0.35">
      <c r="A35" s="321"/>
      <c r="B35" s="182"/>
      <c r="C35" s="179"/>
      <c r="D35" s="305" t="s">
        <v>84</v>
      </c>
      <c r="E35" s="176"/>
      <c r="F35" s="194" t="s">
        <v>117</v>
      </c>
      <c r="G35" s="191">
        <v>0.95</v>
      </c>
      <c r="H35" s="191">
        <v>0.95</v>
      </c>
      <c r="I35" s="184">
        <v>0.94</v>
      </c>
      <c r="J35" s="184">
        <v>0.9</v>
      </c>
      <c r="K35" s="184">
        <v>0.9</v>
      </c>
      <c r="L35" s="184">
        <f>AVERAGE(G35:K36)</f>
        <v>0.92799999999999994</v>
      </c>
      <c r="M35" s="150"/>
      <c r="N35" s="18" t="s">
        <v>93</v>
      </c>
      <c r="O35" s="211"/>
    </row>
    <row r="36" spans="1:15" ht="34" customHeight="1" x14ac:dyDescent="0.35">
      <c r="A36" s="321"/>
      <c r="B36" s="182"/>
      <c r="C36" s="224"/>
      <c r="D36" s="306"/>
      <c r="E36" s="190"/>
      <c r="F36" s="187"/>
      <c r="G36" s="192"/>
      <c r="H36" s="192"/>
      <c r="I36" s="187"/>
      <c r="J36" s="186"/>
      <c r="K36" s="186"/>
      <c r="L36" s="187"/>
      <c r="M36" s="7"/>
      <c r="N36" s="19" t="s">
        <v>88</v>
      </c>
      <c r="O36" s="211"/>
    </row>
    <row r="37" spans="1:15" ht="14.5" customHeight="1" x14ac:dyDescent="0.35">
      <c r="A37" s="321"/>
      <c r="B37" s="182"/>
      <c r="C37" s="178" t="s">
        <v>43</v>
      </c>
      <c r="D37" s="178" t="s">
        <v>67</v>
      </c>
      <c r="E37" s="175">
        <v>2.5000000000000001E-2</v>
      </c>
      <c r="F37" s="184">
        <v>1</v>
      </c>
      <c r="G37" s="184">
        <v>1.01</v>
      </c>
      <c r="H37" s="184">
        <v>1.02</v>
      </c>
      <c r="I37" s="184">
        <v>0.84</v>
      </c>
      <c r="J37" s="184">
        <v>0.76</v>
      </c>
      <c r="K37" s="184">
        <v>1.03</v>
      </c>
      <c r="L37" s="184">
        <f>AVERAGE(I37:K39)</f>
        <v>0.87666666666666659</v>
      </c>
      <c r="M37" s="155" t="s">
        <v>173</v>
      </c>
      <c r="N37" s="20" t="s">
        <v>72</v>
      </c>
      <c r="O37" s="211"/>
    </row>
    <row r="38" spans="1:15" ht="15" customHeight="1" thickBot="1" x14ac:dyDescent="0.4">
      <c r="A38" s="321"/>
      <c r="B38" s="182"/>
      <c r="C38" s="179"/>
      <c r="D38" s="179"/>
      <c r="E38" s="176"/>
      <c r="F38" s="194"/>
      <c r="G38" s="193"/>
      <c r="H38" s="193"/>
      <c r="I38" s="193"/>
      <c r="J38" s="194"/>
      <c r="K38" s="194"/>
      <c r="L38" s="194"/>
      <c r="M38" s="163" t="s">
        <v>174</v>
      </c>
      <c r="N38" s="32" t="s">
        <v>71</v>
      </c>
      <c r="O38" s="212"/>
    </row>
    <row r="39" spans="1:15" ht="15" customHeight="1" thickBot="1" x14ac:dyDescent="0.4">
      <c r="A39" s="321"/>
      <c r="B39" s="183"/>
      <c r="C39" s="180"/>
      <c r="D39" s="180"/>
      <c r="E39" s="177"/>
      <c r="F39" s="193"/>
      <c r="G39" s="133"/>
      <c r="H39" s="150"/>
      <c r="I39" s="150"/>
      <c r="J39" s="193"/>
      <c r="K39" s="193"/>
      <c r="L39" s="193"/>
      <c r="M39" s="163" t="s">
        <v>201</v>
      </c>
      <c r="N39" s="164"/>
      <c r="O39" s="157"/>
    </row>
    <row r="40" spans="1:15" ht="37" customHeight="1" x14ac:dyDescent="0.35">
      <c r="A40" s="321"/>
      <c r="B40" s="181" t="s">
        <v>20</v>
      </c>
      <c r="C40" s="223" t="s">
        <v>21</v>
      </c>
      <c r="D40" s="35" t="s">
        <v>22</v>
      </c>
      <c r="E40" s="229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61">
        <v>4.4971646800138876E-2</v>
      </c>
      <c r="L40" s="161">
        <f>AVERAGE(G40:K40)</f>
        <v>5.4567438697396532E-2</v>
      </c>
      <c r="M40" s="170" t="s">
        <v>175</v>
      </c>
      <c r="N40" s="37" t="s">
        <v>80</v>
      </c>
      <c r="O40" s="210" t="s">
        <v>118</v>
      </c>
    </row>
    <row r="41" spans="1:15" ht="29.5" thickBot="1" x14ac:dyDescent="0.4">
      <c r="A41" s="321"/>
      <c r="B41" s="182"/>
      <c r="C41" s="179"/>
      <c r="D41" s="13" t="s">
        <v>24</v>
      </c>
      <c r="E41" s="230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4">
        <v>6.9204953130424721E-5</v>
      </c>
      <c r="L41" s="168">
        <f>AVERAGE(G41:K41)</f>
        <v>1.3335631877502759E-4</v>
      </c>
      <c r="M41" s="159"/>
      <c r="N41" s="21" t="s">
        <v>82</v>
      </c>
      <c r="O41" s="211"/>
    </row>
    <row r="42" spans="1:15" ht="14.5" customHeight="1" x14ac:dyDescent="0.35">
      <c r="A42" s="321"/>
      <c r="B42" s="182"/>
      <c r="C42" s="179"/>
      <c r="D42" s="236" t="s">
        <v>56</v>
      </c>
      <c r="E42" s="230"/>
      <c r="F42" s="235" t="s">
        <v>57</v>
      </c>
      <c r="G42" s="239">
        <v>0</v>
      </c>
      <c r="H42" s="126"/>
      <c r="I42" s="126"/>
      <c r="J42" s="188">
        <v>0</v>
      </c>
      <c r="K42" s="171"/>
      <c r="L42" s="207">
        <f t="shared" ref="L42" si="0">AVERAGE(G42:I42)</f>
        <v>0</v>
      </c>
      <c r="M42" s="126"/>
      <c r="N42" s="6" t="s">
        <v>51</v>
      </c>
      <c r="O42" s="211"/>
    </row>
    <row r="43" spans="1:15" ht="14.5" customHeight="1" x14ac:dyDescent="0.35">
      <c r="A43" s="321"/>
      <c r="B43" s="182"/>
      <c r="C43" s="179"/>
      <c r="D43" s="237"/>
      <c r="E43" s="230"/>
      <c r="F43" s="188"/>
      <c r="G43" s="240"/>
      <c r="H43" s="127">
        <v>0</v>
      </c>
      <c r="I43" s="127">
        <v>0</v>
      </c>
      <c r="J43" s="188"/>
      <c r="K43" s="171">
        <v>0</v>
      </c>
      <c r="L43" s="208"/>
      <c r="M43" s="127"/>
      <c r="N43" s="6" t="s">
        <v>52</v>
      </c>
      <c r="O43" s="211"/>
    </row>
    <row r="44" spans="1:15" ht="14.5" customHeight="1" thickBot="1" x14ac:dyDescent="0.4">
      <c r="A44" s="321"/>
      <c r="B44" s="183"/>
      <c r="C44" s="180"/>
      <c r="D44" s="238"/>
      <c r="E44" s="231"/>
      <c r="F44" s="189"/>
      <c r="G44" s="241"/>
      <c r="H44" s="128"/>
      <c r="I44" s="128"/>
      <c r="J44" s="189"/>
      <c r="K44" s="172"/>
      <c r="L44" s="209"/>
      <c r="M44" s="128"/>
      <c r="N44" s="38" t="s">
        <v>59</v>
      </c>
      <c r="O44" s="212"/>
    </row>
    <row r="45" spans="1:15" ht="31.5" thickBot="1" x14ac:dyDescent="0.4">
      <c r="A45" s="321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156</v>
      </c>
      <c r="H45" s="130" t="s">
        <v>156</v>
      </c>
      <c r="I45" s="130" t="s">
        <v>156</v>
      </c>
      <c r="J45" s="162">
        <v>2</v>
      </c>
      <c r="K45" s="162">
        <v>1</v>
      </c>
      <c r="L45" s="130" t="s">
        <v>156</v>
      </c>
      <c r="M45" s="39"/>
      <c r="N45" s="129" t="s">
        <v>68</v>
      </c>
      <c r="O45" s="31" t="s">
        <v>118</v>
      </c>
    </row>
    <row r="46" spans="1:15" ht="31.5" customHeight="1" x14ac:dyDescent="0.35">
      <c r="A46" s="321"/>
      <c r="B46" s="41"/>
      <c r="C46" s="317" t="s">
        <v>108</v>
      </c>
      <c r="D46" s="86" t="s">
        <v>125</v>
      </c>
      <c r="E46" s="229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/>
      <c r="M46" s="140" t="s">
        <v>176</v>
      </c>
      <c r="N46" s="87" t="s">
        <v>133</v>
      </c>
      <c r="O46" s="210" t="s">
        <v>118</v>
      </c>
    </row>
    <row r="47" spans="1:15" ht="46.5" x14ac:dyDescent="0.35">
      <c r="A47" s="321"/>
      <c r="B47" s="41" t="s">
        <v>41</v>
      </c>
      <c r="C47" s="318"/>
      <c r="D47" s="88" t="s">
        <v>132</v>
      </c>
      <c r="E47" s="230"/>
      <c r="F47" s="91">
        <v>45261</v>
      </c>
      <c r="G47" s="122"/>
      <c r="H47" s="122"/>
      <c r="I47" s="122"/>
      <c r="J47" s="122"/>
      <c r="K47" s="122"/>
      <c r="L47" s="122"/>
      <c r="M47" s="122"/>
      <c r="N47" s="89" t="s">
        <v>110</v>
      </c>
      <c r="O47" s="211"/>
    </row>
    <row r="48" spans="1:15" ht="31.5" thickBot="1" x14ac:dyDescent="0.4">
      <c r="A48" s="321"/>
      <c r="B48" s="41"/>
      <c r="C48" s="318"/>
      <c r="D48" s="88" t="s">
        <v>126</v>
      </c>
      <c r="E48" s="231"/>
      <c r="F48" s="91">
        <v>45261</v>
      </c>
      <c r="G48" s="96"/>
      <c r="H48" s="123"/>
      <c r="I48" s="123"/>
      <c r="J48" s="123"/>
      <c r="K48" s="123"/>
      <c r="L48" s="123"/>
      <c r="M48" s="123"/>
      <c r="N48" s="129" t="s">
        <v>111</v>
      </c>
      <c r="O48" s="212"/>
    </row>
    <row r="49" spans="1:15" ht="14.5" customHeight="1" x14ac:dyDescent="0.35">
      <c r="A49" s="299" t="s">
        <v>28</v>
      </c>
      <c r="B49" s="325" t="s">
        <v>29</v>
      </c>
      <c r="C49" s="269" t="s">
        <v>32</v>
      </c>
      <c r="D49" s="49" t="s">
        <v>30</v>
      </c>
      <c r="E49" s="232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/>
      <c r="N49" s="51" t="s">
        <v>144</v>
      </c>
      <c r="O49" s="244" t="s">
        <v>118</v>
      </c>
    </row>
    <row r="50" spans="1:15" ht="14.5" customHeight="1" x14ac:dyDescent="0.35">
      <c r="A50" s="300"/>
      <c r="B50" s="319"/>
      <c r="C50" s="215"/>
      <c r="D50" s="52" t="s">
        <v>33</v>
      </c>
      <c r="E50" s="233"/>
      <c r="F50" s="53">
        <v>0.75</v>
      </c>
      <c r="G50" s="124"/>
      <c r="H50" s="53"/>
      <c r="I50" s="53"/>
      <c r="J50" s="53"/>
      <c r="K50" s="53"/>
      <c r="L50" s="53"/>
      <c r="M50" s="53"/>
      <c r="N50" s="54" t="s">
        <v>145</v>
      </c>
      <c r="O50" s="245"/>
    </row>
    <row r="51" spans="1:15" ht="29" customHeight="1" x14ac:dyDescent="0.35">
      <c r="A51" s="300"/>
      <c r="B51" s="319"/>
      <c r="C51" s="213" t="s">
        <v>60</v>
      </c>
      <c r="D51" s="213" t="s">
        <v>81</v>
      </c>
      <c r="E51" s="233"/>
      <c r="F51" s="198" t="s">
        <v>34</v>
      </c>
      <c r="G51" s="205">
        <v>3</v>
      </c>
      <c r="H51" s="205">
        <v>2</v>
      </c>
      <c r="I51" s="205">
        <v>2</v>
      </c>
      <c r="J51" s="205">
        <v>3</v>
      </c>
      <c r="K51" s="205">
        <v>2</v>
      </c>
      <c r="L51" s="272">
        <f>AVERAGE(G51:K52)</f>
        <v>2.4</v>
      </c>
      <c r="M51" s="156" t="s">
        <v>177</v>
      </c>
      <c r="N51" s="23" t="s">
        <v>147</v>
      </c>
      <c r="O51" s="245"/>
    </row>
    <row r="52" spans="1:15" ht="28.5" customHeight="1" x14ac:dyDescent="0.35">
      <c r="A52" s="300"/>
      <c r="B52" s="319"/>
      <c r="C52" s="215"/>
      <c r="D52" s="215"/>
      <c r="E52" s="233"/>
      <c r="F52" s="199"/>
      <c r="G52" s="206"/>
      <c r="H52" s="206"/>
      <c r="I52" s="206"/>
      <c r="J52" s="206"/>
      <c r="K52" s="206"/>
      <c r="L52" s="273"/>
      <c r="M52" s="149" t="s">
        <v>178</v>
      </c>
      <c r="N52" s="23" t="s">
        <v>146</v>
      </c>
      <c r="O52" s="245"/>
    </row>
    <row r="53" spans="1:15" ht="21.5" customHeight="1" x14ac:dyDescent="0.35">
      <c r="A53" s="300"/>
      <c r="B53" s="319"/>
      <c r="C53" s="213" t="s">
        <v>61</v>
      </c>
      <c r="D53" s="213" t="s">
        <v>134</v>
      </c>
      <c r="E53" s="233"/>
      <c r="F53" s="198" t="s">
        <v>135</v>
      </c>
      <c r="G53" s="198">
        <v>1</v>
      </c>
      <c r="H53" s="198">
        <v>1</v>
      </c>
      <c r="I53" s="198">
        <v>1</v>
      </c>
      <c r="J53" s="198">
        <v>1</v>
      </c>
      <c r="K53" s="198">
        <v>1</v>
      </c>
      <c r="L53" s="198"/>
      <c r="M53" s="143"/>
      <c r="N53" s="55" t="s">
        <v>136</v>
      </c>
      <c r="O53" s="245"/>
    </row>
    <row r="54" spans="1:15" ht="24" customHeight="1" x14ac:dyDescent="0.35">
      <c r="A54" s="300"/>
      <c r="B54" s="319"/>
      <c r="C54" s="214"/>
      <c r="D54" s="215"/>
      <c r="E54" s="233"/>
      <c r="F54" s="199"/>
      <c r="G54" s="199"/>
      <c r="H54" s="199"/>
      <c r="I54" s="199"/>
      <c r="J54" s="199"/>
      <c r="K54" s="199"/>
      <c r="L54" s="199"/>
      <c r="M54" s="144"/>
      <c r="N54" s="55" t="s">
        <v>137</v>
      </c>
      <c r="O54" s="245"/>
    </row>
    <row r="55" spans="1:15" ht="34" customHeight="1" x14ac:dyDescent="0.35">
      <c r="A55" s="300"/>
      <c r="B55" s="319"/>
      <c r="C55" s="214"/>
      <c r="D55" s="213" t="s">
        <v>138</v>
      </c>
      <c r="E55" s="233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8"/>
      <c r="M55" s="148"/>
      <c r="N55" s="78" t="s">
        <v>142</v>
      </c>
      <c r="O55" s="245"/>
    </row>
    <row r="56" spans="1:15" ht="28" customHeight="1" x14ac:dyDescent="0.35">
      <c r="A56" s="300"/>
      <c r="B56" s="319"/>
      <c r="C56" s="215"/>
      <c r="D56" s="215"/>
      <c r="E56" s="233"/>
      <c r="F56" s="76" t="s">
        <v>140</v>
      </c>
      <c r="G56" s="76"/>
      <c r="H56" s="76"/>
      <c r="I56" s="76"/>
      <c r="J56" s="76"/>
      <c r="K56" s="76"/>
      <c r="L56" s="76"/>
      <c r="M56" s="76"/>
      <c r="N56" s="78" t="s">
        <v>143</v>
      </c>
      <c r="O56" s="245"/>
    </row>
    <row r="57" spans="1:15" ht="73" thickBot="1" x14ac:dyDescent="0.4">
      <c r="A57" s="300"/>
      <c r="B57" s="326"/>
      <c r="C57" s="56" t="s">
        <v>62</v>
      </c>
      <c r="D57" s="57" t="s">
        <v>35</v>
      </c>
      <c r="E57" s="234"/>
      <c r="F57" s="58" t="s">
        <v>141</v>
      </c>
      <c r="G57" s="58"/>
      <c r="H57" s="58"/>
      <c r="I57" s="58" t="s">
        <v>163</v>
      </c>
      <c r="J57" s="58" t="s">
        <v>163</v>
      </c>
      <c r="K57" s="58" t="s">
        <v>163</v>
      </c>
      <c r="L57" s="58"/>
      <c r="M57" s="58"/>
      <c r="N57" s="77" t="s">
        <v>148</v>
      </c>
      <c r="O57" s="266"/>
    </row>
    <row r="58" spans="1:15" ht="29" customHeight="1" x14ac:dyDescent="0.35">
      <c r="A58" s="300"/>
      <c r="B58" s="322" t="s">
        <v>36</v>
      </c>
      <c r="C58" s="267" t="s">
        <v>37</v>
      </c>
      <c r="D58" s="59" t="s">
        <v>64</v>
      </c>
      <c r="E58" s="270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/>
      <c r="M58" s="60"/>
      <c r="N58" s="61" t="s">
        <v>76</v>
      </c>
      <c r="O58" s="244" t="s">
        <v>118</v>
      </c>
    </row>
    <row r="59" spans="1:15" ht="20.5" customHeight="1" x14ac:dyDescent="0.35">
      <c r="A59" s="300"/>
      <c r="B59" s="323"/>
      <c r="C59" s="268"/>
      <c r="D59" s="45" t="s">
        <v>65</v>
      </c>
      <c r="E59" s="261"/>
      <c r="F59" s="62" t="s">
        <v>113</v>
      </c>
      <c r="G59" s="62"/>
      <c r="H59" s="62"/>
      <c r="I59" s="62"/>
      <c r="J59" s="62" t="s">
        <v>200</v>
      </c>
      <c r="K59" s="62" t="s">
        <v>200</v>
      </c>
      <c r="L59" s="62"/>
      <c r="M59" s="62"/>
      <c r="N59" s="63" t="s">
        <v>63</v>
      </c>
      <c r="O59" s="245"/>
    </row>
    <row r="60" spans="1:15" ht="31.5" thickBot="1" x14ac:dyDescent="0.4">
      <c r="A60" s="300"/>
      <c r="B60" s="324"/>
      <c r="C60" s="65" t="s">
        <v>40</v>
      </c>
      <c r="D60" s="42" t="s">
        <v>38</v>
      </c>
      <c r="E60" s="271"/>
      <c r="F60" s="66" t="s">
        <v>39</v>
      </c>
      <c r="G60" s="66"/>
      <c r="H60" s="66"/>
      <c r="I60" s="66"/>
      <c r="J60" s="66"/>
      <c r="K60" s="66"/>
      <c r="L60" s="66"/>
      <c r="M60" s="66"/>
      <c r="N60" s="27" t="s">
        <v>77</v>
      </c>
      <c r="O60" s="266"/>
    </row>
    <row r="61" spans="1:15" ht="62.5" thickBot="1" x14ac:dyDescent="0.4">
      <c r="A61" s="301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/>
      <c r="M61" s="110"/>
      <c r="N61" s="71" t="s">
        <v>96</v>
      </c>
      <c r="O61" s="72" t="s">
        <v>118</v>
      </c>
    </row>
    <row r="62" spans="1:15" ht="15" thickTop="1" x14ac:dyDescent="0.35"/>
    <row r="69" spans="3:9" x14ac:dyDescent="0.35">
      <c r="C69" s="135"/>
      <c r="D69" s="135"/>
      <c r="E69" s="135"/>
      <c r="F69" s="136"/>
    </row>
    <row r="77" spans="3:9" x14ac:dyDescent="0.35">
      <c r="D77" t="s">
        <v>184</v>
      </c>
      <c r="E77" t="s">
        <v>185</v>
      </c>
      <c r="F77" t="s">
        <v>186</v>
      </c>
      <c r="I77" s="9"/>
    </row>
    <row r="78" spans="3:9" x14ac:dyDescent="0.35">
      <c r="F78" t="s">
        <v>187</v>
      </c>
      <c r="G78" t="s">
        <v>188</v>
      </c>
      <c r="H78" t="s">
        <v>189</v>
      </c>
      <c r="I78" s="9" t="s">
        <v>190</v>
      </c>
    </row>
    <row r="79" spans="3:9" x14ac:dyDescent="0.35">
      <c r="D79" t="s">
        <v>191</v>
      </c>
      <c r="E79" t="s">
        <v>192</v>
      </c>
      <c r="F79">
        <v>1.5503859081368867E-2</v>
      </c>
      <c r="G79">
        <v>1.6465799434719996E-2</v>
      </c>
      <c r="H79">
        <v>1.7680872158079296E-2</v>
      </c>
      <c r="I79" s="9">
        <v>1.9751747299627847E-2</v>
      </c>
    </row>
    <row r="80" spans="3:9" x14ac:dyDescent="0.35">
      <c r="D80" t="s">
        <v>193</v>
      </c>
      <c r="E80" t="s">
        <v>194</v>
      </c>
      <c r="F80">
        <v>2.8659209114078599E-3</v>
      </c>
      <c r="G80">
        <v>3.1449263377259732E-3</v>
      </c>
      <c r="H80">
        <v>3.3209205547070826E-3</v>
      </c>
      <c r="I80" s="9">
        <v>3.2926386493600797E-3</v>
      </c>
    </row>
    <row r="81" spans="4:9" x14ac:dyDescent="0.35">
      <c r="D81" t="s">
        <v>195</v>
      </c>
      <c r="E81" t="s">
        <v>196</v>
      </c>
      <c r="F81">
        <v>4.6909576497520034E-2</v>
      </c>
      <c r="G81">
        <v>6.603808604625265E-2</v>
      </c>
      <c r="H81">
        <v>7.7975323035072375E-2</v>
      </c>
      <c r="I81" s="9">
        <v>3.6852137605518746E-2</v>
      </c>
    </row>
    <row r="82" spans="4:9" x14ac:dyDescent="0.35">
      <c r="D82" t="s">
        <v>197</v>
      </c>
      <c r="E82" t="s">
        <v>198</v>
      </c>
      <c r="F82">
        <v>1.813429988553987E-4</v>
      </c>
      <c r="G82">
        <v>1.0430973681279928E-4</v>
      </c>
      <c r="H82">
        <v>1.4712911687554648E-4</v>
      </c>
      <c r="I82" s="9">
        <v>1.4613778705636744E-4</v>
      </c>
    </row>
  </sheetData>
  <mergeCells count="138"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D32:D34"/>
    <mergeCell ref="B49:B57"/>
    <mergeCell ref="O1:O2"/>
    <mergeCell ref="A4:A5"/>
    <mergeCell ref="D4:D5"/>
    <mergeCell ref="F4:F5"/>
    <mergeCell ref="N4:N5"/>
    <mergeCell ref="O4:O5"/>
    <mergeCell ref="B4:C5"/>
    <mergeCell ref="B1:N1"/>
    <mergeCell ref="B2:N2"/>
    <mergeCell ref="A1:A2"/>
    <mergeCell ref="M4:M5"/>
    <mergeCell ref="L4:L5"/>
    <mergeCell ref="O49:O57"/>
    <mergeCell ref="C58:C59"/>
    <mergeCell ref="O58:O60"/>
    <mergeCell ref="F53:F54"/>
    <mergeCell ref="D53:D54"/>
    <mergeCell ref="C49:C50"/>
    <mergeCell ref="C51:C52"/>
    <mergeCell ref="D51:D52"/>
    <mergeCell ref="F51:F52"/>
    <mergeCell ref="E58:E60"/>
    <mergeCell ref="L51:L52"/>
    <mergeCell ref="J51:J52"/>
    <mergeCell ref="J53:J54"/>
    <mergeCell ref="O9:O10"/>
    <mergeCell ref="O11:O16"/>
    <mergeCell ref="D7:D8"/>
    <mergeCell ref="F7:F8"/>
    <mergeCell ref="E4:E5"/>
    <mergeCell ref="G25:G27"/>
    <mergeCell ref="E6:E8"/>
    <mergeCell ref="E9:E10"/>
    <mergeCell ref="E11:E14"/>
    <mergeCell ref="E15:E16"/>
    <mergeCell ref="E18:E24"/>
    <mergeCell ref="E25:E28"/>
    <mergeCell ref="F25:F27"/>
    <mergeCell ref="M11:M14"/>
    <mergeCell ref="M21:M23"/>
    <mergeCell ref="G15:G16"/>
    <mergeCell ref="H15:H16"/>
    <mergeCell ref="L7:L8"/>
    <mergeCell ref="G7:G8"/>
    <mergeCell ref="H7:H8"/>
    <mergeCell ref="I7:I8"/>
    <mergeCell ref="H18:H20"/>
    <mergeCell ref="G18:G20"/>
    <mergeCell ref="F21:F23"/>
    <mergeCell ref="O46:O48"/>
    <mergeCell ref="O25:O38"/>
    <mergeCell ref="O18:O24"/>
    <mergeCell ref="G51:G52"/>
    <mergeCell ref="G53:G54"/>
    <mergeCell ref="C53:C56"/>
    <mergeCell ref="D55:D56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40:E44"/>
    <mergeCell ref="E46:E48"/>
    <mergeCell ref="E49:E57"/>
    <mergeCell ref="F15:F16"/>
    <mergeCell ref="F42:F44"/>
    <mergeCell ref="O40:O44"/>
    <mergeCell ref="D42:D44"/>
    <mergeCell ref="G42:G44"/>
    <mergeCell ref="M32:M33"/>
    <mergeCell ref="H53:H54"/>
    <mergeCell ref="I53:I54"/>
    <mergeCell ref="I15:I16"/>
    <mergeCell ref="I18:I20"/>
    <mergeCell ref="I35:I36"/>
    <mergeCell ref="I37:I38"/>
    <mergeCell ref="H51:H52"/>
    <mergeCell ref="I51:I52"/>
    <mergeCell ref="J15:J16"/>
    <mergeCell ref="L15:L16"/>
    <mergeCell ref="L42:L44"/>
    <mergeCell ref="H37:H38"/>
    <mergeCell ref="H29:H31"/>
    <mergeCell ref="H32:H34"/>
    <mergeCell ref="H35:H36"/>
    <mergeCell ref="K15:K16"/>
    <mergeCell ref="K51:K52"/>
    <mergeCell ref="K53:K54"/>
    <mergeCell ref="L53:L54"/>
    <mergeCell ref="E37:E39"/>
    <mergeCell ref="D37:D39"/>
    <mergeCell ref="C37:C39"/>
    <mergeCell ref="B25:B39"/>
    <mergeCell ref="J29:J31"/>
    <mergeCell ref="J32:J34"/>
    <mergeCell ref="J35:J36"/>
    <mergeCell ref="L35:L36"/>
    <mergeCell ref="J42:J44"/>
    <mergeCell ref="E29:E36"/>
    <mergeCell ref="G35:G36"/>
    <mergeCell ref="G37:G38"/>
    <mergeCell ref="F32:F34"/>
    <mergeCell ref="F29:F31"/>
    <mergeCell ref="F35:F36"/>
    <mergeCell ref="G29:G31"/>
    <mergeCell ref="G32:G34"/>
    <mergeCell ref="F37:F39"/>
    <mergeCell ref="K29:K31"/>
    <mergeCell ref="K32:K34"/>
    <mergeCell ref="K35:K36"/>
    <mergeCell ref="K37:K39"/>
    <mergeCell ref="L37:L39"/>
    <mergeCell ref="J37:J39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2023-06-14T09:40:23Z</dcterms:modified>
</cp:coreProperties>
</file>