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3A012472-983D-4764-B7C0-7B567F36E8B1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51" i="1" l="1"/>
  <c r="M12" i="1" l="1"/>
  <c r="M40" i="1"/>
  <c r="M41" i="1"/>
  <c r="M19" i="1"/>
  <c r="M35" i="1"/>
  <c r="M33" i="1"/>
  <c r="M30" i="1"/>
  <c r="M37" i="1"/>
  <c r="J26" i="1" l="1"/>
  <c r="M26" i="1" s="1"/>
  <c r="G28" i="1" l="1"/>
  <c r="I28" i="1"/>
  <c r="M28" i="1" s="1"/>
  <c r="H28" i="1"/>
  <c r="M42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0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0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N25" authorId="0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0" shapeId="0" xr:uid="{9C154D25-3322-422C-AC76-479887209B2C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Murni, belum Ekivalen.
Ekivalenso = 2900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0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0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0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O43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I50" authorId="0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0" shapeId="0" xr:uid="{FCC0D7B1-4C53-4C6A-AD95-AA8F8D6AA8F5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<sst xmlns="http://schemas.openxmlformats.org/spreadsheetml/2006/main" count="245" uniqueCount="204">
  <si>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</si>
  <si>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</si>
  <si>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</si>
  <si>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</si>
  <si>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</si>
  <si>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</si>
  <si>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</si>
  <si>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</si>
  <si>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</si>
  <si>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</si>
  <si>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</si>
  <si>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</si>
  <si>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</si>
  <si>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</si>
  <si>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</si>
  <si>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</si>
  <si>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</si>
  <si>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</si>
  <si>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</si>
  <si>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</si>
  <si>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</si>
  <si>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</si>
  <si>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</si>
  <si>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</si>
  <si>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</si>
  <si>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</si>
  <si>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</si>
  <si>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</si>
  <si>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</si>
  <si>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</si>
  <si>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</si>
  <si>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</si>
  <si>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</si>
  <si>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</si>
  <si>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</si>
  <si>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</si>
  <si>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</si>
  <si>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</si>
  <si>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</si>
  <si>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</si>
  <si>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</si>
  <si>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</si>
  <si>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</si>
  <si>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</si>
  <si>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</si>
  <si>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</si>
  <si>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</si>
  <si>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</si>
  <si>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</si>
  <si>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</si>
  <si>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</si>
  <si>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</si>
  <si>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</si>
  <si>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</si>
  <si>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</si>
  <si>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</si>
  <si>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</si>
  <si>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</si>
  <si>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</si>
  <si>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</si>
  <si>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</si>
  <si>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</si>
  <si>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</si>
  <si>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</si>
  <si>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</si>
  <si>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</si>
  <si>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</si>
  <si>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</si>
  <si>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</si>
  <si>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</si>
  <si>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</si>
  <si>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</si>
  <si>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</si>
  <si>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</si>
  <si>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</si>
  <si>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</si>
  <si>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</si>
  <si>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</si>
  <si>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</si>
  <si>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</si>
  <si>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</si>
  <si>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</si>
  <si>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</si>
  <si>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</si>
  <si>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</si>
  <si>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</si>
  <si>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</si>
  <si>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</si>
  <si>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</si>
  <si>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</si>
  <si>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</si>
  <si>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</si>
  <si>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</si>
  <si>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</si>
  <si>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</si>
  <si>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</si>
  <si>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</si>
  <si>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</si>
  <si>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</si>
  <si>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</si>
  <si>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</si>
  <si>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</si>
  <si>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</si>
  <si>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</si>
  <si>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</si>
  <si>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</si>
  <si>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</si>
  <si>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</si>
  <si>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</si>
  <si>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</si>
  <si>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</si>
  <si>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</si>
  <si>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</si>
  <si>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</si>
  <si>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</si>
  <si>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</si>
  <si>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</si>
  <si>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</si>
  <si>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</si>
  <si>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</si>
  <si>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</si>
  <si>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</si>
  <si>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</si>
  <si>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</si>
  <si>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</si>
  <si>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</si>
  <si>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</si>
  <si>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</si>
  <si>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</si>
  <si>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</si>
  <si>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</si>
  <si>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</si>
  <si>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</si>
  <si>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</si>
  <si>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</si>
  <si>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</si>
  <si>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</si>
  <si>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</si>
  <si>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</si>
  <si>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</si>
  <si>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</si>
  <si>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</si>
  <si>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</si>
  <si>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</si>
  <si>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</si>
  <si>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</si>
  <si>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</si>
  <si>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</si>
  <si>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</si>
  <si>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</si>
  <si>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</si>
  <si>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</si>
  <si>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</si>
  <si>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</si>
  <si>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</si>
  <si>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</si>
  <si>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</si>
  <si>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</si>
  <si>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</si>
  <si>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</si>
  <si>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</si>
  <si>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</si>
  <si>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</si>
  <si>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</si>
  <si>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</si>
  <si>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Klaim yang muncul pelu penelusuran penyebab klaim apa dari proses handling atau transportasi.</t>
  </si>
  <si>
    <t>data dari Fiaco</t>
  </si>
  <si>
    <t xml:space="preserve">Kualitas hasil cat Rolland tidak standard, barang NG bisa diperbaiki ulang. Perbaikan sistem proses kimia pencucian  </t>
  </si>
  <si>
    <t>- Bahan baku minggu 1&amp;3 kurang</t>
  </si>
  <si>
    <t>-Terlambat pengalihan target</t>
  </si>
  <si>
    <t>-  Packing case Ayumi</t>
  </si>
  <si>
    <t>Perubahan strategi shift dilakukan di minggu 2, karena Performenace M1 menurun</t>
  </si>
  <si>
    <t xml:space="preserve">Bisa diatasi diminggu 3 </t>
  </si>
  <si>
    <t>- Keterlambatan komponen</t>
  </si>
  <si>
    <t>- Keterlambatan manuver</t>
  </si>
  <si>
    <t>Proses treatment/kuras preatreatment cat tiap minggu</t>
  </si>
  <si>
    <t>Mengunakan SAP</t>
  </si>
  <si>
    <t>Temuan di assembling Areal penuh sehingga kurang kendali</t>
  </si>
  <si>
    <t>Temuan di areal lain sudah diperbaiki</t>
  </si>
  <si>
    <t>1. Zero Complain customer</t>
  </si>
  <si>
    <t>Ave</t>
  </si>
  <si>
    <t>6.4%</t>
  </si>
  <si>
    <t>intensitas</t>
  </si>
  <si>
    <t>APRIL</t>
  </si>
  <si>
    <t>Item</t>
  </si>
  <si>
    <t>Target</t>
  </si>
  <si>
    <t>Realisasi</t>
  </si>
  <si>
    <t>Januari</t>
  </si>
  <si>
    <t>Februari</t>
  </si>
  <si>
    <t>Maret</t>
  </si>
  <si>
    <t>April</t>
  </si>
  <si>
    <t>Intensitas Energi</t>
  </si>
  <si>
    <t>0.012 GJ/pcs</t>
  </si>
  <si>
    <t>Intensitas CO2</t>
  </si>
  <si>
    <t>0.033 ton CO2/pcs</t>
  </si>
  <si>
    <t>Intensitas Waste Water</t>
  </si>
  <si>
    <t>0.06 m3/pcs</t>
  </si>
  <si>
    <t>Intensitas Solid Waste</t>
  </si>
  <si>
    <t>0.0005 ton/pcs</t>
  </si>
  <si>
    <t>0.39%</t>
  </si>
  <si>
    <t>2 minggu</t>
  </si>
  <si>
    <t>- Areal tem[pat kerja penuh FG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</si>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</sst>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29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9" fillId="7" borderId="34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108857</xdr:colOff>
      <xdr:row>0</xdr:row>
      <xdr:rowOff>119742</xdr:rowOff>
    </xdr:from>
    <xdr:to>
      <xdr:col>15</xdr:col>
      <xdr:colOff>1355908</xdr:colOff>
      <xdr:row>1</xdr:row>
      <xdr:rowOff>272142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F2C141B-F517-F881-C118-1DC9C440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9486" y="119742"/>
          <a:ext cx="1247051" cy="729343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82"/>
  <sheetViews>
    <sheetView tabSelected="1" zoomScale="70" zoomScaleNormal="70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R2" sqref="R2"/>
    </sheetView>
  </sheetViews>
  <sheetFormatPr defaultRowHeight="14.4" x14ac:dyDescent="0.3"/>
  <cols>
    <col min="1" max="1" width="14.88671875" bestFit="1" customWidth="1"/>
    <col min="2" max="2" width="15.21875" customWidth="1"/>
    <col min="3" max="3" width="44.88671875" customWidth="1"/>
    <col min="4" max="4" width="48.21875" customWidth="1"/>
    <col min="5" max="5" width="10.88671875" customWidth="1"/>
    <col min="6" max="6" width="16.44140625" customWidth="1"/>
    <col min="7" max="8" width="16.44140625" hidden="1" customWidth="1"/>
    <col min="9" max="11" width="16.21875" hidden="1" customWidth="1"/>
    <col min="12" max="12" width="16.21875" customWidth="1"/>
    <col min="13" max="13" width="11.5546875" customWidth="1"/>
    <col min="14" max="14" width="31.5546875" customWidth="1"/>
    <col min="15" max="15" width="69.44140625" customWidth="1"/>
    <col min="16" max="16" width="20.5546875" style="9" customWidth="1"/>
  </cols>
  <sheetData>
    <row r="1" spans="1:16" ht="45.45" customHeight="1" thickTop="1" x14ac:dyDescent="0.3">
      <c r="A1" s="234" t="s">
        <v>0</v>
      </c>
      <c r="B1" s="228" t="s">
        <v>1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P1" s="213"/>
    </row>
    <row r="2" spans="1:16" ht="32.549999999999997" customHeight="1" thickBot="1" x14ac:dyDescent="0.35">
      <c r="A2" s="235"/>
      <c r="B2" s="231" t="s">
        <v>45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  <c r="P2" s="214"/>
    </row>
    <row r="3" spans="1:16" ht="15.45" customHeight="1" thickTop="1" thickBot="1" x14ac:dyDescent="0.35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2"/>
      <c r="P3" s="8"/>
    </row>
    <row r="4" spans="1:16" ht="16.2" thickTop="1" x14ac:dyDescent="0.3">
      <c r="A4" s="215" t="s">
        <v>2</v>
      </c>
      <c r="B4" s="224" t="s">
        <v>3</v>
      </c>
      <c r="C4" s="225"/>
      <c r="D4" s="217" t="s">
        <v>4</v>
      </c>
      <c r="E4" s="219" t="s">
        <v>149</v>
      </c>
      <c r="F4" s="219" t="s">
        <v>5</v>
      </c>
      <c r="G4" s="97" t="s">
        <v>151</v>
      </c>
      <c r="H4" s="97" t="s">
        <v>151</v>
      </c>
      <c r="I4" s="97" t="s">
        <v>151</v>
      </c>
      <c r="J4" s="97" t="s">
        <v>151</v>
      </c>
      <c r="K4" s="97" t="s">
        <v>151</v>
      </c>
      <c r="L4" s="97" t="s">
        <v>151</v>
      </c>
      <c r="M4" s="238" t="s">
        <v>180</v>
      </c>
      <c r="N4" s="236" t="s">
        <v>164</v>
      </c>
      <c r="O4" s="219" t="s">
        <v>6</v>
      </c>
      <c r="P4" s="222" t="s">
        <v>7</v>
      </c>
    </row>
    <row r="5" spans="1:16" ht="15.6" x14ac:dyDescent="0.3">
      <c r="A5" s="216"/>
      <c r="B5" s="226"/>
      <c r="C5" s="227"/>
      <c r="D5" s="218"/>
      <c r="E5" s="220"/>
      <c r="F5" s="220"/>
      <c r="G5" s="98" t="s">
        <v>150</v>
      </c>
      <c r="H5" s="98" t="s">
        <v>157</v>
      </c>
      <c r="I5" s="98" t="s">
        <v>161</v>
      </c>
      <c r="J5" s="98" t="s">
        <v>183</v>
      </c>
      <c r="K5" s="98" t="s">
        <v>202</v>
      </c>
      <c r="L5" s="98" t="s">
        <v>203</v>
      </c>
      <c r="M5" s="239"/>
      <c r="N5" s="237"/>
      <c r="O5" s="221"/>
      <c r="P5" s="223"/>
    </row>
    <row r="6" spans="1:16" ht="43.5" customHeight="1" x14ac:dyDescent="0.3">
      <c r="A6" s="188" t="s">
        <v>44</v>
      </c>
      <c r="B6" s="196" t="s">
        <v>8</v>
      </c>
      <c r="C6" s="180" t="s">
        <v>9</v>
      </c>
      <c r="D6" s="15" t="s">
        <v>123</v>
      </c>
      <c r="E6" s="266">
        <v>0.1</v>
      </c>
      <c r="F6" s="14">
        <v>4.3999999999999997E-2</v>
      </c>
      <c r="G6" s="137"/>
      <c r="H6" s="137"/>
      <c r="I6" s="137"/>
      <c r="J6" s="137"/>
      <c r="K6" s="137"/>
      <c r="L6" s="137"/>
      <c r="M6" s="137" t="s">
        <v>181</v>
      </c>
      <c r="N6" s="137"/>
      <c r="O6" s="105" t="s">
        <v>99</v>
      </c>
      <c r="P6" s="73" t="s">
        <v>118</v>
      </c>
    </row>
    <row r="7" spans="1:16" ht="28.95" customHeight="1" x14ac:dyDescent="0.3">
      <c r="A7" s="189"/>
      <c r="B7" s="197"/>
      <c r="C7" s="181"/>
      <c r="D7" s="259" t="s">
        <v>109</v>
      </c>
      <c r="E7" s="267"/>
      <c r="F7" s="261">
        <v>0.08</v>
      </c>
      <c r="G7" s="261"/>
      <c r="H7" s="261"/>
      <c r="I7" s="261"/>
      <c r="J7" s="158"/>
      <c r="K7" s="158"/>
      <c r="L7" s="158"/>
      <c r="M7" s="261"/>
      <c r="N7" s="102"/>
      <c r="O7" s="11" t="s">
        <v>100</v>
      </c>
      <c r="P7" s="73" t="s">
        <v>103</v>
      </c>
    </row>
    <row r="8" spans="1:16" ht="25.05" customHeight="1" x14ac:dyDescent="0.3">
      <c r="A8" s="189"/>
      <c r="B8" s="197"/>
      <c r="C8" s="181"/>
      <c r="D8" s="260"/>
      <c r="E8" s="268"/>
      <c r="F8" s="262"/>
      <c r="G8" s="283"/>
      <c r="H8" s="283"/>
      <c r="I8" s="283"/>
      <c r="J8" s="108"/>
      <c r="K8" s="108"/>
      <c r="L8" s="108"/>
      <c r="M8" s="283"/>
      <c r="N8" s="108"/>
      <c r="O8" s="11" t="s">
        <v>102</v>
      </c>
      <c r="P8" s="74" t="s">
        <v>103</v>
      </c>
    </row>
    <row r="9" spans="1:16" ht="31.05" customHeight="1" x14ac:dyDescent="0.3">
      <c r="A9" s="189"/>
      <c r="B9" s="192" t="s">
        <v>10</v>
      </c>
      <c r="C9" s="191" t="s">
        <v>105</v>
      </c>
      <c r="D9" s="46" t="s">
        <v>104</v>
      </c>
      <c r="E9" s="269">
        <v>0.1</v>
      </c>
      <c r="F9" s="47" t="s">
        <v>182</v>
      </c>
      <c r="G9" s="103"/>
      <c r="H9" s="103"/>
      <c r="I9" s="103"/>
      <c r="J9" s="160">
        <v>1.9800000000000002E-2</v>
      </c>
      <c r="K9" s="173">
        <v>1.8342320500761972E-2</v>
      </c>
      <c r="L9" s="173">
        <v>1.886217841001021E-2</v>
      </c>
      <c r="M9" s="103"/>
      <c r="N9" s="103"/>
      <c r="O9" s="16" t="s">
        <v>69</v>
      </c>
      <c r="P9" s="257" t="s">
        <v>118</v>
      </c>
    </row>
    <row r="10" spans="1:16" ht="36" customHeight="1" thickBot="1" x14ac:dyDescent="0.35">
      <c r="A10" s="190"/>
      <c r="B10" s="192"/>
      <c r="C10" s="191"/>
      <c r="D10" s="15" t="s">
        <v>114</v>
      </c>
      <c r="E10" s="270"/>
      <c r="F10" s="48">
        <v>0.01</v>
      </c>
      <c r="G10" s="104"/>
      <c r="H10" s="48"/>
      <c r="I10" s="48" t="s">
        <v>166</v>
      </c>
      <c r="J10" s="48"/>
      <c r="K10" s="48"/>
      <c r="L10" s="48"/>
      <c r="M10" s="48"/>
      <c r="N10" s="151"/>
      <c r="O10" s="106" t="s">
        <v>101</v>
      </c>
      <c r="P10" s="258"/>
    </row>
    <row r="11" spans="1:16" ht="35.549999999999997" customHeight="1" x14ac:dyDescent="0.3">
      <c r="A11" s="198" t="s">
        <v>11</v>
      </c>
      <c r="B11" s="203" t="s">
        <v>12</v>
      </c>
      <c r="C11" s="295" t="s">
        <v>179</v>
      </c>
      <c r="D11" s="292" t="s">
        <v>120</v>
      </c>
      <c r="E11" s="271">
        <v>0.05</v>
      </c>
      <c r="F11" s="282" t="s">
        <v>97</v>
      </c>
      <c r="G11" s="83"/>
      <c r="H11" s="83"/>
      <c r="I11" s="83"/>
      <c r="J11" s="83"/>
      <c r="K11" s="83"/>
      <c r="L11" s="83"/>
      <c r="M11" s="83"/>
      <c r="N11" s="277" t="s">
        <v>165</v>
      </c>
      <c r="O11" s="22" t="s">
        <v>70</v>
      </c>
      <c r="P11" s="240" t="s">
        <v>118</v>
      </c>
    </row>
    <row r="12" spans="1:16" ht="26.55" customHeight="1" x14ac:dyDescent="0.3">
      <c r="A12" s="199"/>
      <c r="B12" s="203"/>
      <c r="C12" s="296"/>
      <c r="D12" s="293"/>
      <c r="E12" s="251"/>
      <c r="F12" s="277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175">
        <f>AVERAGE(G12:L12)</f>
        <v>1.1666666666666667</v>
      </c>
      <c r="N12" s="277"/>
      <c r="O12" s="23" t="s">
        <v>106</v>
      </c>
      <c r="P12" s="241"/>
    </row>
    <row r="13" spans="1:16" ht="26.55" customHeight="1" x14ac:dyDescent="0.3">
      <c r="A13" s="199"/>
      <c r="B13" s="203"/>
      <c r="C13" s="296"/>
      <c r="D13" s="293"/>
      <c r="E13" s="251"/>
      <c r="F13" s="277"/>
      <c r="G13" s="83"/>
      <c r="H13" s="83"/>
      <c r="I13" s="83"/>
      <c r="J13" s="83"/>
      <c r="K13" s="83"/>
      <c r="L13" s="83"/>
      <c r="M13" s="83"/>
      <c r="N13" s="277"/>
      <c r="O13" s="24" t="s">
        <v>122</v>
      </c>
      <c r="P13" s="241"/>
    </row>
    <row r="14" spans="1:16" ht="26.55" customHeight="1" thickBot="1" x14ac:dyDescent="0.35">
      <c r="A14" s="199"/>
      <c r="B14" s="203"/>
      <c r="C14" s="297"/>
      <c r="D14" s="294"/>
      <c r="E14" s="272"/>
      <c r="F14" s="278"/>
      <c r="G14" s="83"/>
      <c r="H14" s="111"/>
      <c r="I14" s="111"/>
      <c r="J14" s="111"/>
      <c r="K14" s="111"/>
      <c r="L14" s="111"/>
      <c r="M14" s="111"/>
      <c r="N14" s="278"/>
      <c r="O14" s="27" t="s">
        <v>121</v>
      </c>
      <c r="P14" s="241"/>
    </row>
    <row r="15" spans="1:16" ht="28.95" customHeight="1" x14ac:dyDescent="0.3">
      <c r="A15" s="199"/>
      <c r="B15" s="203"/>
      <c r="C15" s="298" t="s">
        <v>53</v>
      </c>
      <c r="D15" s="292" t="s">
        <v>98</v>
      </c>
      <c r="E15" s="271">
        <v>0.05</v>
      </c>
      <c r="F15" s="282" t="s">
        <v>124</v>
      </c>
      <c r="G15" s="282" t="s">
        <v>153</v>
      </c>
      <c r="H15" s="282" t="s">
        <v>158</v>
      </c>
      <c r="I15" s="282" t="s">
        <v>162</v>
      </c>
      <c r="J15" s="282" t="s">
        <v>162</v>
      </c>
      <c r="K15" s="282" t="s">
        <v>162</v>
      </c>
      <c r="L15" s="282" t="s">
        <v>162</v>
      </c>
      <c r="M15" s="282">
        <v>3</v>
      </c>
      <c r="N15" s="83"/>
      <c r="O15" s="99" t="s">
        <v>78</v>
      </c>
      <c r="P15" s="241"/>
    </row>
    <row r="16" spans="1:16" ht="28.95" customHeight="1" x14ac:dyDescent="0.3">
      <c r="A16" s="199"/>
      <c r="B16" s="203"/>
      <c r="C16" s="298"/>
      <c r="D16" s="294"/>
      <c r="E16" s="272"/>
      <c r="F16" s="278"/>
      <c r="G16" s="278"/>
      <c r="H16" s="278"/>
      <c r="I16" s="278"/>
      <c r="J16" s="278"/>
      <c r="K16" s="278"/>
      <c r="L16" s="278"/>
      <c r="M16" s="316"/>
      <c r="N16" s="111"/>
      <c r="O16" s="100" t="s">
        <v>55</v>
      </c>
      <c r="P16" s="241"/>
    </row>
    <row r="17" spans="1:16" ht="52.95" customHeight="1" thickBot="1" x14ac:dyDescent="0.35">
      <c r="A17" s="200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152</v>
      </c>
      <c r="H17" s="115" t="s">
        <v>152</v>
      </c>
      <c r="I17" s="115" t="s">
        <v>152</v>
      </c>
      <c r="J17" s="115" t="s">
        <v>152</v>
      </c>
      <c r="K17" s="115" t="s">
        <v>152</v>
      </c>
      <c r="L17" s="115" t="s">
        <v>152</v>
      </c>
      <c r="M17" s="40"/>
      <c r="N17" s="40"/>
      <c r="O17" s="101" t="s">
        <v>91</v>
      </c>
      <c r="P17" s="44" t="s">
        <v>118</v>
      </c>
    </row>
    <row r="18" spans="1:16" ht="31.95" customHeight="1" x14ac:dyDescent="0.3">
      <c r="A18" s="206" t="s">
        <v>15</v>
      </c>
      <c r="B18" s="193" t="s">
        <v>16</v>
      </c>
      <c r="C18" s="182" t="s">
        <v>50</v>
      </c>
      <c r="D18" s="182" t="s">
        <v>17</v>
      </c>
      <c r="E18" s="273">
        <v>0.1</v>
      </c>
      <c r="F18" s="284" t="s">
        <v>66</v>
      </c>
      <c r="G18" s="285">
        <v>1.8E-3</v>
      </c>
      <c r="H18" s="284" t="s">
        <v>160</v>
      </c>
      <c r="I18" s="285">
        <v>2.0999999999999999E-3</v>
      </c>
      <c r="J18" s="145"/>
      <c r="K18" s="145"/>
      <c r="L18" s="145"/>
      <c r="M18" s="145"/>
      <c r="N18" s="145"/>
      <c r="O18" s="75" t="s">
        <v>119</v>
      </c>
      <c r="P18" s="288" t="s">
        <v>118</v>
      </c>
    </row>
    <row r="19" spans="1:16" ht="19.95" customHeight="1" x14ac:dyDescent="0.3">
      <c r="A19" s="207"/>
      <c r="B19" s="194"/>
      <c r="C19" s="183"/>
      <c r="D19" s="183"/>
      <c r="E19" s="274"/>
      <c r="F19" s="280"/>
      <c r="G19" s="286"/>
      <c r="H19" s="280"/>
      <c r="I19" s="286"/>
      <c r="J19" s="146">
        <v>1.2999999999999999E-3</v>
      </c>
      <c r="K19" s="146">
        <v>3.7000000000000002E-3</v>
      </c>
      <c r="L19" s="146">
        <v>4.4999999999999997E-3</v>
      </c>
      <c r="M19" s="146">
        <f>AVERAGE(G18:K19)</f>
        <v>2.225E-3</v>
      </c>
      <c r="N19" s="146"/>
      <c r="O19" s="4" t="s">
        <v>54</v>
      </c>
      <c r="P19" s="289"/>
    </row>
    <row r="20" spans="1:16" ht="19.95" customHeight="1" thickBot="1" x14ac:dyDescent="0.35">
      <c r="A20" s="207"/>
      <c r="B20" s="194"/>
      <c r="C20" s="183"/>
      <c r="D20" s="205"/>
      <c r="E20" s="274"/>
      <c r="F20" s="281"/>
      <c r="G20" s="287"/>
      <c r="H20" s="281"/>
      <c r="I20" s="287"/>
      <c r="J20" s="147"/>
      <c r="K20" s="147"/>
      <c r="L20" s="147"/>
      <c r="M20" s="147"/>
      <c r="N20" s="147"/>
      <c r="O20" s="30" t="s">
        <v>79</v>
      </c>
      <c r="P20" s="289"/>
    </row>
    <row r="21" spans="1:16" ht="19.95" customHeight="1" x14ac:dyDescent="0.3">
      <c r="A21" s="207"/>
      <c r="B21" s="194"/>
      <c r="C21" s="183"/>
      <c r="D21" s="204" t="s">
        <v>127</v>
      </c>
      <c r="E21" s="274"/>
      <c r="F21" s="279" t="s">
        <v>154</v>
      </c>
      <c r="G21" s="94"/>
      <c r="H21" s="116"/>
      <c r="I21" s="138"/>
      <c r="J21" s="138"/>
      <c r="K21" s="138"/>
      <c r="L21" s="138"/>
      <c r="M21" s="138"/>
      <c r="N21" s="279" t="s">
        <v>167</v>
      </c>
      <c r="O21" s="118" t="s">
        <v>128</v>
      </c>
      <c r="P21" s="289"/>
    </row>
    <row r="22" spans="1:16" ht="19.95" customHeight="1" x14ac:dyDescent="0.3">
      <c r="A22" s="207"/>
      <c r="B22" s="194"/>
      <c r="C22" s="183"/>
      <c r="D22" s="183"/>
      <c r="E22" s="274"/>
      <c r="F22" s="280"/>
      <c r="G22" s="107">
        <v>2.8E-3</v>
      </c>
      <c r="H22" s="113">
        <v>3.8185512315250126E-3</v>
      </c>
      <c r="I22" s="113">
        <v>5.0000000000000001E-3</v>
      </c>
      <c r="J22" s="113" t="s">
        <v>199</v>
      </c>
      <c r="K22" s="113">
        <v>8.5000000000000006E-3</v>
      </c>
      <c r="L22" s="113">
        <v>1.9E-3</v>
      </c>
      <c r="M22" s="113">
        <f>AVERAGE(G22:L22)</f>
        <v>4.4037102463050024E-3</v>
      </c>
      <c r="N22" s="280"/>
      <c r="O22" s="118" t="s">
        <v>54</v>
      </c>
      <c r="P22" s="289"/>
    </row>
    <row r="23" spans="1:16" ht="19.95" customHeight="1" x14ac:dyDescent="0.3">
      <c r="A23" s="207"/>
      <c r="B23" s="194"/>
      <c r="C23" s="205"/>
      <c r="D23" s="205"/>
      <c r="E23" s="274"/>
      <c r="F23" s="281"/>
      <c r="G23" s="112"/>
      <c r="H23" s="117"/>
      <c r="I23" s="117"/>
      <c r="J23" s="117"/>
      <c r="K23" s="117"/>
      <c r="L23" s="117"/>
      <c r="M23" s="117"/>
      <c r="N23" s="281"/>
      <c r="O23" s="119" t="s">
        <v>79</v>
      </c>
      <c r="P23" s="289"/>
    </row>
    <row r="24" spans="1:16" ht="47.4" thickBot="1" x14ac:dyDescent="0.35">
      <c r="A24" s="207"/>
      <c r="B24" s="195"/>
      <c r="C24" s="29" t="s">
        <v>49</v>
      </c>
      <c r="D24" s="34" t="s">
        <v>129</v>
      </c>
      <c r="E24" s="275"/>
      <c r="F24" s="43" t="s">
        <v>130</v>
      </c>
      <c r="G24" s="94" t="s">
        <v>155</v>
      </c>
      <c r="H24" s="114" t="s">
        <v>159</v>
      </c>
      <c r="I24" s="139">
        <v>1</v>
      </c>
      <c r="J24" s="139" t="s">
        <v>159</v>
      </c>
      <c r="K24" s="139" t="s">
        <v>159</v>
      </c>
      <c r="L24" s="139"/>
      <c r="M24" s="139">
        <v>1</v>
      </c>
      <c r="N24" s="139"/>
      <c r="O24" s="120" t="s">
        <v>131</v>
      </c>
      <c r="P24" s="290"/>
    </row>
    <row r="25" spans="1:16" ht="19.5" customHeight="1" x14ac:dyDescent="0.3">
      <c r="A25" s="207"/>
      <c r="B25" s="193" t="s">
        <v>18</v>
      </c>
      <c r="C25" s="182" t="s">
        <v>19</v>
      </c>
      <c r="D25" s="182" t="s">
        <v>46</v>
      </c>
      <c r="E25" s="273">
        <v>0.15</v>
      </c>
      <c r="F25" s="263">
        <v>3000</v>
      </c>
      <c r="G25" s="263">
        <v>2495</v>
      </c>
      <c r="H25" s="80"/>
      <c r="I25" s="80"/>
      <c r="J25" s="81"/>
      <c r="K25" s="81"/>
      <c r="L25" s="81"/>
      <c r="M25" s="81"/>
      <c r="N25" s="152" t="s">
        <v>168</v>
      </c>
      <c r="O25" s="10" t="s">
        <v>73</v>
      </c>
      <c r="P25" s="288" t="s">
        <v>118</v>
      </c>
    </row>
    <row r="26" spans="1:16" ht="19.05" customHeight="1" x14ac:dyDescent="0.3">
      <c r="A26" s="207"/>
      <c r="B26" s="194"/>
      <c r="C26" s="183"/>
      <c r="D26" s="183"/>
      <c r="E26" s="274"/>
      <c r="F26" s="264"/>
      <c r="G26" s="264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f>AVERAGE(G25:K27)</f>
        <v>2403.0581818181818</v>
      </c>
      <c r="N26" s="152" t="s">
        <v>170</v>
      </c>
      <c r="O26" s="3" t="s">
        <v>47</v>
      </c>
      <c r="P26" s="289"/>
    </row>
    <row r="27" spans="1:16" ht="16.5" customHeight="1" x14ac:dyDescent="0.3">
      <c r="A27" s="207"/>
      <c r="B27" s="194"/>
      <c r="C27" s="183"/>
      <c r="D27" s="205"/>
      <c r="E27" s="274"/>
      <c r="F27" s="265"/>
      <c r="G27" s="265"/>
      <c r="H27" s="82"/>
      <c r="I27" s="82"/>
      <c r="J27" s="82"/>
      <c r="K27" s="82"/>
      <c r="L27" s="82"/>
      <c r="M27" s="82"/>
      <c r="N27" s="153" t="s">
        <v>169</v>
      </c>
      <c r="O27" s="5" t="s">
        <v>48</v>
      </c>
      <c r="P27" s="289"/>
    </row>
    <row r="28" spans="1:16" ht="22.05" customHeight="1" x14ac:dyDescent="0.3">
      <c r="A28" s="207"/>
      <c r="B28" s="194"/>
      <c r="C28" s="183"/>
      <c r="D28" s="12" t="s">
        <v>74</v>
      </c>
      <c r="E28" s="276"/>
      <c r="F28" s="7">
        <v>0.95</v>
      </c>
      <c r="G28" s="7">
        <f>95%/F28</f>
        <v>1</v>
      </c>
      <c r="H28" s="131">
        <f>97.56%/F28</f>
        <v>1.0269473684210526</v>
      </c>
      <c r="I28" s="131">
        <f>97%/F28</f>
        <v>1.0210526315789474</v>
      </c>
      <c r="J28" s="131">
        <v>0.96850000000000003</v>
      </c>
      <c r="K28" s="131">
        <v>0.97</v>
      </c>
      <c r="L28" s="131">
        <v>0.98</v>
      </c>
      <c r="M28" s="131">
        <f>AVERAGE(I28:K28)</f>
        <v>0.98651754385964929</v>
      </c>
      <c r="N28" s="131"/>
      <c r="O28" s="3" t="s">
        <v>73</v>
      </c>
      <c r="P28" s="289"/>
    </row>
    <row r="29" spans="1:16" ht="14.55" customHeight="1" x14ac:dyDescent="0.3">
      <c r="A29" s="207"/>
      <c r="B29" s="194"/>
      <c r="C29" s="204" t="s">
        <v>116</v>
      </c>
      <c r="D29" s="185" t="s">
        <v>107</v>
      </c>
      <c r="E29" s="324">
        <v>0.05</v>
      </c>
      <c r="F29" s="313" t="s">
        <v>117</v>
      </c>
      <c r="G29" s="313">
        <v>0.9</v>
      </c>
      <c r="H29" s="313">
        <v>0.9</v>
      </c>
      <c r="I29" s="132"/>
      <c r="J29" s="313">
        <v>0.9</v>
      </c>
      <c r="K29" s="313">
        <v>0.9</v>
      </c>
      <c r="L29" s="313">
        <v>0.92</v>
      </c>
      <c r="M29" s="132"/>
      <c r="N29" s="132"/>
      <c r="O29" s="17" t="s">
        <v>75</v>
      </c>
      <c r="P29" s="289"/>
    </row>
    <row r="30" spans="1:16" ht="14.55" customHeight="1" x14ac:dyDescent="0.3">
      <c r="A30" s="207"/>
      <c r="B30" s="194"/>
      <c r="C30" s="183"/>
      <c r="D30" s="186"/>
      <c r="E30" s="325"/>
      <c r="F30" s="327"/>
      <c r="G30" s="320"/>
      <c r="H30" s="320"/>
      <c r="I30" s="133">
        <v>0.91</v>
      </c>
      <c r="J30" s="323"/>
      <c r="K30" s="323"/>
      <c r="L30" s="323"/>
      <c r="M30" s="133">
        <f>AVERAGE(G29:K31)</f>
        <v>0.90199999999999991</v>
      </c>
      <c r="N30" s="133"/>
      <c r="O30" s="18" t="s">
        <v>86</v>
      </c>
      <c r="P30" s="289"/>
    </row>
    <row r="31" spans="1:16" ht="14.55" customHeight="1" x14ac:dyDescent="0.3">
      <c r="A31" s="207"/>
      <c r="B31" s="194"/>
      <c r="C31" s="183"/>
      <c r="D31" s="187"/>
      <c r="E31" s="325"/>
      <c r="F31" s="314"/>
      <c r="G31" s="321"/>
      <c r="H31" s="321"/>
      <c r="I31" s="134"/>
      <c r="J31" s="316"/>
      <c r="K31" s="316"/>
      <c r="L31" s="316"/>
      <c r="M31" s="134"/>
      <c r="N31" s="134"/>
      <c r="O31" s="19" t="s">
        <v>89</v>
      </c>
      <c r="P31" s="289"/>
    </row>
    <row r="32" spans="1:16" ht="14.55" customHeight="1" x14ac:dyDescent="0.3">
      <c r="A32" s="207"/>
      <c r="B32" s="194"/>
      <c r="C32" s="183"/>
      <c r="D32" s="185" t="s">
        <v>83</v>
      </c>
      <c r="E32" s="325"/>
      <c r="F32" s="313" t="s">
        <v>117</v>
      </c>
      <c r="G32" s="322">
        <v>0.81</v>
      </c>
      <c r="H32" s="322">
        <v>0.87</v>
      </c>
      <c r="I32" s="133"/>
      <c r="J32" s="313">
        <v>0.6</v>
      </c>
      <c r="K32" s="313">
        <v>0.7</v>
      </c>
      <c r="L32" s="313">
        <v>0.76</v>
      </c>
      <c r="M32" s="133"/>
      <c r="N32" s="311" t="s">
        <v>171</v>
      </c>
      <c r="O32" s="18" t="s">
        <v>85</v>
      </c>
      <c r="P32" s="289"/>
    </row>
    <row r="33" spans="1:16" ht="41.55" customHeight="1" x14ac:dyDescent="0.3">
      <c r="A33" s="207"/>
      <c r="B33" s="194"/>
      <c r="C33" s="183"/>
      <c r="D33" s="186"/>
      <c r="E33" s="325"/>
      <c r="F33" s="327"/>
      <c r="G33" s="320"/>
      <c r="H33" s="320"/>
      <c r="I33" s="133">
        <v>0.75949999999999995</v>
      </c>
      <c r="J33" s="323"/>
      <c r="K33" s="323"/>
      <c r="L33" s="323"/>
      <c r="M33" s="133">
        <f>AVERAGE(G32:K34)</f>
        <v>0.74790000000000012</v>
      </c>
      <c r="N33" s="312"/>
      <c r="O33" s="18" t="s">
        <v>90</v>
      </c>
      <c r="P33" s="289"/>
    </row>
    <row r="34" spans="1:16" ht="14.55" customHeight="1" x14ac:dyDescent="0.3">
      <c r="A34" s="207"/>
      <c r="B34" s="194"/>
      <c r="C34" s="183"/>
      <c r="D34" s="187"/>
      <c r="E34" s="325"/>
      <c r="F34" s="314"/>
      <c r="G34" s="321"/>
      <c r="H34" s="321"/>
      <c r="I34" s="134"/>
      <c r="J34" s="316"/>
      <c r="K34" s="316"/>
      <c r="L34" s="316"/>
      <c r="M34" s="134"/>
      <c r="N34" s="154" t="s">
        <v>172</v>
      </c>
      <c r="O34" s="19" t="s">
        <v>87</v>
      </c>
      <c r="P34" s="289"/>
    </row>
    <row r="35" spans="1:16" ht="14.55" customHeight="1" x14ac:dyDescent="0.3">
      <c r="A35" s="207"/>
      <c r="B35" s="194"/>
      <c r="C35" s="183"/>
      <c r="D35" s="186" t="s">
        <v>84</v>
      </c>
      <c r="E35" s="325"/>
      <c r="F35" s="327" t="s">
        <v>117</v>
      </c>
      <c r="G35" s="322">
        <v>0.95</v>
      </c>
      <c r="H35" s="322">
        <v>0.95</v>
      </c>
      <c r="I35" s="313">
        <v>0.94</v>
      </c>
      <c r="J35" s="313">
        <v>0.9</v>
      </c>
      <c r="K35" s="313">
        <v>0.9</v>
      </c>
      <c r="L35" s="313">
        <v>0.96</v>
      </c>
      <c r="M35" s="313">
        <f>AVERAGE(G35:K36)</f>
        <v>0.92799999999999994</v>
      </c>
      <c r="N35" s="150"/>
      <c r="O35" s="18" t="s">
        <v>93</v>
      </c>
      <c r="P35" s="289"/>
    </row>
    <row r="36" spans="1:16" ht="34.049999999999997" customHeight="1" x14ac:dyDescent="0.3">
      <c r="A36" s="207"/>
      <c r="B36" s="194"/>
      <c r="C36" s="205"/>
      <c r="D36" s="187"/>
      <c r="E36" s="326"/>
      <c r="F36" s="314"/>
      <c r="G36" s="321"/>
      <c r="H36" s="321"/>
      <c r="I36" s="314"/>
      <c r="J36" s="316"/>
      <c r="K36" s="316"/>
      <c r="L36" s="316"/>
      <c r="M36" s="314"/>
      <c r="N36" s="7"/>
      <c r="O36" s="19" t="s">
        <v>88</v>
      </c>
      <c r="P36" s="289"/>
    </row>
    <row r="37" spans="1:16" ht="14.55" customHeight="1" x14ac:dyDescent="0.3">
      <c r="A37" s="207"/>
      <c r="B37" s="194"/>
      <c r="C37" s="204" t="s">
        <v>43</v>
      </c>
      <c r="D37" s="204" t="s">
        <v>67</v>
      </c>
      <c r="E37" s="324">
        <v>2.5000000000000001E-2</v>
      </c>
      <c r="F37" s="313">
        <v>1</v>
      </c>
      <c r="G37" s="313">
        <v>1.01</v>
      </c>
      <c r="H37" s="313">
        <v>1.02</v>
      </c>
      <c r="I37" s="313">
        <v>0.84</v>
      </c>
      <c r="J37" s="313">
        <v>0.76</v>
      </c>
      <c r="K37" s="313">
        <v>1.03</v>
      </c>
      <c r="L37" s="313">
        <v>1</v>
      </c>
      <c r="M37" s="313">
        <f>AVERAGE(I37:K39)</f>
        <v>0.87666666666666659</v>
      </c>
      <c r="N37" s="155" t="s">
        <v>173</v>
      </c>
      <c r="O37" s="20" t="s">
        <v>72</v>
      </c>
      <c r="P37" s="289"/>
    </row>
    <row r="38" spans="1:16" ht="15" customHeight="1" thickBot="1" x14ac:dyDescent="0.35">
      <c r="A38" s="207"/>
      <c r="B38" s="194"/>
      <c r="C38" s="183"/>
      <c r="D38" s="183"/>
      <c r="E38" s="325"/>
      <c r="F38" s="327"/>
      <c r="G38" s="315"/>
      <c r="H38" s="315"/>
      <c r="I38" s="315"/>
      <c r="J38" s="327"/>
      <c r="K38" s="327"/>
      <c r="L38" s="327"/>
      <c r="M38" s="327"/>
      <c r="N38" s="163" t="s">
        <v>174</v>
      </c>
      <c r="O38" s="32" t="s">
        <v>71</v>
      </c>
      <c r="P38" s="290"/>
    </row>
    <row r="39" spans="1:16" ht="15" customHeight="1" thickBot="1" x14ac:dyDescent="0.35">
      <c r="A39" s="207"/>
      <c r="B39" s="195"/>
      <c r="C39" s="184"/>
      <c r="D39" s="184"/>
      <c r="E39" s="328"/>
      <c r="F39" s="315"/>
      <c r="G39" s="133"/>
      <c r="H39" s="150"/>
      <c r="I39" s="150"/>
      <c r="J39" s="315"/>
      <c r="K39" s="315"/>
      <c r="L39" s="315"/>
      <c r="M39" s="315"/>
      <c r="N39" s="163" t="s">
        <v>201</v>
      </c>
      <c r="O39" s="164"/>
      <c r="P39" s="157"/>
    </row>
    <row r="40" spans="1:16" ht="37.049999999999997" customHeight="1" x14ac:dyDescent="0.3">
      <c r="A40" s="207"/>
      <c r="B40" s="193" t="s">
        <v>20</v>
      </c>
      <c r="C40" s="182" t="s">
        <v>21</v>
      </c>
      <c r="D40" s="35" t="s">
        <v>22</v>
      </c>
      <c r="E40" s="273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76">
        <v>4.4971646800138876E-2</v>
      </c>
      <c r="L40" s="176">
        <v>6.4353227113151501E-2</v>
      </c>
      <c r="M40" s="161">
        <f>AVERAGE(G40:K40)</f>
        <v>5.4567438697396532E-2</v>
      </c>
      <c r="N40" s="170" t="s">
        <v>175</v>
      </c>
      <c r="O40" s="37" t="s">
        <v>80</v>
      </c>
      <c r="P40" s="288" t="s">
        <v>118</v>
      </c>
    </row>
    <row r="41" spans="1:16" ht="29.4" thickBot="1" x14ac:dyDescent="0.35">
      <c r="A41" s="207"/>
      <c r="B41" s="194"/>
      <c r="C41" s="183"/>
      <c r="D41" s="13" t="s">
        <v>24</v>
      </c>
      <c r="E41" s="274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4">
        <v>6.9204953130424721E-5</v>
      </c>
      <c r="L41" s="174">
        <v>5.6791790440183642E-5</v>
      </c>
      <c r="M41" s="168">
        <f>AVERAGE(G41:K41)</f>
        <v>1.3335631877502759E-4</v>
      </c>
      <c r="N41" s="159"/>
      <c r="O41" s="21" t="s">
        <v>82</v>
      </c>
      <c r="P41" s="289"/>
    </row>
    <row r="42" spans="1:16" ht="14.55" customHeight="1" x14ac:dyDescent="0.3">
      <c r="A42" s="207"/>
      <c r="B42" s="194"/>
      <c r="C42" s="183"/>
      <c r="D42" s="305" t="s">
        <v>56</v>
      </c>
      <c r="E42" s="274"/>
      <c r="F42" s="302" t="s">
        <v>57</v>
      </c>
      <c r="G42" s="308">
        <v>0</v>
      </c>
      <c r="H42" s="126"/>
      <c r="I42" s="126"/>
      <c r="J42" s="303">
        <v>0</v>
      </c>
      <c r="K42" s="171"/>
      <c r="L42" s="171"/>
      <c r="M42" s="317">
        <f t="shared" ref="M42" si="0">AVERAGE(G42:I42)</f>
        <v>0</v>
      </c>
      <c r="N42" s="126"/>
      <c r="O42" s="6" t="s">
        <v>51</v>
      </c>
      <c r="P42" s="289"/>
    </row>
    <row r="43" spans="1:16" ht="14.55" customHeight="1" x14ac:dyDescent="0.3">
      <c r="A43" s="207"/>
      <c r="B43" s="194"/>
      <c r="C43" s="183"/>
      <c r="D43" s="306"/>
      <c r="E43" s="274"/>
      <c r="F43" s="303"/>
      <c r="G43" s="309"/>
      <c r="H43" s="127">
        <v>0</v>
      </c>
      <c r="I43" s="127">
        <v>0</v>
      </c>
      <c r="J43" s="303"/>
      <c r="K43" s="171">
        <v>0</v>
      </c>
      <c r="L43" s="171">
        <v>0</v>
      </c>
      <c r="M43" s="318"/>
      <c r="N43" s="127"/>
      <c r="O43" s="6" t="s">
        <v>52</v>
      </c>
      <c r="P43" s="289"/>
    </row>
    <row r="44" spans="1:16" ht="14.55" customHeight="1" thickBot="1" x14ac:dyDescent="0.35">
      <c r="A44" s="207"/>
      <c r="B44" s="195"/>
      <c r="C44" s="184"/>
      <c r="D44" s="307"/>
      <c r="E44" s="275"/>
      <c r="F44" s="304"/>
      <c r="G44" s="310"/>
      <c r="H44" s="128"/>
      <c r="I44" s="128"/>
      <c r="J44" s="304"/>
      <c r="K44" s="172"/>
      <c r="L44" s="172"/>
      <c r="M44" s="319"/>
      <c r="N44" s="128"/>
      <c r="O44" s="38" t="s">
        <v>59</v>
      </c>
      <c r="P44" s="290"/>
    </row>
    <row r="45" spans="1:16" ht="31.8" thickBot="1" x14ac:dyDescent="0.35">
      <c r="A45" s="207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156</v>
      </c>
      <c r="H45" s="130" t="s">
        <v>156</v>
      </c>
      <c r="I45" s="130" t="s">
        <v>156</v>
      </c>
      <c r="J45" s="162">
        <v>2</v>
      </c>
      <c r="K45" s="162">
        <v>1</v>
      </c>
      <c r="L45" s="162">
        <v>1</v>
      </c>
      <c r="M45" s="130" t="s">
        <v>156</v>
      </c>
      <c r="N45" s="39"/>
      <c r="O45" s="129" t="s">
        <v>68</v>
      </c>
      <c r="P45" s="31" t="s">
        <v>118</v>
      </c>
    </row>
    <row r="46" spans="1:16" ht="31.5" customHeight="1" x14ac:dyDescent="0.3">
      <c r="A46" s="207"/>
      <c r="B46" s="41"/>
      <c r="C46" s="201" t="s">
        <v>108</v>
      </c>
      <c r="D46" s="86" t="s">
        <v>125</v>
      </c>
      <c r="E46" s="273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>
        <v>1</v>
      </c>
      <c r="M46" s="140"/>
      <c r="N46" s="140" t="s">
        <v>176</v>
      </c>
      <c r="O46" s="87" t="s">
        <v>133</v>
      </c>
      <c r="P46" s="288" t="s">
        <v>118</v>
      </c>
    </row>
    <row r="47" spans="1:16" ht="46.8" x14ac:dyDescent="0.3">
      <c r="A47" s="207"/>
      <c r="B47" s="41" t="s">
        <v>41</v>
      </c>
      <c r="C47" s="202"/>
      <c r="D47" s="88" t="s">
        <v>132</v>
      </c>
      <c r="E47" s="274"/>
      <c r="F47" s="91">
        <v>45261</v>
      </c>
      <c r="G47" s="122"/>
      <c r="H47" s="122"/>
      <c r="I47" s="122"/>
      <c r="J47" s="122"/>
      <c r="K47" s="122"/>
      <c r="L47" s="122"/>
      <c r="M47" s="122"/>
      <c r="N47" s="122"/>
      <c r="O47" s="89" t="s">
        <v>110</v>
      </c>
      <c r="P47" s="289"/>
    </row>
    <row r="48" spans="1:16" ht="31.8" thickBot="1" x14ac:dyDescent="0.35">
      <c r="A48" s="207"/>
      <c r="B48" s="41"/>
      <c r="C48" s="202"/>
      <c r="D48" s="88" t="s">
        <v>126</v>
      </c>
      <c r="E48" s="275"/>
      <c r="F48" s="91">
        <v>45261</v>
      </c>
      <c r="G48" s="96"/>
      <c r="H48" s="123"/>
      <c r="I48" s="123"/>
      <c r="J48" s="123"/>
      <c r="K48" s="123"/>
      <c r="L48" s="123"/>
      <c r="M48" s="123"/>
      <c r="N48" s="123"/>
      <c r="O48" s="129" t="s">
        <v>111</v>
      </c>
      <c r="P48" s="290"/>
    </row>
    <row r="49" spans="1:16" ht="14.55" customHeight="1" x14ac:dyDescent="0.3">
      <c r="A49" s="177" t="s">
        <v>28</v>
      </c>
      <c r="B49" s="211" t="s">
        <v>29</v>
      </c>
      <c r="C49" s="249" t="s">
        <v>32</v>
      </c>
      <c r="D49" s="49" t="s">
        <v>30</v>
      </c>
      <c r="E49" s="299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/>
      <c r="N49" s="109"/>
      <c r="O49" s="51" t="s">
        <v>144</v>
      </c>
      <c r="P49" s="240" t="s">
        <v>118</v>
      </c>
    </row>
    <row r="50" spans="1:16" ht="14.55" customHeight="1" x14ac:dyDescent="0.3">
      <c r="A50" s="178"/>
      <c r="B50" s="203"/>
      <c r="C50" s="248"/>
      <c r="D50" s="52" t="s">
        <v>33</v>
      </c>
      <c r="E50" s="300"/>
      <c r="F50" s="53">
        <v>0.75</v>
      </c>
      <c r="G50" s="124"/>
      <c r="H50" s="53"/>
      <c r="I50" s="53"/>
      <c r="J50" s="53"/>
      <c r="K50" s="53"/>
      <c r="L50" s="53"/>
      <c r="M50" s="53"/>
      <c r="N50" s="53"/>
      <c r="O50" s="54" t="s">
        <v>145</v>
      </c>
      <c r="P50" s="241"/>
    </row>
    <row r="51" spans="1:16" ht="28.95" customHeight="1" x14ac:dyDescent="0.3">
      <c r="A51" s="178"/>
      <c r="B51" s="203"/>
      <c r="C51" s="247" t="s">
        <v>60</v>
      </c>
      <c r="D51" s="247" t="s">
        <v>81</v>
      </c>
      <c r="E51" s="300"/>
      <c r="F51" s="245" t="s">
        <v>34</v>
      </c>
      <c r="G51" s="255">
        <v>3</v>
      </c>
      <c r="H51" s="255">
        <v>2</v>
      </c>
      <c r="I51" s="255">
        <v>2</v>
      </c>
      <c r="J51" s="255">
        <v>3</v>
      </c>
      <c r="K51" s="255">
        <v>2</v>
      </c>
      <c r="L51" s="255">
        <v>4</v>
      </c>
      <c r="M51" s="253">
        <f>AVERAGE(G51:L52)</f>
        <v>2.6666666666666665</v>
      </c>
      <c r="N51" s="156" t="s">
        <v>177</v>
      </c>
      <c r="O51" s="23" t="s">
        <v>147</v>
      </c>
      <c r="P51" s="241"/>
    </row>
    <row r="52" spans="1:16" ht="28.5" customHeight="1" x14ac:dyDescent="0.3">
      <c r="A52" s="178"/>
      <c r="B52" s="203"/>
      <c r="C52" s="248"/>
      <c r="D52" s="248"/>
      <c r="E52" s="300"/>
      <c r="F52" s="246"/>
      <c r="G52" s="256"/>
      <c r="H52" s="256"/>
      <c r="I52" s="256"/>
      <c r="J52" s="256"/>
      <c r="K52" s="256"/>
      <c r="L52" s="256"/>
      <c r="M52" s="254"/>
      <c r="N52" s="149" t="s">
        <v>178</v>
      </c>
      <c r="O52" s="23" t="s">
        <v>146</v>
      </c>
      <c r="P52" s="241"/>
    </row>
    <row r="53" spans="1:16" ht="21.45" customHeight="1" x14ac:dyDescent="0.3">
      <c r="A53" s="178"/>
      <c r="B53" s="203"/>
      <c r="C53" s="247" t="s">
        <v>61</v>
      </c>
      <c r="D53" s="247" t="s">
        <v>134</v>
      </c>
      <c r="E53" s="300"/>
      <c r="F53" s="245" t="s">
        <v>135</v>
      </c>
      <c r="G53" s="245">
        <v>1</v>
      </c>
      <c r="H53" s="245">
        <v>1</v>
      </c>
      <c r="I53" s="245">
        <v>1</v>
      </c>
      <c r="J53" s="245">
        <v>1</v>
      </c>
      <c r="K53" s="245">
        <v>1</v>
      </c>
      <c r="L53" s="245">
        <v>2</v>
      </c>
      <c r="M53" s="245"/>
      <c r="N53" s="143"/>
      <c r="O53" s="55" t="s">
        <v>136</v>
      </c>
      <c r="P53" s="241"/>
    </row>
    <row r="54" spans="1:16" ht="24" customHeight="1" x14ac:dyDescent="0.3">
      <c r="A54" s="178"/>
      <c r="B54" s="203"/>
      <c r="C54" s="291"/>
      <c r="D54" s="248"/>
      <c r="E54" s="300"/>
      <c r="F54" s="246"/>
      <c r="G54" s="246"/>
      <c r="H54" s="246"/>
      <c r="I54" s="246"/>
      <c r="J54" s="246"/>
      <c r="K54" s="246"/>
      <c r="L54" s="246"/>
      <c r="M54" s="246"/>
      <c r="N54" s="144"/>
      <c r="O54" s="55" t="s">
        <v>137</v>
      </c>
      <c r="P54" s="241"/>
    </row>
    <row r="55" spans="1:16" ht="34.049999999999997" customHeight="1" x14ac:dyDescent="0.3">
      <c r="A55" s="178"/>
      <c r="B55" s="203"/>
      <c r="C55" s="291"/>
      <c r="D55" s="247" t="s">
        <v>138</v>
      </c>
      <c r="E55" s="300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2">
        <v>4</v>
      </c>
      <c r="M55" s="148"/>
      <c r="N55" s="148"/>
      <c r="O55" s="78" t="s">
        <v>142</v>
      </c>
      <c r="P55" s="241"/>
    </row>
    <row r="56" spans="1:16" ht="28.05" customHeight="1" x14ac:dyDescent="0.3">
      <c r="A56" s="178"/>
      <c r="B56" s="203"/>
      <c r="C56" s="248"/>
      <c r="D56" s="248"/>
      <c r="E56" s="300"/>
      <c r="F56" s="76" t="s">
        <v>140</v>
      </c>
      <c r="G56" s="76"/>
      <c r="H56" s="76"/>
      <c r="I56" s="76"/>
      <c r="J56" s="76"/>
      <c r="K56" s="76"/>
      <c r="L56" s="76"/>
      <c r="M56" s="76"/>
      <c r="N56" s="76"/>
      <c r="O56" s="78" t="s">
        <v>143</v>
      </c>
      <c r="P56" s="241"/>
    </row>
    <row r="57" spans="1:16" ht="72.599999999999994" thickBot="1" x14ac:dyDescent="0.35">
      <c r="A57" s="178"/>
      <c r="B57" s="212"/>
      <c r="C57" s="56" t="s">
        <v>62</v>
      </c>
      <c r="D57" s="57" t="s">
        <v>35</v>
      </c>
      <c r="E57" s="301"/>
      <c r="F57" s="58" t="s">
        <v>141</v>
      </c>
      <c r="G57" s="58"/>
      <c r="H57" s="58"/>
      <c r="I57" s="58" t="s">
        <v>163</v>
      </c>
      <c r="J57" s="58" t="s">
        <v>163</v>
      </c>
      <c r="K57" s="58" t="s">
        <v>163</v>
      </c>
      <c r="L57" s="58" t="s">
        <v>163</v>
      </c>
      <c r="M57" s="58"/>
      <c r="N57" s="58"/>
      <c r="O57" s="77" t="s">
        <v>148</v>
      </c>
      <c r="P57" s="242"/>
    </row>
    <row r="58" spans="1:16" ht="28.95" customHeight="1" x14ac:dyDescent="0.3">
      <c r="A58" s="178"/>
      <c r="B58" s="208" t="s">
        <v>36</v>
      </c>
      <c r="C58" s="243" t="s">
        <v>37</v>
      </c>
      <c r="D58" s="59" t="s">
        <v>64</v>
      </c>
      <c r="E58" s="250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/>
      <c r="N58" s="60"/>
      <c r="O58" s="61" t="s">
        <v>76</v>
      </c>
      <c r="P58" s="240" t="s">
        <v>118</v>
      </c>
    </row>
    <row r="59" spans="1:16" ht="20.55" customHeight="1" x14ac:dyDescent="0.3">
      <c r="A59" s="178"/>
      <c r="B59" s="209"/>
      <c r="C59" s="244"/>
      <c r="D59" s="45" t="s">
        <v>65</v>
      </c>
      <c r="E59" s="251"/>
      <c r="F59" s="62" t="s">
        <v>113</v>
      </c>
      <c r="G59" s="62"/>
      <c r="H59" s="62"/>
      <c r="I59" s="62"/>
      <c r="J59" s="62" t="s">
        <v>200</v>
      </c>
      <c r="K59" s="62" t="s">
        <v>200</v>
      </c>
      <c r="L59" s="62" t="s">
        <v>200</v>
      </c>
      <c r="M59" s="62"/>
      <c r="N59" s="62"/>
      <c r="O59" s="63" t="s">
        <v>63</v>
      </c>
      <c r="P59" s="241"/>
    </row>
    <row r="60" spans="1:16" ht="31.8" thickBot="1" x14ac:dyDescent="0.35">
      <c r="A60" s="178"/>
      <c r="B60" s="210"/>
      <c r="C60" s="65" t="s">
        <v>40</v>
      </c>
      <c r="D60" s="42" t="s">
        <v>38</v>
      </c>
      <c r="E60" s="252"/>
      <c r="F60" s="66" t="s">
        <v>39</v>
      </c>
      <c r="G60" s="66"/>
      <c r="H60" s="66"/>
      <c r="I60" s="66"/>
      <c r="J60" s="66"/>
      <c r="K60" s="66"/>
      <c r="L60" s="66"/>
      <c r="M60" s="66"/>
      <c r="N60" s="66"/>
      <c r="O60" s="27" t="s">
        <v>77</v>
      </c>
      <c r="P60" s="242"/>
    </row>
    <row r="61" spans="1:16" ht="63" thickBot="1" x14ac:dyDescent="0.35">
      <c r="A61" s="179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>
        <v>1</v>
      </c>
      <c r="M61" s="110"/>
      <c r="N61" s="110"/>
      <c r="O61" s="71" t="s">
        <v>96</v>
      </c>
      <c r="P61" s="72" t="s">
        <v>118</v>
      </c>
    </row>
    <row r="62" spans="1:16" ht="15" thickTop="1" x14ac:dyDescent="0.3"/>
    <row r="69" spans="3:9" x14ac:dyDescent="0.3">
      <c r="C69" s="135"/>
      <c r="D69" s="135"/>
      <c r="E69" s="135"/>
      <c r="F69" s="136"/>
    </row>
    <row r="77" spans="3:9" x14ac:dyDescent="0.3">
      <c r="D77" t="s">
        <v>184</v>
      </c>
      <c r="E77" t="s">
        <v>185</v>
      </c>
      <c r="F77" t="s">
        <v>186</v>
      </c>
      <c r="I77" s="9"/>
    </row>
    <row r="78" spans="3:9" x14ac:dyDescent="0.3">
      <c r="F78" t="s">
        <v>187</v>
      </c>
      <c r="G78" t="s">
        <v>188</v>
      </c>
      <c r="H78" t="s">
        <v>189</v>
      </c>
      <c r="I78" s="9" t="s">
        <v>190</v>
      </c>
    </row>
    <row r="79" spans="3:9" x14ac:dyDescent="0.3">
      <c r="D79" t="s">
        <v>191</v>
      </c>
      <c r="E79" t="s">
        <v>192</v>
      </c>
      <c r="F79">
        <v>1.5503859081368867E-2</v>
      </c>
      <c r="G79">
        <v>1.6465799434719996E-2</v>
      </c>
      <c r="H79">
        <v>1.7680872158079296E-2</v>
      </c>
      <c r="I79" s="9">
        <v>1.9751747299627847E-2</v>
      </c>
    </row>
    <row r="80" spans="3:9" x14ac:dyDescent="0.3">
      <c r="D80" t="s">
        <v>193</v>
      </c>
      <c r="E80" t="s">
        <v>194</v>
      </c>
      <c r="F80">
        <v>2.8659209114078599E-3</v>
      </c>
      <c r="G80">
        <v>3.1449263377259732E-3</v>
      </c>
      <c r="H80">
        <v>3.3209205547070826E-3</v>
      </c>
      <c r="I80" s="9">
        <v>3.2926386493600797E-3</v>
      </c>
    </row>
    <row r="81" spans="4:9" x14ac:dyDescent="0.3">
      <c r="D81" t="s">
        <v>195</v>
      </c>
      <c r="E81" t="s">
        <v>196</v>
      </c>
      <c r="F81">
        <v>4.6909576497520034E-2</v>
      </c>
      <c r="G81">
        <v>6.603808604625265E-2</v>
      </c>
      <c r="H81">
        <v>7.7975323035072375E-2</v>
      </c>
      <c r="I81" s="9">
        <v>3.6852137605518746E-2</v>
      </c>
    </row>
    <row r="82" spans="4:9" x14ac:dyDescent="0.3">
      <c r="D82" t="s">
        <v>197</v>
      </c>
      <c r="E82" t="s">
        <v>198</v>
      </c>
      <c r="F82">
        <v>1.813429988553987E-4</v>
      </c>
      <c r="G82">
        <v>1.0430973681279928E-4</v>
      </c>
      <c r="H82">
        <v>1.4712911687554648E-4</v>
      </c>
      <c r="I82" s="9">
        <v>1.4613778705636744E-4</v>
      </c>
    </row>
  </sheetData>
  <mergeCells count="145">
    <mergeCell ref="M35:M36"/>
    <mergeCell ref="J42:J44"/>
    <mergeCell ref="E29:E36"/>
    <mergeCell ref="G35:G36"/>
    <mergeCell ref="G37:G38"/>
    <mergeCell ref="F32:F34"/>
    <mergeCell ref="F29:F31"/>
    <mergeCell ref="F35:F36"/>
    <mergeCell ref="G29:G31"/>
    <mergeCell ref="G32:G34"/>
    <mergeCell ref="F37:F39"/>
    <mergeCell ref="K29:K31"/>
    <mergeCell ref="K32:K34"/>
    <mergeCell ref="K35:K36"/>
    <mergeCell ref="K37:K39"/>
    <mergeCell ref="M37:M39"/>
    <mergeCell ref="J37:J39"/>
    <mergeCell ref="L37:L39"/>
    <mergeCell ref="E37:E39"/>
    <mergeCell ref="J29:J31"/>
    <mergeCell ref="J32:J34"/>
    <mergeCell ref="J35:J36"/>
    <mergeCell ref="N32:N33"/>
    <mergeCell ref="H53:H54"/>
    <mergeCell ref="I53:I54"/>
    <mergeCell ref="I15:I16"/>
    <mergeCell ref="I18:I20"/>
    <mergeCell ref="I35:I36"/>
    <mergeCell ref="I37:I38"/>
    <mergeCell ref="H51:H52"/>
    <mergeCell ref="I51:I52"/>
    <mergeCell ref="J15:J16"/>
    <mergeCell ref="M15:M16"/>
    <mergeCell ref="M42:M44"/>
    <mergeCell ref="H37:H38"/>
    <mergeCell ref="H29:H31"/>
    <mergeCell ref="H32:H34"/>
    <mergeCell ref="H35:H36"/>
    <mergeCell ref="K15:K16"/>
    <mergeCell ref="K51:K52"/>
    <mergeCell ref="K53:K54"/>
    <mergeCell ref="M53:M54"/>
    <mergeCell ref="L15:L16"/>
    <mergeCell ref="L29:L31"/>
    <mergeCell ref="L32:L34"/>
    <mergeCell ref="L35:L36"/>
    <mergeCell ref="P46:P48"/>
    <mergeCell ref="P25:P38"/>
    <mergeCell ref="P18:P24"/>
    <mergeCell ref="G51:G52"/>
    <mergeCell ref="G53:G54"/>
    <mergeCell ref="C53:C56"/>
    <mergeCell ref="D55:D56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40:E44"/>
    <mergeCell ref="E46:E48"/>
    <mergeCell ref="E49:E57"/>
    <mergeCell ref="F15:F16"/>
    <mergeCell ref="F42:F44"/>
    <mergeCell ref="P40:P44"/>
    <mergeCell ref="D42:D44"/>
    <mergeCell ref="G42:G44"/>
    <mergeCell ref="P9:P10"/>
    <mergeCell ref="P11:P16"/>
    <mergeCell ref="D7:D8"/>
    <mergeCell ref="F7:F8"/>
    <mergeCell ref="E4:E5"/>
    <mergeCell ref="G25:G27"/>
    <mergeCell ref="E6:E8"/>
    <mergeCell ref="E9:E10"/>
    <mergeCell ref="E11:E14"/>
    <mergeCell ref="E15:E16"/>
    <mergeCell ref="E18:E24"/>
    <mergeCell ref="E25:E28"/>
    <mergeCell ref="F25:F27"/>
    <mergeCell ref="N11:N14"/>
    <mergeCell ref="N21:N23"/>
    <mergeCell ref="G15:G16"/>
    <mergeCell ref="H15:H16"/>
    <mergeCell ref="M7:M8"/>
    <mergeCell ref="G7:G8"/>
    <mergeCell ref="H7:H8"/>
    <mergeCell ref="I7:I8"/>
    <mergeCell ref="H18:H20"/>
    <mergeCell ref="G18:G20"/>
    <mergeCell ref="F21:F23"/>
    <mergeCell ref="P49:P57"/>
    <mergeCell ref="C58:C59"/>
    <mergeCell ref="P58:P60"/>
    <mergeCell ref="F53:F54"/>
    <mergeCell ref="D53:D54"/>
    <mergeCell ref="C49:C50"/>
    <mergeCell ref="C51:C52"/>
    <mergeCell ref="D51:D52"/>
    <mergeCell ref="F51:F52"/>
    <mergeCell ref="E58:E60"/>
    <mergeCell ref="M51:M52"/>
    <mergeCell ref="J51:J52"/>
    <mergeCell ref="J53:J54"/>
    <mergeCell ref="L51:L52"/>
    <mergeCell ref="L53:L54"/>
    <mergeCell ref="P1:P2"/>
    <mergeCell ref="A4:A5"/>
    <mergeCell ref="D4:D5"/>
    <mergeCell ref="F4:F5"/>
    <mergeCell ref="O4:O5"/>
    <mergeCell ref="P4:P5"/>
    <mergeCell ref="B4:C5"/>
    <mergeCell ref="B1:O1"/>
    <mergeCell ref="B2:O2"/>
    <mergeCell ref="A1:A2"/>
    <mergeCell ref="N4:N5"/>
    <mergeCell ref="M4:M5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D32:D34"/>
    <mergeCell ref="B49:B57"/>
    <mergeCell ref="D37:D39"/>
    <mergeCell ref="C37:C39"/>
    <mergeCell ref="B25:B39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Agung</cp:lastModifiedBy>
  <dcterms:created xsi:type="dcterms:W3CDTF">2022-12-13T08:04:33Z</dcterms:created>
  <dcterms:modified xsi:type="dcterms:W3CDTF">2023-08-14T03:06:47Z</dcterms:modified>
</cp:coreProperties>
</file>