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7. JULI 2023\"/>
    </mc:Choice>
  </mc:AlternateContent>
  <xr:revisionPtr revIDLastSave="0" documentId="13_ncr:1_{626F607B-DDB0-497A-9E28-B482A7C266E1}" xr6:coauthVersionLast="47" xr6:coauthVersionMax="47" xr10:uidLastSave="{00000000-0000-0000-0000-000000000000}"/>
  <bookViews>
    <workbookView xWindow="-108" yWindow="-108" windowWidth="23256" windowHeight="12456" tabRatio="593" xr2:uid="{00000000-000D-0000-FFFF-FFFF00000000}"/>
  </bookViews>
  <sheets>
    <sheet name="BSC 2023 DEPT P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" l="1"/>
  <c r="N35" i="1"/>
  <c r="N33" i="1"/>
  <c r="N30" i="1"/>
  <c r="N41" i="1" l="1"/>
  <c r="N40" i="1"/>
  <c r="N22" i="1"/>
  <c r="N12" i="1" l="1"/>
  <c r="N51" i="1" l="1"/>
  <c r="N19" i="1" l="1"/>
  <c r="J26" i="1" l="1"/>
  <c r="N26" i="1" s="1"/>
  <c r="G28" i="1" l="1"/>
  <c r="I28" i="1"/>
  <c r="N28" i="1" s="1"/>
  <c r="H28" i="1"/>
  <c r="N42" i="1" l="1"/>
  <c r="E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Dadan</author>
    <author>tc={EDC37DB4-6C9F-4CF2-9B62-CA56782A1E64}</author>
  </authors>
  <commentList>
    <comment ref="F6" authorId="0" shapeId="0" xr:uid="{403AA72F-428E-4143-9385-395EDD721E4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Biiaya DL /Nett Sales</t>
        </r>
      </text>
    </comment>
    <comment ref="N6" authorId="0" shapeId="0" xr:uid="{3AA82C30-DE80-4B61-8F55-4869005C2591}">
      <text>
        <r>
          <rPr>
            <b/>
            <sz val="9"/>
            <color indexed="81"/>
            <rFont val="Tahoma"/>
            <charset val="1"/>
          </rPr>
          <t>Dadan:</t>
        </r>
        <r>
          <rPr>
            <sz val="9"/>
            <color indexed="81"/>
            <rFont val="Tahoma"/>
            <charset val="1"/>
          </rPr>
          <t xml:space="preserve">
dari FIACO (pa yaya)</t>
        </r>
      </text>
    </comment>
    <comment ref="F7" authorId="0" shapeId="0" xr:uid="{CF2E6FB5-6B4C-4BDB-88DA-533190CE7CF0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FOH/Nett sales</t>
        </r>
      </text>
    </comment>
    <comment ref="D9" authorId="0" shapeId="0" xr:uid="{3DFF078F-B795-449D-B458-88BD3EE589E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pake data intensitas</t>
        </r>
      </text>
    </comment>
    <comment ref="F9" authorId="0" shapeId="0" xr:uid="{5EA168F7-664A-4371-B6A9-D3D91EF8E9C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ESG</t>
        </r>
      </text>
    </comment>
    <comment ref="F10" authorId="0" shapeId="0" xr:uid="{343028D8-9A2D-49A9-AD5E-60A53A554F8C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Biaya GS/nestt sales</t>
        </r>
      </text>
    </comment>
    <comment ref="D11" authorId="0" shapeId="0" xr:uid="{D4646660-55E1-4103-900A-E89A35DECE0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SALES: Target waktu &amp; target QTY</t>
        </r>
      </text>
    </comment>
    <comment ref="F11" authorId="0" shapeId="0" xr:uid="{CABCBE8F-943D-4554-AE58-F0A53D93AD5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SAles</t>
        </r>
      </text>
    </comment>
    <comment ref="F15" authorId="0" shapeId="0" xr:uid="{312AEABB-F13C-4470-AAE2-D37634E954B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Sesuai dengan permintaan Sales</t>
        </r>
      </text>
    </comment>
    <comment ref="F18" authorId="0" shapeId="0" xr:uid="{EF9D6E8A-5769-4E5B-A4A1-A904DC1448E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QC</t>
        </r>
      </text>
    </comment>
    <comment ref="F25" authorId="0" shapeId="0" xr:uid="{9E3E0BD0-8D63-4758-ABFD-7106992FFC6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BOD</t>
        </r>
      </text>
    </comment>
    <comment ref="O25" authorId="0" shapeId="0" xr:uid="{D3C42520-E1F0-478D-8D7E-64E710AE3414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Penentuan target harian dengan PPIC lebih di perketat dari sisi kepastian jadwal kedatangan</t>
        </r>
      </text>
    </comment>
    <comment ref="K26" authorId="0" shapeId="0" xr:uid="{9C154D25-3322-422C-AC76-479887209B2C}">
      <text>
        <r>
          <rPr>
            <b/>
            <sz val="9"/>
            <color indexed="81"/>
            <rFont val="Tahoma"/>
            <charset val="1"/>
          </rPr>
          <t>Dadan:</t>
        </r>
        <r>
          <rPr>
            <sz val="9"/>
            <color indexed="81"/>
            <rFont val="Tahoma"/>
            <charset val="1"/>
          </rPr>
          <t xml:space="preserve">
Murni, belum Ekivalen.
Ekivalenso = 2900</t>
        </r>
      </text>
    </comment>
    <comment ref="F28" authorId="0" shapeId="0" xr:uid="{2D025481-0ED3-406C-826F-F8F7718C237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STD sasaran Mutu
Absesnsi</t>
        </r>
      </text>
    </comment>
    <comment ref="F29" authorId="0" shapeId="0" xr:uid="{B0530D99-DE1A-4125-9019-A434E0A21775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AVAILABILITY</t>
        </r>
      </text>
    </comment>
    <comment ref="F32" authorId="0" shapeId="0" xr:uid="{75C5E82B-4D69-4AF0-AF87-790484986382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PERFORMANCE</t>
        </r>
      </text>
    </comment>
    <comment ref="F35" authorId="0" shapeId="0" xr:uid="{7C5444E2-BC9A-4B1B-B0D4-E0968F434A71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QUALITY</t>
        </r>
      </text>
    </comment>
    <comment ref="F41" authorId="0" shapeId="0" xr:uid="{766BCFC6-8C0A-49DB-BC17-ECB91D6B5DC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Sodium metabisulfit, ferro lebih effektif yang mana? Dari HC</t>
        </r>
      </text>
    </comment>
    <comment ref="P43" authorId="1" shapeId="0" xr:uid="{EDC37DB4-6C9F-4CF2-9B62-CA56782A1E64}">
      <text>
        <t>[Threaded comment]
Your version of Excel allows you to read this threaded comment; however, any edits to it will get removed if the file is opened in a newer version of Excel. Learn more: https://go.microsoft.com/fwlink/?linkid=870924
Comment:
    Sop limbah semi automatic</t>
      </text>
    </comment>
    <comment ref="M49" authorId="0" shapeId="0" xr:uid="{8009D5CF-4F02-4A92-99F5-6C1AFD762C51}">
      <text>
        <r>
          <rPr>
            <b/>
            <sz val="9"/>
            <color indexed="81"/>
            <rFont val="Tahoma"/>
            <charset val="1"/>
          </rPr>
          <t>Dadan:</t>
        </r>
        <r>
          <rPr>
            <sz val="9"/>
            <color indexed="81"/>
            <rFont val="Tahoma"/>
            <charset val="1"/>
          </rPr>
          <t xml:space="preserve">
WOW</t>
        </r>
      </text>
    </comment>
    <comment ref="I50" authorId="0" shapeId="0" xr:uid="{C11282D4-E892-4D81-8E8B-CD5FEF134DE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WOW bisa?</t>
        </r>
      </text>
    </comment>
    <comment ref="K55" authorId="0" shapeId="0" xr:uid="{FCC0D7B1-4C53-4C6A-AD95-AA8F8D6AA8F5}">
      <text>
        <r>
          <rPr>
            <b/>
            <sz val="9"/>
            <color indexed="81"/>
            <rFont val="Tahoma"/>
            <charset val="1"/>
          </rPr>
          <t>Dadan:</t>
        </r>
        <r>
          <rPr>
            <sz val="9"/>
            <color indexed="81"/>
            <rFont val="Tahoma"/>
            <charset val="1"/>
          </rPr>
          <t xml:space="preserve">
 My champ = 3 0rng
WOW = 5 org
kary Teladan = 1</t>
        </r>
      </text>
    </comment>
  </commentList>
</comments>
</file>

<file path=xl/sharedStrings.xml><?xml version="1.0" encoding="utf-8"?>
<sst xmlns="http://schemas.openxmlformats.org/spreadsheetml/2006/main" count="236" uniqueCount="190">
  <si>
    <t>F-CBSC/CINT/2022</t>
  </si>
  <si>
    <t>DIREKTORAT PRODUKSI- BALANCE SCORE CARD 2023</t>
  </si>
  <si>
    <t>PERSPECTIVES</t>
  </si>
  <si>
    <t>OBJECTIVE</t>
  </si>
  <si>
    <t>MEASUREMENT (KPI)</t>
  </si>
  <si>
    <t>TARGET</t>
  </si>
  <si>
    <t>STRATEGIC INITIATIVE</t>
  </si>
  <si>
    <t>DEPT CONTRIBUTION</t>
  </si>
  <si>
    <t>Profitable Growth</t>
  </si>
  <si>
    <t>1. Meningkatkan efektivitas dan efisiensi biaya produksi/ COGS</t>
  </si>
  <si>
    <t>Cost Effectiveness</t>
  </si>
  <si>
    <t>CUSTOMER</t>
  </si>
  <si>
    <t>Customer Satisfaction</t>
  </si>
  <si>
    <t>Innovative Products</t>
  </si>
  <si>
    <t>1. Mengembangkan produk yang inovatif dan kompetitif</t>
  </si>
  <si>
    <t>INTERNAL PROCESS (IP)</t>
  </si>
  <si>
    <t>Production Quality</t>
  </si>
  <si>
    <t>Kegagalan G2/ bulan</t>
  </si>
  <si>
    <t>Productivity</t>
  </si>
  <si>
    <t>1.  Meningkatkan produktifitas dari sumberdaya yang dimiliki secara maksimal</t>
  </si>
  <si>
    <t>Responsible Production Process</t>
  </si>
  <si>
    <t>1. Meningkatkan efektivitas program ESG</t>
  </si>
  <si>
    <t xml:space="preserve">Pencapaian Target Intensitas Waste Water </t>
  </si>
  <si>
    <t>0,06 (M3/pcs)</t>
  </si>
  <si>
    <t xml:space="preserve">Pencapaian Target Intensitas Solid Waste </t>
  </si>
  <si>
    <t>0,0005 (ton/pcs)</t>
  </si>
  <si>
    <t>Inventory Management</t>
  </si>
  <si>
    <t>1. Mengendalikan inventory material, WIP dan barang jadi</t>
  </si>
  <si>
    <t>LEARNING &amp; GROWTH (LG)</t>
  </si>
  <si>
    <t>Organization Capital</t>
  </si>
  <si>
    <t>Kaizen Strategis</t>
  </si>
  <si>
    <t>1/Dept/Tahun</t>
  </si>
  <si>
    <t>1. Menggerakkan program Kaizen</t>
  </si>
  <si>
    <t>Keterlibatan Kaizen / Bulan</t>
  </si>
  <si>
    <t>0 temuan 
Patroli 5S</t>
  </si>
  <si>
    <t>Pemenuhan GCG,Kode etik, Peraturan &amp; Perundangan</t>
  </si>
  <si>
    <t>System Capital</t>
  </si>
  <si>
    <t>1. Optimalisasi penerapan sistem management ISO 9001</t>
  </si>
  <si>
    <t>Realisasi Program Pengembangan System Management QHSE</t>
  </si>
  <si>
    <t>Mei 2023</t>
  </si>
  <si>
    <t>1. Implementasi ISO 14001 dan 45001</t>
  </si>
  <si>
    <t>Digitalization System</t>
  </si>
  <si>
    <t>1. Pengembangan sistem informasi berbasis digitalisasi
2. Merealisasikan transaksi realtime di sistem SAP</t>
  </si>
  <si>
    <t>3. Meningkatkan efektivitas program SCM planning &amp; schedulling</t>
  </si>
  <si>
    <t xml:space="preserve">FINANCIAL </t>
  </si>
  <si>
    <t>DEPARTEMEN PRODUKSI</t>
  </si>
  <si>
    <t>Kapasitas Produksi Reguler per hari (hasil Produksi)</t>
  </si>
  <si>
    <t>2. Evaluasi kapasitas tiap bulan</t>
  </si>
  <si>
    <t>3. Pengawasan proses produksi harian dengan ketat</t>
  </si>
  <si>
    <t>2. Meningkatkan kompetensi dengan pelatihan yang fokus pada human skill dan technical skill</t>
  </si>
  <si>
    <t>1. Meningkatkan kualitas produk</t>
  </si>
  <si>
    <t>1. PengawasanPenggunaan APD yang lengkap</t>
  </si>
  <si>
    <t>2. Melaksanakan SOP proses produksi secara ketat</t>
  </si>
  <si>
    <t>2. Menurunkan complain internal (standar keberterimaan)</t>
  </si>
  <si>
    <t>2. Memastikan sarana produksi sesuai standard dan selalu dikakibrasi berkala</t>
  </si>
  <si>
    <t>2. Koordinasi rutin dan pelatihan kualitas tiap seksi tentang kualitas</t>
  </si>
  <si>
    <t>Jumlah Kecelakaan Kerja tiap bulan</t>
  </si>
  <si>
    <t>0/bulan</t>
  </si>
  <si>
    <t>Minimasi persediaan di areal produksi dengan stok minimal</t>
  </si>
  <si>
    <t>3. Briefing harian berkala tentang keselamatan kerja</t>
  </si>
  <si>
    <t>2. Meningkatkan kepedulian karyawan terhadap 5S</t>
  </si>
  <si>
    <t>3. Implementasi program pengembangan kompetensi</t>
  </si>
  <si>
    <t>4. Meningkatkan efektivitas pemenuhan terhadap GCG, Kode etik, Peraturan &amp; perundangan</t>
  </si>
  <si>
    <t>1. Responsif dan aktif dalam penelusuran ketidak sesuain yang ditemukan</t>
  </si>
  <si>
    <t xml:space="preserve">Temuan internal audit/survaliance, </t>
  </si>
  <si>
    <t>Waktu penutupan temuan</t>
  </si>
  <si>
    <t>&lt;0,4% dari total  Produksi bulanan (APS)</t>
  </si>
  <si>
    <t xml:space="preserve">Pencapaian hasil produksi terhadap APS </t>
  </si>
  <si>
    <t>1. Mengendalikan barang, komponen, bahan baku di areal produksi dengan baik</t>
  </si>
  <si>
    <t>1. Merencanakan kegiatan produksi dengan detail kapasitass tiap seksi</t>
  </si>
  <si>
    <t>1. Membuat produk sesuai dengan spek produk (custom) dengan memastikan gambar prosuk, produk jadi, dan kelengkapan komponen.</t>
  </si>
  <si>
    <t>2. Mengendalikan komponen, bahan baku di areal produksi dengan baik</t>
  </si>
  <si>
    <t>1. Melakukan pengawasan ketat harian thdp waktu kerja, Proses Produksi, &amp; SDM</t>
  </si>
  <si>
    <t>1. Mengendalikan Absensi karyawan &amp; Briefing Harian</t>
  </si>
  <si>
    <t>Tingkat Absensi (absensi Karyawan)</t>
  </si>
  <si>
    <t xml:space="preserve">1. Mengevaluasi kondisi dan kesiapan sarana dan prasarana produksi </t>
  </si>
  <si>
    <t>1. Melakukan Evaluasi dan perbaikan terhadap SOP sistem produksi setiap bagian</t>
  </si>
  <si>
    <t>1. Melaksanakan dan terlibat dalam training manajemen mutu, sistem manajemen lingkungan, manajemen kesehatan dan keselamatan kerja</t>
  </si>
  <si>
    <t>1. Memastikan semua komponen dalam BOM dan kapasitas produksi tersedia</t>
  </si>
  <si>
    <t>3. Melaksanakan Training tentang sistem kualitas</t>
  </si>
  <si>
    <t>1. Merencanakan, melaksanakan, mengawasi dan mengevaluasi kegiatan/proses pengolahan Waste water dimana Nilai Baku Mutu &lt; nilai regulasi</t>
  </si>
  <si>
    <t>Temuan 5S</t>
  </si>
  <si>
    <t>1. Merencanakan, melaksanakan, mengawasi dan mengevaluasi kegiatan/proses pengelolaan limbah padat dengan ketat harus sesuai SOP</t>
  </si>
  <si>
    <t xml:space="preserve">Performance efficiency </t>
  </si>
  <si>
    <t>Rate of Quality Product</t>
  </si>
  <si>
    <t>1. Memantau produktivitas total di seluruh bidang</t>
  </si>
  <si>
    <t>2. Memaksimalkan efektivitas peralatan</t>
  </si>
  <si>
    <t>3. Memantau produktivitas total di seluruh seksi</t>
  </si>
  <si>
    <t>2. Menanamkan Tanggung jawab bersama untuk perbaikan kecil rutin, pemeliharaan, pembersihan, dan inspeksi</t>
  </si>
  <si>
    <t>3. Melibatkan karyawan di setiap tingkat di semua seksi</t>
  </si>
  <si>
    <t>2. Meminimalkan proses berjalan lebih lambat daripada kecepatan maksimumnya  Misalnya, interupsi penggunaan mesin, material yang tidak memenuhi standar mutu, dan kesalahan pemasangan.</t>
  </si>
  <si>
    <t xml:space="preserve">1. Update, analisa, evaluasi data teknis sampai pelaksananan proses produksi </t>
  </si>
  <si>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>1 bulan dari prototype di Acc</t>
    </r>
  </si>
  <si>
    <t>1. Memantau proses produksi sesuai standarg kualitas</t>
  </si>
  <si>
    <t>Input proses Permintaan Barang Gudang  (SPBG) dengan SAP</t>
  </si>
  <si>
    <t>100% tiap hari (PKH)</t>
  </si>
  <si>
    <t>1. Menjaga konsistensi dan keterlibatan serta aktif dalam Implementasi SAP berupa inpiut SPBG target harian</t>
  </si>
  <si>
    <t>0/Bulan</t>
  </si>
  <si>
    <t xml:space="preserve">Kecepatan menjawab ROP Sales dan komplain </t>
  </si>
  <si>
    <t>Mengendalikan biaya lembur</t>
  </si>
  <si>
    <t>Mengendalikan Biaya FOH-Kimia</t>
  </si>
  <si>
    <t>Mengandalikan Biaya FOH-Bahan Pembantu &amp; Alat Bantu</t>
  </si>
  <si>
    <t>Mengendalikan Biaya  Limbah</t>
  </si>
  <si>
    <t>Reguler</t>
  </si>
  <si>
    <t xml:space="preserve">Mengurangi pemakaian listrik penerangan </t>
  </si>
  <si>
    <t xml:space="preserve">1. Meningkatkan program cost efisiensi </t>
  </si>
  <si>
    <t>2. Mengurangi kesalahan saat berjalannya prorses produksi self QC</t>
  </si>
  <si>
    <r>
      <t xml:space="preserve">Availability </t>
    </r>
    <r>
      <rPr>
        <sz val="12"/>
        <rFont val="Calibri"/>
        <family val="2"/>
        <scheme val="minor"/>
      </rPr>
      <t>(ketersediaan)</t>
    </r>
  </si>
  <si>
    <t>1. Pengembangan sistem informasi berbasis digitalisasi</t>
  </si>
  <si>
    <t>Realisasi FOH Produksi nett sales</t>
  </si>
  <si>
    <t>1. Mengidentifikasi mesin yang akan di monitoring</t>
  </si>
  <si>
    <t>2. Terlibat dalam desain sistem monitoring mesin</t>
  </si>
  <si>
    <t>Pengerjaan produk baru berdasarkan time line</t>
  </si>
  <si>
    <t>2 Minggu</t>
  </si>
  <si>
    <t>Mengurangi Biaya General Supply</t>
  </si>
  <si>
    <t>&lt; 1/2 hari</t>
  </si>
  <si>
    <r>
      <t xml:space="preserve">2. Implementasi program Total Productive Maintenance (TPM) --&gt; OEE </t>
    </r>
    <r>
      <rPr>
        <sz val="12"/>
        <color indexed="8"/>
        <rFont val="Calibri"/>
        <family val="2"/>
      </rPr>
      <t xml:space="preserve">≥ </t>
    </r>
    <r>
      <rPr>
        <sz val="10.199999999999999"/>
        <color indexed="8"/>
        <rFont val="Calibri"/>
        <family val="2"/>
      </rPr>
      <t>85%</t>
    </r>
  </si>
  <si>
    <t>&gt; 85%</t>
  </si>
  <si>
    <t>Semua Bagian</t>
  </si>
  <si>
    <r>
      <t xml:space="preserve">1. SOP dijalankan dengan ketat (audit SOP berkala bulanan) </t>
    </r>
    <r>
      <rPr>
        <b/>
        <sz val="11"/>
        <color theme="1"/>
        <rFont val="Calibri"/>
        <family val="2"/>
        <scheme val="minor"/>
      </rPr>
      <t>--&gt;</t>
    </r>
    <r>
      <rPr>
        <sz val="11"/>
        <color theme="1"/>
        <rFont val="Calibri"/>
        <family val="2"/>
        <scheme val="minor"/>
      </rPr>
      <t xml:space="preserve"> tidak menerima barang gagal, tidak membuat produk gagal, tidak memproses barang yang kurang</t>
    </r>
  </si>
  <si>
    <t>Return produk, perbaikan produk, gagal kirim, kekurangan komponen. (Komplain produk/ bulan)</t>
  </si>
  <si>
    <t>4. Koordinasi rutin dan pelatihan kualitas tiap seksi tentang kualitas</t>
  </si>
  <si>
    <t>3. Melakukan pengecekan berulang terhadap spek teknis produk sebelum, saat di produksi dan sesudah diproduksi</t>
  </si>
  <si>
    <t>Realisasi direct labour cost terhadap nett sales</t>
  </si>
  <si>
    <t>Max 3 hari setelah ACC dari PPIC</t>
  </si>
  <si>
    <t>sistem pelaporan hasil produksi</t>
  </si>
  <si>
    <t>pengembangan sistem alarm mesin mencegahan kecelakaan kerja</t>
  </si>
  <si>
    <t>Kegagalan G1/ bulan</t>
  </si>
  <si>
    <t>1. Kecepatan waktu perbaikan G1</t>
  </si>
  <si>
    <t>Pelatihan Kualitas</t>
  </si>
  <si>
    <t>1xsebulan</t>
  </si>
  <si>
    <t>1. Mengatur jadwal pelatihan untuk meningkatkan kualitas</t>
  </si>
  <si>
    <t>Pengembangan Sistem monitoring mesin/pengembangan otomasi untuk hasil produksi (counter)</t>
  </si>
  <si>
    <t>1. Mengidentifikasi kebutuhan program</t>
  </si>
  <si>
    <t>Kompetensi karyawan Staf dan Non-Staf</t>
  </si>
  <si>
    <t>100% Staf berada pada kategori Match &amp; Above</t>
  </si>
  <si>
    <t>1. Melakukan assessment Kompetensi di akhir semester satu</t>
  </si>
  <si>
    <t>2. Melaksanakan program pengembangan kompetensi sesuai panduan HC</t>
  </si>
  <si>
    <t>Pelaksanaan Coaching</t>
  </si>
  <si>
    <t>Januari-Juli</t>
  </si>
  <si>
    <t>Juli -Desember</t>
  </si>
  <si>
    <t>Maret 2023</t>
  </si>
  <si>
    <t>1.Mengimplementasikan program coaching oleh Asmen dan Manager berbasis KPI BSC yang ditetapkan</t>
  </si>
  <si>
    <t>1. Mengimplementasikan program coaching oleh Asmen dan Manager berbasis assessment kompetensi</t>
  </si>
  <si>
    <t>1. Membuat Kaizen Strategis yang dapat diikutsertakan WOW Awards</t>
  </si>
  <si>
    <t>1. Membuat A3 report setiap bulan melalui email Tim Kaizen</t>
  </si>
  <si>
    <t>2. Melakukan perbaikan temuan 5S dan melakukan sosialisasi berkala di Departemen</t>
  </si>
  <si>
    <t>1. Mengimplementasikan piket 5S, program pemilahan sampah, dan penghematan energi di Departemen</t>
  </si>
  <si>
    <t>1. Menyusun Job Desc dan SOP sesuai dengan Kode Etik, GCG, Peraturan, dan perundangan yang berlaku</t>
  </si>
  <si>
    <t>BOBOT</t>
  </si>
  <si>
    <t>JANUARI</t>
  </si>
  <si>
    <t xml:space="preserve">REALISASI </t>
  </si>
  <si>
    <t>belum ada produk baru</t>
  </si>
  <si>
    <t>2 hari</t>
  </si>
  <si>
    <t>&lt;0,3% dari total  Produksi bulanan (APS)</t>
  </si>
  <si>
    <t>belum ada</t>
  </si>
  <si>
    <t>1/2 hari</t>
  </si>
  <si>
    <t>FEBRUARI</t>
  </si>
  <si>
    <t>3 Hari</t>
  </si>
  <si>
    <t>Belum ada</t>
  </si>
  <si>
    <t>0.20%</t>
  </si>
  <si>
    <t>MARET</t>
  </si>
  <si>
    <t>3 hari</t>
  </si>
  <si>
    <t>Job Desc masih sesuai dgn perubahan struktur awal tahun</t>
  </si>
  <si>
    <t>Penyebab Tidak tercapai</t>
  </si>
  <si>
    <t>Klaim yang muncul pelu penelusuran penyebab klaim apa dari proses handling atau transportasi.</t>
  </si>
  <si>
    <t>data dari Fiaco</t>
  </si>
  <si>
    <t xml:space="preserve">Kualitas hasil cat Rolland tidak standard, barang NG bisa diperbaiki ulang. Perbaikan sistem proses kimia pencucian  </t>
  </si>
  <si>
    <t>- Bahan baku minggu 1&amp;3 kurang</t>
  </si>
  <si>
    <t>-Terlambat pengalihan target</t>
  </si>
  <si>
    <t>-  Packing case Ayumi</t>
  </si>
  <si>
    <t>Perubahan strategi shift dilakukan di minggu 2, karena Performenace M1 menurun</t>
  </si>
  <si>
    <t xml:space="preserve">Bisa diatasi diminggu 3 </t>
  </si>
  <si>
    <t>- Keterlambatan komponen</t>
  </si>
  <si>
    <t>- Keterlambatan manuver</t>
  </si>
  <si>
    <t>Proses treatment/kuras preatreatment cat tiap minggu</t>
  </si>
  <si>
    <t>Mengunakan SAP</t>
  </si>
  <si>
    <t>Temuan di assembling Areal penuh sehingga kurang kendali</t>
  </si>
  <si>
    <t>Temuan di areal lain sudah diperbaiki</t>
  </si>
  <si>
    <t>1. Zero Complain customer</t>
  </si>
  <si>
    <t>Ave</t>
  </si>
  <si>
    <t>6.4%</t>
  </si>
  <si>
    <t>intensitas</t>
  </si>
  <si>
    <t>APRIL</t>
  </si>
  <si>
    <t>0.39%</t>
  </si>
  <si>
    <t>2 minggu</t>
  </si>
  <si>
    <t>MAY</t>
  </si>
  <si>
    <t>JUNE</t>
  </si>
  <si>
    <t>JULY</t>
  </si>
  <si>
    <t>- kerusakan mesin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</si>
</sst>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0.0%"/>
    <numFmt numFmtId="166" formatCode="0.0000"/>
    <numFmt numFmtId="167" formatCode="0.000"/>
    <numFmt numFmtId="168" formatCode="0.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Showcard Gothic"/>
      <family val="5"/>
    </font>
    <font>
      <b/>
      <sz val="12"/>
      <color indexed="8"/>
      <name val="Arial Narrow"/>
      <family val="2"/>
    </font>
    <font>
      <b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0"/>
      <color theme="0"/>
      <name val="Arial Black"/>
      <family val="2"/>
    </font>
    <font>
      <b/>
      <sz val="11"/>
      <color indexed="8"/>
      <name val="Calibri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</font>
    <font>
      <sz val="12"/>
      <color indexed="8"/>
      <name val="Calibri"/>
      <family val="2"/>
    </font>
    <font>
      <sz val="10.199999999999999"/>
      <color indexed="8"/>
      <name val="Calibri"/>
      <family val="2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34"/>
      </patternFill>
    </fill>
    <fill>
      <patternFill patternType="solid">
        <fgColor rgb="FFFFFF00"/>
        <bgColor indexed="34"/>
      </patternFill>
    </fill>
  </fills>
  <borders count="5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332">
    <xf numFmtId="0" fontId="0" fillId="0" borderId="0" xfId="0"/>
    <xf numFmtId="0" fontId="3" fillId="0" borderId="0" xfId="2" applyAlignment="1">
      <alignment vertical="center"/>
    </xf>
    <xf numFmtId="0" fontId="3" fillId="0" borderId="0" xfId="2" applyAlignment="1">
      <alignment vertical="center" wrapText="1"/>
    </xf>
    <xf numFmtId="0" fontId="0" fillId="4" borderId="13" xfId="0" applyFill="1" applyBorder="1" applyAlignment="1">
      <alignment vertical="center"/>
    </xf>
    <xf numFmtId="0" fontId="0" fillId="4" borderId="13" xfId="0" applyFill="1" applyBorder="1" applyAlignment="1">
      <alignment vertical="center" wrapText="1"/>
    </xf>
    <xf numFmtId="0" fontId="0" fillId="4" borderId="16" xfId="0" applyFill="1" applyBorder="1" applyAlignment="1">
      <alignment vertical="center"/>
    </xf>
    <xf numFmtId="0" fontId="0" fillId="4" borderId="13" xfId="0" applyFill="1" applyBorder="1"/>
    <xf numFmtId="9" fontId="5" fillId="4" borderId="16" xfId="1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0" fillId="0" borderId="0" xfId="0" applyFont="1"/>
    <xf numFmtId="0" fontId="0" fillId="4" borderId="25" xfId="0" applyFill="1" applyBorder="1" applyAlignment="1">
      <alignment vertical="center"/>
    </xf>
    <xf numFmtId="0" fontId="17" fillId="6" borderId="13" xfId="0" applyFont="1" applyFill="1" applyBorder="1" applyAlignment="1">
      <alignment horizontal="left" vertical="center"/>
    </xf>
    <xf numFmtId="0" fontId="18" fillId="4" borderId="16" xfId="2" applyFont="1" applyFill="1" applyBorder="1" applyAlignment="1">
      <alignment vertical="center" wrapText="1"/>
    </xf>
    <xf numFmtId="0" fontId="18" fillId="4" borderId="13" xfId="2" applyFont="1" applyFill="1" applyBorder="1" applyAlignment="1">
      <alignment horizontal="left" vertical="center" wrapText="1"/>
    </xf>
    <xf numFmtId="165" fontId="17" fillId="6" borderId="13" xfId="2" quotePrefix="1" applyNumberFormat="1" applyFont="1" applyFill="1" applyBorder="1" applyAlignment="1">
      <alignment horizontal="center" vertical="center" wrapText="1"/>
    </xf>
    <xf numFmtId="0" fontId="18" fillId="6" borderId="13" xfId="2" applyFont="1" applyFill="1" applyBorder="1" applyAlignment="1">
      <alignment vertical="center" wrapText="1"/>
    </xf>
    <xf numFmtId="0" fontId="17" fillId="6" borderId="16" xfId="0" applyFont="1" applyFill="1" applyBorder="1" applyAlignment="1">
      <alignment horizontal="left" vertical="center"/>
    </xf>
    <xf numFmtId="0" fontId="0" fillId="4" borderId="14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6" xfId="0" applyFill="1" applyBorder="1" applyAlignment="1">
      <alignment vertical="center" wrapText="1"/>
    </xf>
    <xf numFmtId="0" fontId="5" fillId="4" borderId="13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 wrapText="1"/>
    </xf>
    <xf numFmtId="0" fontId="5" fillId="7" borderId="25" xfId="0" applyFont="1" applyFill="1" applyBorder="1" applyAlignment="1">
      <alignment horizontal="left" vertical="center" wrapText="1"/>
    </xf>
    <xf numFmtId="0" fontId="0" fillId="7" borderId="13" xfId="0" applyFill="1" applyBorder="1" applyAlignment="1">
      <alignment horizontal="left" vertical="center" wrapText="1"/>
    </xf>
    <xf numFmtId="0" fontId="5" fillId="7" borderId="13" xfId="0" applyFont="1" applyFill="1" applyBorder="1" applyAlignment="1">
      <alignment vertical="center" wrapText="1"/>
    </xf>
    <xf numFmtId="0" fontId="19" fillId="7" borderId="21" xfId="0" applyFont="1" applyFill="1" applyBorder="1" applyAlignment="1">
      <alignment vertical="center" wrapText="1"/>
    </xf>
    <xf numFmtId="0" fontId="17" fillId="7" borderId="21" xfId="2" applyFont="1" applyFill="1" applyBorder="1" applyAlignment="1">
      <alignment horizontal="left" vertical="center" wrapText="1"/>
    </xf>
    <xf numFmtId="0" fontId="0" fillId="7" borderId="22" xfId="0" applyFill="1" applyBorder="1" applyAlignment="1">
      <alignment vertical="center" wrapText="1"/>
    </xf>
    <xf numFmtId="0" fontId="14" fillId="4" borderId="21" xfId="0" applyFont="1" applyFill="1" applyBorder="1" applyAlignment="1">
      <alignment horizontal="center" vertical="center" wrapText="1" readingOrder="1"/>
    </xf>
    <xf numFmtId="0" fontId="18" fillId="4" borderId="21" xfId="2" applyFont="1" applyFill="1" applyBorder="1" applyAlignment="1">
      <alignment horizontal="left" vertical="center" wrapText="1"/>
    </xf>
    <xf numFmtId="0" fontId="4" fillId="4" borderId="22" xfId="2" applyFont="1" applyFill="1" applyBorder="1" applyAlignment="1">
      <alignment horizontal="left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vertical="center"/>
    </xf>
    <xf numFmtId="0" fontId="19" fillId="4" borderId="21" xfId="0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vertical="center" wrapText="1"/>
    </xf>
    <xf numFmtId="0" fontId="18" fillId="4" borderId="25" xfId="2" applyFont="1" applyFill="1" applyBorder="1" applyAlignment="1">
      <alignment horizontal="left" vertical="center" wrapText="1"/>
    </xf>
    <xf numFmtId="0" fontId="5" fillId="4" borderId="25" xfId="2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vertical="center" wrapText="1"/>
    </xf>
    <xf numFmtId="0" fontId="0" fillId="4" borderId="22" xfId="0" applyFill="1" applyBorder="1"/>
    <xf numFmtId="9" fontId="5" fillId="4" borderId="21" xfId="0" applyNumberFormat="1" applyFont="1" applyFill="1" applyBorder="1" applyAlignment="1">
      <alignment horizontal="center" vertical="center" wrapText="1"/>
    </xf>
    <xf numFmtId="9" fontId="5" fillId="7" borderId="21" xfId="2" quotePrefix="1" applyNumberFormat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 readingOrder="1"/>
    </xf>
    <xf numFmtId="0" fontId="18" fillId="7" borderId="21" xfId="2" applyFont="1" applyFill="1" applyBorder="1" applyAlignment="1">
      <alignment horizontal="left" vertical="center" wrapText="1"/>
    </xf>
    <xf numFmtId="165" fontId="5" fillId="4" borderId="21" xfId="0" applyNumberFormat="1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7" fillId="6" borderId="13" xfId="2" applyFont="1" applyFill="1" applyBorder="1" applyAlignment="1">
      <alignment vertical="center" wrapText="1"/>
    </xf>
    <xf numFmtId="9" fontId="18" fillId="6" borderId="13" xfId="2" applyNumberFormat="1" applyFont="1" applyFill="1" applyBorder="1" applyAlignment="1">
      <alignment horizontal="center" vertical="center"/>
    </xf>
    <xf numFmtId="9" fontId="18" fillId="6" borderId="13" xfId="2" applyNumberFormat="1" applyFont="1" applyFill="1" applyBorder="1" applyAlignment="1">
      <alignment horizontal="center" vertical="center" wrapText="1"/>
    </xf>
    <xf numFmtId="0" fontId="18" fillId="7" borderId="25" xfId="2" applyFont="1" applyFill="1" applyBorder="1" applyAlignment="1">
      <alignment horizontal="left" vertical="center" wrapText="1"/>
    </xf>
    <xf numFmtId="9" fontId="5" fillId="7" borderId="25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/>
    <xf numFmtId="0" fontId="18" fillId="7" borderId="13" xfId="2" applyFont="1" applyFill="1" applyBorder="1" applyAlignment="1">
      <alignment horizontal="left" vertical="center" wrapText="1"/>
    </xf>
    <xf numFmtId="9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/>
    <xf numFmtId="0" fontId="0" fillId="7" borderId="13" xfId="0" applyFill="1" applyBorder="1" applyAlignment="1">
      <alignment horizontal="left" vertical="center"/>
    </xf>
    <xf numFmtId="0" fontId="18" fillId="7" borderId="21" xfId="2" applyFont="1" applyFill="1" applyBorder="1" applyAlignment="1">
      <alignment vertical="center" wrapText="1"/>
    </xf>
    <xf numFmtId="0" fontId="18" fillId="7" borderId="22" xfId="2" applyFont="1" applyFill="1" applyBorder="1" applyAlignment="1">
      <alignment horizontal="left" vertical="center" wrapText="1"/>
    </xf>
    <xf numFmtId="9" fontId="5" fillId="7" borderId="22" xfId="0" applyNumberFormat="1" applyFont="1" applyFill="1" applyBorder="1" applyAlignment="1">
      <alignment horizontal="center" vertical="center" wrapText="1"/>
    </xf>
    <xf numFmtId="0" fontId="17" fillId="7" borderId="25" xfId="2" applyFont="1" applyFill="1" applyBorder="1" applyAlignment="1">
      <alignment horizontal="left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vertical="center"/>
    </xf>
    <xf numFmtId="17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 applyAlignment="1">
      <alignment vertical="center"/>
    </xf>
    <xf numFmtId="0" fontId="14" fillId="7" borderId="22" xfId="0" applyFont="1" applyFill="1" applyBorder="1" applyAlignment="1">
      <alignment horizontal="center" vertical="center" wrapText="1" readingOrder="1"/>
    </xf>
    <xf numFmtId="0" fontId="17" fillId="7" borderId="22" xfId="0" quotePrefix="1" applyFont="1" applyFill="1" applyBorder="1" applyAlignment="1">
      <alignment horizontal="left" vertical="center" wrapText="1"/>
    </xf>
    <xf numFmtId="17" fontId="5" fillId="7" borderId="22" xfId="0" quotePrefix="1" applyNumberFormat="1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 readingOrder="1"/>
    </xf>
    <xf numFmtId="0" fontId="17" fillId="7" borderId="40" xfId="0" applyFont="1" applyFill="1" applyBorder="1" applyAlignment="1">
      <alignment vertical="center" wrapText="1"/>
    </xf>
    <xf numFmtId="0" fontId="17" fillId="7" borderId="17" xfId="2" applyFont="1" applyFill="1" applyBorder="1" applyAlignment="1">
      <alignment horizontal="left" vertical="center" wrapText="1"/>
    </xf>
    <xf numFmtId="17" fontId="5" fillId="7" borderId="17" xfId="0" quotePrefix="1" applyNumberFormat="1" applyFont="1" applyFill="1" applyBorder="1" applyAlignment="1">
      <alignment horizontal="center" vertical="center" wrapText="1"/>
    </xf>
    <xf numFmtId="0" fontId="0" fillId="7" borderId="17" xfId="0" applyFill="1" applyBorder="1" applyAlignment="1">
      <alignment horizontal="left" vertical="center" wrapText="1"/>
    </xf>
    <xf numFmtId="0" fontId="9" fillId="7" borderId="36" xfId="2" applyFont="1" applyFill="1" applyBorder="1" applyAlignment="1">
      <alignment horizontal="center" vertical="center" wrapText="1"/>
    </xf>
    <xf numFmtId="0" fontId="9" fillId="6" borderId="42" xfId="2" applyFont="1" applyFill="1" applyBorder="1" applyAlignment="1">
      <alignment horizontal="center" vertical="center" wrapText="1"/>
    </xf>
    <xf numFmtId="0" fontId="9" fillId="6" borderId="41" xfId="2" applyFont="1" applyFill="1" applyBorder="1" applyAlignment="1">
      <alignment horizontal="center" vertical="center" wrapText="1"/>
    </xf>
    <xf numFmtId="0" fontId="0" fillId="4" borderId="25" xfId="0" applyFill="1" applyBorder="1" applyAlignment="1">
      <alignment vertical="center" wrapText="1"/>
    </xf>
    <xf numFmtId="9" fontId="5" fillId="7" borderId="11" xfId="0" applyNumberFormat="1" applyFont="1" applyFill="1" applyBorder="1" applyAlignment="1">
      <alignment horizontal="center" vertical="center" wrapText="1"/>
    </xf>
    <xf numFmtId="0" fontId="0" fillId="7" borderId="22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 wrapText="1"/>
    </xf>
    <xf numFmtId="9" fontId="17" fillId="7" borderId="17" xfId="2" applyNumberFormat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9" fontId="17" fillId="7" borderId="21" xfId="2" applyNumberFormat="1" applyFont="1" applyFill="1" applyBorder="1" applyAlignment="1">
      <alignment horizontal="center" vertical="center" wrapText="1"/>
    </xf>
    <xf numFmtId="9" fontId="18" fillId="4" borderId="21" xfId="2" applyNumberFormat="1" applyFont="1" applyFill="1" applyBorder="1" applyAlignment="1">
      <alignment horizontal="center" vertical="center" wrapText="1"/>
    </xf>
    <xf numFmtId="0" fontId="18" fillId="4" borderId="25" xfId="2" applyFont="1" applyFill="1" applyBorder="1" applyAlignment="1">
      <alignment vertical="center" wrapText="1"/>
    </xf>
    <xf numFmtId="0" fontId="5" fillId="4" borderId="25" xfId="0" applyFont="1" applyFill="1" applyBorder="1" applyAlignment="1">
      <alignment horizontal="left" vertical="center"/>
    </xf>
    <xf numFmtId="0" fontId="18" fillId="4" borderId="13" xfId="2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left" vertical="center"/>
    </xf>
    <xf numFmtId="17" fontId="5" fillId="4" borderId="25" xfId="0" applyNumberFormat="1" applyFont="1" applyFill="1" applyBorder="1" applyAlignment="1">
      <alignment horizontal="center" vertical="center" wrapText="1"/>
    </xf>
    <xf numFmtId="17" fontId="5" fillId="4" borderId="13" xfId="0" applyNumberFormat="1" applyFont="1" applyFill="1" applyBorder="1" applyAlignment="1">
      <alignment horizontal="center" vertical="center" wrapText="1"/>
    </xf>
    <xf numFmtId="9" fontId="3" fillId="0" borderId="0" xfId="1" applyFont="1" applyAlignment="1">
      <alignment horizontal="center" vertical="center"/>
    </xf>
    <xf numFmtId="9" fontId="5" fillId="7" borderId="31" xfId="2" quotePrefix="1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Alignment="1">
      <alignment horizontal="center" vertical="center" wrapText="1"/>
    </xf>
    <xf numFmtId="9" fontId="5" fillId="4" borderId="31" xfId="0" applyNumberFormat="1" applyFont="1" applyFill="1" applyBorder="1" applyAlignment="1">
      <alignment horizontal="center" vertical="center" wrapText="1"/>
    </xf>
    <xf numFmtId="17" fontId="5" fillId="4" borderId="0" xfId="0" applyNumberFormat="1" applyFont="1" applyFill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1" xfId="2" applyFont="1" applyFill="1" applyBorder="1" applyAlignment="1">
      <alignment horizontal="center" vertical="center" wrapText="1"/>
    </xf>
    <xf numFmtId="0" fontId="0" fillId="7" borderId="2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0" fillId="7" borderId="21" xfId="0" applyFill="1" applyBorder="1" applyAlignment="1">
      <alignment horizontal="left" vertical="center" wrapText="1"/>
    </xf>
    <xf numFmtId="165" fontId="17" fillId="6" borderId="43" xfId="2" applyNumberFormat="1" applyFont="1" applyFill="1" applyBorder="1" applyAlignment="1">
      <alignment horizontal="center" vertical="center" wrapText="1"/>
    </xf>
    <xf numFmtId="9" fontId="18" fillId="6" borderId="28" xfId="2" applyNumberFormat="1" applyFont="1" applyFill="1" applyBorder="1" applyAlignment="1">
      <alignment horizontal="center" vertical="center"/>
    </xf>
    <xf numFmtId="9" fontId="18" fillId="6" borderId="45" xfId="2" applyNumberFormat="1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left" vertical="center" wrapText="1"/>
    </xf>
    <xf numFmtId="0" fontId="17" fillId="6" borderId="22" xfId="0" applyFont="1" applyFill="1" applyBorder="1" applyAlignment="1">
      <alignment horizontal="left" vertical="center"/>
    </xf>
    <xf numFmtId="10" fontId="5" fillId="4" borderId="0" xfId="0" applyNumberFormat="1" applyFont="1" applyFill="1" applyAlignment="1">
      <alignment horizontal="center" vertical="center" wrapText="1"/>
    </xf>
    <xf numFmtId="165" fontId="17" fillId="6" borderId="16" xfId="2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9" fontId="5" fillId="7" borderId="17" xfId="0" quotePrefix="1" applyNumberFormat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65" fontId="5" fillId="4" borderId="46" xfId="0" applyNumberFormat="1" applyFont="1" applyFill="1" applyBorder="1" applyAlignment="1">
      <alignment horizontal="center" vertical="center" wrapText="1"/>
    </xf>
    <xf numFmtId="10" fontId="5" fillId="4" borderId="44" xfId="0" applyNumberFormat="1" applyFont="1" applyFill="1" applyBorder="1" applyAlignment="1">
      <alignment horizontal="center" vertical="center" wrapText="1"/>
    </xf>
    <xf numFmtId="165" fontId="5" fillId="4" borderId="47" xfId="0" applyNumberFormat="1" applyFont="1" applyFill="1" applyBorder="1" applyAlignment="1">
      <alignment horizontal="center" vertical="center" wrapText="1"/>
    </xf>
    <xf numFmtId="9" fontId="5" fillId="7" borderId="22" xfId="2" quotePrefix="1" applyNumberFormat="1" applyFont="1" applyFill="1" applyBorder="1" applyAlignment="1">
      <alignment horizontal="center" vertical="center" wrapText="1"/>
    </xf>
    <xf numFmtId="165" fontId="5" fillId="4" borderId="43" xfId="0" applyNumberFormat="1" applyFont="1" applyFill="1" applyBorder="1" applyAlignment="1">
      <alignment horizontal="center" vertical="center" wrapText="1"/>
    </xf>
    <xf numFmtId="165" fontId="5" fillId="4" borderId="28" xfId="0" applyNumberFormat="1" applyFont="1" applyFill="1" applyBorder="1" applyAlignment="1">
      <alignment horizontal="center" vertical="center" wrapText="1"/>
    </xf>
    <xf numFmtId="0" fontId="0" fillId="4" borderId="11" xfId="0" applyFill="1" applyBorder="1"/>
    <xf numFmtId="0" fontId="0" fillId="4" borderId="16" xfId="0" applyFill="1" applyBorder="1"/>
    <xf numFmtId="0" fontId="0" fillId="4" borderId="21" xfId="0" applyFill="1" applyBorder="1" applyAlignment="1">
      <alignment horizontal="left" vertical="center"/>
    </xf>
    <xf numFmtId="17" fontId="5" fillId="4" borderId="48" xfId="0" applyNumberFormat="1" applyFont="1" applyFill="1" applyBorder="1" applyAlignment="1">
      <alignment horizontal="center" vertical="center" wrapText="1"/>
    </xf>
    <xf numFmtId="17" fontId="5" fillId="4" borderId="45" xfId="0" applyNumberFormat="1" applyFont="1" applyFill="1" applyBorder="1" applyAlignment="1">
      <alignment horizontal="center" vertical="center" wrapText="1"/>
    </xf>
    <xf numFmtId="17" fontId="5" fillId="4" borderId="49" xfId="0" applyNumberFormat="1" applyFont="1" applyFill="1" applyBorder="1" applyAlignment="1">
      <alignment horizontal="center" vertical="center" wrapText="1"/>
    </xf>
    <xf numFmtId="9" fontId="5" fillId="7" borderId="45" xfId="0" applyNumberFormat="1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center"/>
    </xf>
    <xf numFmtId="9" fontId="5" fillId="4" borderId="51" xfId="0" applyNumberFormat="1" applyFont="1" applyFill="1" applyBorder="1" applyAlignment="1">
      <alignment horizontal="center" vertical="center" wrapText="1"/>
    </xf>
    <xf numFmtId="165" fontId="5" fillId="4" borderId="16" xfId="1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0" fillId="0" borderId="0" xfId="1" applyFont="1"/>
    <xf numFmtId="9" fontId="0" fillId="0" borderId="0" xfId="0" applyNumberFormat="1"/>
    <xf numFmtId="165" fontId="17" fillId="6" borderId="14" xfId="2" quotePrefix="1" applyNumberFormat="1" applyFont="1" applyFill="1" applyBorder="1" applyAlignment="1">
      <alignment horizontal="center" vertical="center" wrapText="1"/>
    </xf>
    <xf numFmtId="165" fontId="5" fillId="4" borderId="44" xfId="0" applyNumberFormat="1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9" fontId="5" fillId="4" borderId="48" xfId="0" applyNumberFormat="1" applyFont="1" applyFill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9" fontId="5" fillId="4" borderId="11" xfId="1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3" fontId="5" fillId="4" borderId="11" xfId="0" quotePrefix="1" applyNumberFormat="1" applyFont="1" applyFill="1" applyBorder="1" applyAlignment="1">
      <alignment vertical="center" wrapText="1"/>
    </xf>
    <xf numFmtId="3" fontId="5" fillId="4" borderId="16" xfId="0" quotePrefix="1" applyNumberFormat="1" applyFont="1" applyFill="1" applyBorder="1" applyAlignment="1">
      <alignment vertical="center" wrapText="1"/>
    </xf>
    <xf numFmtId="9" fontId="5" fillId="4" borderId="28" xfId="1" applyFont="1" applyFill="1" applyBorder="1" applyAlignment="1">
      <alignment horizontal="left" vertical="center" wrapText="1"/>
    </xf>
    <xf numFmtId="9" fontId="5" fillId="4" borderId="14" xfId="1" quotePrefix="1" applyFont="1" applyFill="1" applyBorder="1" applyAlignment="1">
      <alignment horizontal="left" vertical="center" wrapText="1"/>
    </xf>
    <xf numFmtId="0" fontId="5" fillId="7" borderId="14" xfId="0" applyFont="1" applyFill="1" applyBorder="1" applyAlignment="1">
      <alignment horizontal="left" vertical="center" wrapText="1"/>
    </xf>
    <xf numFmtId="0" fontId="9" fillId="4" borderId="12" xfId="2" applyFont="1" applyFill="1" applyBorder="1" applyAlignment="1">
      <alignment horizontal="center" vertical="center" wrapText="1"/>
    </xf>
    <xf numFmtId="165" fontId="17" fillId="6" borderId="14" xfId="2" applyNumberFormat="1" applyFont="1" applyFill="1" applyBorder="1" applyAlignment="1">
      <alignment horizontal="center" vertical="center" wrapText="1"/>
    </xf>
    <xf numFmtId="168" fontId="5" fillId="4" borderId="44" xfId="2" applyNumberFormat="1" applyFont="1" applyFill="1" applyBorder="1" applyAlignment="1">
      <alignment horizontal="center" vertical="center" wrapText="1"/>
    </xf>
    <xf numFmtId="0" fontId="18" fillId="6" borderId="28" xfId="1" applyNumberFormat="1" applyFont="1" applyFill="1" applyBorder="1" applyAlignment="1">
      <alignment horizontal="center" vertical="center"/>
    </xf>
    <xf numFmtId="167" fontId="5" fillId="4" borderId="25" xfId="2" applyNumberFormat="1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9" fontId="5" fillId="4" borderId="11" xfId="1" quotePrefix="1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vertical="center"/>
    </xf>
    <xf numFmtId="0" fontId="5" fillId="4" borderId="16" xfId="2" applyFont="1" applyFill="1" applyBorder="1" applyAlignment="1">
      <alignment horizontal="center" vertical="center" wrapText="1"/>
    </xf>
    <xf numFmtId="166" fontId="5" fillId="4" borderId="44" xfId="2" applyNumberFormat="1" applyFont="1" applyFill="1" applyBorder="1" applyAlignment="1">
      <alignment horizontal="center" vertical="center" wrapText="1"/>
    </xf>
    <xf numFmtId="168" fontId="5" fillId="4" borderId="16" xfId="2" applyNumberFormat="1" applyFont="1" applyFill="1" applyBorder="1" applyAlignment="1">
      <alignment horizontal="center" vertical="center" wrapText="1"/>
    </xf>
    <xf numFmtId="168" fontId="5" fillId="4" borderId="11" xfId="2" applyNumberFormat="1" applyFont="1" applyFill="1" applyBorder="1" applyAlignment="1">
      <alignment horizontal="center" vertical="center" wrapText="1"/>
    </xf>
    <xf numFmtId="0" fontId="5" fillId="4" borderId="48" xfId="2" applyFont="1" applyFill="1" applyBorder="1" applyAlignment="1">
      <alignment horizontal="center" vertical="center" wrapText="1"/>
    </xf>
    <xf numFmtId="167" fontId="5" fillId="4" borderId="25" xfId="2" applyNumberFormat="1" applyFont="1" applyFill="1" applyBorder="1" applyAlignment="1">
      <alignment horizontal="left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166" fontId="18" fillId="6" borderId="28" xfId="1" applyNumberFormat="1" applyFont="1" applyFill="1" applyBorder="1" applyAlignment="1">
      <alignment horizontal="center" vertical="center"/>
    </xf>
    <xf numFmtId="168" fontId="5" fillId="4" borderId="13" xfId="2" applyNumberFormat="1" applyFont="1" applyFill="1" applyBorder="1" applyAlignment="1">
      <alignment horizontal="center" vertical="center" wrapText="1"/>
    </xf>
    <xf numFmtId="2" fontId="5" fillId="7" borderId="11" xfId="2" quotePrefix="1" applyNumberFormat="1" applyFont="1" applyFill="1" applyBorder="1" applyAlignment="1">
      <alignment horizontal="center" vertical="center" wrapText="1"/>
    </xf>
    <xf numFmtId="168" fontId="5" fillId="4" borderId="25" xfId="2" applyNumberFormat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166" fontId="5" fillId="4" borderId="13" xfId="2" applyNumberFormat="1" applyFont="1" applyFill="1" applyBorder="1" applyAlignment="1">
      <alignment horizontal="center" vertical="center" wrapText="1"/>
    </xf>
    <xf numFmtId="166" fontId="4" fillId="6" borderId="28" xfId="1" applyNumberFormat="1" applyFont="1" applyFill="1" applyBorder="1" applyAlignment="1">
      <alignment horizontal="center" vertical="center"/>
    </xf>
    <xf numFmtId="0" fontId="13" fillId="7" borderId="23" xfId="2" applyFont="1" applyFill="1" applyBorder="1" applyAlignment="1">
      <alignment horizontal="center" vertical="center" wrapText="1"/>
    </xf>
    <xf numFmtId="0" fontId="13" fillId="7" borderId="10" xfId="2" applyFont="1" applyFill="1" applyBorder="1" applyAlignment="1">
      <alignment horizontal="center" vertical="center" wrapText="1"/>
    </xf>
    <xf numFmtId="0" fontId="13" fillId="7" borderId="18" xfId="2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left" vertical="center" wrapText="1"/>
    </xf>
    <xf numFmtId="0" fontId="17" fillId="6" borderId="11" xfId="0" applyFont="1" applyFill="1" applyBorder="1" applyAlignment="1">
      <alignment horizontal="left" vertical="center" wrapText="1"/>
    </xf>
    <xf numFmtId="0" fontId="18" fillId="4" borderId="24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horizontal="left" vertical="center" wrapText="1"/>
    </xf>
    <xf numFmtId="0" fontId="20" fillId="4" borderId="14" xfId="2" applyFont="1" applyFill="1" applyBorder="1" applyAlignment="1">
      <alignment vertical="center" wrapText="1"/>
    </xf>
    <xf numFmtId="0" fontId="20" fillId="4" borderId="11" xfId="2" applyFont="1" applyFill="1" applyBorder="1" applyAlignment="1">
      <alignment vertical="center" wrapText="1"/>
    </xf>
    <xf numFmtId="0" fontId="20" fillId="4" borderId="16" xfId="2" applyFont="1" applyFill="1" applyBorder="1" applyAlignment="1">
      <alignment vertical="center" wrapText="1"/>
    </xf>
    <xf numFmtId="0" fontId="13" fillId="6" borderId="38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20" xfId="2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center" vertical="center" wrapText="1" readingOrder="1"/>
    </xf>
    <xf numFmtId="0" fontId="14" fillId="4" borderId="24" xfId="0" applyFont="1" applyFill="1" applyBorder="1" applyAlignment="1">
      <alignment horizontal="center" vertical="center" wrapText="1" readingOrder="1"/>
    </xf>
    <xf numFmtId="0" fontId="14" fillId="4" borderId="11" xfId="0" applyFont="1" applyFill="1" applyBorder="1" applyAlignment="1">
      <alignment horizontal="center" vertical="center" wrapText="1" readingOrder="1"/>
    </xf>
    <xf numFmtId="0" fontId="14" fillId="4" borderId="21" xfId="0" applyFont="1" applyFill="1" applyBorder="1" applyAlignment="1">
      <alignment horizontal="center" vertical="center" wrapText="1" readingOrder="1"/>
    </xf>
    <xf numFmtId="0" fontId="14" fillId="6" borderId="14" xfId="0" applyFont="1" applyFill="1" applyBorder="1" applyAlignment="1">
      <alignment horizontal="center" vertical="center" wrapText="1" readingOrder="1"/>
    </xf>
    <xf numFmtId="0" fontId="14" fillId="6" borderId="11" xfId="0" applyFont="1" applyFill="1" applyBorder="1" applyAlignment="1">
      <alignment horizontal="center" vertical="center" wrapText="1" readingOrder="1"/>
    </xf>
    <xf numFmtId="0" fontId="13" fillId="7" borderId="32" xfId="2" applyFont="1" applyFill="1" applyBorder="1" applyAlignment="1">
      <alignment horizontal="center" vertical="center"/>
    </xf>
    <xf numFmtId="0" fontId="13" fillId="7" borderId="15" xfId="2" applyFont="1" applyFill="1" applyBorder="1" applyAlignment="1">
      <alignment horizontal="center" vertical="center"/>
    </xf>
    <xf numFmtId="0" fontId="13" fillId="7" borderId="33" xfId="2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horizontal="left" vertical="center" wrapText="1"/>
    </xf>
    <xf numFmtId="0" fontId="14" fillId="7" borderId="11" xfId="0" applyFont="1" applyFill="1" applyBorder="1" applyAlignment="1">
      <alignment horizontal="center" vertical="center" wrapText="1" readingOrder="1"/>
    </xf>
    <xf numFmtId="0" fontId="18" fillId="4" borderId="14" xfId="2" applyFont="1" applyFill="1" applyBorder="1" applyAlignment="1">
      <alignment horizontal="left" vertical="center" wrapText="1"/>
    </xf>
    <xf numFmtId="0" fontId="18" fillId="4" borderId="16" xfId="2" applyFont="1" applyFill="1" applyBorder="1" applyAlignment="1">
      <alignment horizontal="left" vertical="center" wrapText="1"/>
    </xf>
    <xf numFmtId="0" fontId="13" fillId="4" borderId="23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horizontal="center" vertical="center" wrapText="1" readingOrder="1"/>
    </xf>
    <xf numFmtId="0" fontId="14" fillId="7" borderId="22" xfId="0" applyFont="1" applyFill="1" applyBorder="1" applyAlignment="1">
      <alignment horizontal="center" vertical="center" wrapText="1" readingOrder="1"/>
    </xf>
    <xf numFmtId="0" fontId="14" fillId="7" borderId="24" xfId="0" applyFont="1" applyFill="1" applyBorder="1" applyAlignment="1">
      <alignment horizontal="center" vertical="center" wrapText="1" readingOrder="1"/>
    </xf>
    <xf numFmtId="0" fontId="14" fillId="7" borderId="21" xfId="0" applyFont="1" applyFill="1" applyBorder="1" applyAlignment="1">
      <alignment horizontal="center" vertical="center" wrapText="1" readingOrder="1"/>
    </xf>
    <xf numFmtId="0" fontId="16" fillId="0" borderId="1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/>
    </xf>
    <xf numFmtId="0" fontId="12" fillId="2" borderId="37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12" fillId="2" borderId="16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2" borderId="19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9" borderId="8" xfId="2" applyFont="1" applyFill="1" applyBorder="1" applyAlignment="1">
      <alignment horizontal="center" vertical="center" wrapText="1"/>
    </xf>
    <xf numFmtId="0" fontId="12" fillId="9" borderId="16" xfId="2" applyFont="1" applyFill="1" applyBorder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6" xfId="2" applyFont="1" applyFill="1" applyBorder="1" applyAlignment="1">
      <alignment horizontal="center" vertical="center" wrapText="1"/>
    </xf>
    <xf numFmtId="0" fontId="17" fillId="7" borderId="24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left" vertical="center" wrapText="1"/>
    </xf>
    <xf numFmtId="0" fontId="9" fillId="7" borderId="35" xfId="2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9" fillId="7" borderId="34" xfId="2" applyFont="1" applyFill="1" applyBorder="1" applyAlignment="1">
      <alignment horizontal="center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0" fontId="18" fillId="7" borderId="14" xfId="2" applyFont="1" applyFill="1" applyBorder="1" applyAlignment="1">
      <alignment horizontal="left" vertical="center" wrapText="1"/>
    </xf>
    <xf numFmtId="0" fontId="18" fillId="7" borderId="16" xfId="2" applyFont="1" applyFill="1" applyBorder="1" applyAlignment="1">
      <alignment horizontal="left" vertical="center" wrapText="1"/>
    </xf>
    <xf numFmtId="0" fontId="18" fillId="7" borderId="24" xfId="2" applyFont="1" applyFill="1" applyBorder="1" applyAlignment="1">
      <alignment horizontal="left" vertical="center" wrapText="1"/>
    </xf>
    <xf numFmtId="9" fontId="17" fillId="7" borderId="24" xfId="2" applyNumberFormat="1" applyFont="1" applyFill="1" applyBorder="1" applyAlignment="1">
      <alignment horizontal="center" vertical="center" wrapText="1"/>
    </xf>
    <xf numFmtId="0" fontId="17" fillId="7" borderId="11" xfId="2" applyFont="1" applyFill="1" applyBorder="1" applyAlignment="1">
      <alignment horizontal="center" vertical="center" wrapText="1"/>
    </xf>
    <xf numFmtId="0" fontId="17" fillId="7" borderId="21" xfId="2" applyFont="1" applyFill="1" applyBorder="1" applyAlignment="1">
      <alignment horizontal="center" vertical="center" wrapText="1"/>
    </xf>
    <xf numFmtId="1" fontId="5" fillId="7" borderId="14" xfId="0" applyNumberFormat="1" applyFont="1" applyFill="1" applyBorder="1" applyAlignment="1">
      <alignment horizontal="center" vertical="center" wrapText="1"/>
    </xf>
    <xf numFmtId="1" fontId="5" fillId="7" borderId="16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9" fillId="6" borderId="12" xfId="2" applyFont="1" applyFill="1" applyBorder="1" applyAlignment="1">
      <alignment horizontal="center" vertical="center" wrapText="1"/>
    </xf>
    <xf numFmtId="0" fontId="9" fillId="6" borderId="34" xfId="2" applyFont="1" applyFill="1" applyBorder="1" applyAlignment="1">
      <alignment horizontal="center" vertical="center" wrapText="1"/>
    </xf>
    <xf numFmtId="0" fontId="18" fillId="6" borderId="14" xfId="2" applyFont="1" applyFill="1" applyBorder="1" applyAlignment="1">
      <alignment horizontal="left" vertical="center" wrapText="1"/>
    </xf>
    <xf numFmtId="0" fontId="18" fillId="6" borderId="11" xfId="2" applyFont="1" applyFill="1" applyBorder="1" applyAlignment="1">
      <alignment horizontal="left" vertical="center" wrapText="1"/>
    </xf>
    <xf numFmtId="165" fontId="17" fillId="6" borderId="14" xfId="2" applyNumberFormat="1" applyFont="1" applyFill="1" applyBorder="1" applyAlignment="1">
      <alignment horizontal="center" vertical="center" wrapText="1"/>
    </xf>
    <xf numFmtId="165" fontId="17" fillId="6" borderId="11" xfId="2" applyNumberFormat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0" fontId="18" fillId="6" borderId="11" xfId="2" applyFont="1" applyFill="1" applyBorder="1" applyAlignment="1">
      <alignment horizontal="center" vertical="center" wrapText="1"/>
    </xf>
    <xf numFmtId="0" fontId="18" fillId="6" borderId="16" xfId="2" applyFont="1" applyFill="1" applyBorder="1" applyAlignment="1">
      <alignment horizontal="center" vertical="center" wrapText="1"/>
    </xf>
    <xf numFmtId="9" fontId="17" fillId="6" borderId="14" xfId="2" applyNumberFormat="1" applyFont="1" applyFill="1" applyBorder="1" applyAlignment="1">
      <alignment horizontal="center" vertical="center" wrapText="1"/>
    </xf>
    <xf numFmtId="0" fontId="17" fillId="6" borderId="16" xfId="2" applyFont="1" applyFill="1" applyBorder="1" applyAlignment="1">
      <alignment horizontal="center" vertical="center" wrapText="1"/>
    </xf>
    <xf numFmtId="9" fontId="17" fillId="7" borderId="14" xfId="2" applyNumberFormat="1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center" vertical="center" wrapText="1"/>
    </xf>
    <xf numFmtId="9" fontId="18" fillId="4" borderId="24" xfId="2" applyNumberFormat="1" applyFont="1" applyFill="1" applyBorder="1" applyAlignment="1">
      <alignment horizontal="center" vertical="center" wrapText="1"/>
    </xf>
    <xf numFmtId="0" fontId="18" fillId="4" borderId="11" xfId="2" applyFont="1" applyFill="1" applyBorder="1" applyAlignment="1">
      <alignment horizontal="center" vertical="center" wrapText="1"/>
    </xf>
    <xf numFmtId="0" fontId="18" fillId="4" borderId="21" xfId="2" applyFont="1" applyFill="1" applyBorder="1" applyAlignment="1">
      <alignment horizontal="center" vertical="center" wrapText="1"/>
    </xf>
    <xf numFmtId="0" fontId="18" fillId="4" borderId="16" xfId="2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65" fontId="5" fillId="4" borderId="14" xfId="0" applyNumberFormat="1" applyFont="1" applyFill="1" applyBorder="1" applyAlignment="1">
      <alignment horizontal="center" vertical="center" wrapText="1"/>
    </xf>
    <xf numFmtId="165" fontId="5" fillId="4" borderId="11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7" borderId="14" xfId="2" quotePrefix="1" applyFont="1" applyFill="1" applyBorder="1" applyAlignment="1">
      <alignment horizontal="center" vertical="center" wrapText="1"/>
    </xf>
    <xf numFmtId="165" fontId="17" fillId="6" borderId="16" xfId="2" applyNumberFormat="1" applyFont="1" applyFill="1" applyBorder="1" applyAlignment="1">
      <alignment horizontal="center" vertical="center" wrapText="1"/>
    </xf>
    <xf numFmtId="165" fontId="5" fillId="4" borderId="24" xfId="0" applyNumberFormat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17" fillId="7" borderId="14" xfId="2" applyFont="1" applyFill="1" applyBorder="1" applyAlignment="1">
      <alignment horizontal="left" vertical="center" wrapText="1"/>
    </xf>
    <xf numFmtId="0" fontId="17" fillId="7" borderId="11" xfId="2" applyFont="1" applyFill="1" applyBorder="1" applyAlignment="1">
      <alignment horizontal="left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9" fillId="7" borderId="14" xfId="0" applyFont="1" applyFill="1" applyBorder="1" applyAlignment="1">
      <alignment horizontal="left" vertical="center" wrapText="1"/>
    </xf>
    <xf numFmtId="0" fontId="19" fillId="7" borderId="11" xfId="0" applyFont="1" applyFill="1" applyBorder="1" applyAlignment="1">
      <alignment horizontal="left" vertical="center" wrapText="1"/>
    </xf>
    <xf numFmtId="0" fontId="19" fillId="7" borderId="16" xfId="0" applyFont="1" applyFill="1" applyBorder="1" applyAlignment="1">
      <alignment horizontal="left" vertical="center" wrapText="1"/>
    </xf>
    <xf numFmtId="0" fontId="19" fillId="7" borderId="13" xfId="0" applyFont="1" applyFill="1" applyBorder="1" applyAlignment="1">
      <alignment horizontal="left" vertical="center" wrapText="1"/>
    </xf>
    <xf numFmtId="9" fontId="18" fillId="7" borderId="24" xfId="2" applyNumberFormat="1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center" vertical="center" wrapText="1"/>
    </xf>
    <xf numFmtId="0" fontId="18" fillId="7" borderId="21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0" fontId="17" fillId="4" borderId="14" xfId="2" applyFont="1" applyFill="1" applyBorder="1" applyAlignment="1">
      <alignment horizontal="left" vertical="center" wrapText="1"/>
    </xf>
    <xf numFmtId="0" fontId="17" fillId="4" borderId="11" xfId="2" applyFont="1" applyFill="1" applyBorder="1" applyAlignment="1">
      <alignment horizontal="left" vertical="center" wrapText="1"/>
    </xf>
    <xf numFmtId="0" fontId="17" fillId="4" borderId="21" xfId="2" applyFont="1" applyFill="1" applyBorder="1" applyAlignment="1">
      <alignment horizontal="left" vertical="center" wrapText="1"/>
    </xf>
    <xf numFmtId="9" fontId="5" fillId="4" borderId="14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9" fontId="5" fillId="4" borderId="11" xfId="1" applyFont="1" applyFill="1" applyBorder="1" applyAlignment="1">
      <alignment horizontal="center" vertical="center" wrapText="1"/>
    </xf>
    <xf numFmtId="9" fontId="5" fillId="4" borderId="16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5" fillId="4" borderId="43" xfId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0" fontId="9" fillId="4" borderId="35" xfId="2" applyFont="1" applyFill="1" applyBorder="1" applyAlignment="1">
      <alignment horizontal="center" vertical="center" wrapText="1"/>
    </xf>
    <xf numFmtId="0" fontId="9" fillId="4" borderId="12" xfId="2" applyFont="1" applyFill="1" applyBorder="1" applyAlignment="1">
      <alignment horizontal="center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165" fontId="20" fillId="4" borderId="14" xfId="2" applyNumberFormat="1" applyFont="1" applyFill="1" applyBorder="1" applyAlignment="1">
      <alignment horizontal="center" vertical="center" wrapText="1"/>
    </xf>
    <xf numFmtId="165" fontId="20" fillId="4" borderId="11" xfId="2" applyNumberFormat="1" applyFont="1" applyFill="1" applyBorder="1" applyAlignment="1">
      <alignment horizontal="center" vertical="center" wrapText="1"/>
    </xf>
    <xf numFmtId="165" fontId="20" fillId="4" borderId="21" xfId="2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left" vertical="center" wrapText="1"/>
    </xf>
    <xf numFmtId="9" fontId="5" fillId="4" borderId="11" xfId="1" applyFont="1" applyFill="1" applyBorder="1" applyAlignment="1">
      <alignment horizontal="left" vertical="center" wrapText="1"/>
    </xf>
    <xf numFmtId="165" fontId="20" fillId="4" borderId="16" xfId="2" applyNumberFormat="1" applyFont="1" applyFill="1" applyBorder="1" applyAlignment="1">
      <alignment horizontal="center" vertical="center" wrapText="1"/>
    </xf>
    <xf numFmtId="167" fontId="5" fillId="4" borderId="24" xfId="2" applyNumberFormat="1" applyFont="1" applyFill="1" applyBorder="1" applyAlignment="1">
      <alignment horizontal="center" vertical="center" wrapText="1"/>
    </xf>
    <xf numFmtId="167" fontId="5" fillId="4" borderId="11" xfId="2" applyNumberFormat="1" applyFont="1" applyFill="1" applyBorder="1" applyAlignment="1">
      <alignment horizontal="center" vertical="center" wrapText="1"/>
    </xf>
    <xf numFmtId="167" fontId="5" fillId="4" borderId="21" xfId="2" applyNumberFormat="1" applyFont="1" applyFill="1" applyBorder="1" applyAlignment="1">
      <alignment horizontal="center" vertical="center" wrapText="1"/>
    </xf>
  </cellXfs>
  <cellStyles count="7">
    <cellStyle name="Comma [0] 4" xfId="6" xr:uid="{00000000-0005-0000-0000-000002000000}"/>
    <cellStyle name="Excel Built-in Normal" xfId="2" xr:uid="{00000000-0005-0000-0000-000003000000}"/>
    <cellStyle name="Normal" xfId="0" builtinId="0"/>
    <cellStyle name="Normal 2" xfId="4" xr:uid="{00000000-0005-0000-0000-000005000000}"/>
    <cellStyle name="Normal 4" xfId="3" xr:uid="{00000000-0005-0000-0000-000006000000}"/>
    <cellStyle name="Normal 5" xfId="5" xr:uid="{00000000-0005-0000-0000-000007000000}"/>
    <cellStyle name="Percent" xfId="1" builtinId="5"/>
  </cellStyles>
  <dxfs count="0"/>
  <tableStyles count="0" defaultTableStyle="TableStyleMedium2" defaultPivotStyle="PivotStyleLight16"/>
  <colors>
    <mruColors>
      <color rgb="FF66FF99"/>
      <color rgb="FFCC99FF"/>
      <color rgb="FFCC66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97970</xdr:colOff>
      <xdr:row>0</xdr:row>
      <xdr:rowOff>130629</xdr:rowOff>
    </xdr:from>
    <xdr:to>
      <xdr:col>16</xdr:col>
      <xdr:colOff>1611085</xdr:colOff>
      <xdr:row>1</xdr:row>
      <xdr:rowOff>331926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982CB02B-917B-A380-4253-89837A703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599" y="130629"/>
          <a:ext cx="1513115" cy="778240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dan Rahmat" id="{2ED147E8-5190-4854-BAF2-A65594E59C0F}" userId="S::dadan@ChitoseInternasionalPT.onmicrosoft.com::d66a651e-2e88-45a0-9e76-dc38d8a2857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43" dT="2022-12-27T14:25:43.88" personId="{2ED147E8-5190-4854-BAF2-A65594E59C0F}" id="{EDC37DB4-6C9F-4CF2-9B62-CA56782A1E64}">
    <text>Sop limbah semi automatic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82"/>
  <sheetViews>
    <sheetView tabSelected="1" zoomScale="70" zoomScaleNormal="70" workbookViewId="0">
      <pane xSplit="3" ySplit="5" topLeftCell="M6" activePane="bottomRight" state="frozen"/>
      <selection pane="topRight" activeCell="D1" sqref="D1"/>
      <selection pane="bottomLeft" activeCell="A6" sqref="A6"/>
      <selection pane="bottomRight" activeCell="S1" sqref="S1"/>
    </sheetView>
  </sheetViews>
  <sheetFormatPr defaultRowHeight="14.4" x14ac:dyDescent="0.3"/>
  <cols>
    <col min="1" max="1" width="14.88671875" bestFit="1" customWidth="1"/>
    <col min="2" max="2" width="15.21875" customWidth="1"/>
    <col min="3" max="3" width="44.88671875" customWidth="1"/>
    <col min="4" max="4" width="48.21875" customWidth="1"/>
    <col min="5" max="5" width="10.88671875" customWidth="1"/>
    <col min="6" max="6" width="16.44140625" customWidth="1"/>
    <col min="7" max="8" width="16.44140625" hidden="1" customWidth="1"/>
    <col min="9" max="12" width="16.21875" hidden="1" customWidth="1"/>
    <col min="13" max="13" width="16.21875" customWidth="1"/>
    <col min="14" max="14" width="11.5546875" customWidth="1"/>
    <col min="15" max="15" width="31.5546875" customWidth="1"/>
    <col min="16" max="16" width="69.44140625" customWidth="1"/>
    <col min="17" max="17" width="23.88671875" style="9" customWidth="1"/>
  </cols>
  <sheetData>
    <row r="1" spans="1:17" ht="45.45" customHeight="1" thickTop="1" x14ac:dyDescent="0.3">
      <c r="A1" s="237" t="s">
        <v>0</v>
      </c>
      <c r="B1" s="231" t="s">
        <v>1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3"/>
      <c r="Q1" s="216"/>
    </row>
    <row r="2" spans="1:17" ht="32.549999999999997" customHeight="1" thickBot="1" x14ac:dyDescent="0.35">
      <c r="A2" s="238"/>
      <c r="B2" s="234" t="s">
        <v>45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6"/>
      <c r="Q2" s="217"/>
    </row>
    <row r="3" spans="1:17" ht="15.45" customHeight="1" thickTop="1" thickBot="1" x14ac:dyDescent="0.35">
      <c r="A3" s="1"/>
      <c r="B3" s="2"/>
      <c r="C3" s="2"/>
      <c r="D3" s="1"/>
      <c r="E3" s="92">
        <f>SUM(E6:E63)</f>
        <v>0.99500000000000033</v>
      </c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8"/>
    </row>
    <row r="4" spans="1:17" ht="16.2" thickTop="1" x14ac:dyDescent="0.3">
      <c r="A4" s="218" t="s">
        <v>2</v>
      </c>
      <c r="B4" s="227" t="s">
        <v>3</v>
      </c>
      <c r="C4" s="228"/>
      <c r="D4" s="220" t="s">
        <v>4</v>
      </c>
      <c r="E4" s="222" t="s">
        <v>149</v>
      </c>
      <c r="F4" s="222" t="s">
        <v>5</v>
      </c>
      <c r="G4" s="97" t="s">
        <v>151</v>
      </c>
      <c r="H4" s="97" t="s">
        <v>151</v>
      </c>
      <c r="I4" s="97" t="s">
        <v>151</v>
      </c>
      <c r="J4" s="97" t="s">
        <v>151</v>
      </c>
      <c r="K4" s="97" t="s">
        <v>151</v>
      </c>
      <c r="L4" s="97" t="s">
        <v>151</v>
      </c>
      <c r="M4" s="97" t="s">
        <v>151</v>
      </c>
      <c r="N4" s="241" t="s">
        <v>180</v>
      </c>
      <c r="O4" s="239" t="s">
        <v>164</v>
      </c>
      <c r="P4" s="222" t="s">
        <v>6</v>
      </c>
      <c r="Q4" s="225" t="s">
        <v>7</v>
      </c>
    </row>
    <row r="5" spans="1:17" ht="15.6" x14ac:dyDescent="0.3">
      <c r="A5" s="219"/>
      <c r="B5" s="229"/>
      <c r="C5" s="230"/>
      <c r="D5" s="221"/>
      <c r="E5" s="223"/>
      <c r="F5" s="223"/>
      <c r="G5" s="98" t="s">
        <v>150</v>
      </c>
      <c r="H5" s="98" t="s">
        <v>157</v>
      </c>
      <c r="I5" s="98" t="s">
        <v>161</v>
      </c>
      <c r="J5" s="98" t="s">
        <v>183</v>
      </c>
      <c r="K5" s="98" t="s">
        <v>186</v>
      </c>
      <c r="L5" s="98" t="s">
        <v>187</v>
      </c>
      <c r="M5" s="98" t="s">
        <v>188</v>
      </c>
      <c r="N5" s="242"/>
      <c r="O5" s="240"/>
      <c r="P5" s="224"/>
      <c r="Q5" s="226"/>
    </row>
    <row r="6" spans="1:17" ht="43.5" customHeight="1" x14ac:dyDescent="0.3">
      <c r="A6" s="191" t="s">
        <v>44</v>
      </c>
      <c r="B6" s="199" t="s">
        <v>8</v>
      </c>
      <c r="C6" s="183" t="s">
        <v>9</v>
      </c>
      <c r="D6" s="15" t="s">
        <v>123</v>
      </c>
      <c r="E6" s="270">
        <v>0.1</v>
      </c>
      <c r="F6" s="14">
        <v>4.3999999999999997E-2</v>
      </c>
      <c r="G6" s="137"/>
      <c r="H6" s="137"/>
      <c r="I6" s="137"/>
      <c r="J6" s="137"/>
      <c r="K6" s="137"/>
      <c r="L6" s="137"/>
      <c r="M6" s="137"/>
      <c r="N6" s="137" t="s">
        <v>181</v>
      </c>
      <c r="O6" s="137"/>
      <c r="P6" s="105" t="s">
        <v>99</v>
      </c>
      <c r="Q6" s="73" t="s">
        <v>118</v>
      </c>
    </row>
    <row r="7" spans="1:17" ht="28.95" customHeight="1" x14ac:dyDescent="0.3">
      <c r="A7" s="192"/>
      <c r="B7" s="200"/>
      <c r="C7" s="184"/>
      <c r="D7" s="263" t="s">
        <v>109</v>
      </c>
      <c r="E7" s="271"/>
      <c r="F7" s="265">
        <v>0.08</v>
      </c>
      <c r="G7" s="265"/>
      <c r="H7" s="265"/>
      <c r="I7" s="265"/>
      <c r="J7" s="158"/>
      <c r="K7" s="158"/>
      <c r="L7" s="158"/>
      <c r="M7" s="158"/>
      <c r="N7" s="265"/>
      <c r="O7" s="102"/>
      <c r="P7" s="11" t="s">
        <v>100</v>
      </c>
      <c r="Q7" s="73" t="s">
        <v>103</v>
      </c>
    </row>
    <row r="8" spans="1:17" ht="25.05" customHeight="1" x14ac:dyDescent="0.3">
      <c r="A8" s="192"/>
      <c r="B8" s="200"/>
      <c r="C8" s="184"/>
      <c r="D8" s="264"/>
      <c r="E8" s="272"/>
      <c r="F8" s="266"/>
      <c r="G8" s="287"/>
      <c r="H8" s="287"/>
      <c r="I8" s="287"/>
      <c r="J8" s="108"/>
      <c r="K8" s="108"/>
      <c r="L8" s="108"/>
      <c r="M8" s="108"/>
      <c r="N8" s="287"/>
      <c r="O8" s="108"/>
      <c r="P8" s="11" t="s">
        <v>102</v>
      </c>
      <c r="Q8" s="74" t="s">
        <v>103</v>
      </c>
    </row>
    <row r="9" spans="1:17" ht="31.05" customHeight="1" x14ac:dyDescent="0.3">
      <c r="A9" s="192"/>
      <c r="B9" s="195" t="s">
        <v>10</v>
      </c>
      <c r="C9" s="194" t="s">
        <v>105</v>
      </c>
      <c r="D9" s="46" t="s">
        <v>104</v>
      </c>
      <c r="E9" s="273">
        <v>0.1</v>
      </c>
      <c r="F9" s="47" t="s">
        <v>182</v>
      </c>
      <c r="G9" s="103"/>
      <c r="H9" s="103"/>
      <c r="I9" s="103"/>
      <c r="J9" s="160">
        <v>1.9800000000000002E-2</v>
      </c>
      <c r="K9" s="173">
        <v>1.8342320500761972E-2</v>
      </c>
      <c r="L9" s="173">
        <v>1.886217841001021E-2</v>
      </c>
      <c r="M9" s="179">
        <v>2.0765339372553194E-2</v>
      </c>
      <c r="N9" s="103"/>
      <c r="O9" s="103"/>
      <c r="P9" s="16" t="s">
        <v>69</v>
      </c>
      <c r="Q9" s="261" t="s">
        <v>118</v>
      </c>
    </row>
    <row r="10" spans="1:17" ht="36" customHeight="1" thickBot="1" x14ac:dyDescent="0.35">
      <c r="A10" s="193"/>
      <c r="B10" s="195"/>
      <c r="C10" s="194"/>
      <c r="D10" s="15" t="s">
        <v>114</v>
      </c>
      <c r="E10" s="274"/>
      <c r="F10" s="48">
        <v>0.01</v>
      </c>
      <c r="G10" s="104"/>
      <c r="H10" s="48"/>
      <c r="I10" s="48" t="s">
        <v>166</v>
      </c>
      <c r="J10" s="48"/>
      <c r="K10" s="48"/>
      <c r="L10" s="48"/>
      <c r="M10" s="48"/>
      <c r="N10" s="48"/>
      <c r="O10" s="151"/>
      <c r="P10" s="106" t="s">
        <v>101</v>
      </c>
      <c r="Q10" s="262"/>
    </row>
    <row r="11" spans="1:17" ht="35.549999999999997" customHeight="1" x14ac:dyDescent="0.3">
      <c r="A11" s="201" t="s">
        <v>11</v>
      </c>
      <c r="B11" s="206" t="s">
        <v>12</v>
      </c>
      <c r="C11" s="295" t="s">
        <v>179</v>
      </c>
      <c r="D11" s="292" t="s">
        <v>120</v>
      </c>
      <c r="E11" s="275">
        <v>0.05</v>
      </c>
      <c r="F11" s="286" t="s">
        <v>97</v>
      </c>
      <c r="G11" s="83"/>
      <c r="H11" s="83"/>
      <c r="I11" s="83"/>
      <c r="J11" s="83"/>
      <c r="K11" s="83"/>
      <c r="L11" s="83"/>
      <c r="M11" s="83"/>
      <c r="N11" s="83"/>
      <c r="O11" s="281" t="s">
        <v>165</v>
      </c>
      <c r="P11" s="22" t="s">
        <v>70</v>
      </c>
      <c r="Q11" s="245" t="s">
        <v>118</v>
      </c>
    </row>
    <row r="12" spans="1:17" ht="26.55" customHeight="1" x14ac:dyDescent="0.3">
      <c r="A12" s="202"/>
      <c r="B12" s="206"/>
      <c r="C12" s="296"/>
      <c r="D12" s="293"/>
      <c r="E12" s="254"/>
      <c r="F12" s="281"/>
      <c r="G12" s="83">
        <v>1</v>
      </c>
      <c r="H12" s="83">
        <v>0</v>
      </c>
      <c r="I12" s="83">
        <v>2</v>
      </c>
      <c r="J12" s="83">
        <v>1</v>
      </c>
      <c r="K12" s="83">
        <v>1</v>
      </c>
      <c r="L12" s="83">
        <v>2</v>
      </c>
      <c r="M12" s="83">
        <v>0</v>
      </c>
      <c r="N12" s="175">
        <f>AVERAGE(G12:M12)</f>
        <v>1</v>
      </c>
      <c r="O12" s="281"/>
      <c r="P12" s="23" t="s">
        <v>106</v>
      </c>
      <c r="Q12" s="246"/>
    </row>
    <row r="13" spans="1:17" ht="26.55" customHeight="1" x14ac:dyDescent="0.3">
      <c r="A13" s="202"/>
      <c r="B13" s="206"/>
      <c r="C13" s="296"/>
      <c r="D13" s="293"/>
      <c r="E13" s="254"/>
      <c r="F13" s="281"/>
      <c r="G13" s="83"/>
      <c r="H13" s="83"/>
      <c r="I13" s="83"/>
      <c r="J13" s="83"/>
      <c r="K13" s="83"/>
      <c r="L13" s="83"/>
      <c r="M13" s="83"/>
      <c r="N13" s="83"/>
      <c r="O13" s="281"/>
      <c r="P13" s="24" t="s">
        <v>122</v>
      </c>
      <c r="Q13" s="246"/>
    </row>
    <row r="14" spans="1:17" ht="26.55" customHeight="1" thickBot="1" x14ac:dyDescent="0.35">
      <c r="A14" s="202"/>
      <c r="B14" s="206"/>
      <c r="C14" s="297"/>
      <c r="D14" s="294"/>
      <c r="E14" s="276"/>
      <c r="F14" s="282"/>
      <c r="G14" s="83"/>
      <c r="H14" s="111"/>
      <c r="I14" s="111"/>
      <c r="J14" s="111"/>
      <c r="K14" s="111"/>
      <c r="L14" s="111"/>
      <c r="M14" s="111"/>
      <c r="N14" s="111"/>
      <c r="O14" s="282"/>
      <c r="P14" s="27" t="s">
        <v>121</v>
      </c>
      <c r="Q14" s="246"/>
    </row>
    <row r="15" spans="1:17" ht="28.95" customHeight="1" x14ac:dyDescent="0.3">
      <c r="A15" s="202"/>
      <c r="B15" s="206"/>
      <c r="C15" s="298" t="s">
        <v>53</v>
      </c>
      <c r="D15" s="292" t="s">
        <v>98</v>
      </c>
      <c r="E15" s="275">
        <v>0.05</v>
      </c>
      <c r="F15" s="286" t="s">
        <v>124</v>
      </c>
      <c r="G15" s="286" t="s">
        <v>153</v>
      </c>
      <c r="H15" s="286" t="s">
        <v>158</v>
      </c>
      <c r="I15" s="286" t="s">
        <v>162</v>
      </c>
      <c r="J15" s="286" t="s">
        <v>162</v>
      </c>
      <c r="K15" s="286" t="s">
        <v>162</v>
      </c>
      <c r="L15" s="286" t="s">
        <v>162</v>
      </c>
      <c r="M15" s="286" t="s">
        <v>162</v>
      </c>
      <c r="N15" s="286">
        <v>3</v>
      </c>
      <c r="O15" s="83"/>
      <c r="P15" s="99" t="s">
        <v>78</v>
      </c>
      <c r="Q15" s="246"/>
    </row>
    <row r="16" spans="1:17" ht="28.95" customHeight="1" x14ac:dyDescent="0.3">
      <c r="A16" s="202"/>
      <c r="B16" s="206"/>
      <c r="C16" s="298"/>
      <c r="D16" s="294"/>
      <c r="E16" s="276"/>
      <c r="F16" s="282"/>
      <c r="G16" s="282"/>
      <c r="H16" s="282"/>
      <c r="I16" s="282"/>
      <c r="J16" s="282"/>
      <c r="K16" s="282"/>
      <c r="L16" s="282"/>
      <c r="M16" s="282"/>
      <c r="N16" s="310"/>
      <c r="O16" s="111"/>
      <c r="P16" s="100" t="s">
        <v>55</v>
      </c>
      <c r="Q16" s="246"/>
    </row>
    <row r="17" spans="1:17" ht="52.95" customHeight="1" thickBot="1" x14ac:dyDescent="0.35">
      <c r="A17" s="203"/>
      <c r="B17" s="64" t="s">
        <v>13</v>
      </c>
      <c r="C17" s="25" t="s">
        <v>14</v>
      </c>
      <c r="D17" s="26" t="s">
        <v>112</v>
      </c>
      <c r="E17" s="84">
        <v>0.02</v>
      </c>
      <c r="F17" s="40" t="s">
        <v>92</v>
      </c>
      <c r="G17" s="93" t="s">
        <v>152</v>
      </c>
      <c r="H17" s="115" t="s">
        <v>152</v>
      </c>
      <c r="I17" s="115" t="s">
        <v>152</v>
      </c>
      <c r="J17" s="115" t="s">
        <v>152</v>
      </c>
      <c r="K17" s="115" t="s">
        <v>152</v>
      </c>
      <c r="L17" s="115" t="s">
        <v>152</v>
      </c>
      <c r="M17" s="115" t="s">
        <v>152</v>
      </c>
      <c r="N17" s="40"/>
      <c r="O17" s="40"/>
      <c r="P17" s="101" t="s">
        <v>91</v>
      </c>
      <c r="Q17" s="44" t="s">
        <v>118</v>
      </c>
    </row>
    <row r="18" spans="1:17" ht="31.95" customHeight="1" x14ac:dyDescent="0.3">
      <c r="A18" s="209" t="s">
        <v>15</v>
      </c>
      <c r="B18" s="196" t="s">
        <v>16</v>
      </c>
      <c r="C18" s="185" t="s">
        <v>50</v>
      </c>
      <c r="D18" s="185" t="s">
        <v>17</v>
      </c>
      <c r="E18" s="277">
        <v>0.1</v>
      </c>
      <c r="F18" s="288" t="s">
        <v>66</v>
      </c>
      <c r="G18" s="289">
        <v>1.8E-3</v>
      </c>
      <c r="H18" s="288" t="s">
        <v>160</v>
      </c>
      <c r="I18" s="289">
        <v>2.0999999999999999E-3</v>
      </c>
      <c r="J18" s="145"/>
      <c r="K18" s="145"/>
      <c r="L18" s="145"/>
      <c r="M18" s="145"/>
      <c r="N18" s="145"/>
      <c r="O18" s="145"/>
      <c r="P18" s="75" t="s">
        <v>119</v>
      </c>
      <c r="Q18" s="317" t="s">
        <v>118</v>
      </c>
    </row>
    <row r="19" spans="1:17" ht="19.95" customHeight="1" x14ac:dyDescent="0.3">
      <c r="A19" s="210"/>
      <c r="B19" s="197"/>
      <c r="C19" s="186"/>
      <c r="D19" s="186"/>
      <c r="E19" s="278"/>
      <c r="F19" s="284"/>
      <c r="G19" s="290"/>
      <c r="H19" s="284"/>
      <c r="I19" s="290"/>
      <c r="J19" s="146">
        <v>1.2999999999999999E-3</v>
      </c>
      <c r="K19" s="146">
        <v>3.7000000000000002E-3</v>
      </c>
      <c r="L19" s="146">
        <v>4.4999999999999997E-3</v>
      </c>
      <c r="M19" s="146">
        <v>2.8999999999999998E-3</v>
      </c>
      <c r="N19" s="146">
        <f>AVERAGE(G18:K19)</f>
        <v>2.225E-3</v>
      </c>
      <c r="O19" s="146"/>
      <c r="P19" s="4" t="s">
        <v>54</v>
      </c>
      <c r="Q19" s="318"/>
    </row>
    <row r="20" spans="1:17" ht="19.95" customHeight="1" thickBot="1" x14ac:dyDescent="0.35">
      <c r="A20" s="210"/>
      <c r="B20" s="197"/>
      <c r="C20" s="186"/>
      <c r="D20" s="208"/>
      <c r="E20" s="278"/>
      <c r="F20" s="285"/>
      <c r="G20" s="291"/>
      <c r="H20" s="285"/>
      <c r="I20" s="291"/>
      <c r="J20" s="147"/>
      <c r="K20" s="147"/>
      <c r="L20" s="147"/>
      <c r="M20" s="147"/>
      <c r="N20" s="147"/>
      <c r="O20" s="147"/>
      <c r="P20" s="30" t="s">
        <v>79</v>
      </c>
      <c r="Q20" s="318"/>
    </row>
    <row r="21" spans="1:17" ht="19.95" customHeight="1" x14ac:dyDescent="0.3">
      <c r="A21" s="210"/>
      <c r="B21" s="197"/>
      <c r="C21" s="186"/>
      <c r="D21" s="207" t="s">
        <v>127</v>
      </c>
      <c r="E21" s="278"/>
      <c r="F21" s="283" t="s">
        <v>154</v>
      </c>
      <c r="G21" s="94"/>
      <c r="H21" s="116"/>
      <c r="I21" s="138"/>
      <c r="J21" s="138"/>
      <c r="K21" s="138"/>
      <c r="L21" s="138"/>
      <c r="M21" s="138"/>
      <c r="N21" s="138"/>
      <c r="O21" s="283" t="s">
        <v>167</v>
      </c>
      <c r="P21" s="118" t="s">
        <v>128</v>
      </c>
      <c r="Q21" s="318"/>
    </row>
    <row r="22" spans="1:17" ht="19.95" customHeight="1" x14ac:dyDescent="0.3">
      <c r="A22" s="210"/>
      <c r="B22" s="197"/>
      <c r="C22" s="186"/>
      <c r="D22" s="186"/>
      <c r="E22" s="278"/>
      <c r="F22" s="284"/>
      <c r="G22" s="107">
        <v>2.8E-3</v>
      </c>
      <c r="H22" s="113">
        <v>3.8185512315250126E-3</v>
      </c>
      <c r="I22" s="113">
        <v>5.0000000000000001E-3</v>
      </c>
      <c r="J22" s="113" t="s">
        <v>184</v>
      </c>
      <c r="K22" s="113">
        <v>8.5000000000000006E-3</v>
      </c>
      <c r="L22" s="113">
        <v>1.9E-3</v>
      </c>
      <c r="M22" s="113">
        <v>5.4000000000000003E-3</v>
      </c>
      <c r="N22" s="113">
        <f>AVERAGE(G22:M22)</f>
        <v>4.569758538587502E-3</v>
      </c>
      <c r="O22" s="284"/>
      <c r="P22" s="118" t="s">
        <v>54</v>
      </c>
      <c r="Q22" s="318"/>
    </row>
    <row r="23" spans="1:17" ht="19.95" customHeight="1" x14ac:dyDescent="0.3">
      <c r="A23" s="210"/>
      <c r="B23" s="197"/>
      <c r="C23" s="208"/>
      <c r="D23" s="208"/>
      <c r="E23" s="278"/>
      <c r="F23" s="285"/>
      <c r="G23" s="112"/>
      <c r="H23" s="117"/>
      <c r="I23" s="117"/>
      <c r="J23" s="117"/>
      <c r="K23" s="117"/>
      <c r="L23" s="117"/>
      <c r="M23" s="117"/>
      <c r="N23" s="117"/>
      <c r="O23" s="285"/>
      <c r="P23" s="119" t="s">
        <v>79</v>
      </c>
      <c r="Q23" s="318"/>
    </row>
    <row r="24" spans="1:17" ht="47.4" thickBot="1" x14ac:dyDescent="0.35">
      <c r="A24" s="210"/>
      <c r="B24" s="198"/>
      <c r="C24" s="29" t="s">
        <v>49</v>
      </c>
      <c r="D24" s="34" t="s">
        <v>129</v>
      </c>
      <c r="E24" s="279"/>
      <c r="F24" s="43" t="s">
        <v>130</v>
      </c>
      <c r="G24" s="94" t="s">
        <v>155</v>
      </c>
      <c r="H24" s="114" t="s">
        <v>159</v>
      </c>
      <c r="I24" s="139">
        <v>1</v>
      </c>
      <c r="J24" s="139" t="s">
        <v>159</v>
      </c>
      <c r="K24" s="139" t="s">
        <v>159</v>
      </c>
      <c r="L24" s="139"/>
      <c r="M24" s="139">
        <v>0</v>
      </c>
      <c r="N24" s="139">
        <v>1</v>
      </c>
      <c r="O24" s="139"/>
      <c r="P24" s="120" t="s">
        <v>131</v>
      </c>
      <c r="Q24" s="319"/>
    </row>
    <row r="25" spans="1:17" ht="19.5" customHeight="1" x14ac:dyDescent="0.3">
      <c r="A25" s="210"/>
      <c r="B25" s="196" t="s">
        <v>18</v>
      </c>
      <c r="C25" s="185" t="s">
        <v>19</v>
      </c>
      <c r="D25" s="185" t="s">
        <v>46</v>
      </c>
      <c r="E25" s="277">
        <v>0.15</v>
      </c>
      <c r="F25" s="267">
        <v>3000</v>
      </c>
      <c r="G25" s="267">
        <v>2495</v>
      </c>
      <c r="H25" s="80"/>
      <c r="I25" s="80"/>
      <c r="J25" s="81"/>
      <c r="K25" s="81"/>
      <c r="L25" s="81"/>
      <c r="M25" s="81"/>
      <c r="N25" s="81"/>
      <c r="O25" s="152" t="s">
        <v>168</v>
      </c>
      <c r="P25" s="10" t="s">
        <v>73</v>
      </c>
      <c r="Q25" s="317" t="s">
        <v>118</v>
      </c>
    </row>
    <row r="26" spans="1:17" ht="19.05" customHeight="1" x14ac:dyDescent="0.3">
      <c r="A26" s="210"/>
      <c r="B26" s="197"/>
      <c r="C26" s="186"/>
      <c r="D26" s="186"/>
      <c r="E26" s="278"/>
      <c r="F26" s="268"/>
      <c r="G26" s="268"/>
      <c r="H26" s="81">
        <v>2784</v>
      </c>
      <c r="I26" s="81">
        <v>2573</v>
      </c>
      <c r="J26" s="81">
        <f>22034/11</f>
        <v>2003.090909090909</v>
      </c>
      <c r="K26" s="81">
        <v>2160.1999999999998</v>
      </c>
      <c r="L26" s="81">
        <v>2057</v>
      </c>
      <c r="M26" s="81">
        <v>2426</v>
      </c>
      <c r="N26" s="81">
        <f>AVERAGE(G25:M27)</f>
        <v>2356.8987012987013</v>
      </c>
      <c r="O26" s="152" t="s">
        <v>170</v>
      </c>
      <c r="P26" s="3" t="s">
        <v>47</v>
      </c>
      <c r="Q26" s="318"/>
    </row>
    <row r="27" spans="1:17" ht="16.5" customHeight="1" x14ac:dyDescent="0.3">
      <c r="A27" s="210"/>
      <c r="B27" s="197"/>
      <c r="C27" s="186"/>
      <c r="D27" s="208"/>
      <c r="E27" s="278"/>
      <c r="F27" s="269"/>
      <c r="G27" s="269"/>
      <c r="H27" s="82"/>
      <c r="I27" s="82"/>
      <c r="J27" s="82"/>
      <c r="K27" s="82"/>
      <c r="L27" s="82"/>
      <c r="M27" s="82"/>
      <c r="N27" s="82"/>
      <c r="O27" s="153" t="s">
        <v>169</v>
      </c>
      <c r="P27" s="5" t="s">
        <v>48</v>
      </c>
      <c r="Q27" s="318"/>
    </row>
    <row r="28" spans="1:17" ht="22.05" customHeight="1" x14ac:dyDescent="0.3">
      <c r="A28" s="210"/>
      <c r="B28" s="197"/>
      <c r="C28" s="186"/>
      <c r="D28" s="12" t="s">
        <v>74</v>
      </c>
      <c r="E28" s="280"/>
      <c r="F28" s="7">
        <v>0.95</v>
      </c>
      <c r="G28" s="7">
        <f>95%/F28</f>
        <v>1</v>
      </c>
      <c r="H28" s="131">
        <f>97.56%/F28</f>
        <v>1.0269473684210526</v>
      </c>
      <c r="I28" s="131">
        <f>97%/F28</f>
        <v>1.0210526315789474</v>
      </c>
      <c r="J28" s="131">
        <v>0.96850000000000003</v>
      </c>
      <c r="K28" s="131">
        <v>0.97</v>
      </c>
      <c r="L28" s="131">
        <v>0.98</v>
      </c>
      <c r="M28" s="131">
        <v>0.97</v>
      </c>
      <c r="N28" s="131">
        <f>AVERAGE(I28:K28)</f>
        <v>0.98651754385964929</v>
      </c>
      <c r="O28" s="131"/>
      <c r="P28" s="3" t="s">
        <v>73</v>
      </c>
      <c r="Q28" s="318"/>
    </row>
    <row r="29" spans="1:17" ht="14.55" customHeight="1" x14ac:dyDescent="0.3">
      <c r="A29" s="210"/>
      <c r="B29" s="197"/>
      <c r="C29" s="207" t="s">
        <v>116</v>
      </c>
      <c r="D29" s="188" t="s">
        <v>107</v>
      </c>
      <c r="E29" s="323">
        <v>0.05</v>
      </c>
      <c r="F29" s="308" t="s">
        <v>117</v>
      </c>
      <c r="G29" s="308">
        <v>0.9</v>
      </c>
      <c r="H29" s="308">
        <v>0.9</v>
      </c>
      <c r="I29" s="132"/>
      <c r="J29" s="308">
        <v>0.9</v>
      </c>
      <c r="K29" s="308">
        <v>0.9</v>
      </c>
      <c r="L29" s="308">
        <v>0.92</v>
      </c>
      <c r="M29" s="308">
        <v>0.9</v>
      </c>
      <c r="N29" s="132"/>
      <c r="O29" s="132"/>
      <c r="P29" s="17" t="s">
        <v>75</v>
      </c>
      <c r="Q29" s="318"/>
    </row>
    <row r="30" spans="1:17" ht="14.55" customHeight="1" x14ac:dyDescent="0.3">
      <c r="A30" s="210"/>
      <c r="B30" s="197"/>
      <c r="C30" s="186"/>
      <c r="D30" s="189"/>
      <c r="E30" s="324"/>
      <c r="F30" s="311"/>
      <c r="G30" s="313"/>
      <c r="H30" s="313"/>
      <c r="I30" s="133">
        <v>0.91</v>
      </c>
      <c r="J30" s="309"/>
      <c r="K30" s="309"/>
      <c r="L30" s="309"/>
      <c r="M30" s="309"/>
      <c r="N30" s="133">
        <f>AVERAGE(G29:M31)</f>
        <v>0.90428571428571447</v>
      </c>
      <c r="O30" s="133"/>
      <c r="P30" s="18" t="s">
        <v>86</v>
      </c>
      <c r="Q30" s="318"/>
    </row>
    <row r="31" spans="1:17" ht="14.55" customHeight="1" x14ac:dyDescent="0.3">
      <c r="A31" s="210"/>
      <c r="B31" s="197"/>
      <c r="C31" s="186"/>
      <c r="D31" s="190"/>
      <c r="E31" s="324"/>
      <c r="F31" s="312"/>
      <c r="G31" s="314"/>
      <c r="H31" s="314"/>
      <c r="I31" s="134"/>
      <c r="J31" s="310"/>
      <c r="K31" s="310"/>
      <c r="L31" s="310"/>
      <c r="M31" s="310"/>
      <c r="N31" s="134"/>
      <c r="O31" s="134"/>
      <c r="P31" s="19" t="s">
        <v>89</v>
      </c>
      <c r="Q31" s="318"/>
    </row>
    <row r="32" spans="1:17" ht="14.55" customHeight="1" x14ac:dyDescent="0.3">
      <c r="A32" s="210"/>
      <c r="B32" s="197"/>
      <c r="C32" s="186"/>
      <c r="D32" s="188" t="s">
        <v>83</v>
      </c>
      <c r="E32" s="324"/>
      <c r="F32" s="308" t="s">
        <v>117</v>
      </c>
      <c r="G32" s="315">
        <v>0.81</v>
      </c>
      <c r="H32" s="315">
        <v>0.87</v>
      </c>
      <c r="I32" s="133"/>
      <c r="J32" s="308">
        <v>0.6</v>
      </c>
      <c r="K32" s="308">
        <v>0.7</v>
      </c>
      <c r="L32" s="308">
        <v>0.76</v>
      </c>
      <c r="M32" s="308">
        <v>0.7</v>
      </c>
      <c r="N32" s="133"/>
      <c r="O32" s="326" t="s">
        <v>171</v>
      </c>
      <c r="P32" s="18" t="s">
        <v>85</v>
      </c>
      <c r="Q32" s="318"/>
    </row>
    <row r="33" spans="1:17" ht="41.55" customHeight="1" x14ac:dyDescent="0.3">
      <c r="A33" s="210"/>
      <c r="B33" s="197"/>
      <c r="C33" s="186"/>
      <c r="D33" s="189"/>
      <c r="E33" s="324"/>
      <c r="F33" s="311"/>
      <c r="G33" s="313"/>
      <c r="H33" s="313"/>
      <c r="I33" s="133">
        <v>0.75949999999999995</v>
      </c>
      <c r="J33" s="309"/>
      <c r="K33" s="309"/>
      <c r="L33" s="309"/>
      <c r="M33" s="309"/>
      <c r="N33" s="133">
        <f>AVERAGE(G32:M34)</f>
        <v>0.74278571428571438</v>
      </c>
      <c r="O33" s="327"/>
      <c r="P33" s="18" t="s">
        <v>90</v>
      </c>
      <c r="Q33" s="318"/>
    </row>
    <row r="34" spans="1:17" ht="14.55" customHeight="1" x14ac:dyDescent="0.3">
      <c r="A34" s="210"/>
      <c r="B34" s="197"/>
      <c r="C34" s="186"/>
      <c r="D34" s="190"/>
      <c r="E34" s="324"/>
      <c r="F34" s="312"/>
      <c r="G34" s="314"/>
      <c r="H34" s="314"/>
      <c r="I34" s="134"/>
      <c r="J34" s="310"/>
      <c r="K34" s="310"/>
      <c r="L34" s="310"/>
      <c r="M34" s="310"/>
      <c r="N34" s="134"/>
      <c r="O34" s="154" t="s">
        <v>172</v>
      </c>
      <c r="P34" s="19" t="s">
        <v>87</v>
      </c>
      <c r="Q34" s="318"/>
    </row>
    <row r="35" spans="1:17" ht="14.55" customHeight="1" x14ac:dyDescent="0.3">
      <c r="A35" s="210"/>
      <c r="B35" s="197"/>
      <c r="C35" s="186"/>
      <c r="D35" s="189" t="s">
        <v>84</v>
      </c>
      <c r="E35" s="324"/>
      <c r="F35" s="311" t="s">
        <v>117</v>
      </c>
      <c r="G35" s="315">
        <v>0.95</v>
      </c>
      <c r="H35" s="315">
        <v>0.95</v>
      </c>
      <c r="I35" s="308">
        <v>0.94</v>
      </c>
      <c r="J35" s="308">
        <v>0.9</v>
      </c>
      <c r="K35" s="308">
        <v>0.9</v>
      </c>
      <c r="L35" s="308">
        <v>0.96</v>
      </c>
      <c r="M35" s="308">
        <v>0.93</v>
      </c>
      <c r="N35" s="308">
        <f>AVERAGE(K35:M36)</f>
        <v>0.93</v>
      </c>
      <c r="O35" s="150"/>
      <c r="P35" s="18" t="s">
        <v>93</v>
      </c>
      <c r="Q35" s="318"/>
    </row>
    <row r="36" spans="1:17" ht="34.049999999999997" customHeight="1" x14ac:dyDescent="0.3">
      <c r="A36" s="210"/>
      <c r="B36" s="197"/>
      <c r="C36" s="208"/>
      <c r="D36" s="190"/>
      <c r="E36" s="328"/>
      <c r="F36" s="312"/>
      <c r="G36" s="314"/>
      <c r="H36" s="314"/>
      <c r="I36" s="312"/>
      <c r="J36" s="310"/>
      <c r="K36" s="310"/>
      <c r="L36" s="310"/>
      <c r="M36" s="310"/>
      <c r="N36" s="312"/>
      <c r="O36" s="7"/>
      <c r="P36" s="19" t="s">
        <v>88</v>
      </c>
      <c r="Q36" s="318"/>
    </row>
    <row r="37" spans="1:17" ht="14.55" customHeight="1" x14ac:dyDescent="0.3">
      <c r="A37" s="210"/>
      <c r="B37" s="197"/>
      <c r="C37" s="207" t="s">
        <v>43</v>
      </c>
      <c r="D37" s="207" t="s">
        <v>67</v>
      </c>
      <c r="E37" s="323">
        <v>2.5000000000000001E-2</v>
      </c>
      <c r="F37" s="308">
        <v>1</v>
      </c>
      <c r="G37" s="308">
        <v>1.01</v>
      </c>
      <c r="H37" s="308">
        <v>1.02</v>
      </c>
      <c r="I37" s="308">
        <v>0.84</v>
      </c>
      <c r="J37" s="308">
        <v>0.76</v>
      </c>
      <c r="K37" s="308">
        <v>1.03</v>
      </c>
      <c r="L37" s="308">
        <v>1</v>
      </c>
      <c r="M37" s="132"/>
      <c r="N37" s="308">
        <f>AVERAGE(I37:M39)</f>
        <v>0.91600000000000004</v>
      </c>
      <c r="O37" s="155" t="s">
        <v>173</v>
      </c>
      <c r="P37" s="20" t="s">
        <v>72</v>
      </c>
      <c r="Q37" s="318"/>
    </row>
    <row r="38" spans="1:17" ht="15" customHeight="1" thickBot="1" x14ac:dyDescent="0.35">
      <c r="A38" s="210"/>
      <c r="B38" s="197"/>
      <c r="C38" s="186"/>
      <c r="D38" s="186"/>
      <c r="E38" s="324"/>
      <c r="F38" s="311"/>
      <c r="G38" s="316"/>
      <c r="H38" s="316"/>
      <c r="I38" s="316"/>
      <c r="J38" s="311"/>
      <c r="K38" s="311"/>
      <c r="L38" s="311"/>
      <c r="M38" s="150">
        <v>0.95</v>
      </c>
      <c r="N38" s="311"/>
      <c r="O38" s="163" t="s">
        <v>174</v>
      </c>
      <c r="P38" s="32" t="s">
        <v>71</v>
      </c>
      <c r="Q38" s="319"/>
    </row>
    <row r="39" spans="1:17" ht="15" customHeight="1" thickBot="1" x14ac:dyDescent="0.35">
      <c r="A39" s="210"/>
      <c r="B39" s="198"/>
      <c r="C39" s="187"/>
      <c r="D39" s="187"/>
      <c r="E39" s="325"/>
      <c r="F39" s="316"/>
      <c r="G39" s="133"/>
      <c r="H39" s="150"/>
      <c r="I39" s="150"/>
      <c r="J39" s="316"/>
      <c r="K39" s="316"/>
      <c r="L39" s="316"/>
      <c r="M39" s="177"/>
      <c r="N39" s="316"/>
      <c r="O39" s="163" t="s">
        <v>189</v>
      </c>
      <c r="P39" s="164"/>
      <c r="Q39" s="157"/>
    </row>
    <row r="40" spans="1:17" ht="37.049999999999997" customHeight="1" x14ac:dyDescent="0.3">
      <c r="A40" s="210"/>
      <c r="B40" s="196" t="s">
        <v>20</v>
      </c>
      <c r="C40" s="185" t="s">
        <v>21</v>
      </c>
      <c r="D40" s="35" t="s">
        <v>22</v>
      </c>
      <c r="E40" s="277">
        <v>0.05</v>
      </c>
      <c r="F40" s="36" t="s">
        <v>23</v>
      </c>
      <c r="G40" s="169">
        <v>4.7E-2</v>
      </c>
      <c r="H40" s="161">
        <v>6.603808604625265E-2</v>
      </c>
      <c r="I40" s="161">
        <v>7.7975323035072375E-2</v>
      </c>
      <c r="J40" s="161">
        <v>3.6852137605518746E-2</v>
      </c>
      <c r="K40" s="176">
        <v>4.4971646800138876E-2</v>
      </c>
      <c r="L40" s="176">
        <v>6.4353227113151501E-2</v>
      </c>
      <c r="M40" s="161">
        <v>7.54974754974755E-2</v>
      </c>
      <c r="N40" s="161">
        <f>AVERAGE(G40:M40)</f>
        <v>5.8955413728229947E-2</v>
      </c>
      <c r="O40" s="170" t="s">
        <v>175</v>
      </c>
      <c r="P40" s="37" t="s">
        <v>80</v>
      </c>
      <c r="Q40" s="317" t="s">
        <v>118</v>
      </c>
    </row>
    <row r="41" spans="1:17" ht="29.4" thickBot="1" x14ac:dyDescent="0.35">
      <c r="A41" s="210"/>
      <c r="B41" s="197"/>
      <c r="C41" s="186"/>
      <c r="D41" s="13" t="s">
        <v>24</v>
      </c>
      <c r="E41" s="278"/>
      <c r="F41" s="165" t="s">
        <v>25</v>
      </c>
      <c r="G41" s="127">
        <v>2.0000000000000001E-4</v>
      </c>
      <c r="H41" s="166">
        <v>1.0430973681279928E-4</v>
      </c>
      <c r="I41" s="159">
        <v>1.4712911687554648E-4</v>
      </c>
      <c r="J41" s="167">
        <v>1.4613778705636744E-4</v>
      </c>
      <c r="K41" s="174">
        <v>6.9204953130424721E-5</v>
      </c>
      <c r="L41" s="174">
        <v>5.6791790440183642E-5</v>
      </c>
      <c r="M41" s="178">
        <v>1.092961092961093E-4</v>
      </c>
      <c r="N41" s="168">
        <f>AVERAGE(G41:M41)</f>
        <v>1.1898135623020441E-4</v>
      </c>
      <c r="O41" s="159"/>
      <c r="P41" s="21" t="s">
        <v>82</v>
      </c>
      <c r="Q41" s="318"/>
    </row>
    <row r="42" spans="1:17" ht="14.55" customHeight="1" x14ac:dyDescent="0.3">
      <c r="A42" s="210"/>
      <c r="B42" s="197"/>
      <c r="C42" s="186"/>
      <c r="D42" s="305" t="s">
        <v>56</v>
      </c>
      <c r="E42" s="278"/>
      <c r="F42" s="302" t="s">
        <v>57</v>
      </c>
      <c r="G42" s="320">
        <v>0</v>
      </c>
      <c r="H42" s="126"/>
      <c r="I42" s="126"/>
      <c r="J42" s="303">
        <v>0</v>
      </c>
      <c r="K42" s="171"/>
      <c r="L42" s="171"/>
      <c r="M42" s="171"/>
      <c r="N42" s="329">
        <f t="shared" ref="N42" si="0">AVERAGE(G42:I42)</f>
        <v>0</v>
      </c>
      <c r="O42" s="126"/>
      <c r="P42" s="6" t="s">
        <v>51</v>
      </c>
      <c r="Q42" s="318"/>
    </row>
    <row r="43" spans="1:17" ht="14.55" customHeight="1" x14ac:dyDescent="0.3">
      <c r="A43" s="210"/>
      <c r="B43" s="197"/>
      <c r="C43" s="186"/>
      <c r="D43" s="306"/>
      <c r="E43" s="278"/>
      <c r="F43" s="303"/>
      <c r="G43" s="321"/>
      <c r="H43" s="127">
        <v>0</v>
      </c>
      <c r="I43" s="127">
        <v>0</v>
      </c>
      <c r="J43" s="303"/>
      <c r="K43" s="171">
        <v>0</v>
      </c>
      <c r="L43" s="171">
        <v>0</v>
      </c>
      <c r="M43" s="171">
        <v>0</v>
      </c>
      <c r="N43" s="330"/>
      <c r="O43" s="127"/>
      <c r="P43" s="6" t="s">
        <v>52</v>
      </c>
      <c r="Q43" s="318"/>
    </row>
    <row r="44" spans="1:17" ht="14.55" customHeight="1" thickBot="1" x14ac:dyDescent="0.35">
      <c r="A44" s="210"/>
      <c r="B44" s="198"/>
      <c r="C44" s="187"/>
      <c r="D44" s="307"/>
      <c r="E44" s="279"/>
      <c r="F44" s="304"/>
      <c r="G44" s="322"/>
      <c r="H44" s="128"/>
      <c r="I44" s="128"/>
      <c r="J44" s="304"/>
      <c r="K44" s="172"/>
      <c r="L44" s="172"/>
      <c r="M44" s="172"/>
      <c r="N44" s="331"/>
      <c r="O44" s="128"/>
      <c r="P44" s="38" t="s">
        <v>59</v>
      </c>
      <c r="Q44" s="319"/>
    </row>
    <row r="45" spans="1:17" ht="31.8" thickBot="1" x14ac:dyDescent="0.35">
      <c r="A45" s="210"/>
      <c r="B45" s="28" t="s">
        <v>26</v>
      </c>
      <c r="C45" s="33" t="s">
        <v>27</v>
      </c>
      <c r="D45" s="34" t="s">
        <v>58</v>
      </c>
      <c r="E45" s="85">
        <v>0.05</v>
      </c>
      <c r="F45" s="39" t="s">
        <v>115</v>
      </c>
      <c r="G45" s="95" t="s">
        <v>156</v>
      </c>
      <c r="H45" s="130" t="s">
        <v>156</v>
      </c>
      <c r="I45" s="130" t="s">
        <v>156</v>
      </c>
      <c r="J45" s="162">
        <v>2</v>
      </c>
      <c r="K45" s="162">
        <v>1</v>
      </c>
      <c r="L45" s="162">
        <v>1</v>
      </c>
      <c r="M45" s="162">
        <v>1</v>
      </c>
      <c r="N45" s="130" t="s">
        <v>156</v>
      </c>
      <c r="O45" s="39"/>
      <c r="P45" s="129" t="s">
        <v>68</v>
      </c>
      <c r="Q45" s="31" t="s">
        <v>118</v>
      </c>
    </row>
    <row r="46" spans="1:17" ht="31.5" customHeight="1" x14ac:dyDescent="0.3">
      <c r="A46" s="210"/>
      <c r="B46" s="41"/>
      <c r="C46" s="204" t="s">
        <v>108</v>
      </c>
      <c r="D46" s="86" t="s">
        <v>125</v>
      </c>
      <c r="E46" s="277">
        <v>0.1</v>
      </c>
      <c r="F46" s="90">
        <v>44986</v>
      </c>
      <c r="G46" s="121"/>
      <c r="H46" s="121"/>
      <c r="I46" s="140">
        <v>1</v>
      </c>
      <c r="J46" s="140">
        <v>1</v>
      </c>
      <c r="K46" s="140">
        <v>1</v>
      </c>
      <c r="L46" s="140">
        <v>1</v>
      </c>
      <c r="M46" s="140">
        <v>1</v>
      </c>
      <c r="N46" s="140"/>
      <c r="O46" s="140" t="s">
        <v>176</v>
      </c>
      <c r="P46" s="87" t="s">
        <v>133</v>
      </c>
      <c r="Q46" s="317" t="s">
        <v>118</v>
      </c>
    </row>
    <row r="47" spans="1:17" ht="46.8" x14ac:dyDescent="0.3">
      <c r="A47" s="210"/>
      <c r="B47" s="41" t="s">
        <v>41</v>
      </c>
      <c r="C47" s="205"/>
      <c r="D47" s="88" t="s">
        <v>132</v>
      </c>
      <c r="E47" s="278"/>
      <c r="F47" s="91">
        <v>45261</v>
      </c>
      <c r="G47" s="122"/>
      <c r="H47" s="122"/>
      <c r="I47" s="122"/>
      <c r="J47" s="122"/>
      <c r="K47" s="122"/>
      <c r="L47" s="122"/>
      <c r="M47" s="122"/>
      <c r="N47" s="122"/>
      <c r="O47" s="122"/>
      <c r="P47" s="89" t="s">
        <v>110</v>
      </c>
      <c r="Q47" s="318"/>
    </row>
    <row r="48" spans="1:17" ht="31.8" thickBot="1" x14ac:dyDescent="0.35">
      <c r="A48" s="210"/>
      <c r="B48" s="41"/>
      <c r="C48" s="205"/>
      <c r="D48" s="88" t="s">
        <v>126</v>
      </c>
      <c r="E48" s="279"/>
      <c r="F48" s="91">
        <v>45261</v>
      </c>
      <c r="G48" s="96"/>
      <c r="H48" s="123"/>
      <c r="I48" s="123"/>
      <c r="J48" s="123"/>
      <c r="K48" s="123"/>
      <c r="L48" s="123"/>
      <c r="M48" s="123"/>
      <c r="N48" s="123"/>
      <c r="O48" s="123"/>
      <c r="P48" s="129" t="s">
        <v>111</v>
      </c>
      <c r="Q48" s="319"/>
    </row>
    <row r="49" spans="1:17" ht="14.55" customHeight="1" x14ac:dyDescent="0.3">
      <c r="A49" s="180" t="s">
        <v>28</v>
      </c>
      <c r="B49" s="214" t="s">
        <v>29</v>
      </c>
      <c r="C49" s="252" t="s">
        <v>32</v>
      </c>
      <c r="D49" s="49" t="s">
        <v>30</v>
      </c>
      <c r="E49" s="299">
        <v>0.05</v>
      </c>
      <c r="F49" s="50" t="s">
        <v>31</v>
      </c>
      <c r="G49" s="109">
        <v>0</v>
      </c>
      <c r="H49" s="125">
        <v>1</v>
      </c>
      <c r="I49" s="141">
        <v>0</v>
      </c>
      <c r="J49" s="109">
        <v>0</v>
      </c>
      <c r="K49" s="109"/>
      <c r="L49" s="109"/>
      <c r="M49" s="109">
        <v>4</v>
      </c>
      <c r="N49" s="109"/>
      <c r="O49" s="109"/>
      <c r="P49" s="51" t="s">
        <v>144</v>
      </c>
      <c r="Q49" s="245" t="s">
        <v>118</v>
      </c>
    </row>
    <row r="50" spans="1:17" ht="14.55" customHeight="1" x14ac:dyDescent="0.3">
      <c r="A50" s="181"/>
      <c r="B50" s="206"/>
      <c r="C50" s="251"/>
      <c r="D50" s="52" t="s">
        <v>33</v>
      </c>
      <c r="E50" s="300"/>
      <c r="F50" s="53">
        <v>0.75</v>
      </c>
      <c r="G50" s="124"/>
      <c r="H50" s="53"/>
      <c r="I50" s="53"/>
      <c r="J50" s="53"/>
      <c r="K50" s="53"/>
      <c r="L50" s="53"/>
      <c r="M50" s="53"/>
      <c r="N50" s="53"/>
      <c r="O50" s="53"/>
      <c r="P50" s="54" t="s">
        <v>145</v>
      </c>
      <c r="Q50" s="246"/>
    </row>
    <row r="51" spans="1:17" ht="28.95" customHeight="1" x14ac:dyDescent="0.3">
      <c r="A51" s="181"/>
      <c r="B51" s="206"/>
      <c r="C51" s="250" t="s">
        <v>60</v>
      </c>
      <c r="D51" s="250" t="s">
        <v>81</v>
      </c>
      <c r="E51" s="300"/>
      <c r="F51" s="248" t="s">
        <v>34</v>
      </c>
      <c r="G51" s="258">
        <v>3</v>
      </c>
      <c r="H51" s="258">
        <v>2</v>
      </c>
      <c r="I51" s="258">
        <v>2</v>
      </c>
      <c r="J51" s="258">
        <v>3</v>
      </c>
      <c r="K51" s="258">
        <v>2</v>
      </c>
      <c r="L51" s="258">
        <v>4</v>
      </c>
      <c r="M51" s="258">
        <v>2</v>
      </c>
      <c r="N51" s="256">
        <f>AVERAGE(G51:L52)</f>
        <v>2.6666666666666665</v>
      </c>
      <c r="O51" s="156" t="s">
        <v>177</v>
      </c>
      <c r="P51" s="23" t="s">
        <v>147</v>
      </c>
      <c r="Q51" s="246"/>
    </row>
    <row r="52" spans="1:17" ht="28.5" customHeight="1" x14ac:dyDescent="0.3">
      <c r="A52" s="181"/>
      <c r="B52" s="206"/>
      <c r="C52" s="251"/>
      <c r="D52" s="251"/>
      <c r="E52" s="300"/>
      <c r="F52" s="249"/>
      <c r="G52" s="259"/>
      <c r="H52" s="259"/>
      <c r="I52" s="259"/>
      <c r="J52" s="259"/>
      <c r="K52" s="259"/>
      <c r="L52" s="259"/>
      <c r="M52" s="259"/>
      <c r="N52" s="257"/>
      <c r="O52" s="149" t="s">
        <v>178</v>
      </c>
      <c r="P52" s="23" t="s">
        <v>146</v>
      </c>
      <c r="Q52" s="246"/>
    </row>
    <row r="53" spans="1:17" ht="21.45" customHeight="1" x14ac:dyDescent="0.3">
      <c r="A53" s="181"/>
      <c r="B53" s="206"/>
      <c r="C53" s="250" t="s">
        <v>61</v>
      </c>
      <c r="D53" s="250" t="s">
        <v>134</v>
      </c>
      <c r="E53" s="300"/>
      <c r="F53" s="248" t="s">
        <v>135</v>
      </c>
      <c r="G53" s="248">
        <v>1</v>
      </c>
      <c r="H53" s="248">
        <v>1</v>
      </c>
      <c r="I53" s="248">
        <v>1</v>
      </c>
      <c r="J53" s="248">
        <v>1</v>
      </c>
      <c r="K53" s="248">
        <v>1</v>
      </c>
      <c r="L53" s="248">
        <v>1</v>
      </c>
      <c r="M53" s="248">
        <v>1</v>
      </c>
      <c r="N53" s="248"/>
      <c r="O53" s="143"/>
      <c r="P53" s="55" t="s">
        <v>136</v>
      </c>
      <c r="Q53" s="246"/>
    </row>
    <row r="54" spans="1:17" ht="24" customHeight="1" x14ac:dyDescent="0.3">
      <c r="A54" s="181"/>
      <c r="B54" s="206"/>
      <c r="C54" s="260"/>
      <c r="D54" s="251"/>
      <c r="E54" s="300"/>
      <c r="F54" s="249"/>
      <c r="G54" s="249"/>
      <c r="H54" s="249"/>
      <c r="I54" s="249"/>
      <c r="J54" s="249"/>
      <c r="K54" s="249"/>
      <c r="L54" s="249"/>
      <c r="M54" s="249"/>
      <c r="N54" s="249"/>
      <c r="O54" s="144"/>
      <c r="P54" s="55" t="s">
        <v>137</v>
      </c>
      <c r="Q54" s="246"/>
    </row>
    <row r="55" spans="1:17" ht="34.049999999999997" customHeight="1" x14ac:dyDescent="0.3">
      <c r="A55" s="181"/>
      <c r="B55" s="206"/>
      <c r="C55" s="260"/>
      <c r="D55" s="250" t="s">
        <v>138</v>
      </c>
      <c r="E55" s="300"/>
      <c r="F55" s="53" t="s">
        <v>139</v>
      </c>
      <c r="G55" s="142">
        <v>0</v>
      </c>
      <c r="H55" s="142">
        <v>0</v>
      </c>
      <c r="I55" s="142">
        <v>1</v>
      </c>
      <c r="J55" s="142">
        <v>0</v>
      </c>
      <c r="K55" s="142">
        <v>9</v>
      </c>
      <c r="L55" s="142">
        <v>4</v>
      </c>
      <c r="M55" s="142">
        <v>4</v>
      </c>
      <c r="N55" s="142"/>
      <c r="O55" s="148"/>
      <c r="P55" s="78" t="s">
        <v>142</v>
      </c>
      <c r="Q55" s="246"/>
    </row>
    <row r="56" spans="1:17" ht="28.05" customHeight="1" x14ac:dyDescent="0.3">
      <c r="A56" s="181"/>
      <c r="B56" s="206"/>
      <c r="C56" s="251"/>
      <c r="D56" s="251"/>
      <c r="E56" s="300"/>
      <c r="F56" s="76" t="s">
        <v>140</v>
      </c>
      <c r="G56" s="76"/>
      <c r="H56" s="76"/>
      <c r="I56" s="76"/>
      <c r="J56" s="76"/>
      <c r="K56" s="76"/>
      <c r="L56" s="76"/>
      <c r="M56" s="76"/>
      <c r="N56" s="76"/>
      <c r="O56" s="76"/>
      <c r="P56" s="78" t="s">
        <v>143</v>
      </c>
      <c r="Q56" s="246"/>
    </row>
    <row r="57" spans="1:17" ht="72.599999999999994" thickBot="1" x14ac:dyDescent="0.35">
      <c r="A57" s="181"/>
      <c r="B57" s="215"/>
      <c r="C57" s="56" t="s">
        <v>62</v>
      </c>
      <c r="D57" s="57" t="s">
        <v>35</v>
      </c>
      <c r="E57" s="301"/>
      <c r="F57" s="58" t="s">
        <v>141</v>
      </c>
      <c r="G57" s="58"/>
      <c r="H57" s="58"/>
      <c r="I57" s="58" t="s">
        <v>163</v>
      </c>
      <c r="J57" s="58" t="s">
        <v>163</v>
      </c>
      <c r="K57" s="58" t="s">
        <v>163</v>
      </c>
      <c r="L57" s="58" t="s">
        <v>163</v>
      </c>
      <c r="M57" s="58" t="s">
        <v>163</v>
      </c>
      <c r="N57" s="58"/>
      <c r="O57" s="58"/>
      <c r="P57" s="77" t="s">
        <v>148</v>
      </c>
      <c r="Q57" s="247"/>
    </row>
    <row r="58" spans="1:17" ht="28.95" customHeight="1" x14ac:dyDescent="0.3">
      <c r="A58" s="181"/>
      <c r="B58" s="211" t="s">
        <v>36</v>
      </c>
      <c r="C58" s="243" t="s">
        <v>37</v>
      </c>
      <c r="D58" s="59" t="s">
        <v>64</v>
      </c>
      <c r="E58" s="253">
        <v>0.05</v>
      </c>
      <c r="F58" s="60">
        <v>0</v>
      </c>
      <c r="G58" s="60">
        <v>0</v>
      </c>
      <c r="H58" s="60">
        <v>0</v>
      </c>
      <c r="I58" s="60">
        <v>0</v>
      </c>
      <c r="J58" s="60">
        <v>1</v>
      </c>
      <c r="K58" s="60">
        <v>3</v>
      </c>
      <c r="L58" s="60">
        <v>4</v>
      </c>
      <c r="M58" s="60">
        <v>2</v>
      </c>
      <c r="N58" s="60"/>
      <c r="O58" s="60"/>
      <c r="P58" s="61" t="s">
        <v>76</v>
      </c>
      <c r="Q58" s="245" t="s">
        <v>118</v>
      </c>
    </row>
    <row r="59" spans="1:17" ht="20.55" customHeight="1" x14ac:dyDescent="0.3">
      <c r="A59" s="181"/>
      <c r="B59" s="212"/>
      <c r="C59" s="244"/>
      <c r="D59" s="45" t="s">
        <v>65</v>
      </c>
      <c r="E59" s="254"/>
      <c r="F59" s="62" t="s">
        <v>113</v>
      </c>
      <c r="G59" s="62"/>
      <c r="H59" s="62"/>
      <c r="I59" s="62"/>
      <c r="J59" s="62" t="s">
        <v>185</v>
      </c>
      <c r="K59" s="62" t="s">
        <v>185</v>
      </c>
      <c r="L59" s="62" t="s">
        <v>185</v>
      </c>
      <c r="M59" s="62" t="s">
        <v>185</v>
      </c>
      <c r="N59" s="62"/>
      <c r="O59" s="62"/>
      <c r="P59" s="63" t="s">
        <v>63</v>
      </c>
      <c r="Q59" s="246"/>
    </row>
    <row r="60" spans="1:17" ht="31.8" thickBot="1" x14ac:dyDescent="0.35">
      <c r="A60" s="181"/>
      <c r="B60" s="213"/>
      <c r="C60" s="65" t="s">
        <v>40</v>
      </c>
      <c r="D60" s="42" t="s">
        <v>38</v>
      </c>
      <c r="E60" s="255"/>
      <c r="F60" s="66" t="s">
        <v>39</v>
      </c>
      <c r="G60" s="66"/>
      <c r="H60" s="66"/>
      <c r="I60" s="66"/>
      <c r="J60" s="66"/>
      <c r="K60" s="66"/>
      <c r="L60" s="66"/>
      <c r="M60" s="66"/>
      <c r="N60" s="66"/>
      <c r="O60" s="66"/>
      <c r="P60" s="27" t="s">
        <v>77</v>
      </c>
      <c r="Q60" s="247"/>
    </row>
    <row r="61" spans="1:17" ht="63" thickBot="1" x14ac:dyDescent="0.35">
      <c r="A61" s="182"/>
      <c r="B61" s="67" t="s">
        <v>41</v>
      </c>
      <c r="C61" s="68" t="s">
        <v>42</v>
      </c>
      <c r="D61" s="69" t="s">
        <v>94</v>
      </c>
      <c r="E61" s="79">
        <v>0.05</v>
      </c>
      <c r="F61" s="70" t="s">
        <v>95</v>
      </c>
      <c r="G61" s="110">
        <v>1</v>
      </c>
      <c r="H61" s="110">
        <v>1</v>
      </c>
      <c r="I61" s="110">
        <v>1</v>
      </c>
      <c r="J61" s="110">
        <v>1</v>
      </c>
      <c r="K61" s="110">
        <v>1</v>
      </c>
      <c r="L61" s="110">
        <v>1</v>
      </c>
      <c r="M61" s="110">
        <v>1</v>
      </c>
      <c r="N61" s="110"/>
      <c r="O61" s="110"/>
      <c r="P61" s="71" t="s">
        <v>96</v>
      </c>
      <c r="Q61" s="72" t="s">
        <v>118</v>
      </c>
    </row>
    <row r="62" spans="1:17" ht="15" thickTop="1" x14ac:dyDescent="0.3"/>
    <row r="69" spans="3:9" x14ac:dyDescent="0.3">
      <c r="C69" s="135"/>
      <c r="D69" s="135"/>
      <c r="E69" s="135"/>
      <c r="F69" s="136"/>
    </row>
    <row r="77" spans="3:9" x14ac:dyDescent="0.3">
      <c r="I77" s="9"/>
    </row>
    <row r="78" spans="3:9" x14ac:dyDescent="0.3">
      <c r="I78" s="9"/>
    </row>
    <row r="79" spans="3:9" x14ac:dyDescent="0.3">
      <c r="I79" s="9"/>
    </row>
    <row r="80" spans="3:9" x14ac:dyDescent="0.3">
      <c r="I80" s="9"/>
    </row>
    <row r="81" spans="9:9" x14ac:dyDescent="0.3">
      <c r="I81" s="9"/>
    </row>
    <row r="82" spans="9:9" x14ac:dyDescent="0.3">
      <c r="I82" s="9"/>
    </row>
  </sheetData>
  <mergeCells count="151">
    <mergeCell ref="N15:N16"/>
    <mergeCell ref="N42:N44"/>
    <mergeCell ref="H37:H38"/>
    <mergeCell ref="H29:H31"/>
    <mergeCell ref="H32:H34"/>
    <mergeCell ref="H35:H36"/>
    <mergeCell ref="K15:K16"/>
    <mergeCell ref="K51:K52"/>
    <mergeCell ref="K53:K54"/>
    <mergeCell ref="N53:N54"/>
    <mergeCell ref="M15:M16"/>
    <mergeCell ref="M51:M52"/>
    <mergeCell ref="M53:M54"/>
    <mergeCell ref="M35:M36"/>
    <mergeCell ref="M32:M34"/>
    <mergeCell ref="M29:M31"/>
    <mergeCell ref="N35:N36"/>
    <mergeCell ref="J42:J44"/>
    <mergeCell ref="K29:K31"/>
    <mergeCell ref="K32:K34"/>
    <mergeCell ref="K35:K36"/>
    <mergeCell ref="K37:K39"/>
    <mergeCell ref="N37:N39"/>
    <mergeCell ref="J37:J39"/>
    <mergeCell ref="Q46:Q48"/>
    <mergeCell ref="Q25:Q38"/>
    <mergeCell ref="Q18:Q24"/>
    <mergeCell ref="G51:G52"/>
    <mergeCell ref="G53:G54"/>
    <mergeCell ref="Q40:Q44"/>
    <mergeCell ref="G42:G44"/>
    <mergeCell ref="Q49:Q57"/>
    <mergeCell ref="E37:E39"/>
    <mergeCell ref="J29:J31"/>
    <mergeCell ref="J32:J34"/>
    <mergeCell ref="J35:J36"/>
    <mergeCell ref="O32:O33"/>
    <mergeCell ref="H53:H54"/>
    <mergeCell ref="I53:I54"/>
    <mergeCell ref="I18:I20"/>
    <mergeCell ref="I35:I36"/>
    <mergeCell ref="I37:I38"/>
    <mergeCell ref="H51:H52"/>
    <mergeCell ref="I51:I52"/>
    <mergeCell ref="E29:E36"/>
    <mergeCell ref="G35:G36"/>
    <mergeCell ref="G37:G38"/>
    <mergeCell ref="F32:F34"/>
    <mergeCell ref="E40:E44"/>
    <mergeCell ref="E46:E48"/>
    <mergeCell ref="E49:E57"/>
    <mergeCell ref="F15:F16"/>
    <mergeCell ref="F42:F44"/>
    <mergeCell ref="D42:D44"/>
    <mergeCell ref="L15:L16"/>
    <mergeCell ref="L29:L31"/>
    <mergeCell ref="L32:L34"/>
    <mergeCell ref="L35:L36"/>
    <mergeCell ref="I15:I16"/>
    <mergeCell ref="J15:J16"/>
    <mergeCell ref="F29:F31"/>
    <mergeCell ref="F35:F36"/>
    <mergeCell ref="G29:G31"/>
    <mergeCell ref="G32:G34"/>
    <mergeCell ref="F37:F39"/>
    <mergeCell ref="L37:L39"/>
    <mergeCell ref="D11:D14"/>
    <mergeCell ref="C11:C14"/>
    <mergeCell ref="F11:F14"/>
    <mergeCell ref="D18:D20"/>
    <mergeCell ref="F18:F20"/>
    <mergeCell ref="C18:C23"/>
    <mergeCell ref="C15:C16"/>
    <mergeCell ref="D15:D16"/>
    <mergeCell ref="D25:D27"/>
    <mergeCell ref="Q9:Q10"/>
    <mergeCell ref="Q11:Q16"/>
    <mergeCell ref="D7:D8"/>
    <mergeCell ref="F7:F8"/>
    <mergeCell ref="E4:E5"/>
    <mergeCell ref="G25:G27"/>
    <mergeCell ref="E6:E8"/>
    <mergeCell ref="E9:E10"/>
    <mergeCell ref="E11:E14"/>
    <mergeCell ref="E15:E16"/>
    <mergeCell ref="E18:E24"/>
    <mergeCell ref="E25:E28"/>
    <mergeCell ref="F25:F27"/>
    <mergeCell ref="O11:O14"/>
    <mergeCell ref="O21:O23"/>
    <mergeCell ref="G15:G16"/>
    <mergeCell ref="H15:H16"/>
    <mergeCell ref="N7:N8"/>
    <mergeCell ref="G7:G8"/>
    <mergeCell ref="H7:H8"/>
    <mergeCell ref="I7:I8"/>
    <mergeCell ref="H18:H20"/>
    <mergeCell ref="G18:G20"/>
    <mergeCell ref="F21:F23"/>
    <mergeCell ref="C58:C59"/>
    <mergeCell ref="Q58:Q60"/>
    <mergeCell ref="F53:F54"/>
    <mergeCell ref="D53:D54"/>
    <mergeCell ref="C49:C50"/>
    <mergeCell ref="C51:C52"/>
    <mergeCell ref="D51:D52"/>
    <mergeCell ref="F51:F52"/>
    <mergeCell ref="E58:E60"/>
    <mergeCell ref="N51:N52"/>
    <mergeCell ref="J51:J52"/>
    <mergeCell ref="J53:J54"/>
    <mergeCell ref="L51:L52"/>
    <mergeCell ref="L53:L54"/>
    <mergeCell ref="C53:C56"/>
    <mergeCell ref="D55:D56"/>
    <mergeCell ref="Q1:Q2"/>
    <mergeCell ref="A4:A5"/>
    <mergeCell ref="D4:D5"/>
    <mergeCell ref="F4:F5"/>
    <mergeCell ref="P4:P5"/>
    <mergeCell ref="Q4:Q5"/>
    <mergeCell ref="B4:C5"/>
    <mergeCell ref="B1:P1"/>
    <mergeCell ref="B2:P2"/>
    <mergeCell ref="A1:A2"/>
    <mergeCell ref="O4:O5"/>
    <mergeCell ref="N4:N5"/>
    <mergeCell ref="A49:A61"/>
    <mergeCell ref="C6:C8"/>
    <mergeCell ref="C40:C44"/>
    <mergeCell ref="D29:D31"/>
    <mergeCell ref="A6:A10"/>
    <mergeCell ref="C9:C10"/>
    <mergeCell ref="B9:B10"/>
    <mergeCell ref="B18:B24"/>
    <mergeCell ref="C25:C28"/>
    <mergeCell ref="B6:B8"/>
    <mergeCell ref="A11:A17"/>
    <mergeCell ref="C46:C48"/>
    <mergeCell ref="B11:B16"/>
    <mergeCell ref="C29:C36"/>
    <mergeCell ref="A18:A48"/>
    <mergeCell ref="D35:D36"/>
    <mergeCell ref="B58:B60"/>
    <mergeCell ref="B40:B44"/>
    <mergeCell ref="D21:D23"/>
    <mergeCell ref="D32:D34"/>
    <mergeCell ref="B49:B57"/>
    <mergeCell ref="D37:D39"/>
    <mergeCell ref="C37:C39"/>
    <mergeCell ref="B25:B39"/>
  </mergeCells>
  <phoneticPr fontId="24" type="noConversion"/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 2023 DEPT PRD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Dadan</dc:creator>
  <cp:lastModifiedBy>Agung</cp:lastModifiedBy>
  <dcterms:created xsi:type="dcterms:W3CDTF">2022-12-13T08:04:33Z</dcterms:created>
  <dcterms:modified xsi:type="dcterms:W3CDTF">2023-08-14T05:57:28Z</dcterms:modified>
</cp:coreProperties>
</file>