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26\Share\GATRIA FOR GUNAWAN-RUBY\9. BSC\"/>
    </mc:Choice>
  </mc:AlternateContent>
  <xr:revisionPtr revIDLastSave="0" documentId="13_ncr:1_{C490AED5-34CF-4A8E-A7F7-D9CFA8AEFD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SC JULI ENG" sheetId="3" r:id="rId1"/>
    <sheet name="JAN-JUN ENG" sheetId="1" r:id="rId2"/>
    <sheet name="REAMRK" sheetId="2" r:id="rId3"/>
  </sheets>
  <definedNames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0" localSheetId="2">#REF!</definedName>
    <definedName name="Excel_BuiltIn_Print_Area_10">#REF!</definedName>
    <definedName name="Excel_BuiltIn_Print_Area_11" localSheetId="2">#REF!</definedName>
    <definedName name="Excel_BuiltIn_Print_Area_11">#REF!</definedName>
    <definedName name="Excel_BuiltIn_Print_Area_12" localSheetId="2">#REF!</definedName>
    <definedName name="Excel_BuiltIn_Print_Area_12">#REF!</definedName>
    <definedName name="Excel_BuiltIn_Print_Area_13" localSheetId="2">#REF!</definedName>
    <definedName name="Excel_BuiltIn_Print_Area_13">#REF!</definedName>
    <definedName name="Excel_BuiltIn_Print_Area_14" localSheetId="2">#REF!</definedName>
    <definedName name="Excel_BuiltIn_Print_Area_14">#REF!</definedName>
    <definedName name="Excel_BuiltIn_Print_Area_15" localSheetId="2">#REF!</definedName>
    <definedName name="Excel_BuiltIn_Print_Area_15">#REF!</definedName>
    <definedName name="Excel_BuiltIn_Print_Area_16" localSheetId="2">#REF!</definedName>
    <definedName name="Excel_BuiltIn_Print_Area_16">#REF!</definedName>
    <definedName name="Excel_BuiltIn_Print_Area_17" localSheetId="2">#REF!</definedName>
    <definedName name="Excel_BuiltIn_Print_Area_17">#REF!</definedName>
    <definedName name="Excel_BuiltIn_Print_Area_18" localSheetId="2">#REF!</definedName>
    <definedName name="Excel_BuiltIn_Print_Area_18">#REF!</definedName>
    <definedName name="Excel_BuiltIn_Print_Area_19" localSheetId="2">#REF!</definedName>
    <definedName name="Excel_BuiltIn_Print_Area_19">#REF!</definedName>
    <definedName name="Excel_BuiltIn_Print_Area_2" localSheetId="2">#REF!</definedName>
    <definedName name="Excel_BuiltIn_Print_Area_2">#REF!</definedName>
    <definedName name="Excel_BuiltIn_Print_Area_20" localSheetId="2">#REF!</definedName>
    <definedName name="Excel_BuiltIn_Print_Area_20">#REF!</definedName>
    <definedName name="Excel_BuiltIn_Print_Area_21" localSheetId="2">#REF!</definedName>
    <definedName name="Excel_BuiltIn_Print_Area_21">#REF!</definedName>
    <definedName name="Excel_BuiltIn_Print_Area_22" localSheetId="2">#REF!</definedName>
    <definedName name="Excel_BuiltIn_Print_Area_22">#REF!</definedName>
    <definedName name="Excel_BuiltIn_Print_Area_23" localSheetId="2">#REF!</definedName>
    <definedName name="Excel_BuiltIn_Print_Area_23">#REF!</definedName>
    <definedName name="Excel_BuiltIn_Print_Area_24" localSheetId="2">#REF!</definedName>
    <definedName name="Excel_BuiltIn_Print_Area_24">#REF!</definedName>
    <definedName name="Excel_BuiltIn_Print_Area_25" localSheetId="2">#REF!</definedName>
    <definedName name="Excel_BuiltIn_Print_Area_25">#REF!</definedName>
    <definedName name="Excel_BuiltIn_Print_Area_26" localSheetId="2">#REF!</definedName>
    <definedName name="Excel_BuiltIn_Print_Area_26">#REF!</definedName>
    <definedName name="Excel_BuiltIn_Print_Area_27" localSheetId="2">#REF!</definedName>
    <definedName name="Excel_BuiltIn_Print_Area_27">#REF!</definedName>
    <definedName name="Excel_BuiltIn_Print_Area_28" localSheetId="2">#REF!</definedName>
    <definedName name="Excel_BuiltIn_Print_Area_28">#REF!</definedName>
    <definedName name="Excel_BuiltIn_Print_Area_29" localSheetId="2">#REF!</definedName>
    <definedName name="Excel_BuiltIn_Print_Area_29">#REF!</definedName>
    <definedName name="Excel_BuiltIn_Print_Area_3" localSheetId="2">#REF!</definedName>
    <definedName name="Excel_BuiltIn_Print_Area_3">#REF!</definedName>
    <definedName name="Excel_BuiltIn_Print_Area_30" localSheetId="2">#REF!</definedName>
    <definedName name="Excel_BuiltIn_Print_Area_30">#REF!</definedName>
    <definedName name="Excel_BuiltIn_Print_Area_31" localSheetId="2">#REF!</definedName>
    <definedName name="Excel_BuiltIn_Print_Area_31">#REF!</definedName>
    <definedName name="Excel_BuiltIn_Print_Area_32" localSheetId="2">#REF!</definedName>
    <definedName name="Excel_BuiltIn_Print_Area_32">#REF!</definedName>
    <definedName name="Excel_BuiltIn_Print_Area_33" localSheetId="2">#REF!</definedName>
    <definedName name="Excel_BuiltIn_Print_Area_33">#REF!</definedName>
    <definedName name="Excel_BuiltIn_Print_Area_34" localSheetId="2">#REF!</definedName>
    <definedName name="Excel_BuiltIn_Print_Area_34">#REF!</definedName>
    <definedName name="Excel_BuiltIn_Print_Area_35" localSheetId="2">#REF!</definedName>
    <definedName name="Excel_BuiltIn_Print_Area_35">#REF!</definedName>
    <definedName name="Excel_BuiltIn_Print_Area_36" localSheetId="2">#REF!</definedName>
    <definedName name="Excel_BuiltIn_Print_Area_36">#REF!</definedName>
    <definedName name="Excel_BuiltIn_Print_Area_37" localSheetId="2">#REF!</definedName>
    <definedName name="Excel_BuiltIn_Print_Area_37">#REF!</definedName>
    <definedName name="Excel_BuiltIn_Print_Area_38" localSheetId="2">#REF!</definedName>
    <definedName name="Excel_BuiltIn_Print_Area_38">#REF!</definedName>
    <definedName name="Excel_BuiltIn_Print_Area_39" localSheetId="2">#REF!</definedName>
    <definedName name="Excel_BuiltIn_Print_Area_39">#REF!</definedName>
    <definedName name="Excel_BuiltIn_Print_Area_4" localSheetId="2">#REF!</definedName>
    <definedName name="Excel_BuiltIn_Print_Area_4">#REF!</definedName>
    <definedName name="Excel_BuiltIn_Print_Area_40" localSheetId="2">#REF!</definedName>
    <definedName name="Excel_BuiltIn_Print_Area_40">#REF!</definedName>
    <definedName name="Excel_BuiltIn_Print_Area_41" localSheetId="2">#REF!</definedName>
    <definedName name="Excel_BuiltIn_Print_Area_41">#REF!</definedName>
    <definedName name="Excel_BuiltIn_Print_Area_42" localSheetId="2">#REF!</definedName>
    <definedName name="Excel_BuiltIn_Print_Area_42">#REF!</definedName>
    <definedName name="Excel_BuiltIn_Print_Area_5" localSheetId="2">#REF!</definedName>
    <definedName name="Excel_BuiltIn_Print_Area_5">#REF!</definedName>
    <definedName name="Excel_BuiltIn_Print_Area_50" localSheetId="2">#REF!</definedName>
    <definedName name="Excel_BuiltIn_Print_Area_50">#REF!</definedName>
    <definedName name="Excel_BuiltIn_Print_Area_51" localSheetId="2">#REF!</definedName>
    <definedName name="Excel_BuiltIn_Print_Area_51">#REF!</definedName>
    <definedName name="Excel_BuiltIn_Print_Area_6" localSheetId="2">#REF!</definedName>
    <definedName name="Excel_BuiltIn_Print_Area_6">#REF!</definedName>
    <definedName name="Excel_BuiltIn_Print_Area_7" localSheetId="2">#REF!</definedName>
    <definedName name="Excel_BuiltIn_Print_Area_7">#REF!</definedName>
    <definedName name="Excel_BuiltIn_Print_Area_8" localSheetId="2">#REF!</definedName>
    <definedName name="Excel_BuiltIn_Print_Area_8">#REF!</definedName>
    <definedName name="Excel_BuiltIn_Print_Area_9" localSheetId="2">#REF!</definedName>
    <definedName name="Excel_BuiltIn_Print_Area_9">#REF!</definedName>
    <definedName name="Excel_BuiltIn_Print_Titles_15" localSheetId="2">#REF!</definedName>
    <definedName name="Excel_BuiltIn_Print_Titles_15">#REF!</definedName>
    <definedName name="Excel_BuiltIn_Print_Titles_16" localSheetId="2">#REF!</definedName>
    <definedName name="Excel_BuiltIn_Print_Titles_16">#REF!</definedName>
    <definedName name="Excel_BuiltIn_Print_Titles_22" localSheetId="2">#REF!</definedName>
    <definedName name="Excel_BuiltIn_Print_Titles_22">#REF!</definedName>
    <definedName name="Excel_BuiltIn_Print_Titles_3" localSheetId="2">#REF!</definedName>
    <definedName name="Excel_BuiltIn_Print_Titles_3">#REF!</definedName>
    <definedName name="Excel_BuiltIn_Print_Titles_32" localSheetId="2">#REF!</definedName>
    <definedName name="Excel_BuiltIn_Print_Titles_32">#REF!</definedName>
    <definedName name="Excel_BuiltIn_Print_Titles_38" localSheetId="2">#REF!</definedName>
    <definedName name="Excel_BuiltIn_Print_Titles_38">#REF!</definedName>
    <definedName name="Excel_BuiltIn_Print_Titles_4" localSheetId="2">#REF!</definedName>
    <definedName name="Excel_BuiltIn_Print_Titles_4">#REF!</definedName>
    <definedName name="Excel_BuiltIn_Print_Titles_42" localSheetId="2">#REF!</definedName>
    <definedName name="Excel_BuiltIn_Print_Titles_42">#REF!</definedName>
    <definedName name="Excel_BuiltIn_Print_Titles_5" localSheetId="2">#REF!</definedName>
    <definedName name="Excel_BuiltIn_Print_Titles_5">#REF!</definedName>
    <definedName name="Excel_BuiltIn_Print_Titles_50" localSheetId="2">#REF!</definedName>
    <definedName name="Excel_BuiltIn_Print_Titles_50">#REF!</definedName>
    <definedName name="_xlnm.Print_Area" localSheetId="0">'BSC JULI ENG'!$A$1:$AJ$87</definedName>
    <definedName name="_xlnm.Print_Area" localSheetId="1">'JAN-JUN ENG'!$A$1:$AJ$87</definedName>
    <definedName name="_xlnm.Print_Area" localSheetId="2">REAMRK!$B$1:$I$30</definedName>
  </definedNames>
  <calcPr calcId="181029"/>
</workbook>
</file>

<file path=xl/calcChain.xml><?xml version="1.0" encoding="utf-8"?>
<calcChain xmlns="http://schemas.openxmlformats.org/spreadsheetml/2006/main">
  <c r="AN75" i="3" l="1"/>
  <c r="AI53" i="3"/>
  <c r="AC53" i="3"/>
  <c r="W53" i="3"/>
  <c r="S53" i="3"/>
  <c r="O53" i="3"/>
  <c r="K53" i="3"/>
  <c r="AI48" i="3"/>
  <c r="AC48" i="3"/>
  <c r="W48" i="3"/>
  <c r="S48" i="3"/>
  <c r="O48" i="3"/>
  <c r="K48" i="3"/>
  <c r="AI43" i="3"/>
  <c r="AC43" i="3"/>
  <c r="W43" i="3"/>
  <c r="S43" i="3"/>
  <c r="O43" i="3"/>
  <c r="K43" i="3"/>
  <c r="AI35" i="3"/>
  <c r="AC35" i="3"/>
  <c r="W35" i="3"/>
  <c r="S35" i="3"/>
  <c r="O35" i="3"/>
  <c r="K35" i="3"/>
  <c r="AN31" i="3"/>
  <c r="AH31" i="3"/>
  <c r="R31" i="3"/>
  <c r="AO12" i="3"/>
  <c r="AI12" i="3"/>
  <c r="AC12" i="3"/>
  <c r="W12" i="3"/>
  <c r="S12" i="3"/>
  <c r="O12" i="3"/>
  <c r="K12" i="3"/>
  <c r="AO8" i="3"/>
  <c r="AI8" i="3"/>
  <c r="AC8" i="3"/>
  <c r="W8" i="3"/>
  <c r="S8" i="3"/>
  <c r="O8" i="3"/>
  <c r="I8" i="3"/>
  <c r="K8" i="3" s="1"/>
  <c r="J25" i="2"/>
  <c r="J23" i="2"/>
  <c r="J22" i="2"/>
  <c r="J18" i="2"/>
  <c r="J17" i="2"/>
  <c r="J16" i="2"/>
  <c r="J15" i="2"/>
  <c r="J14" i="2"/>
  <c r="J13" i="2"/>
  <c r="J12" i="2"/>
  <c r="J11" i="2"/>
  <c r="J10" i="2"/>
  <c r="J9" i="2"/>
  <c r="J8" i="2"/>
  <c r="N13" i="2"/>
  <c r="O9" i="2"/>
  <c r="O8" i="2"/>
  <c r="AI53" i="1" l="1"/>
  <c r="AC53" i="1"/>
  <c r="W53" i="1"/>
  <c r="S53" i="1"/>
  <c r="O53" i="1"/>
  <c r="K53" i="1"/>
  <c r="AI48" i="1"/>
  <c r="AC48" i="1"/>
  <c r="W48" i="1"/>
  <c r="S48" i="1"/>
  <c r="O48" i="1"/>
  <c r="K48" i="1"/>
  <c r="AI43" i="1"/>
  <c r="AC43" i="1"/>
  <c r="W43" i="1"/>
  <c r="S43" i="1"/>
  <c r="O43" i="1"/>
  <c r="K43" i="1"/>
  <c r="AI35" i="1"/>
  <c r="AC35" i="1"/>
  <c r="W35" i="1"/>
  <c r="S35" i="1"/>
  <c r="O35" i="1"/>
  <c r="K35" i="1"/>
  <c r="AH31" i="1"/>
  <c r="R31" i="1"/>
  <c r="AI12" i="1"/>
  <c r="AC12" i="1"/>
  <c r="W12" i="1"/>
  <c r="S12" i="1"/>
  <c r="O12" i="1"/>
  <c r="K12" i="1"/>
  <c r="AI8" i="1"/>
  <c r="AC8" i="1"/>
  <c r="W8" i="1"/>
  <c r="S8" i="1"/>
  <c r="O8" i="1"/>
  <c r="I8" i="1"/>
  <c r="K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Z11" authorId="0" shapeId="0" xr:uid="{5B18A5E0-983D-4834-8091-784065AD2AA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Z25" authorId="0" shapeId="0" xr:uid="{A1511718-D7EE-4237-B3D0-7FCCB0F0382E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AD30" authorId="0" shapeId="0" xr:uid="{17C4EE97-C065-4202-83B4-6D88D3B7CCE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0" shapeId="0" xr:uid="{9C76C3D3-1D0D-4263-9500-CEE9B943CB2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AI35" authorId="0" shapeId="0" xr:uid="{FF3B4897-513B-447A-B368-6D070F19755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Z60" authorId="0" shapeId="0" xr:uid="{D585846C-7ACB-4A9B-AEB7-37ADED4D7C1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Z66" authorId="0" shapeId="0" xr:uid="{9FDAB598-50CE-41BE-AF08-EA7A44B6491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Z68" authorId="0" shapeId="0" xr:uid="{BCAA74F0-DDD2-4CD8-92F9-0874E64CC43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Z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Z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AD3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AI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Z6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Z6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Z6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</commentList>
</comments>
</file>

<file path=xl/sharedStrings.xml><?xml version="1.0" encoding="utf-8"?>
<sst xmlns="http://schemas.openxmlformats.org/spreadsheetml/2006/main" count="1520" uniqueCount="287">
  <si>
    <t>PT. Chitose Internasional Tbk</t>
  </si>
  <si>
    <t>Departement Engineering Utility</t>
  </si>
  <si>
    <t>Laporan KPI BSC Engineering Januari-Maret; Juni 2023</t>
  </si>
  <si>
    <t>PERSPECTIVES</t>
  </si>
  <si>
    <t>OBJECTIVE</t>
  </si>
  <si>
    <t>MEASUREMENT (KPI)</t>
  </si>
  <si>
    <t>BOBOT (%)</t>
  </si>
  <si>
    <t>TARGET</t>
  </si>
  <si>
    <t>STRATEGIC INITIATIVE</t>
  </si>
  <si>
    <t>Januari</t>
  </si>
  <si>
    <t>Februari</t>
  </si>
  <si>
    <t>Maret</t>
  </si>
  <si>
    <t>April</t>
  </si>
  <si>
    <t>Keterangan</t>
  </si>
  <si>
    <t>Mei</t>
  </si>
  <si>
    <t>Juni</t>
  </si>
  <si>
    <t>Biaya Sarana (%)</t>
  </si>
  <si>
    <t>Value Budget (Rp)</t>
  </si>
  <si>
    <t>Value Realisasi (Rp)</t>
  </si>
  <si>
    <t>Realisasi (%)</t>
  </si>
  <si>
    <t>FINANCIAL</t>
  </si>
  <si>
    <t>PROFITABLE GROWTH</t>
  </si>
  <si>
    <t>Meningkatkan Program Cost Effisiensi</t>
  </si>
  <si>
    <t>Biaya Pembuatan Sarana  (Workshop &amp; Facility utility</t>
  </si>
  <si>
    <t>1. memanfaatkan Material Dead stock</t>
  </si>
  <si>
    <t>Biaya Pembuatan Sarana di Workshop dan Faciliti utility</t>
  </si>
  <si>
    <t>2. Memanfaatkan Sarana Produksi yang Diskontinyu</t>
  </si>
  <si>
    <t>3. Menurunkan Biaya pembuatan Mesin, Dies, Jig dan Utility</t>
  </si>
  <si>
    <t>Biaya pemeliharaan Mesin</t>
  </si>
  <si>
    <t>COST EFFECTIVENESS</t>
  </si>
  <si>
    <t xml:space="preserve">Biaya Perawatan Mesin </t>
  </si>
  <si>
    <t>1. Maksimalkan proses maintenance, pembuatan sarana dan Fasilitas Produksi di Reguler Time</t>
  </si>
  <si>
    <t>Biaya Pembelian Sparepart Bagian Maintenance</t>
  </si>
  <si>
    <t>2.Melakukan  Repair Spare part yang rusak</t>
  </si>
  <si>
    <t>3. Menurunkan Biaya Perawatan Mesin</t>
  </si>
  <si>
    <t>COSTUMER</t>
  </si>
  <si>
    <t>KELUHAN</t>
  </si>
  <si>
    <t>Realisasi</t>
  </si>
  <si>
    <t>COSTUMER SATISFACTION</t>
  </si>
  <si>
    <t>Menurunkan Complain Internal (Standard Keberterimaan)</t>
  </si>
  <si>
    <t>Keluhan untuk pemenuhan permintaan sarana, Fasilitas &amp; Mesin</t>
  </si>
  <si>
    <t xml:space="preserve">1. Memenuhi Semua permintaan Sarana/peralatan Produksi dan Prototype </t>
  </si>
  <si>
    <t>0 keluhan</t>
  </si>
  <si>
    <t>2 keluhan</t>
  </si>
  <si>
    <t>2 Keluhan</t>
  </si>
  <si>
    <t>Perbaikan Forklift Toyota, Perbaikan Penerangan digudang Wood (Forklift : Terlambat karena Inden komponen, Lampu : tinggi sulit pengerjaan)</t>
  </si>
  <si>
    <t>1 keluhan</t>
  </si>
  <si>
    <t>Mesin Edge Bander Tinggi Downtime karena sering mengalami kerusakan</t>
  </si>
  <si>
    <t>3 Keluhan</t>
  </si>
  <si>
    <t>Penambalan tanki drougout Nickel;  mesin potong pipa; Mesin CNC bending</t>
  </si>
  <si>
    <t>2.Memenuhi semua Permintaan perbaikan Mesin dan alat pabrik</t>
  </si>
  <si>
    <t xml:space="preserve">3.Memenuhi semua Permintaan Utility  dll </t>
  </si>
  <si>
    <t>INTERNAL PROCESS (IP)</t>
  </si>
  <si>
    <t>Max G2 (%)</t>
  </si>
  <si>
    <t>PRODUCTION QUALITY</t>
  </si>
  <si>
    <t>Meningkatkan Kualitas product</t>
  </si>
  <si>
    <t xml:space="preserve">Kegagalan G2 karena performannce Mesin dan Peralatan </t>
  </si>
  <si>
    <t>1. Melengkapi Sarana &amp; Fasilitas Produksi untuk seksi Preethreatment</t>
  </si>
  <si>
    <t>Data Kegagalan total bulanan dari QC bulan April</t>
  </si>
  <si>
    <t>Data Kegagalan total bulanan dari QC bulan mei</t>
  </si>
  <si>
    <t>2. melakukan peremajaan Filter dan Rectifier di finishing Nickle chrome</t>
  </si>
  <si>
    <t xml:space="preserve"> Meningkatkan kompetensi dengan pelatihan yang fokus pada human skil dan Teknikal skill</t>
  </si>
  <si>
    <t xml:space="preserve">1. Meningkatkan Kemampuan Bagian Maintenance dalam Perawatan Mesin </t>
  </si>
  <si>
    <t xml:space="preserve">2. Meningkatkan kemampuan bagian Workshop dalam pembuatan Sarana produksi </t>
  </si>
  <si>
    <t>3. Meningkatkan Kemampuan Bagian Facility dalam pemenuhan permintaan utility</t>
  </si>
  <si>
    <t>Max DT (%)</t>
  </si>
  <si>
    <t>PRODUCTIVITY</t>
  </si>
  <si>
    <t xml:space="preserve">  Meningkatkan produktifitas dari sumberdaya yang dimiliki secara maksimal</t>
  </si>
  <si>
    <t>Downtime mesin maksimal</t>
  </si>
  <si>
    <t xml:space="preserve">1. Menetapkan Target Penyelesaian Perawatan dan perbaikan mesin, Peralatan,utility </t>
  </si>
  <si>
    <t>Dari data catatan Downtime mesin di Eng</t>
  </si>
  <si>
    <t>1,16% (1,93 jam) untuk bulan Juni</t>
  </si>
  <si>
    <t>Rata-rata : 1,16% (1,93 jam) untuk bulan Juni
Total : 26,74% (44,50 jam) untuk bulan Juni</t>
  </si>
  <si>
    <t>2. memperbaiki Pengelolaan Stock Sparepart  dan Material Mesin Dengan Baik</t>
  </si>
  <si>
    <t>3. Mengganti sistem pierching Dies+Mesin Press dengan mesin (pierching ) khusus</t>
  </si>
  <si>
    <t>4. Menjaga Kehadiran Petugas Maintenance disetiap kegiatan Produksi</t>
  </si>
  <si>
    <t>Std Avaibility (%)</t>
  </si>
  <si>
    <t xml:space="preserve"> Implementasi Total Productive Maintenance (TPM)</t>
  </si>
  <si>
    <t>Avaibility</t>
  </si>
  <si>
    <t>&gt;90%</t>
  </si>
  <si>
    <t>1.Melakukan Monitoring Kondisi mesin</t>
  </si>
  <si>
    <t>Presentasi Total waktu Operasi mesin dikurangi Downtime</t>
  </si>
  <si>
    <t>Presentasi Total waktu Operasi mesin dikurangi Downtime (100% - downtime Juni)</t>
  </si>
  <si>
    <t>2.Melakukan Perawatan Mesin sesuai jadwal</t>
  </si>
  <si>
    <t>3. Menjalankan Outonomus Maintenance</t>
  </si>
  <si>
    <t>RESPONSIBLE PRODUCTION PROCESS</t>
  </si>
  <si>
    <t>Target Intensitas energi</t>
  </si>
  <si>
    <t>Standard Intensitas</t>
  </si>
  <si>
    <t xml:space="preserve">Realisasi Intensitas </t>
  </si>
  <si>
    <t>Pencapaian Target intensitas energi</t>
  </si>
  <si>
    <t>Intensitas Penggunaan Energy listrik Turun</t>
  </si>
  <si>
    <t>1. Mengganti Sarana kelistrikan dengan yang hemat listrik</t>
  </si>
  <si>
    <t>Dari Data ESG April 2023</t>
  </si>
  <si>
    <t>Dari Data ESG mei 2023</t>
  </si>
  <si>
    <t>2. Melakukan Perawatan sarana kelistrikan secara periodik</t>
  </si>
  <si>
    <t>3. Mengganti Lampu Penerangan Menjadi LED</t>
  </si>
  <si>
    <t>4. Mematikan semua Peralatan Kerja ketika Hari-Hari Libur</t>
  </si>
  <si>
    <t>5. Mematikan Semua fasilitas ruangan ketika istirahat dan hari-hari  libur</t>
  </si>
  <si>
    <t>6. Mematikan mesin setiap selesai Proses produksi</t>
  </si>
  <si>
    <t>7. Mematikan, pompa air, Penerangan di ruang kerja, alat2 listrik ketika hari-hari libur</t>
  </si>
  <si>
    <t>Intensitas Emisi CO2 (%)</t>
  </si>
  <si>
    <t>Target Intensitas emisi CO2</t>
  </si>
  <si>
    <t>Realisasi Intensitas emisi CO2</t>
  </si>
  <si>
    <t>Pencapaian Target intensitas emisi CO2</t>
  </si>
  <si>
    <t>Intensitas Emisi CO2 Turun</t>
  </si>
  <si>
    <t>1. Melakukan perawatan mesin berbahan bakar solar secara periodik agar tidak boros bahan bakar</t>
  </si>
  <si>
    <t>Dari Data ESG</t>
  </si>
  <si>
    <t>Dari Data ESGmei 2022</t>
  </si>
  <si>
    <t>2. Penggabungan tugas dalam 1 Kendaraan</t>
  </si>
  <si>
    <t>3. Prioritaskan Transportasi Material dan barang oleh Subkon/ Suplier</t>
  </si>
  <si>
    <t>4. Melakukan Uji Emisi Rutin kendaraan dinas</t>
  </si>
  <si>
    <t xml:space="preserve"> Intensitas WWT(%)</t>
  </si>
  <si>
    <t>Target Intensitas air</t>
  </si>
  <si>
    <t>Realisasi Intensitas air</t>
  </si>
  <si>
    <t>Intensitas Air (%)</t>
  </si>
  <si>
    <t>Pencapaian Target Intensitas waste water</t>
  </si>
  <si>
    <t>Intensitas waste water  menurun</t>
  </si>
  <si>
    <t>1.Melakukan Cek Rutin debit air permenit untuk kebutuhan proses sesuai standard</t>
  </si>
  <si>
    <t>Dari Data ESG, meunrun terkait APS kecil dibulan April (libur Lebaran)</t>
  </si>
  <si>
    <t>2. Mematikan semua keran air setelah selesai digunakan</t>
  </si>
  <si>
    <t>3. Monitoring Kebocoran saluran Air</t>
  </si>
  <si>
    <t>4.Monitoring Penggunaan air</t>
  </si>
  <si>
    <t>Penggunaan Kertas</t>
  </si>
  <si>
    <t xml:space="preserve">Target </t>
  </si>
  <si>
    <t>Realisasi Pemakaian</t>
  </si>
  <si>
    <t>Target pemakaian</t>
  </si>
  <si>
    <t>Target Solid Waste</t>
  </si>
  <si>
    <t>Target intensitas solid waste</t>
  </si>
  <si>
    <t>Realisasi Solid waste</t>
  </si>
  <si>
    <t xml:space="preserve">Pencapaian Target Intensitas Solid Waste </t>
  </si>
  <si>
    <t>Intensitas Solid waste menurun</t>
  </si>
  <si>
    <t>1. Menurunkan solid waste (intensitas)</t>
  </si>
  <si>
    <t>Dari data ESG, Sisa Produksi berupa solid waste menurun</t>
  </si>
  <si>
    <t>1. Menggunakan dua muka kertas untuk Print</t>
  </si>
  <si>
    <t>2. Dokumen secara Paperless</t>
  </si>
  <si>
    <t>Target kecelakaan kerja</t>
  </si>
  <si>
    <t>Realisasi kecelakaan Kerja</t>
  </si>
  <si>
    <t>Kecelakaan Kerja</t>
  </si>
  <si>
    <t>Angka kecelakaan kerja</t>
  </si>
  <si>
    <t>0 kejadian</t>
  </si>
  <si>
    <t>1. Menerapkan Sensor safety pada mesin Press</t>
  </si>
  <si>
    <t>0 Kejadian</t>
  </si>
  <si>
    <t>Dari data ESG, tidak ada kejadian kecelakaan kerja selama Maret.</t>
  </si>
  <si>
    <t>2. Melengkapi Alat alat keselamatan Kerja</t>
  </si>
  <si>
    <t>3. Melengkapi semua sop Kerja</t>
  </si>
  <si>
    <t>DIGITALIZATION SYSTEM</t>
  </si>
  <si>
    <t xml:space="preserve"> Monitoring mesin</t>
  </si>
  <si>
    <t>Pengembangan sistem informasi berbasis digitalisasi</t>
  </si>
  <si>
    <t>Pengembangan sistem monitoring mesin</t>
  </si>
  <si>
    <t>Desember 2023</t>
  </si>
  <si>
    <t>1. Melakukan identifikasi mesin yang akan dimonitoring</t>
  </si>
  <si>
    <t>On Progress</t>
  </si>
  <si>
    <t>Sudah melakukan Presentasi 1 vendor (ADT system Indonesia) + Akan trial 1 mesin, jadwal 19 mei 2023</t>
  </si>
  <si>
    <t>2. Melakukan design sistem Monitoring Mesin</t>
  </si>
  <si>
    <t>3. Mencari vendor factory automation technology Provider</t>
  </si>
  <si>
    <t>Target SAP Sparepart</t>
  </si>
  <si>
    <t>Realisasi SAP Sparepart</t>
  </si>
  <si>
    <t>Merealisasikan transaksi realtime di sistem SAP</t>
  </si>
  <si>
    <t>Transaksi SAP terkait Engineering terjadi realtime</t>
  </si>
  <si>
    <t>tanggal 25</t>
  </si>
  <si>
    <t>1. Melakukan Perencanaan  kebutuhan Sparepart, material dies &amp; Jig engineering tepat waktu</t>
  </si>
  <si>
    <t>Tg 25</t>
  </si>
  <si>
    <t>Tg 24</t>
  </si>
  <si>
    <t>Tanggal 27</t>
  </si>
  <si>
    <t>Tanggal 25</t>
  </si>
  <si>
    <t>Seasuai target</t>
  </si>
  <si>
    <t>Target CCTV Kompressor</t>
  </si>
  <si>
    <t>Realisasi CCTV Compressor</t>
  </si>
  <si>
    <t>Pengembangan Otomasi</t>
  </si>
  <si>
    <t>Pemantauan Kompressor &amp; Generator Jarak Jauh</t>
  </si>
  <si>
    <t>Jan 2023</t>
  </si>
  <si>
    <t>1. Membuat View CCTV Kompressor dan Generator terlihat di Handphone</t>
  </si>
  <si>
    <t>Selesai</t>
  </si>
  <si>
    <t>CCTV sudah terpasang , bisa konek HP</t>
  </si>
  <si>
    <t>ORGANIZATION CAPITAL</t>
  </si>
  <si>
    <t>Kaizen Strategis pertahun/Keterlibatan kaizen</t>
  </si>
  <si>
    <t>LEARNING &amp; GROWTH</t>
  </si>
  <si>
    <t>Menggerakkan program Kaizen/Inovasi</t>
  </si>
  <si>
    <t>Kaizen Strategis</t>
  </si>
  <si>
    <t>1/Dept/Tahun</t>
  </si>
  <si>
    <t>Membuat Kaizen Strategis yang dapat diikutsertakan WOW Awards</t>
  </si>
  <si>
    <t>1/ tahun</t>
  </si>
  <si>
    <t>3 sedang berjalan, masuk WOW Award</t>
  </si>
  <si>
    <t>Keterlibatan Kaizen / Bulan</t>
  </si>
  <si>
    <t>Membuat A3 report setiap bulan melalui email Tim Kaizen</t>
  </si>
  <si>
    <t>Implemen 5S</t>
  </si>
  <si>
    <t>Meningkatkan kepedulian karyawan terhadap 5S</t>
  </si>
  <si>
    <t>Implementasi 5S</t>
  </si>
  <si>
    <t>0 temuan 
Patroli 5S</t>
  </si>
  <si>
    <t>Mengimplementasikan piket 5S, program pemilahan sampah, dan penghematan energi di Departemen</t>
  </si>
  <si>
    <t>0 Temuan</t>
  </si>
  <si>
    <t>Tidak ada temuan</t>
  </si>
  <si>
    <t>3 Temuan</t>
  </si>
  <si>
    <t>terdapat temuan dalam proses penyelesaian (Ruang Panel utama Baros)</t>
  </si>
  <si>
    <t>Melakukan perbaikan temuan 5S dan melakukan sosialisasi berkala di Departemen</t>
  </si>
  <si>
    <t xml:space="preserve">Kompetensi karyawan 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</si>
  <si>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</si>
  <si>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</si>
  <si>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</si>
  <si>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</t>
  </si>
  <si>
    <t>100% Matrix Kompetensi</t>
  </si>
  <si>
    <t>dari data matrix kompetensi masih ada personel yng perlu ditingkatkan kompetensinya</t>
  </si>
  <si>
    <t>Belum update di kepemimpinan baru</t>
  </si>
  <si>
    <t>Melaksanakan program pengembangan kompetensi sesuai panduan HC</t>
  </si>
  <si>
    <t>pelaksanaan Coaching</t>
  </si>
  <si>
    <t>Pelaksanaan Coaching</t>
  </si>
  <si>
    <t>Januari - Juni</t>
  </si>
  <si>
    <t>Mengimplementasikan program coaching oleh Asmen dan Manager berbasis KPI BSC yang ditetapkan</t>
  </si>
  <si>
    <t>Jan-Jun</t>
  </si>
  <si>
    <t>Program My champion start 16-17 maret</t>
  </si>
  <si>
    <t>Finish</t>
  </si>
  <si>
    <t>Program selesai sampai Half check</t>
  </si>
  <si>
    <t>Belum menentukan Calon dari Engineering</t>
  </si>
  <si>
    <t>Juli - Desember</t>
  </si>
  <si>
    <t>Mengimplementasikan program coaching oleh Asmen dan Manager berbasis assessment kompetensi</t>
  </si>
  <si>
    <t>Jul-Des</t>
  </si>
  <si>
    <t>Pemenuhan GCG,kode etik,Peraturan &amp; Perundangan</t>
  </si>
  <si>
    <t>Meningkatkan efektivitas pemenuhan terhadap GCG, Kode etik, Peraturan &amp; perundangan</t>
  </si>
  <si>
    <t>Pemenuhan GCG,Kode etik, Peraturan &amp; Perundangan</t>
  </si>
  <si>
    <t>Maret 2023</t>
  </si>
  <si>
    <t>Menyusun Job Desc dan SOP sesuai dengan Kode Etik, GCG, Peraturan, dan perundangan yang berlaku</t>
  </si>
  <si>
    <t>maret 2023</t>
  </si>
  <si>
    <t>SYSTEM CAPITAL</t>
  </si>
  <si>
    <t>Temuan internal audit/survelence</t>
  </si>
  <si>
    <t>Optimalisasi penerapan sistem management ISO 9001</t>
  </si>
  <si>
    <t>Temuan Internal Audit/ Survaliance</t>
  </si>
  <si>
    <t>0</t>
  </si>
  <si>
    <t>Memastikan pelaksanaan kegiatan Departemen sesuai prosedur yang ditetapkan</t>
  </si>
  <si>
    <t>2 Temuan</t>
  </si>
  <si>
    <t>Belum ada audit internal atau eksternal di bulan Juni</t>
  </si>
  <si>
    <t xml:space="preserve">Penyelesaian temuan </t>
  </si>
  <si>
    <t>Waktu penyelesaian temuan audit</t>
  </si>
  <si>
    <t>2 minggu</t>
  </si>
  <si>
    <t>Mengimplementasikan hasil temuan audit sesuai prosedur yang berlaku</t>
  </si>
  <si>
    <t>2  minggu</t>
  </si>
  <si>
    <t>2 Minggu</t>
  </si>
  <si>
    <t>RPPSM QHSE</t>
  </si>
  <si>
    <t>Implementasi ISO 14001 dan 45001</t>
  </si>
  <si>
    <t>Realisasi Program Pengembangan System Management QHSE</t>
  </si>
  <si>
    <t>Mei 2023</t>
  </si>
  <si>
    <t>Menyusun Job Desc dan SOP berbasis K3 dan Lingkungan di Departemen</t>
  </si>
  <si>
    <t>JULI</t>
  </si>
  <si>
    <t>Biaya Pembuatan Sarana di Workshop dan Faciliti utility (Tercapai dibawah 95% dari budget)</t>
  </si>
  <si>
    <t>Biaya Pembelian Sparepart Bagian Maintenance 
(Tercapai dibawah 95% dari budget)</t>
  </si>
  <si>
    <t>Presentasi Total waktu Operasi mesin dikurangi Downtime (100% - downtime Juni) (Tercapai)</t>
  </si>
  <si>
    <t>Dari data ESG, tidak ada kejadian kecelakaan kerja selama Juli.</t>
  </si>
  <si>
    <t>0 temuan</t>
  </si>
  <si>
    <t>Belum ada sidak audit factory 5S dan K3 ke Eng</t>
  </si>
  <si>
    <t>Tidak ada temuan audit ke tim Eng terkait audit ISO eksternal Tgl 27 Juli 2023</t>
  </si>
  <si>
    <t>-</t>
  </si>
  <si>
    <t>Belum ada program Pengembangan System Management QHSE di ENG</t>
  </si>
  <si>
    <t>Rata-rata : 0,43% (1,05 jam) untuk bulan Juni
Total : 9,84% (24,1 jam) untuk bulan Juni 
(Tercapai)</t>
  </si>
  <si>
    <t>0,43% (1,05 jam) untuk bulan Juni</t>
  </si>
  <si>
    <t>Data dari QC</t>
  </si>
  <si>
    <t>JAN</t>
  </si>
  <si>
    <t>FEB</t>
  </si>
  <si>
    <t>MAR</t>
  </si>
  <si>
    <t>APR</t>
  </si>
  <si>
    <t>MEI</t>
  </si>
  <si>
    <t>JUN</t>
  </si>
  <si>
    <t>REALISASI JAN-JUN 2023 (SEMESTER-1)</t>
  </si>
  <si>
    <t>HASIL</t>
  </si>
  <si>
    <t>0 Keluhan</t>
  </si>
  <si>
    <t>tgl-25</t>
  </si>
  <si>
    <t>APRIL 2023</t>
  </si>
  <si>
    <t>MEI 2023</t>
  </si>
  <si>
    <t>0,0208 dari 0,012 atau 8,652%(up 3,652%)</t>
  </si>
  <si>
    <t>0,0208 GJ/pcs (tidak tercapai)
ada kelebihan 0,0088(3,652%) dari 0,012, maka menjadi 5%+3,652%= 8,652%</t>
  </si>
  <si>
    <t>0,0038 dari 0,033 atau 0,582%</t>
  </si>
  <si>
    <t>0,0755 dari 0,06 atau 6,291%(up 1,291%)</t>
  </si>
  <si>
    <t>0,0755 m3/pcs (tidak tercapai)
ada kelebihan 0,0155(1,291%) dari 0,06, maka menjadi 5%+1,291%= 6,291%</t>
  </si>
  <si>
    <t>0,0000109 dari 0,0005, atau 0,109%</t>
  </si>
  <si>
    <t>0,0000109  ton/pcs (tercapai), terdapat selisih 0,0005(4,891%) dari 0,0005, maka 5%-4,891%=0,109%</t>
  </si>
  <si>
    <t>5% dari  target intensitas Energi ESG (0.012 GJ/pcs</t>
  </si>
  <si>
    <t>5% dari target intensitas emisi CO2 ESG (0.033 ton CO2/pcs)</t>
  </si>
  <si>
    <t>5% dari target intensitas Waste Water ESG (0,06 m3/pcs)</t>
  </si>
  <si>
    <t>5 % dari Intensitas Solid Waste ESG (0.0005 ton/pcs)</t>
  </si>
  <si>
    <t>ENGINEERING</t>
  </si>
  <si>
    <t>0,0038  ton CO2/pcs (tercapai)
masih ada sisa selisih = 0,0292(4,418%) dari 0,033, maka 5%-4,418% = 0,582%</t>
  </si>
  <si>
    <t>0,0038  ton CO2/pcs (tercapai)
masih ada sisa selisih = 0,0292(4,418%) dari 0,033, maka 5%-4,418%= 0,582%</t>
  </si>
  <si>
    <t>1 Keluhan</t>
  </si>
  <si>
    <t>Perbaikan Rotating Mesin CNC bending</t>
  </si>
  <si>
    <t>Juli 2023</t>
  </si>
  <si>
    <t>Bekerjasama dengan bagian MSD dalam menerapkan form efektivitas mesin</t>
  </si>
  <si>
    <t>April 2023</t>
  </si>
  <si>
    <t>6 orang mengikuti shopfloor leadership</t>
  </si>
  <si>
    <t>Belum update di kepemimpinan baru (Struktur Baru)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</si>
</sst>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Rp&quot;* #,##0_-;\-&quot;Rp&quot;* #,##0_-;_-&quot;Rp&quot;* &quot;-&quot;_-;_-@_-"/>
    <numFmt numFmtId="43" formatCode="_-* #,##0.00_-;\-* #,##0.00_-;_-* &quot;-&quot;??_-;_-@_-"/>
    <numFmt numFmtId="164" formatCode="0.0%"/>
    <numFmt numFmtId="165" formatCode="_([$Rp-421]* #,##0.00_);_([$Rp-421]* \(#,##0.00\);_([$Rp-421]* &quot;-&quot;??_);_(@_)"/>
    <numFmt numFmtId="166" formatCode="#,##0_ ;\-#,##0\ "/>
    <numFmt numFmtId="167" formatCode="#,##0.00000"/>
    <numFmt numFmtId="168" formatCode="_-* #,##0.000000_-;\-* #,##0.000000_-;_-* &quot;-&quot;??_-;_-@_-"/>
    <numFmt numFmtId="169" formatCode="#,##0.000"/>
    <numFmt numFmtId="170" formatCode="_-* #,##0.00000_-;\-* #,##0.00000_-;_-* &quot;-&quot;??_-;_-@_-"/>
    <numFmt numFmtId="171" formatCode="_-* #,##0.0000_-;\-* #,##0.0000_-;_-* &quot;-&quot;??_-;_-@_-"/>
    <numFmt numFmtId="172" formatCode="#,##0.0000"/>
    <numFmt numFmtId="173" formatCode="0.00000"/>
    <numFmt numFmtId="174" formatCode="0.000%"/>
    <numFmt numFmtId="175" formatCode="#,##0.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  <font>
      <b/>
      <sz val="14"/>
      <name val="Calibri"/>
      <family val="2"/>
      <scheme val="minor"/>
    </font>
    <font>
      <b/>
      <sz val="18"/>
      <name val="Arial Narrow"/>
      <family val="2"/>
    </font>
    <font>
      <sz val="11"/>
      <color indexed="8"/>
      <name val="Calibri"/>
      <family val="2"/>
    </font>
    <font>
      <b/>
      <sz val="11"/>
      <name val="Arial Narrow"/>
      <family val="2"/>
    </font>
    <font>
      <b/>
      <sz val="11"/>
      <name val="Calibri"/>
      <family val="2"/>
      <scheme val="minor"/>
    </font>
    <font>
      <sz val="11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9">
    <xf numFmtId="0" fontId="0" fillId="0" borderId="0"/>
    <xf numFmtId="9" fontId="2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36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 applyAlignment="1">
      <alignment vertical="center" wrapText="1"/>
    </xf>
    <xf numFmtId="9" fontId="5" fillId="0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166" fontId="9" fillId="0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5" fillId="0" borderId="2" xfId="0" applyFont="1" applyBorder="1" applyAlignment="1">
      <alignment horizontal="left" vertical="top" wrapText="1"/>
    </xf>
    <xf numFmtId="9" fontId="5" fillId="0" borderId="2" xfId="2" applyNumberFormat="1" applyFont="1" applyBorder="1" applyAlignment="1">
      <alignment horizontal="center" vertical="center" wrapText="1"/>
    </xf>
    <xf numFmtId="9" fontId="5" fillId="0" borderId="2" xfId="1" applyFont="1" applyFill="1" applyBorder="1" applyAlignment="1">
      <alignment horizontal="center" vertical="center" wrapText="1"/>
    </xf>
    <xf numFmtId="9" fontId="10" fillId="0" borderId="41" xfId="0" applyNumberFormat="1" applyFont="1" applyBorder="1" applyAlignment="1">
      <alignment vertical="center"/>
    </xf>
    <xf numFmtId="167" fontId="10" fillId="0" borderId="12" xfId="0" applyNumberFormat="1" applyFont="1" applyBorder="1" applyAlignment="1">
      <alignment vertical="center"/>
    </xf>
    <xf numFmtId="9" fontId="10" fillId="0" borderId="52" xfId="0" applyNumberFormat="1" applyFont="1" applyBorder="1" applyAlignment="1">
      <alignment vertical="center"/>
    </xf>
    <xf numFmtId="9" fontId="10" fillId="0" borderId="37" xfId="0" applyNumberFormat="1" applyFont="1" applyBorder="1" applyAlignment="1">
      <alignment vertical="center"/>
    </xf>
    <xf numFmtId="9" fontId="10" fillId="0" borderId="30" xfId="0" applyNumberFormat="1" applyFont="1" applyBorder="1" applyAlignment="1">
      <alignment vertical="center"/>
    </xf>
    <xf numFmtId="168" fontId="10" fillId="0" borderId="12" xfId="3" applyNumberFormat="1" applyFont="1" applyFill="1" applyBorder="1" applyAlignment="1">
      <alignment vertical="center"/>
    </xf>
    <xf numFmtId="9" fontId="10" fillId="0" borderId="51" xfId="0" applyNumberFormat="1" applyFont="1" applyBorder="1" applyAlignment="1">
      <alignment vertical="center"/>
    </xf>
    <xf numFmtId="169" fontId="10" fillId="0" borderId="12" xfId="0" applyNumberFormat="1" applyFont="1" applyBorder="1" applyAlignment="1">
      <alignment vertical="center"/>
    </xf>
    <xf numFmtId="170" fontId="10" fillId="0" borderId="12" xfId="3" applyNumberFormat="1" applyFont="1" applyFill="1" applyBorder="1" applyAlignment="1">
      <alignment vertical="center"/>
    </xf>
    <xf numFmtId="9" fontId="10" fillId="0" borderId="44" xfId="0" applyNumberFormat="1" applyFont="1" applyBorder="1" applyAlignment="1">
      <alignment vertical="center"/>
    </xf>
    <xf numFmtId="167" fontId="10" fillId="0" borderId="27" xfId="0" applyNumberFormat="1" applyFont="1" applyBorder="1" applyAlignment="1">
      <alignment vertical="center"/>
    </xf>
    <xf numFmtId="168" fontId="10" fillId="0" borderId="27" xfId="3" applyNumberFormat="1" applyFont="1" applyFill="1" applyBorder="1" applyAlignment="1">
      <alignment vertical="center"/>
    </xf>
    <xf numFmtId="169" fontId="10" fillId="0" borderId="27" xfId="0" applyNumberFormat="1" applyFont="1" applyBorder="1" applyAlignment="1">
      <alignment vertical="center"/>
    </xf>
    <xf numFmtId="170" fontId="10" fillId="0" borderId="27" xfId="3" applyNumberFormat="1" applyFont="1" applyFill="1" applyBorder="1" applyAlignment="1">
      <alignment vertical="center"/>
    </xf>
    <xf numFmtId="9" fontId="10" fillId="0" borderId="46" xfId="0" applyNumberFormat="1" applyFont="1" applyBorder="1" applyAlignment="1">
      <alignment vertical="center"/>
    </xf>
    <xf numFmtId="167" fontId="10" fillId="0" borderId="34" xfId="0" applyNumberFormat="1" applyFont="1" applyBorder="1" applyAlignment="1">
      <alignment vertical="center"/>
    </xf>
    <xf numFmtId="9" fontId="10" fillId="0" borderId="53" xfId="0" applyNumberFormat="1" applyFont="1" applyBorder="1" applyAlignment="1">
      <alignment vertical="center"/>
    </xf>
    <xf numFmtId="9" fontId="10" fillId="0" borderId="38" xfId="0" applyNumberFormat="1" applyFont="1" applyBorder="1" applyAlignment="1">
      <alignment vertical="center"/>
    </xf>
    <xf numFmtId="168" fontId="10" fillId="0" borderId="34" xfId="3" applyNumberFormat="1" applyFont="1" applyFill="1" applyBorder="1" applyAlignment="1">
      <alignment vertical="center"/>
    </xf>
    <xf numFmtId="169" fontId="10" fillId="0" borderId="34" xfId="0" applyNumberFormat="1" applyFont="1" applyBorder="1" applyAlignment="1">
      <alignment vertical="center"/>
    </xf>
    <xf numFmtId="170" fontId="10" fillId="0" borderId="34" xfId="3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3" xfId="0" applyFont="1" applyBorder="1"/>
    <xf numFmtId="0" fontId="5" fillId="0" borderId="2" xfId="2" applyFont="1" applyBorder="1" applyAlignment="1">
      <alignment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4" fillId="0" borderId="66" xfId="0" applyFont="1" applyBorder="1"/>
    <xf numFmtId="9" fontId="4" fillId="0" borderId="0" xfId="1" applyFont="1"/>
    <xf numFmtId="167" fontId="11" fillId="0" borderId="0" xfId="0" applyNumberFormat="1" applyFont="1" applyAlignment="1">
      <alignment vertical="center"/>
    </xf>
    <xf numFmtId="165" fontId="4" fillId="0" borderId="0" xfId="0" applyNumberFormat="1" applyFont="1"/>
    <xf numFmtId="2" fontId="4" fillId="0" borderId="0" xfId="0" applyNumberFormat="1" applyFont="1"/>
    <xf numFmtId="10" fontId="4" fillId="0" borderId="0" xfId="1" applyNumberFormat="1" applyFont="1"/>
    <xf numFmtId="0" fontId="4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9" fontId="9" fillId="0" borderId="2" xfId="0" applyNumberFormat="1" applyFont="1" applyBorder="1" applyAlignment="1">
      <alignment horizontal="center" vertical="center"/>
    </xf>
    <xf numFmtId="0" fontId="9" fillId="0" borderId="12" xfId="3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9" fontId="4" fillId="0" borderId="2" xfId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9" fontId="5" fillId="2" borderId="2" xfId="2" applyNumberFormat="1" applyFont="1" applyFill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/>
    </xf>
    <xf numFmtId="9" fontId="5" fillId="2" borderId="2" xfId="1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center" vertical="center"/>
    </xf>
    <xf numFmtId="166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10" fontId="4" fillId="2" borderId="2" xfId="1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17" fontId="5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/>
    </xf>
    <xf numFmtId="17" fontId="5" fillId="2" borderId="2" xfId="0" applyNumberFormat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4" fillId="2" borderId="2" xfId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vertical="center"/>
    </xf>
    <xf numFmtId="170" fontId="10" fillId="0" borderId="12" xfId="3" applyNumberFormat="1" applyFont="1" applyFill="1" applyBorder="1" applyAlignment="1">
      <alignment horizontal="center" vertical="center" wrapText="1"/>
    </xf>
    <xf numFmtId="170" fontId="10" fillId="0" borderId="2" xfId="3" applyNumberFormat="1" applyFont="1" applyFill="1" applyBorder="1" applyAlignment="1">
      <alignment horizontal="center" vertical="center" wrapText="1"/>
    </xf>
    <xf numFmtId="169" fontId="10" fillId="0" borderId="2" xfId="0" applyNumberFormat="1" applyFont="1" applyBorder="1" applyAlignment="1">
      <alignment horizontal="right" vertical="center" wrapText="1"/>
    </xf>
    <xf numFmtId="167" fontId="10" fillId="0" borderId="2" xfId="0" applyNumberFormat="1" applyFont="1" applyBorder="1" applyAlignment="1">
      <alignment horizontal="right" vertical="center" wrapText="1"/>
    </xf>
    <xf numFmtId="9" fontId="10" fillId="0" borderId="2" xfId="0" applyNumberFormat="1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168" fontId="10" fillId="0" borderId="2" xfId="3" applyNumberFormat="1" applyFont="1" applyFill="1" applyBorder="1" applyAlignment="1">
      <alignment vertical="center"/>
    </xf>
    <xf numFmtId="169" fontId="10" fillId="0" borderId="2" xfId="0" applyNumberFormat="1" applyFont="1" applyBorder="1" applyAlignment="1">
      <alignment vertical="center"/>
    </xf>
    <xf numFmtId="170" fontId="10" fillId="0" borderId="2" xfId="3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10" fillId="0" borderId="54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9" fontId="5" fillId="0" borderId="2" xfId="2" applyNumberFormat="1" applyFont="1" applyBorder="1" applyAlignment="1">
      <alignment horizontal="center" vertical="center" wrapText="1"/>
    </xf>
    <xf numFmtId="9" fontId="4" fillId="0" borderId="55" xfId="0" applyNumberFormat="1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/>
    </xf>
    <xf numFmtId="9" fontId="4" fillId="0" borderId="56" xfId="0" applyNumberFormat="1" applyFont="1" applyBorder="1" applyAlignment="1">
      <alignment horizontal="center" vertical="center"/>
    </xf>
    <xf numFmtId="9" fontId="4" fillId="0" borderId="57" xfId="0" applyNumberFormat="1" applyFont="1" applyBorder="1" applyAlignment="1">
      <alignment horizontal="center" vertical="center"/>
    </xf>
    <xf numFmtId="9" fontId="10" fillId="0" borderId="14" xfId="0" applyNumberFormat="1" applyFont="1" applyBorder="1" applyAlignment="1">
      <alignment horizontal="center" vertical="center"/>
    </xf>
    <xf numFmtId="9" fontId="10" fillId="0" borderId="56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" fontId="5" fillId="0" borderId="2" xfId="0" applyNumberFormat="1" applyFont="1" applyBorder="1" applyAlignment="1">
      <alignment horizontal="center" vertical="center"/>
    </xf>
    <xf numFmtId="17" fontId="9" fillId="0" borderId="2" xfId="0" applyNumberFormat="1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center" vertical="center"/>
    </xf>
    <xf numFmtId="17" fontId="10" fillId="0" borderId="2" xfId="0" applyNumberFormat="1" applyFont="1" applyBorder="1" applyAlignment="1">
      <alignment horizontal="center" vertical="center"/>
    </xf>
    <xf numFmtId="17" fontId="10" fillId="0" borderId="2" xfId="0" quotePrefix="1" applyNumberFormat="1" applyFont="1" applyBorder="1" applyAlignment="1">
      <alignment horizontal="center" vertical="center"/>
    </xf>
    <xf numFmtId="17" fontId="4" fillId="0" borderId="57" xfId="0" applyNumberFormat="1" applyFont="1" applyBorder="1" applyAlignment="1">
      <alignment horizontal="center" vertical="center"/>
    </xf>
    <xf numFmtId="17" fontId="4" fillId="0" borderId="55" xfId="0" applyNumberFormat="1" applyFont="1" applyBorder="1" applyAlignment="1">
      <alignment horizontal="center" vertical="center"/>
    </xf>
    <xf numFmtId="17" fontId="10" fillId="0" borderId="14" xfId="0" applyNumberFormat="1" applyFont="1" applyBorder="1" applyAlignment="1">
      <alignment horizontal="center" vertical="center"/>
    </xf>
    <xf numFmtId="17" fontId="10" fillId="0" borderId="56" xfId="0" applyNumberFormat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7" fontId="5" fillId="0" borderId="2" xfId="0" quotePrefix="1" applyNumberFormat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75" fontId="10" fillId="0" borderId="2" xfId="0" applyNumberFormat="1" applyFont="1" applyBorder="1" applyAlignment="1">
      <alignment horizontal="right" vertical="center"/>
    </xf>
    <xf numFmtId="9" fontId="9" fillId="0" borderId="2" xfId="1" applyFont="1" applyFill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right" vertical="center"/>
    </xf>
    <xf numFmtId="9" fontId="9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7" fontId="9" fillId="0" borderId="2" xfId="0" applyNumberFormat="1" applyFont="1" applyBorder="1" applyAlignment="1">
      <alignment vertical="center"/>
    </xf>
    <xf numFmtId="167" fontId="9" fillId="0" borderId="2" xfId="0" applyNumberFormat="1" applyFont="1" applyBorder="1" applyAlignment="1">
      <alignment horizontal="right" vertical="center"/>
    </xf>
    <xf numFmtId="167" fontId="10" fillId="0" borderId="12" xfId="0" applyNumberFormat="1" applyFont="1" applyBorder="1" applyAlignment="1">
      <alignment horizontal="right" vertical="center"/>
    </xf>
    <xf numFmtId="167" fontId="10" fillId="0" borderId="27" xfId="0" applyNumberFormat="1" applyFont="1" applyBorder="1" applyAlignment="1">
      <alignment horizontal="right" vertical="center"/>
    </xf>
    <xf numFmtId="167" fontId="10" fillId="0" borderId="34" xfId="0" applyNumberFormat="1" applyFont="1" applyBorder="1" applyAlignment="1">
      <alignment horizontal="right" vertical="center"/>
    </xf>
    <xf numFmtId="9" fontId="10" fillId="0" borderId="52" xfId="1" applyFont="1" applyFill="1" applyBorder="1" applyAlignment="1">
      <alignment horizontal="center" vertical="center"/>
    </xf>
    <xf numFmtId="9" fontId="10" fillId="0" borderId="51" xfId="1" applyFont="1" applyFill="1" applyBorder="1" applyAlignment="1">
      <alignment horizontal="center" vertical="center"/>
    </xf>
    <xf numFmtId="9" fontId="10" fillId="0" borderId="53" xfId="1" applyFont="1" applyFill="1" applyBorder="1" applyAlignment="1">
      <alignment horizontal="center" vertical="center"/>
    </xf>
    <xf numFmtId="9" fontId="10" fillId="0" borderId="37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67" fontId="10" fillId="0" borderId="12" xfId="0" applyNumberFormat="1" applyFont="1" applyBorder="1" applyAlignment="1">
      <alignment vertical="center"/>
    </xf>
    <xf numFmtId="167" fontId="10" fillId="0" borderId="27" xfId="0" applyNumberFormat="1" applyFont="1" applyBorder="1" applyAlignment="1">
      <alignment vertical="center"/>
    </xf>
    <xf numFmtId="167" fontId="10" fillId="0" borderId="34" xfId="0" applyNumberFormat="1" applyFont="1" applyBorder="1" applyAlignment="1">
      <alignment vertical="center"/>
    </xf>
    <xf numFmtId="172" fontId="10" fillId="0" borderId="2" xfId="0" applyNumberFormat="1" applyFont="1" applyBorder="1" applyAlignment="1">
      <alignment horizontal="right" vertical="center"/>
    </xf>
    <xf numFmtId="9" fontId="10" fillId="0" borderId="41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3" fontId="10" fillId="0" borderId="12" xfId="0" applyNumberFormat="1" applyFont="1" applyBorder="1" applyAlignment="1">
      <alignment horizontal="right" vertical="center"/>
    </xf>
    <xf numFmtId="173" fontId="10" fillId="0" borderId="27" xfId="0" applyNumberFormat="1" applyFont="1" applyBorder="1" applyAlignment="1">
      <alignment horizontal="right" vertical="center"/>
    </xf>
    <xf numFmtId="173" fontId="10" fillId="0" borderId="34" xfId="0" applyNumberFormat="1" applyFont="1" applyBorder="1" applyAlignment="1">
      <alignment horizontal="right" vertical="center"/>
    </xf>
    <xf numFmtId="169" fontId="9" fillId="0" borderId="2" xfId="0" applyNumberFormat="1" applyFont="1" applyBorder="1" applyAlignment="1">
      <alignment horizontal="center" vertical="center"/>
    </xf>
    <xf numFmtId="169" fontId="10" fillId="0" borderId="2" xfId="0" applyNumberFormat="1" applyFont="1" applyBorder="1" applyAlignment="1">
      <alignment horizontal="right" vertical="center"/>
    </xf>
    <xf numFmtId="169" fontId="9" fillId="0" borderId="2" xfId="0" applyNumberFormat="1" applyFont="1" applyBorder="1" applyAlignment="1">
      <alignment horizontal="right" vertical="center"/>
    </xf>
    <xf numFmtId="169" fontId="10" fillId="0" borderId="12" xfId="0" applyNumberFormat="1" applyFont="1" applyBorder="1" applyAlignment="1">
      <alignment horizontal="right" vertical="center"/>
    </xf>
    <xf numFmtId="169" fontId="10" fillId="0" borderId="27" xfId="0" applyNumberFormat="1" applyFont="1" applyBorder="1" applyAlignment="1">
      <alignment horizontal="right" vertical="center"/>
    </xf>
    <xf numFmtId="169" fontId="10" fillId="0" borderId="34" xfId="0" applyNumberFormat="1" applyFont="1" applyBorder="1" applyAlignment="1">
      <alignment horizontal="right" vertical="center"/>
    </xf>
    <xf numFmtId="9" fontId="9" fillId="0" borderId="12" xfId="1" applyFont="1" applyFill="1" applyBorder="1" applyAlignment="1">
      <alignment horizontal="center" vertical="center" wrapText="1"/>
    </xf>
    <xf numFmtId="9" fontId="9" fillId="0" borderId="27" xfId="1" applyFont="1" applyFill="1" applyBorder="1" applyAlignment="1">
      <alignment horizontal="center" vertical="center" wrapText="1"/>
    </xf>
    <xf numFmtId="9" fontId="9" fillId="0" borderId="18" xfId="1" applyFont="1" applyFill="1" applyBorder="1" applyAlignment="1">
      <alignment horizontal="center" vertical="center" wrapText="1"/>
    </xf>
    <xf numFmtId="172" fontId="10" fillId="0" borderId="12" xfId="0" applyNumberFormat="1" applyFont="1" applyBorder="1" applyAlignment="1">
      <alignment horizontal="right" vertical="center"/>
    </xf>
    <xf numFmtId="172" fontId="10" fillId="0" borderId="27" xfId="0" applyNumberFormat="1" applyFont="1" applyBorder="1" applyAlignment="1">
      <alignment horizontal="right" vertical="center"/>
    </xf>
    <xf numFmtId="172" fontId="10" fillId="0" borderId="34" xfId="0" applyNumberFormat="1" applyFont="1" applyBorder="1" applyAlignment="1">
      <alignment horizontal="right" vertical="center"/>
    </xf>
    <xf numFmtId="170" fontId="10" fillId="0" borderId="2" xfId="3" applyNumberFormat="1" applyFont="1" applyFill="1" applyBorder="1" applyAlignment="1">
      <alignment horizontal="center" vertical="center"/>
    </xf>
    <xf numFmtId="0" fontId="9" fillId="0" borderId="12" xfId="3" applyNumberFormat="1" applyFont="1" applyFill="1" applyBorder="1" applyAlignment="1">
      <alignment horizontal="center" vertical="center"/>
    </xf>
    <xf numFmtId="0" fontId="9" fillId="0" borderId="27" xfId="3" applyNumberFormat="1" applyFont="1" applyFill="1" applyBorder="1" applyAlignment="1">
      <alignment horizontal="center" vertical="center"/>
    </xf>
    <xf numFmtId="0" fontId="9" fillId="0" borderId="18" xfId="3" applyNumberFormat="1" applyFont="1" applyFill="1" applyBorder="1" applyAlignment="1">
      <alignment horizontal="center" vertical="center"/>
    </xf>
    <xf numFmtId="171" fontId="10" fillId="0" borderId="2" xfId="3" applyNumberFormat="1" applyFont="1" applyFill="1" applyBorder="1" applyAlignment="1">
      <alignment horizontal="center" vertical="center"/>
    </xf>
    <xf numFmtId="171" fontId="9" fillId="0" borderId="2" xfId="3" applyNumberFormat="1" applyFont="1" applyFill="1" applyBorder="1" applyAlignment="1">
      <alignment horizontal="center" vertical="center"/>
    </xf>
    <xf numFmtId="170" fontId="9" fillId="0" borderId="2" xfId="3" applyNumberFormat="1" applyFont="1" applyFill="1" applyBorder="1" applyAlignment="1">
      <alignment horizontal="center" vertical="center"/>
    </xf>
    <xf numFmtId="171" fontId="10" fillId="0" borderId="54" xfId="3" applyNumberFormat="1" applyFont="1" applyFill="1" applyBorder="1" applyAlignment="1">
      <alignment horizontal="center" vertical="center"/>
    </xf>
    <xf numFmtId="171" fontId="10" fillId="0" borderId="31" xfId="3" applyNumberFormat="1" applyFont="1" applyFill="1" applyBorder="1" applyAlignment="1">
      <alignment horizontal="center" vertical="center"/>
    </xf>
    <xf numFmtId="171" fontId="10" fillId="0" borderId="49" xfId="3" applyNumberFormat="1" applyFont="1" applyFill="1" applyBorder="1" applyAlignment="1">
      <alignment horizontal="center" vertical="center"/>
    </xf>
    <xf numFmtId="170" fontId="10" fillId="0" borderId="12" xfId="3" applyNumberFormat="1" applyFont="1" applyFill="1" applyBorder="1" applyAlignment="1">
      <alignment horizontal="center" vertical="center"/>
    </xf>
    <xf numFmtId="170" fontId="10" fillId="0" borderId="27" xfId="3" applyNumberFormat="1" applyFont="1" applyFill="1" applyBorder="1" applyAlignment="1">
      <alignment horizontal="center" vertical="center"/>
    </xf>
    <xf numFmtId="170" fontId="10" fillId="0" borderId="34" xfId="3" applyNumberFormat="1" applyFont="1" applyFill="1" applyBorder="1" applyAlignment="1">
      <alignment horizontal="center" vertical="center"/>
    </xf>
    <xf numFmtId="171" fontId="10" fillId="0" borderId="12" xfId="3" applyNumberFormat="1" applyFont="1" applyFill="1" applyBorder="1" applyAlignment="1">
      <alignment horizontal="center" vertical="center"/>
    </xf>
    <xf numFmtId="171" fontId="10" fillId="0" borderId="27" xfId="3" applyNumberFormat="1" applyFont="1" applyFill="1" applyBorder="1" applyAlignment="1">
      <alignment horizontal="center" vertical="center"/>
    </xf>
    <xf numFmtId="171" fontId="10" fillId="0" borderId="18" xfId="3" applyNumberFormat="1" applyFont="1" applyFill="1" applyBorder="1" applyAlignment="1">
      <alignment horizontal="center" vertical="center"/>
    </xf>
    <xf numFmtId="9" fontId="9" fillId="0" borderId="12" xfId="0" applyNumberFormat="1" applyFont="1" applyBorder="1" applyAlignment="1">
      <alignment horizontal="center" vertical="center" wrapText="1"/>
    </xf>
    <xf numFmtId="9" fontId="9" fillId="0" borderId="27" xfId="0" applyNumberFormat="1" applyFont="1" applyBorder="1" applyAlignment="1">
      <alignment horizontal="center" vertical="center" wrapText="1"/>
    </xf>
    <xf numFmtId="9" fontId="9" fillId="0" borderId="18" xfId="0" applyNumberFormat="1" applyFont="1" applyBorder="1" applyAlignment="1">
      <alignment horizontal="center" vertical="center" wrapText="1"/>
    </xf>
    <xf numFmtId="170" fontId="10" fillId="0" borderId="18" xfId="3" applyNumberFormat="1" applyFont="1" applyFill="1" applyBorder="1" applyAlignment="1">
      <alignment horizontal="center" vertical="center"/>
    </xf>
    <xf numFmtId="174" fontId="10" fillId="0" borderId="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10" fontId="10" fillId="0" borderId="52" xfId="0" applyNumberFormat="1" applyFont="1" applyBorder="1" applyAlignment="1">
      <alignment horizontal="center" vertical="center"/>
    </xf>
    <xf numFmtId="10" fontId="10" fillId="0" borderId="27" xfId="0" applyNumberFormat="1" applyFont="1" applyBorder="1" applyAlignment="1">
      <alignment horizontal="center" vertical="center"/>
    </xf>
    <xf numFmtId="10" fontId="10" fillId="0" borderId="51" xfId="0" applyNumberFormat="1" applyFont="1" applyBorder="1" applyAlignment="1">
      <alignment horizontal="center" vertical="center"/>
    </xf>
    <xf numFmtId="10" fontId="10" fillId="0" borderId="34" xfId="0" applyNumberFormat="1" applyFont="1" applyBorder="1" applyAlignment="1">
      <alignment horizontal="center" vertical="center"/>
    </xf>
    <xf numFmtId="10" fontId="10" fillId="0" borderId="53" xfId="0" applyNumberFormat="1" applyFont="1" applyBorder="1" applyAlignment="1">
      <alignment horizontal="center" vertical="center"/>
    </xf>
    <xf numFmtId="9" fontId="10" fillId="0" borderId="40" xfId="0" applyNumberFormat="1" applyFont="1" applyBorder="1" applyAlignment="1">
      <alignment horizontal="center" vertical="center"/>
    </xf>
    <xf numFmtId="9" fontId="10" fillId="0" borderId="42" xfId="0" applyNumberFormat="1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9" fontId="10" fillId="0" borderId="4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 wrapText="1"/>
    </xf>
    <xf numFmtId="9" fontId="10" fillId="0" borderId="43" xfId="0" applyNumberFormat="1" applyFont="1" applyBorder="1" applyAlignment="1">
      <alignment horizontal="center" vertical="center"/>
    </xf>
    <xf numFmtId="9" fontId="10" fillId="0" borderId="45" xfId="0" applyNumberFormat="1" applyFont="1" applyBorder="1" applyAlignment="1">
      <alignment horizontal="center" vertical="center"/>
    </xf>
    <xf numFmtId="9" fontId="10" fillId="0" borderId="48" xfId="0" applyNumberFormat="1" applyFont="1" applyBorder="1" applyAlignment="1">
      <alignment horizontal="center" vertical="center"/>
    </xf>
    <xf numFmtId="10" fontId="10" fillId="0" borderId="40" xfId="0" applyNumberFormat="1" applyFont="1" applyBorder="1" applyAlignment="1">
      <alignment horizontal="center" vertical="center"/>
    </xf>
    <xf numFmtId="10" fontId="10" fillId="0" borderId="42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0" fontId="10" fillId="0" borderId="32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10" fillId="0" borderId="47" xfId="0" applyNumberFormat="1" applyFont="1" applyBorder="1" applyAlignment="1">
      <alignment horizontal="center" vertical="center"/>
    </xf>
    <xf numFmtId="9" fontId="10" fillId="0" borderId="30" xfId="0" applyNumberFormat="1" applyFont="1" applyBorder="1" applyAlignment="1">
      <alignment horizontal="center" vertical="center"/>
    </xf>
    <xf numFmtId="9" fontId="10" fillId="0" borderId="2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10" fontId="4" fillId="0" borderId="43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/>
    </xf>
    <xf numFmtId="10" fontId="4" fillId="0" borderId="45" xfId="0" applyNumberFormat="1" applyFont="1" applyBorder="1" applyAlignment="1">
      <alignment horizontal="center" vertical="center"/>
    </xf>
    <xf numFmtId="10" fontId="4" fillId="0" borderId="44" xfId="0" applyNumberFormat="1" applyFont="1" applyBorder="1" applyAlignment="1">
      <alignment horizontal="center" vertical="center"/>
    </xf>
    <xf numFmtId="10" fontId="4" fillId="0" borderId="48" xfId="0" applyNumberFormat="1" applyFont="1" applyBorder="1" applyAlignment="1">
      <alignment horizontal="center" vertical="center"/>
    </xf>
    <xf numFmtId="10" fontId="4" fillId="0" borderId="46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10" fillId="0" borderId="41" xfId="0" applyNumberFormat="1" applyFont="1" applyBorder="1" applyAlignment="1">
      <alignment horizontal="center" vertical="center"/>
    </xf>
    <xf numFmtId="10" fontId="10" fillId="0" borderId="44" xfId="0" applyNumberFormat="1" applyFont="1" applyBorder="1" applyAlignment="1">
      <alignment horizontal="center" vertical="center"/>
    </xf>
    <xf numFmtId="10" fontId="10" fillId="0" borderId="46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readingOrder="1"/>
    </xf>
    <xf numFmtId="166" fontId="5" fillId="0" borderId="2" xfId="3" applyNumberFormat="1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3" fontId="10" fillId="0" borderId="31" xfId="0" applyNumberFormat="1" applyFont="1" applyBorder="1" applyAlignment="1">
      <alignment horizontal="center" vertical="center"/>
    </xf>
    <xf numFmtId="9" fontId="10" fillId="0" borderId="38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9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9" fontId="5" fillId="0" borderId="2" xfId="1" applyFont="1" applyFill="1" applyBorder="1" applyAlignment="1">
      <alignment horizontal="center" vertical="center"/>
    </xf>
    <xf numFmtId="9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9" fontId="10" fillId="0" borderId="21" xfId="0" applyNumberFormat="1" applyFont="1" applyBorder="1" applyAlignment="1">
      <alignment horizontal="center" vertical="center"/>
    </xf>
    <xf numFmtId="9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4" fillId="0" borderId="20" xfId="1" applyNumberFormat="1" applyFont="1" applyFill="1" applyBorder="1" applyAlignment="1">
      <alignment horizontal="center" vertical="center"/>
    </xf>
    <xf numFmtId="3" fontId="4" fillId="0" borderId="27" xfId="1" applyNumberFormat="1" applyFont="1" applyFill="1" applyBorder="1" applyAlignment="1">
      <alignment horizontal="center" vertical="center"/>
    </xf>
    <xf numFmtId="3" fontId="4" fillId="0" borderId="34" xfId="1" applyNumberFormat="1" applyFont="1" applyFill="1" applyBorder="1" applyAlignment="1">
      <alignment horizontal="center" vertical="center"/>
    </xf>
    <xf numFmtId="9" fontId="4" fillId="0" borderId="22" xfId="0" applyNumberFormat="1" applyFont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/>
    </xf>
    <xf numFmtId="173" fontId="10" fillId="0" borderId="2" xfId="0" applyNumberFormat="1" applyFont="1" applyBorder="1" applyAlignment="1">
      <alignment horizontal="right" vertical="center"/>
    </xf>
    <xf numFmtId="167" fontId="10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</cellXfs>
  <cellStyles count="19">
    <cellStyle name="Comma 2" xfId="4" xr:uid="{00000000-0005-0000-0000-000000000000}"/>
    <cellStyle name="Comma 2 2" xfId="3" xr:uid="{00000000-0005-0000-0000-000001000000}"/>
    <cellStyle name="Currency [0] 2" xfId="5" xr:uid="{00000000-0005-0000-0000-000002000000}"/>
    <cellStyle name="Excel Built-in Normal" xfId="2" xr:uid="{00000000-0005-0000-0000-000003000000}"/>
    <cellStyle name="Normal" xfId="0" builtinId="0"/>
    <cellStyle name="Normal 2" xfId="6" xr:uid="{00000000-0005-0000-0000-000005000000}"/>
    <cellStyle name="Normal 2 2" xfId="7" xr:uid="{00000000-0005-0000-0000-000006000000}"/>
    <cellStyle name="Normal 3" xfId="8" xr:uid="{00000000-0005-0000-0000-000007000000}"/>
    <cellStyle name="Normal 4" xfId="9" xr:uid="{00000000-0005-0000-0000-000008000000}"/>
    <cellStyle name="Normal 4 2" xfId="10" xr:uid="{00000000-0005-0000-0000-000009000000}"/>
    <cellStyle name="Normal 4 2 2" xfId="11" xr:uid="{00000000-0005-0000-0000-00000A000000}"/>
    <cellStyle name="Normal 4 2 2 2" xfId="12" xr:uid="{00000000-0005-0000-0000-00000B000000}"/>
    <cellStyle name="Normal 4 2 3" xfId="13" xr:uid="{00000000-0005-0000-0000-00000C000000}"/>
    <cellStyle name="Normal 4 3" xfId="14" xr:uid="{00000000-0005-0000-0000-00000D000000}"/>
    <cellStyle name="Normal 4 4" xfId="15" xr:uid="{00000000-0005-0000-0000-00000E000000}"/>
    <cellStyle name="Normal 5" xfId="16" xr:uid="{00000000-0005-0000-0000-00000F000000}"/>
    <cellStyle name="Percent" xfId="1" builtinId="5"/>
    <cellStyle name="Percent 2" xfId="17" xr:uid="{00000000-0005-0000-0000-000011000000}"/>
    <cellStyle name="Percent 2 2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543A-E7E0-480B-B1E4-CDD8BBEC3161}">
  <sheetPr>
    <tabColor rgb="FFFF0000"/>
    <pageSetUpPr fitToPage="1"/>
  </sheetPr>
  <dimension ref="A1:AP109"/>
  <sheetViews>
    <sheetView tabSelected="1" zoomScale="90" zoomScaleNormal="90" workbookViewId="0">
      <pane ySplit="7" topLeftCell="A8" activePane="bottomLeft" state="frozen"/>
      <selection pane="bottomLeft" activeCell="C87" sqref="A87:XFD87"/>
    </sheetView>
  </sheetViews>
  <sheetFormatPr defaultColWidth="9.1796875" defaultRowHeight="14.5" x14ac:dyDescent="0.35"/>
  <cols>
    <col min="1" max="1" width="16" style="2" customWidth="1"/>
    <col min="2" max="2" width="21.7265625" style="2" customWidth="1"/>
    <col min="3" max="3" width="40.7265625" style="2" customWidth="1"/>
    <col min="4" max="4" width="30.7265625" style="2" customWidth="1"/>
    <col min="5" max="5" width="10.26953125" style="2" customWidth="1"/>
    <col min="6" max="6" width="12.453125" style="2" customWidth="1"/>
    <col min="7" max="7" width="83" style="2" hidden="1" customWidth="1"/>
    <col min="8" max="8" width="22.54296875" style="2" hidden="1" customWidth="1"/>
    <col min="9" max="23" width="20.7265625" style="2" hidden="1" customWidth="1"/>
    <col min="24" max="24" width="56" style="2" hidden="1" customWidth="1"/>
    <col min="25" max="25" width="0.81640625" style="2" customWidth="1"/>
    <col min="26" max="29" width="20.7265625" style="3" hidden="1" customWidth="1"/>
    <col min="30" max="30" width="56" style="3" hidden="1" customWidth="1"/>
    <col min="31" max="31" width="0.54296875" style="2" hidden="1" customWidth="1"/>
    <col min="32" max="33" width="20.7265625" style="2" hidden="1" customWidth="1"/>
    <col min="34" max="34" width="22.7265625" style="2" hidden="1" customWidth="1"/>
    <col min="35" max="35" width="20.7265625" style="2" hidden="1" customWidth="1"/>
    <col min="36" max="36" width="56" style="2" hidden="1" customWidth="1"/>
    <col min="37" max="37" width="2.26953125" style="2" hidden="1" customWidth="1"/>
    <col min="38" max="39" width="20.7265625" style="2" customWidth="1"/>
    <col min="40" max="40" width="22.7265625" style="2" bestFit="1" customWidth="1"/>
    <col min="41" max="41" width="20.7265625" style="2" customWidth="1"/>
    <col min="42" max="42" width="56" style="2" customWidth="1"/>
    <col min="43" max="16384" width="9.1796875" style="2"/>
  </cols>
  <sheetData>
    <row r="1" spans="1:42" ht="23.5" x14ac:dyDescent="0.55000000000000004">
      <c r="A1" s="1" t="s">
        <v>0</v>
      </c>
    </row>
    <row r="2" spans="1:42" ht="18.5" x14ac:dyDescent="0.45">
      <c r="A2" s="4" t="s">
        <v>1</v>
      </c>
      <c r="AO2" s="92"/>
      <c r="AP2" s="93"/>
    </row>
    <row r="3" spans="1:42" ht="18.5" x14ac:dyDescent="0.45">
      <c r="A3" s="4"/>
      <c r="AO3" s="92"/>
      <c r="AP3" s="93"/>
    </row>
    <row r="4" spans="1:42" ht="18.5" x14ac:dyDescent="0.45">
      <c r="A4" s="4" t="s">
        <v>2</v>
      </c>
      <c r="X4" s="5"/>
      <c r="Y4" s="5"/>
      <c r="AM4" s="91"/>
      <c r="AN4" s="89"/>
      <c r="AO4" s="7"/>
    </row>
    <row r="5" spans="1:42" ht="24" thickBot="1" x14ac:dyDescent="0.6">
      <c r="H5" s="444">
        <v>2023</v>
      </c>
      <c r="I5" s="444"/>
      <c r="J5" s="444"/>
      <c r="K5" s="444"/>
      <c r="L5" s="444"/>
      <c r="M5" s="444"/>
      <c r="N5" s="444"/>
      <c r="O5" s="444"/>
      <c r="P5" s="6"/>
      <c r="Q5" s="6"/>
      <c r="R5" s="6"/>
      <c r="S5" s="6"/>
      <c r="T5" s="6"/>
      <c r="U5" s="6"/>
      <c r="V5" s="6"/>
      <c r="W5" s="6"/>
      <c r="X5" s="7"/>
      <c r="Y5" s="7"/>
      <c r="Z5" s="8"/>
      <c r="AA5" s="8"/>
      <c r="AB5" s="8"/>
      <c r="AC5" s="8"/>
      <c r="AF5" s="6"/>
      <c r="AG5" s="6"/>
      <c r="AH5" s="6"/>
      <c r="AI5" s="6"/>
      <c r="AL5" s="6"/>
      <c r="AM5" s="6"/>
      <c r="AN5" s="6"/>
      <c r="AO5" s="6"/>
    </row>
    <row r="6" spans="1:42" x14ac:dyDescent="0.35">
      <c r="A6" s="445" t="s">
        <v>3</v>
      </c>
      <c r="B6" s="446" t="s">
        <v>4</v>
      </c>
      <c r="C6" s="446"/>
      <c r="D6" s="445" t="s">
        <v>5</v>
      </c>
      <c r="E6" s="446" t="s">
        <v>6</v>
      </c>
      <c r="F6" s="446" t="s">
        <v>7</v>
      </c>
      <c r="G6" s="446" t="s">
        <v>8</v>
      </c>
      <c r="H6" s="219" t="s">
        <v>9</v>
      </c>
      <c r="I6" s="219"/>
      <c r="J6" s="219"/>
      <c r="K6" s="193"/>
      <c r="L6" s="363" t="s">
        <v>10</v>
      </c>
      <c r="M6" s="397"/>
      <c r="N6" s="397"/>
      <c r="O6" s="447"/>
      <c r="P6" s="437" t="s">
        <v>11</v>
      </c>
      <c r="Q6" s="438"/>
      <c r="R6" s="438"/>
      <c r="S6" s="439"/>
      <c r="T6" s="437" t="s">
        <v>12</v>
      </c>
      <c r="U6" s="438"/>
      <c r="V6" s="438"/>
      <c r="W6" s="439"/>
      <c r="X6" s="440" t="s">
        <v>13</v>
      </c>
      <c r="Y6" s="9"/>
      <c r="Z6" s="168" t="s">
        <v>14</v>
      </c>
      <c r="AA6" s="168"/>
      <c r="AB6" s="168"/>
      <c r="AC6" s="168"/>
      <c r="AD6" s="442" t="s">
        <v>13</v>
      </c>
      <c r="AF6" s="190" t="s">
        <v>15</v>
      </c>
      <c r="AG6" s="190"/>
      <c r="AH6" s="190"/>
      <c r="AI6" s="190"/>
      <c r="AJ6" s="169" t="s">
        <v>13</v>
      </c>
      <c r="AL6" s="190" t="s">
        <v>241</v>
      </c>
      <c r="AM6" s="190"/>
      <c r="AN6" s="190"/>
      <c r="AO6" s="190"/>
      <c r="AP6" s="169" t="s">
        <v>13</v>
      </c>
    </row>
    <row r="7" spans="1:42" ht="15" thickBot="1" x14ac:dyDescent="0.4">
      <c r="A7" s="445"/>
      <c r="B7" s="446"/>
      <c r="C7" s="446"/>
      <c r="D7" s="445"/>
      <c r="E7" s="446"/>
      <c r="F7" s="446"/>
      <c r="G7" s="446"/>
      <c r="H7" s="10" t="s">
        <v>16</v>
      </c>
      <c r="I7" s="11" t="s">
        <v>17</v>
      </c>
      <c r="J7" s="11" t="s">
        <v>18</v>
      </c>
      <c r="K7" s="12" t="s">
        <v>19</v>
      </c>
      <c r="L7" s="13" t="s">
        <v>16</v>
      </c>
      <c r="M7" s="11" t="s">
        <v>17</v>
      </c>
      <c r="N7" s="11" t="s">
        <v>18</v>
      </c>
      <c r="O7" s="12" t="s">
        <v>19</v>
      </c>
      <c r="P7" s="13" t="s">
        <v>16</v>
      </c>
      <c r="Q7" s="11" t="s">
        <v>17</v>
      </c>
      <c r="R7" s="11" t="s">
        <v>18</v>
      </c>
      <c r="S7" s="12" t="s">
        <v>19</v>
      </c>
      <c r="T7" s="13" t="s">
        <v>16</v>
      </c>
      <c r="U7" s="11" t="s">
        <v>17</v>
      </c>
      <c r="V7" s="11" t="s">
        <v>18</v>
      </c>
      <c r="W7" s="12" t="s">
        <v>19</v>
      </c>
      <c r="X7" s="441"/>
      <c r="Y7" s="9"/>
      <c r="Z7" s="14" t="s">
        <v>16</v>
      </c>
      <c r="AA7" s="14" t="s">
        <v>17</v>
      </c>
      <c r="AB7" s="14" t="s">
        <v>18</v>
      </c>
      <c r="AC7" s="14" t="s">
        <v>19</v>
      </c>
      <c r="AD7" s="443"/>
      <c r="AF7" s="15" t="s">
        <v>16</v>
      </c>
      <c r="AG7" s="15" t="s">
        <v>17</v>
      </c>
      <c r="AH7" s="15" t="s">
        <v>18</v>
      </c>
      <c r="AI7" s="15" t="s">
        <v>19</v>
      </c>
      <c r="AJ7" s="169"/>
      <c r="AL7" s="15" t="s">
        <v>16</v>
      </c>
      <c r="AM7" s="15" t="s">
        <v>17</v>
      </c>
      <c r="AN7" s="15" t="s">
        <v>18</v>
      </c>
      <c r="AO7" s="15" t="s">
        <v>19</v>
      </c>
      <c r="AP7" s="169"/>
    </row>
    <row r="8" spans="1:42" x14ac:dyDescent="0.35">
      <c r="A8" s="179" t="s">
        <v>20</v>
      </c>
      <c r="B8" s="202" t="s">
        <v>21</v>
      </c>
      <c r="C8" s="185" t="s">
        <v>22</v>
      </c>
      <c r="D8" s="202" t="s">
        <v>23</v>
      </c>
      <c r="E8" s="216">
        <v>0.1</v>
      </c>
      <c r="F8" s="231">
        <v>0.95</v>
      </c>
      <c r="G8" s="16" t="s">
        <v>24</v>
      </c>
      <c r="H8" s="436">
        <v>0.95</v>
      </c>
      <c r="I8" s="432">
        <f>49924000+15377000</f>
        <v>65301000</v>
      </c>
      <c r="J8" s="424">
        <v>64615267</v>
      </c>
      <c r="K8" s="427">
        <f>J8/I8</f>
        <v>0.98949888975666533</v>
      </c>
      <c r="L8" s="435">
        <v>0.95</v>
      </c>
      <c r="M8" s="432">
        <v>35433000</v>
      </c>
      <c r="N8" s="424">
        <v>25323230</v>
      </c>
      <c r="O8" s="427">
        <f>N8/M8</f>
        <v>0.71467925380295205</v>
      </c>
      <c r="P8" s="428">
        <v>0.95</v>
      </c>
      <c r="Q8" s="429">
        <v>76353000</v>
      </c>
      <c r="R8" s="430">
        <v>60502000</v>
      </c>
      <c r="S8" s="425">
        <f>R8/Q8</f>
        <v>0.79239846502429501</v>
      </c>
      <c r="T8" s="428">
        <v>0.95</v>
      </c>
      <c r="U8" s="422">
        <v>46813000</v>
      </c>
      <c r="V8" s="424">
        <v>38846000</v>
      </c>
      <c r="W8" s="425">
        <f>V8/U8</f>
        <v>0.82981223164505591</v>
      </c>
      <c r="X8" s="426" t="s">
        <v>25</v>
      </c>
      <c r="Y8" s="17"/>
      <c r="Z8" s="243">
        <v>0.95</v>
      </c>
      <c r="AA8" s="399">
        <v>15668801</v>
      </c>
      <c r="AB8" s="399">
        <v>82082080</v>
      </c>
      <c r="AC8" s="243">
        <f>AB8/AA8</f>
        <v>5.2385680308276301</v>
      </c>
      <c r="AD8" s="400" t="s">
        <v>25</v>
      </c>
      <c r="AF8" s="239">
        <v>0.95</v>
      </c>
      <c r="AG8" s="396">
        <v>43718000</v>
      </c>
      <c r="AH8" s="396">
        <v>43014000</v>
      </c>
      <c r="AI8" s="239">
        <f>AF8-((AH8/AG8)-AF8)</f>
        <v>0.91610320691705927</v>
      </c>
      <c r="AJ8" s="273" t="s">
        <v>25</v>
      </c>
      <c r="AL8" s="239">
        <v>0.95</v>
      </c>
      <c r="AM8" s="419">
        <v>57479000.345700003</v>
      </c>
      <c r="AN8" s="396">
        <v>29449850</v>
      </c>
      <c r="AO8" s="239">
        <f>AN8/(AM8*AL8)</f>
        <v>0.53932465628870763</v>
      </c>
      <c r="AP8" s="217" t="s">
        <v>242</v>
      </c>
    </row>
    <row r="9" spans="1:42" x14ac:dyDescent="0.35">
      <c r="A9" s="179"/>
      <c r="B9" s="202"/>
      <c r="C9" s="185"/>
      <c r="D9" s="202"/>
      <c r="E9" s="216"/>
      <c r="F9" s="215"/>
      <c r="G9" s="16" t="s">
        <v>26</v>
      </c>
      <c r="H9" s="417"/>
      <c r="I9" s="433"/>
      <c r="J9" s="410"/>
      <c r="K9" s="413"/>
      <c r="L9" s="407"/>
      <c r="M9" s="433"/>
      <c r="N9" s="410"/>
      <c r="O9" s="413"/>
      <c r="P9" s="361"/>
      <c r="Q9" s="403"/>
      <c r="R9" s="431"/>
      <c r="S9" s="345"/>
      <c r="T9" s="361"/>
      <c r="U9" s="423"/>
      <c r="V9" s="410"/>
      <c r="W9" s="345"/>
      <c r="X9" s="230"/>
      <c r="Y9" s="17"/>
      <c r="Z9" s="243"/>
      <c r="AA9" s="399"/>
      <c r="AB9" s="399"/>
      <c r="AC9" s="243"/>
      <c r="AD9" s="401"/>
      <c r="AF9" s="239"/>
      <c r="AG9" s="396"/>
      <c r="AH9" s="396"/>
      <c r="AI9" s="239"/>
      <c r="AJ9" s="273"/>
      <c r="AL9" s="239"/>
      <c r="AM9" s="420"/>
      <c r="AN9" s="396"/>
      <c r="AO9" s="239"/>
      <c r="AP9" s="328"/>
    </row>
    <row r="10" spans="1:42" ht="15" thickBot="1" x14ac:dyDescent="0.4">
      <c r="A10" s="179"/>
      <c r="B10" s="202"/>
      <c r="C10" s="185"/>
      <c r="D10" s="202"/>
      <c r="E10" s="216"/>
      <c r="F10" s="215"/>
      <c r="G10" s="16" t="s">
        <v>27</v>
      </c>
      <c r="H10" s="418"/>
      <c r="I10" s="434"/>
      <c r="J10" s="411"/>
      <c r="K10" s="414"/>
      <c r="L10" s="408"/>
      <c r="M10" s="434"/>
      <c r="N10" s="411"/>
      <c r="O10" s="414"/>
      <c r="P10" s="361"/>
      <c r="Q10" s="403"/>
      <c r="R10" s="431"/>
      <c r="S10" s="345"/>
      <c r="T10" s="361"/>
      <c r="U10" s="423"/>
      <c r="V10" s="410"/>
      <c r="W10" s="345"/>
      <c r="X10" s="230"/>
      <c r="Y10" s="17"/>
      <c r="Z10" s="243"/>
      <c r="AA10" s="399"/>
      <c r="AB10" s="399"/>
      <c r="AC10" s="243"/>
      <c r="AD10" s="402"/>
      <c r="AF10" s="239"/>
      <c r="AG10" s="396"/>
      <c r="AH10" s="396"/>
      <c r="AI10" s="239"/>
      <c r="AJ10" s="273"/>
      <c r="AL10" s="239"/>
      <c r="AM10" s="421"/>
      <c r="AN10" s="396"/>
      <c r="AO10" s="239"/>
      <c r="AP10" s="218"/>
    </row>
    <row r="11" spans="1:42" ht="17.25" hidden="1" customHeight="1" x14ac:dyDescent="0.35">
      <c r="A11" s="179"/>
      <c r="B11" s="18"/>
      <c r="C11" s="19"/>
      <c r="D11" s="18"/>
      <c r="E11" s="20"/>
      <c r="F11" s="21"/>
      <c r="G11" s="16"/>
      <c r="H11" s="22" t="s">
        <v>28</v>
      </c>
      <c r="I11" s="23" t="s">
        <v>17</v>
      </c>
      <c r="J11" s="23" t="s">
        <v>18</v>
      </c>
      <c r="K11" s="24" t="s">
        <v>19</v>
      </c>
      <c r="L11" s="25" t="s">
        <v>28</v>
      </c>
      <c r="M11" s="23" t="s">
        <v>17</v>
      </c>
      <c r="N11" s="23" t="s">
        <v>18</v>
      </c>
      <c r="O11" s="24" t="s">
        <v>19</v>
      </c>
      <c r="P11" s="26" t="s">
        <v>28</v>
      </c>
      <c r="Q11" s="27" t="s">
        <v>17</v>
      </c>
      <c r="R11" s="27" t="s">
        <v>18</v>
      </c>
      <c r="S11" s="28" t="s">
        <v>19</v>
      </c>
      <c r="T11" s="26" t="s">
        <v>28</v>
      </c>
      <c r="U11" s="27" t="s">
        <v>17</v>
      </c>
      <c r="V11" s="27" t="s">
        <v>18</v>
      </c>
      <c r="W11" s="28" t="s">
        <v>19</v>
      </c>
      <c r="X11" s="29"/>
      <c r="Z11" s="30" t="s">
        <v>28</v>
      </c>
      <c r="AA11" s="30" t="s">
        <v>17</v>
      </c>
      <c r="AB11" s="30" t="s">
        <v>18</v>
      </c>
      <c r="AC11" s="30" t="s">
        <v>19</v>
      </c>
      <c r="AD11" s="16"/>
      <c r="AF11" s="31"/>
      <c r="AG11" s="32"/>
      <c r="AH11" s="31"/>
      <c r="AI11" s="31"/>
      <c r="AJ11" s="33"/>
      <c r="AL11" s="31"/>
      <c r="AM11" s="32"/>
      <c r="AN11" s="31"/>
      <c r="AO11" s="31"/>
      <c r="AP11" s="33"/>
    </row>
    <row r="12" spans="1:42" x14ac:dyDescent="0.35">
      <c r="A12" s="179"/>
      <c r="B12" s="202" t="s">
        <v>29</v>
      </c>
      <c r="C12" s="185" t="s">
        <v>22</v>
      </c>
      <c r="D12" s="202" t="s">
        <v>30</v>
      </c>
      <c r="E12" s="216">
        <v>0.1</v>
      </c>
      <c r="F12" s="415">
        <v>0.95</v>
      </c>
      <c r="G12" s="34" t="s">
        <v>31</v>
      </c>
      <c r="H12" s="416">
        <v>0.95</v>
      </c>
      <c r="I12" s="409">
        <v>144491000</v>
      </c>
      <c r="J12" s="409">
        <v>93294400</v>
      </c>
      <c r="K12" s="412">
        <f>J12/I12</f>
        <v>0.6456762012858932</v>
      </c>
      <c r="L12" s="406">
        <v>0.95</v>
      </c>
      <c r="M12" s="409">
        <v>106108000</v>
      </c>
      <c r="N12" s="409">
        <v>138541350</v>
      </c>
      <c r="O12" s="412">
        <f>N12/M12</f>
        <v>1.3056635691936518</v>
      </c>
      <c r="P12" s="282">
        <v>0.95</v>
      </c>
      <c r="Q12" s="405">
        <v>105948000</v>
      </c>
      <c r="R12" s="403">
        <v>124427550</v>
      </c>
      <c r="S12" s="345">
        <f>R12/Q12</f>
        <v>1.174420942349077</v>
      </c>
      <c r="T12" s="282">
        <v>0.95</v>
      </c>
      <c r="U12" s="405">
        <v>100135000</v>
      </c>
      <c r="V12" s="403">
        <v>61965500</v>
      </c>
      <c r="W12" s="345">
        <f>V12/U12</f>
        <v>0.61881959354870919</v>
      </c>
      <c r="X12" s="230" t="s">
        <v>32</v>
      </c>
      <c r="Y12" s="17"/>
      <c r="Z12" s="243">
        <v>0.95</v>
      </c>
      <c r="AA12" s="399">
        <v>47740000</v>
      </c>
      <c r="AB12" s="399">
        <v>76572080</v>
      </c>
      <c r="AC12" s="243">
        <f>AB12/AA12</f>
        <v>1.6039396732299958</v>
      </c>
      <c r="AD12" s="400" t="s">
        <v>32</v>
      </c>
      <c r="AF12" s="239">
        <v>0.95</v>
      </c>
      <c r="AG12" s="398">
        <v>100826000</v>
      </c>
      <c r="AH12" s="396">
        <v>97293000</v>
      </c>
      <c r="AI12" s="239">
        <f>AF12-((AH12/AG12)-AF12)</f>
        <v>0.93504056493364796</v>
      </c>
      <c r="AJ12" s="273" t="s">
        <v>32</v>
      </c>
      <c r="AL12" s="239">
        <v>0.95</v>
      </c>
      <c r="AM12" s="393">
        <v>134335000.67500001</v>
      </c>
      <c r="AN12" s="396">
        <v>80932900</v>
      </c>
      <c r="AO12" s="239">
        <f>AN12/(AM12*AL12)</f>
        <v>0.63417966939158221</v>
      </c>
      <c r="AP12" s="188" t="s">
        <v>243</v>
      </c>
    </row>
    <row r="13" spans="1:42" ht="15.65" customHeight="1" x14ac:dyDescent="0.35">
      <c r="A13" s="179"/>
      <c r="B13" s="202"/>
      <c r="C13" s="185"/>
      <c r="D13" s="202"/>
      <c r="E13" s="216"/>
      <c r="F13" s="415"/>
      <c r="G13" s="16" t="s">
        <v>33</v>
      </c>
      <c r="H13" s="417"/>
      <c r="I13" s="410"/>
      <c r="J13" s="410"/>
      <c r="K13" s="413"/>
      <c r="L13" s="407"/>
      <c r="M13" s="410"/>
      <c r="N13" s="410"/>
      <c r="O13" s="413"/>
      <c r="P13" s="361"/>
      <c r="Q13" s="405"/>
      <c r="R13" s="403"/>
      <c r="S13" s="345"/>
      <c r="T13" s="361"/>
      <c r="U13" s="405"/>
      <c r="V13" s="403"/>
      <c r="W13" s="345"/>
      <c r="X13" s="230"/>
      <c r="Y13" s="17"/>
      <c r="Z13" s="243"/>
      <c r="AA13" s="399"/>
      <c r="AB13" s="399"/>
      <c r="AC13" s="243"/>
      <c r="AD13" s="401"/>
      <c r="AF13" s="239"/>
      <c r="AG13" s="398"/>
      <c r="AH13" s="396"/>
      <c r="AI13" s="239"/>
      <c r="AJ13" s="273"/>
      <c r="AL13" s="239"/>
      <c r="AM13" s="394"/>
      <c r="AN13" s="396"/>
      <c r="AO13" s="239"/>
      <c r="AP13" s="273"/>
    </row>
    <row r="14" spans="1:42" ht="16.149999999999999" customHeight="1" thickBot="1" x14ac:dyDescent="0.4">
      <c r="A14" s="179"/>
      <c r="B14" s="202"/>
      <c r="C14" s="185"/>
      <c r="D14" s="202"/>
      <c r="E14" s="216"/>
      <c r="F14" s="415"/>
      <c r="G14" s="16" t="s">
        <v>34</v>
      </c>
      <c r="H14" s="418"/>
      <c r="I14" s="411"/>
      <c r="J14" s="411"/>
      <c r="K14" s="414"/>
      <c r="L14" s="408"/>
      <c r="M14" s="411"/>
      <c r="N14" s="411"/>
      <c r="O14" s="414"/>
      <c r="P14" s="404"/>
      <c r="Q14" s="405"/>
      <c r="R14" s="403"/>
      <c r="S14" s="345"/>
      <c r="T14" s="404"/>
      <c r="U14" s="405"/>
      <c r="V14" s="403"/>
      <c r="W14" s="345"/>
      <c r="X14" s="230"/>
      <c r="Y14" s="17"/>
      <c r="Z14" s="243"/>
      <c r="AA14" s="399"/>
      <c r="AB14" s="399"/>
      <c r="AC14" s="243"/>
      <c r="AD14" s="402"/>
      <c r="AF14" s="239"/>
      <c r="AG14" s="398"/>
      <c r="AH14" s="396"/>
      <c r="AI14" s="239"/>
      <c r="AJ14" s="273"/>
      <c r="AL14" s="239"/>
      <c r="AM14" s="395"/>
      <c r="AN14" s="396"/>
      <c r="AO14" s="239"/>
      <c r="AP14" s="273"/>
    </row>
    <row r="15" spans="1:42" ht="16.5" hidden="1" customHeight="1" x14ac:dyDescent="0.35">
      <c r="A15" s="168" t="s">
        <v>35</v>
      </c>
      <c r="B15" s="18"/>
      <c r="C15" s="19"/>
      <c r="D15" s="18"/>
      <c r="E15" s="20"/>
      <c r="F15" s="35"/>
      <c r="G15" s="16"/>
      <c r="H15" s="219" t="s">
        <v>36</v>
      </c>
      <c r="I15" s="397"/>
      <c r="J15" s="219" t="s">
        <v>37</v>
      </c>
      <c r="K15" s="193"/>
      <c r="L15" s="220" t="s">
        <v>36</v>
      </c>
      <c r="M15" s="397"/>
      <c r="N15" s="219" t="s">
        <v>37</v>
      </c>
      <c r="O15" s="193"/>
      <c r="P15" s="220" t="s">
        <v>36</v>
      </c>
      <c r="Q15" s="219"/>
      <c r="R15" s="192" t="s">
        <v>37</v>
      </c>
      <c r="S15" s="193"/>
      <c r="T15" s="220" t="s">
        <v>36</v>
      </c>
      <c r="U15" s="219"/>
      <c r="V15" s="192" t="s">
        <v>37</v>
      </c>
      <c r="W15" s="193"/>
      <c r="X15" s="29"/>
      <c r="Z15" s="195" t="s">
        <v>36</v>
      </c>
      <c r="AA15" s="195"/>
      <c r="AB15" s="195">
        <v>0.64</v>
      </c>
      <c r="AC15" s="195"/>
      <c r="AD15" s="16"/>
      <c r="AF15" s="190" t="s">
        <v>36</v>
      </c>
      <c r="AG15" s="190"/>
      <c r="AH15" s="190" t="s">
        <v>37</v>
      </c>
      <c r="AI15" s="190"/>
      <c r="AJ15" s="33"/>
      <c r="AL15" s="190" t="s">
        <v>36</v>
      </c>
      <c r="AM15" s="190"/>
      <c r="AN15" s="190" t="s">
        <v>37</v>
      </c>
      <c r="AO15" s="190"/>
      <c r="AP15" s="33"/>
    </row>
    <row r="16" spans="1:42" ht="18" customHeight="1" x14ac:dyDescent="0.35">
      <c r="A16" s="168"/>
      <c r="B16" s="202" t="s">
        <v>38</v>
      </c>
      <c r="C16" s="384" t="s">
        <v>39</v>
      </c>
      <c r="D16" s="202" t="s">
        <v>40</v>
      </c>
      <c r="E16" s="216">
        <v>0.05</v>
      </c>
      <c r="F16" s="385">
        <v>0</v>
      </c>
      <c r="G16" s="34" t="s">
        <v>41</v>
      </c>
      <c r="H16" s="227">
        <v>0</v>
      </c>
      <c r="I16" s="386"/>
      <c r="J16" s="387">
        <v>1</v>
      </c>
      <c r="K16" s="388"/>
      <c r="L16" s="376" t="s">
        <v>42</v>
      </c>
      <c r="M16" s="377"/>
      <c r="N16" s="227">
        <v>1</v>
      </c>
      <c r="O16" s="223"/>
      <c r="P16" s="226" t="s">
        <v>42</v>
      </c>
      <c r="Q16" s="227"/>
      <c r="R16" s="383" t="s">
        <v>43</v>
      </c>
      <c r="S16" s="382"/>
      <c r="T16" s="226" t="s">
        <v>42</v>
      </c>
      <c r="U16" s="227"/>
      <c r="V16" s="383" t="s">
        <v>44</v>
      </c>
      <c r="W16" s="382"/>
      <c r="X16" s="213" t="s">
        <v>45</v>
      </c>
      <c r="Y16" s="36"/>
      <c r="Z16" s="168" t="s">
        <v>42</v>
      </c>
      <c r="AA16" s="168"/>
      <c r="AB16" s="168" t="s">
        <v>46</v>
      </c>
      <c r="AC16" s="168"/>
      <c r="AD16" s="185" t="s">
        <v>47</v>
      </c>
      <c r="AF16" s="168" t="s">
        <v>42</v>
      </c>
      <c r="AG16" s="168"/>
      <c r="AH16" s="169" t="s">
        <v>48</v>
      </c>
      <c r="AI16" s="169"/>
      <c r="AJ16" s="188" t="s">
        <v>49</v>
      </c>
      <c r="AL16" s="168" t="s">
        <v>42</v>
      </c>
      <c r="AM16" s="168"/>
      <c r="AN16" s="169" t="s">
        <v>280</v>
      </c>
      <c r="AO16" s="169"/>
      <c r="AP16" s="188" t="s">
        <v>281</v>
      </c>
    </row>
    <row r="17" spans="1:42" ht="18" customHeight="1" x14ac:dyDescent="0.35">
      <c r="A17" s="168"/>
      <c r="B17" s="202"/>
      <c r="C17" s="384"/>
      <c r="D17" s="202"/>
      <c r="E17" s="216"/>
      <c r="F17" s="385"/>
      <c r="G17" s="34" t="s">
        <v>50</v>
      </c>
      <c r="H17" s="267"/>
      <c r="I17" s="290"/>
      <c r="J17" s="389"/>
      <c r="K17" s="390"/>
      <c r="L17" s="378"/>
      <c r="M17" s="379"/>
      <c r="N17" s="267"/>
      <c r="O17" s="382"/>
      <c r="P17" s="266"/>
      <c r="Q17" s="267"/>
      <c r="R17" s="383"/>
      <c r="S17" s="382"/>
      <c r="T17" s="266"/>
      <c r="U17" s="267"/>
      <c r="V17" s="383"/>
      <c r="W17" s="382"/>
      <c r="X17" s="213"/>
      <c r="Y17" s="36"/>
      <c r="Z17" s="168"/>
      <c r="AA17" s="168"/>
      <c r="AB17" s="168"/>
      <c r="AC17" s="168"/>
      <c r="AD17" s="185"/>
      <c r="AF17" s="168"/>
      <c r="AG17" s="168"/>
      <c r="AH17" s="169"/>
      <c r="AI17" s="169"/>
      <c r="AJ17" s="188"/>
      <c r="AL17" s="168"/>
      <c r="AM17" s="168"/>
      <c r="AN17" s="169"/>
      <c r="AO17" s="169"/>
      <c r="AP17" s="188"/>
    </row>
    <row r="18" spans="1:42" ht="18.649999999999999" customHeight="1" thickBot="1" x14ac:dyDescent="0.4">
      <c r="A18" s="168"/>
      <c r="B18" s="202"/>
      <c r="C18" s="384"/>
      <c r="D18" s="202"/>
      <c r="E18" s="216"/>
      <c r="F18" s="385"/>
      <c r="G18" s="34" t="s">
        <v>51</v>
      </c>
      <c r="H18" s="229"/>
      <c r="I18" s="291"/>
      <c r="J18" s="391"/>
      <c r="K18" s="392"/>
      <c r="L18" s="380"/>
      <c r="M18" s="381"/>
      <c r="N18" s="229"/>
      <c r="O18" s="225"/>
      <c r="P18" s="228"/>
      <c r="Q18" s="229"/>
      <c r="R18" s="224"/>
      <c r="S18" s="225"/>
      <c r="T18" s="228"/>
      <c r="U18" s="229"/>
      <c r="V18" s="224"/>
      <c r="W18" s="225"/>
      <c r="X18" s="213"/>
      <c r="Y18" s="36"/>
      <c r="Z18" s="168"/>
      <c r="AA18" s="168"/>
      <c r="AB18" s="168"/>
      <c r="AC18" s="168"/>
      <c r="AD18" s="185"/>
      <c r="AF18" s="168"/>
      <c r="AG18" s="168"/>
      <c r="AH18" s="169"/>
      <c r="AI18" s="169"/>
      <c r="AJ18" s="188"/>
      <c r="AL18" s="168"/>
      <c r="AM18" s="168"/>
      <c r="AN18" s="169"/>
      <c r="AO18" s="169"/>
      <c r="AP18" s="188"/>
    </row>
    <row r="19" spans="1:42" ht="16.149999999999999" hidden="1" customHeight="1" x14ac:dyDescent="0.35">
      <c r="A19" s="179" t="s">
        <v>52</v>
      </c>
      <c r="B19" s="18"/>
      <c r="C19" s="37"/>
      <c r="D19" s="38"/>
      <c r="E19" s="39"/>
      <c r="F19" s="40"/>
      <c r="G19" s="41"/>
      <c r="H19" s="171" t="s">
        <v>53</v>
      </c>
      <c r="I19" s="196"/>
      <c r="J19" s="171" t="s">
        <v>19</v>
      </c>
      <c r="K19" s="173"/>
      <c r="L19" s="174" t="s">
        <v>53</v>
      </c>
      <c r="M19" s="196"/>
      <c r="N19" s="171" t="s">
        <v>19</v>
      </c>
      <c r="O19" s="173"/>
      <c r="P19" s="348" t="s">
        <v>53</v>
      </c>
      <c r="Q19" s="349"/>
      <c r="R19" s="349" t="s">
        <v>19</v>
      </c>
      <c r="S19" s="350"/>
      <c r="T19" s="348" t="s">
        <v>53</v>
      </c>
      <c r="U19" s="349"/>
      <c r="V19" s="349" t="s">
        <v>19</v>
      </c>
      <c r="W19" s="350"/>
      <c r="X19" s="29"/>
      <c r="Z19" s="168" t="s">
        <v>53</v>
      </c>
      <c r="AA19" s="168"/>
      <c r="AB19" s="168" t="s">
        <v>19</v>
      </c>
      <c r="AC19" s="168"/>
      <c r="AD19" s="16"/>
      <c r="AF19" s="168" t="s">
        <v>53</v>
      </c>
      <c r="AG19" s="168"/>
      <c r="AH19" s="169" t="s">
        <v>19</v>
      </c>
      <c r="AI19" s="169"/>
      <c r="AJ19" s="33"/>
      <c r="AL19" s="168" t="s">
        <v>53</v>
      </c>
      <c r="AM19" s="168"/>
      <c r="AN19" s="169" t="s">
        <v>19</v>
      </c>
      <c r="AO19" s="169"/>
      <c r="AP19" s="33"/>
    </row>
    <row r="20" spans="1:42" ht="15" customHeight="1" x14ac:dyDescent="0.35">
      <c r="A20" s="179"/>
      <c r="B20" s="202" t="s">
        <v>54</v>
      </c>
      <c r="C20" s="185" t="s">
        <v>55</v>
      </c>
      <c r="D20" s="202" t="s">
        <v>56</v>
      </c>
      <c r="E20" s="216">
        <v>0.1</v>
      </c>
      <c r="F20" s="372">
        <v>4.0000000000000001E-3</v>
      </c>
      <c r="G20" s="42" t="s">
        <v>57</v>
      </c>
      <c r="H20" s="355">
        <v>4.0000000000000001E-3</v>
      </c>
      <c r="I20" s="373"/>
      <c r="J20" s="355">
        <v>1.8E-3</v>
      </c>
      <c r="K20" s="356"/>
      <c r="L20" s="365">
        <v>4.0000000000000001E-3</v>
      </c>
      <c r="M20" s="366"/>
      <c r="N20" s="355">
        <v>2E-3</v>
      </c>
      <c r="O20" s="356"/>
      <c r="P20" s="371">
        <v>4.0000000000000001E-3</v>
      </c>
      <c r="Q20" s="338"/>
      <c r="R20" s="338">
        <v>2.0999999999999999E-3</v>
      </c>
      <c r="S20" s="339"/>
      <c r="T20" s="371">
        <v>4.0000000000000001E-3</v>
      </c>
      <c r="U20" s="338"/>
      <c r="V20" s="338">
        <v>1.2999999999999999E-3</v>
      </c>
      <c r="W20" s="339"/>
      <c r="X20" s="230" t="s">
        <v>58</v>
      </c>
      <c r="Y20" s="17"/>
      <c r="Z20" s="330">
        <v>4.0000000000000001E-3</v>
      </c>
      <c r="AA20" s="330"/>
      <c r="AB20" s="330">
        <v>3.7000000000000002E-3</v>
      </c>
      <c r="AC20" s="330"/>
      <c r="AD20" s="221" t="s">
        <v>59</v>
      </c>
      <c r="AF20" s="330">
        <v>4.0000000000000001E-3</v>
      </c>
      <c r="AG20" s="330"/>
      <c r="AH20" s="331">
        <v>1.9E-3</v>
      </c>
      <c r="AI20" s="331"/>
      <c r="AJ20" s="221" t="s">
        <v>59</v>
      </c>
      <c r="AL20" s="330">
        <v>4.0000000000000001E-3</v>
      </c>
      <c r="AM20" s="330"/>
      <c r="AN20" s="331">
        <v>2.8999999999999998E-3</v>
      </c>
      <c r="AO20" s="331"/>
      <c r="AP20" s="221" t="s">
        <v>253</v>
      </c>
    </row>
    <row r="21" spans="1:42" ht="15" customHeight="1" x14ac:dyDescent="0.35">
      <c r="A21" s="179"/>
      <c r="B21" s="202"/>
      <c r="C21" s="185"/>
      <c r="D21" s="202"/>
      <c r="E21" s="216"/>
      <c r="F21" s="372"/>
      <c r="G21" s="42" t="s">
        <v>60</v>
      </c>
      <c r="H21" s="357"/>
      <c r="I21" s="374"/>
      <c r="J21" s="357"/>
      <c r="K21" s="358"/>
      <c r="L21" s="367"/>
      <c r="M21" s="368"/>
      <c r="N21" s="357"/>
      <c r="O21" s="358"/>
      <c r="P21" s="371"/>
      <c r="Q21" s="338"/>
      <c r="R21" s="338"/>
      <c r="S21" s="339"/>
      <c r="T21" s="371"/>
      <c r="U21" s="338"/>
      <c r="V21" s="338"/>
      <c r="W21" s="339"/>
      <c r="X21" s="230"/>
      <c r="Y21" s="17"/>
      <c r="Z21" s="330"/>
      <c r="AA21" s="330"/>
      <c r="AB21" s="330"/>
      <c r="AC21" s="330"/>
      <c r="AD21" s="221"/>
      <c r="AF21" s="330"/>
      <c r="AG21" s="330"/>
      <c r="AH21" s="331"/>
      <c r="AI21" s="331"/>
      <c r="AJ21" s="221"/>
      <c r="AL21" s="330"/>
      <c r="AM21" s="330"/>
      <c r="AN21" s="331"/>
      <c r="AO21" s="331"/>
      <c r="AP21" s="221"/>
    </row>
    <row r="22" spans="1:42" ht="15" customHeight="1" x14ac:dyDescent="0.35">
      <c r="A22" s="179"/>
      <c r="B22" s="202"/>
      <c r="C22" s="185" t="s">
        <v>61</v>
      </c>
      <c r="D22" s="202"/>
      <c r="E22" s="216"/>
      <c r="F22" s="372"/>
      <c r="G22" s="34" t="s">
        <v>62</v>
      </c>
      <c r="H22" s="357"/>
      <c r="I22" s="374"/>
      <c r="J22" s="357"/>
      <c r="K22" s="358"/>
      <c r="L22" s="367"/>
      <c r="M22" s="368"/>
      <c r="N22" s="357"/>
      <c r="O22" s="358"/>
      <c r="P22" s="371"/>
      <c r="Q22" s="338"/>
      <c r="R22" s="338"/>
      <c r="S22" s="339"/>
      <c r="T22" s="371"/>
      <c r="U22" s="338"/>
      <c r="V22" s="338"/>
      <c r="W22" s="339"/>
      <c r="X22" s="230"/>
      <c r="Y22" s="17"/>
      <c r="Z22" s="330"/>
      <c r="AA22" s="330"/>
      <c r="AB22" s="330"/>
      <c r="AC22" s="330"/>
      <c r="AD22" s="221"/>
      <c r="AF22" s="330"/>
      <c r="AG22" s="330"/>
      <c r="AH22" s="331"/>
      <c r="AI22" s="331"/>
      <c r="AJ22" s="221"/>
      <c r="AL22" s="330"/>
      <c r="AM22" s="330"/>
      <c r="AN22" s="331"/>
      <c r="AO22" s="331"/>
      <c r="AP22" s="221"/>
    </row>
    <row r="23" spans="1:42" ht="15" customHeight="1" x14ac:dyDescent="0.35">
      <c r="A23" s="179"/>
      <c r="B23" s="202"/>
      <c r="C23" s="185"/>
      <c r="D23" s="202"/>
      <c r="E23" s="216"/>
      <c r="F23" s="372"/>
      <c r="G23" s="34" t="s">
        <v>63</v>
      </c>
      <c r="H23" s="357"/>
      <c r="I23" s="374"/>
      <c r="J23" s="357"/>
      <c r="K23" s="358"/>
      <c r="L23" s="367"/>
      <c r="M23" s="368"/>
      <c r="N23" s="357"/>
      <c r="O23" s="358"/>
      <c r="P23" s="371"/>
      <c r="Q23" s="338"/>
      <c r="R23" s="338"/>
      <c r="S23" s="339"/>
      <c r="T23" s="371"/>
      <c r="U23" s="338"/>
      <c r="V23" s="338"/>
      <c r="W23" s="339"/>
      <c r="X23" s="230"/>
      <c r="Y23" s="17"/>
      <c r="Z23" s="330"/>
      <c r="AA23" s="330"/>
      <c r="AB23" s="330"/>
      <c r="AC23" s="330"/>
      <c r="AD23" s="221"/>
      <c r="AF23" s="330"/>
      <c r="AG23" s="330"/>
      <c r="AH23" s="331"/>
      <c r="AI23" s="331"/>
      <c r="AJ23" s="221"/>
      <c r="AL23" s="330"/>
      <c r="AM23" s="330"/>
      <c r="AN23" s="331"/>
      <c r="AO23" s="331"/>
      <c r="AP23" s="221"/>
    </row>
    <row r="24" spans="1:42" ht="15" customHeight="1" thickBot="1" x14ac:dyDescent="0.4">
      <c r="A24" s="179"/>
      <c r="B24" s="202"/>
      <c r="C24" s="185"/>
      <c r="D24" s="202"/>
      <c r="E24" s="216"/>
      <c r="F24" s="372"/>
      <c r="G24" s="43" t="s">
        <v>64</v>
      </c>
      <c r="H24" s="359"/>
      <c r="I24" s="375"/>
      <c r="J24" s="359"/>
      <c r="K24" s="360"/>
      <c r="L24" s="369"/>
      <c r="M24" s="370"/>
      <c r="N24" s="359"/>
      <c r="O24" s="360"/>
      <c r="P24" s="371"/>
      <c r="Q24" s="338"/>
      <c r="R24" s="338"/>
      <c r="S24" s="339"/>
      <c r="T24" s="371"/>
      <c r="U24" s="338"/>
      <c r="V24" s="338"/>
      <c r="W24" s="339"/>
      <c r="X24" s="230"/>
      <c r="Y24" s="17"/>
      <c r="Z24" s="330"/>
      <c r="AA24" s="330"/>
      <c r="AB24" s="330"/>
      <c r="AC24" s="330"/>
      <c r="AD24" s="221"/>
      <c r="AF24" s="330"/>
      <c r="AG24" s="330"/>
      <c r="AH24" s="331"/>
      <c r="AI24" s="331"/>
      <c r="AJ24" s="221"/>
      <c r="AL24" s="330"/>
      <c r="AM24" s="330"/>
      <c r="AN24" s="331"/>
      <c r="AO24" s="331"/>
      <c r="AP24" s="221"/>
    </row>
    <row r="25" spans="1:42" ht="16.5" hidden="1" customHeight="1" x14ac:dyDescent="0.35">
      <c r="A25" s="179"/>
      <c r="B25" s="202"/>
      <c r="C25" s="19"/>
      <c r="D25" s="38"/>
      <c r="E25" s="39"/>
      <c r="F25" s="44"/>
      <c r="G25" s="45"/>
      <c r="H25" s="219" t="s">
        <v>65</v>
      </c>
      <c r="I25" s="219"/>
      <c r="J25" s="171" t="s">
        <v>19</v>
      </c>
      <c r="K25" s="173"/>
      <c r="L25" s="220" t="s">
        <v>65</v>
      </c>
      <c r="M25" s="219"/>
      <c r="N25" s="171" t="s">
        <v>19</v>
      </c>
      <c r="O25" s="173"/>
      <c r="P25" s="363" t="s">
        <v>65</v>
      </c>
      <c r="Q25" s="364"/>
      <c r="R25" s="349" t="s">
        <v>19</v>
      </c>
      <c r="S25" s="350"/>
      <c r="T25" s="363" t="s">
        <v>65</v>
      </c>
      <c r="U25" s="364"/>
      <c r="V25" s="349" t="s">
        <v>19</v>
      </c>
      <c r="W25" s="350"/>
      <c r="X25" s="29"/>
      <c r="Z25" s="195" t="s">
        <v>65</v>
      </c>
      <c r="AA25" s="195"/>
      <c r="AB25" s="168" t="s">
        <v>19</v>
      </c>
      <c r="AC25" s="168"/>
      <c r="AD25" s="16"/>
      <c r="AF25" s="190" t="s">
        <v>65</v>
      </c>
      <c r="AG25" s="190"/>
      <c r="AH25" s="169" t="s">
        <v>19</v>
      </c>
      <c r="AI25" s="169"/>
      <c r="AJ25" s="33"/>
      <c r="AL25" s="190" t="s">
        <v>65</v>
      </c>
      <c r="AM25" s="190"/>
      <c r="AN25" s="169" t="s">
        <v>19</v>
      </c>
      <c r="AO25" s="169"/>
      <c r="AP25" s="33"/>
    </row>
    <row r="26" spans="1:42" ht="16.149999999999999" customHeight="1" x14ac:dyDescent="0.35">
      <c r="A26" s="179"/>
      <c r="B26" s="162" t="s">
        <v>66</v>
      </c>
      <c r="C26" s="199" t="s">
        <v>67</v>
      </c>
      <c r="D26" s="202" t="s">
        <v>68</v>
      </c>
      <c r="E26" s="216">
        <v>0.2</v>
      </c>
      <c r="F26" s="242">
        <v>0.05</v>
      </c>
      <c r="G26" s="46" t="s">
        <v>69</v>
      </c>
      <c r="H26" s="342">
        <v>0.05</v>
      </c>
      <c r="I26" s="342"/>
      <c r="J26" s="355">
        <v>3.8E-3</v>
      </c>
      <c r="K26" s="356"/>
      <c r="L26" s="352">
        <v>0.05</v>
      </c>
      <c r="M26" s="342"/>
      <c r="N26" s="355">
        <v>3.0999999999999999E-3</v>
      </c>
      <c r="O26" s="356"/>
      <c r="P26" s="361">
        <v>0.05</v>
      </c>
      <c r="Q26" s="362"/>
      <c r="R26" s="338">
        <v>5.4999999999999997E-3</v>
      </c>
      <c r="S26" s="339"/>
      <c r="T26" s="361">
        <v>0.05</v>
      </c>
      <c r="U26" s="362"/>
      <c r="V26" s="338">
        <v>2E-3</v>
      </c>
      <c r="W26" s="339"/>
      <c r="X26" s="213" t="s">
        <v>70</v>
      </c>
      <c r="Y26" s="36"/>
      <c r="Z26" s="243">
        <v>0.05</v>
      </c>
      <c r="AA26" s="243"/>
      <c r="AB26" s="330">
        <v>6.4000000000000003E-3</v>
      </c>
      <c r="AC26" s="330"/>
      <c r="AD26" s="185" t="s">
        <v>70</v>
      </c>
      <c r="AF26" s="239">
        <v>0.05</v>
      </c>
      <c r="AG26" s="239"/>
      <c r="AH26" s="351" t="s">
        <v>71</v>
      </c>
      <c r="AI26" s="331"/>
      <c r="AJ26" s="188" t="s">
        <v>72</v>
      </c>
      <c r="AL26" s="239">
        <v>0.05</v>
      </c>
      <c r="AM26" s="239"/>
      <c r="AN26" s="351" t="s">
        <v>252</v>
      </c>
      <c r="AO26" s="331"/>
      <c r="AP26" s="188" t="s">
        <v>251</v>
      </c>
    </row>
    <row r="27" spans="1:42" ht="14.5" customHeight="1" x14ac:dyDescent="0.35">
      <c r="A27" s="179"/>
      <c r="B27" s="162"/>
      <c r="C27" s="199"/>
      <c r="D27" s="202"/>
      <c r="E27" s="216"/>
      <c r="F27" s="162"/>
      <c r="G27" s="43" t="s">
        <v>73</v>
      </c>
      <c r="H27" s="344"/>
      <c r="I27" s="344"/>
      <c r="J27" s="357"/>
      <c r="K27" s="358"/>
      <c r="L27" s="353"/>
      <c r="M27" s="344"/>
      <c r="N27" s="357"/>
      <c r="O27" s="358"/>
      <c r="P27" s="361"/>
      <c r="Q27" s="362"/>
      <c r="R27" s="338"/>
      <c r="S27" s="339"/>
      <c r="T27" s="361"/>
      <c r="U27" s="362"/>
      <c r="V27" s="338"/>
      <c r="W27" s="339"/>
      <c r="X27" s="213"/>
      <c r="Y27" s="36"/>
      <c r="Z27" s="243"/>
      <c r="AA27" s="243"/>
      <c r="AB27" s="330"/>
      <c r="AC27" s="330"/>
      <c r="AD27" s="185"/>
      <c r="AF27" s="239"/>
      <c r="AG27" s="239"/>
      <c r="AH27" s="331"/>
      <c r="AI27" s="331"/>
      <c r="AJ27" s="188"/>
      <c r="AL27" s="239"/>
      <c r="AM27" s="239"/>
      <c r="AN27" s="331"/>
      <c r="AO27" s="331"/>
      <c r="AP27" s="188"/>
    </row>
    <row r="28" spans="1:42" ht="14.5" customHeight="1" x14ac:dyDescent="0.35">
      <c r="A28" s="179"/>
      <c r="B28" s="162"/>
      <c r="C28" s="199"/>
      <c r="D28" s="202"/>
      <c r="E28" s="216"/>
      <c r="F28" s="162"/>
      <c r="G28" s="34" t="s">
        <v>74</v>
      </c>
      <c r="H28" s="344"/>
      <c r="I28" s="344"/>
      <c r="J28" s="357"/>
      <c r="K28" s="358"/>
      <c r="L28" s="353"/>
      <c r="M28" s="344"/>
      <c r="N28" s="357"/>
      <c r="O28" s="358"/>
      <c r="P28" s="361"/>
      <c r="Q28" s="362"/>
      <c r="R28" s="338"/>
      <c r="S28" s="339"/>
      <c r="T28" s="361"/>
      <c r="U28" s="362"/>
      <c r="V28" s="338"/>
      <c r="W28" s="339"/>
      <c r="X28" s="213"/>
      <c r="Y28" s="36"/>
      <c r="Z28" s="243"/>
      <c r="AA28" s="243"/>
      <c r="AB28" s="330"/>
      <c r="AC28" s="330"/>
      <c r="AD28" s="185"/>
      <c r="AF28" s="239"/>
      <c r="AG28" s="239"/>
      <c r="AH28" s="331"/>
      <c r="AI28" s="331"/>
      <c r="AJ28" s="188"/>
      <c r="AL28" s="239"/>
      <c r="AM28" s="239"/>
      <c r="AN28" s="331"/>
      <c r="AO28" s="331"/>
      <c r="AP28" s="188"/>
    </row>
    <row r="29" spans="1:42" ht="15" customHeight="1" thickBot="1" x14ac:dyDescent="0.4">
      <c r="A29" s="179"/>
      <c r="B29" s="162"/>
      <c r="C29" s="199"/>
      <c r="D29" s="202"/>
      <c r="E29" s="216"/>
      <c r="F29" s="162"/>
      <c r="G29" s="43" t="s">
        <v>75</v>
      </c>
      <c r="H29" s="346"/>
      <c r="I29" s="346"/>
      <c r="J29" s="359"/>
      <c r="K29" s="360"/>
      <c r="L29" s="354"/>
      <c r="M29" s="346"/>
      <c r="N29" s="359"/>
      <c r="O29" s="360"/>
      <c r="P29" s="361"/>
      <c r="Q29" s="362"/>
      <c r="R29" s="338"/>
      <c r="S29" s="339"/>
      <c r="T29" s="361"/>
      <c r="U29" s="362"/>
      <c r="V29" s="338"/>
      <c r="W29" s="339"/>
      <c r="X29" s="213"/>
      <c r="Y29" s="36"/>
      <c r="Z29" s="243"/>
      <c r="AA29" s="243"/>
      <c r="AB29" s="330"/>
      <c r="AC29" s="330"/>
      <c r="AD29" s="185"/>
      <c r="AF29" s="239"/>
      <c r="AG29" s="239"/>
      <c r="AH29" s="331"/>
      <c r="AI29" s="331"/>
      <c r="AJ29" s="188"/>
      <c r="AL29" s="239"/>
      <c r="AM29" s="239"/>
      <c r="AN29" s="331"/>
      <c r="AO29" s="331"/>
      <c r="AP29" s="188"/>
    </row>
    <row r="30" spans="1:42" ht="16.5" hidden="1" customHeight="1" x14ac:dyDescent="0.35">
      <c r="A30" s="179"/>
      <c r="B30" s="162"/>
      <c r="C30" s="42"/>
      <c r="D30" s="18"/>
      <c r="E30" s="20"/>
      <c r="F30" s="14"/>
      <c r="G30" s="43"/>
      <c r="H30" s="171" t="s">
        <v>76</v>
      </c>
      <c r="I30" s="171"/>
      <c r="J30" s="171" t="s">
        <v>19</v>
      </c>
      <c r="K30" s="173"/>
      <c r="L30" s="174" t="s">
        <v>76</v>
      </c>
      <c r="M30" s="171"/>
      <c r="N30" s="171" t="s">
        <v>19</v>
      </c>
      <c r="O30" s="173"/>
      <c r="P30" s="348" t="s">
        <v>76</v>
      </c>
      <c r="Q30" s="349"/>
      <c r="R30" s="349" t="s">
        <v>19</v>
      </c>
      <c r="S30" s="350"/>
      <c r="T30" s="348" t="s">
        <v>76</v>
      </c>
      <c r="U30" s="349"/>
      <c r="V30" s="349" t="s">
        <v>19</v>
      </c>
      <c r="W30" s="350"/>
      <c r="X30" s="29"/>
      <c r="Z30" s="168" t="s">
        <v>76</v>
      </c>
      <c r="AA30" s="168"/>
      <c r="AB30" s="168" t="s">
        <v>19</v>
      </c>
      <c r="AC30" s="168"/>
      <c r="AD30" s="16"/>
      <c r="AF30" s="169" t="s">
        <v>76</v>
      </c>
      <c r="AG30" s="169"/>
      <c r="AH30" s="169" t="s">
        <v>19</v>
      </c>
      <c r="AI30" s="169"/>
      <c r="AJ30" s="33"/>
      <c r="AL30" s="169" t="s">
        <v>76</v>
      </c>
      <c r="AM30" s="169"/>
      <c r="AN30" s="169" t="s">
        <v>19</v>
      </c>
      <c r="AO30" s="169"/>
      <c r="AP30" s="33"/>
    </row>
    <row r="31" spans="1:42" ht="15.65" customHeight="1" x14ac:dyDescent="0.35">
      <c r="A31" s="179"/>
      <c r="B31" s="162"/>
      <c r="C31" s="199" t="s">
        <v>77</v>
      </c>
      <c r="D31" s="215" t="s">
        <v>78</v>
      </c>
      <c r="E31" s="231">
        <v>0.1</v>
      </c>
      <c r="F31" s="186" t="s">
        <v>79</v>
      </c>
      <c r="G31" s="34" t="s">
        <v>80</v>
      </c>
      <c r="H31" s="227" t="s">
        <v>79</v>
      </c>
      <c r="I31" s="227"/>
      <c r="J31" s="342">
        <v>0.99</v>
      </c>
      <c r="K31" s="343"/>
      <c r="L31" s="226" t="s">
        <v>79</v>
      </c>
      <c r="M31" s="227"/>
      <c r="N31" s="342">
        <v>0.99</v>
      </c>
      <c r="O31" s="343"/>
      <c r="P31" s="332" t="s">
        <v>79</v>
      </c>
      <c r="Q31" s="333"/>
      <c r="R31" s="336">
        <f>100%-R26</f>
        <v>0.99450000000000005</v>
      </c>
      <c r="S31" s="337"/>
      <c r="T31" s="332" t="s">
        <v>79</v>
      </c>
      <c r="U31" s="333"/>
      <c r="V31" s="336">
        <v>0.99</v>
      </c>
      <c r="W31" s="337"/>
      <c r="X31" s="230" t="s">
        <v>81</v>
      </c>
      <c r="Y31" s="17"/>
      <c r="Z31" s="168" t="s">
        <v>79</v>
      </c>
      <c r="AA31" s="168"/>
      <c r="AB31" s="330">
        <v>0.99</v>
      </c>
      <c r="AC31" s="330"/>
      <c r="AD31" s="221" t="s">
        <v>81</v>
      </c>
      <c r="AF31" s="168" t="s">
        <v>79</v>
      </c>
      <c r="AG31" s="168"/>
      <c r="AH31" s="331">
        <f>100%-1.16%</f>
        <v>0.98839999999999995</v>
      </c>
      <c r="AI31" s="331"/>
      <c r="AJ31" s="217" t="s">
        <v>82</v>
      </c>
      <c r="AL31" s="168" t="s">
        <v>79</v>
      </c>
      <c r="AM31" s="168"/>
      <c r="AN31" s="327">
        <f>100%-0.43%</f>
        <v>0.99570000000000003</v>
      </c>
      <c r="AO31" s="327"/>
      <c r="AP31" s="217" t="s">
        <v>244</v>
      </c>
    </row>
    <row r="32" spans="1:42" ht="15.65" customHeight="1" x14ac:dyDescent="0.35">
      <c r="A32" s="179"/>
      <c r="B32" s="162"/>
      <c r="C32" s="199"/>
      <c r="D32" s="215"/>
      <c r="E32" s="231"/>
      <c r="F32" s="186"/>
      <c r="G32" s="43" t="s">
        <v>83</v>
      </c>
      <c r="H32" s="267"/>
      <c r="I32" s="267"/>
      <c r="J32" s="344"/>
      <c r="K32" s="345"/>
      <c r="L32" s="266"/>
      <c r="M32" s="267"/>
      <c r="N32" s="344"/>
      <c r="O32" s="345"/>
      <c r="P32" s="283"/>
      <c r="Q32" s="334"/>
      <c r="R32" s="338"/>
      <c r="S32" s="339"/>
      <c r="T32" s="283"/>
      <c r="U32" s="334"/>
      <c r="V32" s="338"/>
      <c r="W32" s="339"/>
      <c r="X32" s="230"/>
      <c r="Y32" s="17"/>
      <c r="Z32" s="168"/>
      <c r="AA32" s="168"/>
      <c r="AB32" s="330"/>
      <c r="AC32" s="330"/>
      <c r="AD32" s="221"/>
      <c r="AF32" s="168"/>
      <c r="AG32" s="168"/>
      <c r="AH32" s="331"/>
      <c r="AI32" s="331"/>
      <c r="AJ32" s="328"/>
      <c r="AL32" s="168"/>
      <c r="AM32" s="168"/>
      <c r="AN32" s="327"/>
      <c r="AO32" s="327"/>
      <c r="AP32" s="328"/>
    </row>
    <row r="33" spans="1:42" ht="16.149999999999999" customHeight="1" thickBot="1" x14ac:dyDescent="0.4">
      <c r="A33" s="179"/>
      <c r="B33" s="162"/>
      <c r="C33" s="199"/>
      <c r="D33" s="215"/>
      <c r="E33" s="231"/>
      <c r="F33" s="186"/>
      <c r="G33" s="43" t="s">
        <v>84</v>
      </c>
      <c r="H33" s="229"/>
      <c r="I33" s="229"/>
      <c r="J33" s="346"/>
      <c r="K33" s="347"/>
      <c r="L33" s="228"/>
      <c r="M33" s="229"/>
      <c r="N33" s="346"/>
      <c r="O33" s="347"/>
      <c r="P33" s="284"/>
      <c r="Q33" s="335"/>
      <c r="R33" s="340"/>
      <c r="S33" s="341"/>
      <c r="T33" s="284"/>
      <c r="U33" s="335"/>
      <c r="V33" s="340"/>
      <c r="W33" s="341"/>
      <c r="X33" s="230"/>
      <c r="Y33" s="17"/>
      <c r="Z33" s="168"/>
      <c r="AA33" s="168"/>
      <c r="AB33" s="330"/>
      <c r="AC33" s="330"/>
      <c r="AD33" s="221"/>
      <c r="AF33" s="168"/>
      <c r="AG33" s="168"/>
      <c r="AH33" s="331"/>
      <c r="AI33" s="331"/>
      <c r="AJ33" s="218"/>
      <c r="AL33" s="168"/>
      <c r="AM33" s="168"/>
      <c r="AN33" s="327"/>
      <c r="AO33" s="327"/>
      <c r="AP33" s="218"/>
    </row>
    <row r="34" spans="1:42" ht="16.149999999999999" hidden="1" customHeight="1" x14ac:dyDescent="0.35">
      <c r="A34" s="179"/>
      <c r="B34" s="202" t="s">
        <v>85</v>
      </c>
      <c r="C34" s="42"/>
      <c r="D34" s="21"/>
      <c r="E34" s="47"/>
      <c r="F34" s="48"/>
      <c r="G34" s="43"/>
      <c r="Z34" s="30" t="s">
        <v>86</v>
      </c>
      <c r="AA34" s="30" t="s">
        <v>87</v>
      </c>
      <c r="AB34" s="30" t="s">
        <v>88</v>
      </c>
      <c r="AC34" s="30" t="s">
        <v>19</v>
      </c>
      <c r="AD34" s="16"/>
      <c r="AF34" s="33"/>
      <c r="AG34" s="33"/>
      <c r="AH34" s="33"/>
      <c r="AI34" s="33"/>
      <c r="AJ34" s="33"/>
      <c r="AL34" s="33"/>
      <c r="AM34" s="33"/>
      <c r="AN34" s="33"/>
      <c r="AO34" s="33"/>
      <c r="AP34" s="33"/>
    </row>
    <row r="35" spans="1:42" ht="14.5" customHeight="1" x14ac:dyDescent="0.35">
      <c r="A35" s="179"/>
      <c r="B35" s="202"/>
      <c r="C35" s="199" t="s">
        <v>89</v>
      </c>
      <c r="D35" s="215" t="s">
        <v>90</v>
      </c>
      <c r="E35" s="231">
        <v>0.1</v>
      </c>
      <c r="F35" s="329" t="s">
        <v>273</v>
      </c>
      <c r="G35" s="42" t="s">
        <v>91</v>
      </c>
      <c r="H35" s="49">
        <v>0.95</v>
      </c>
      <c r="I35" s="50">
        <v>1.2E-2</v>
      </c>
      <c r="J35" s="50">
        <v>1.55E-2</v>
      </c>
      <c r="K35" s="51">
        <f>J35/I35</f>
        <v>1.2916666666666667</v>
      </c>
      <c r="L35" s="52">
        <v>0.95</v>
      </c>
      <c r="M35" s="50">
        <v>1.2E-2</v>
      </c>
      <c r="N35" s="50">
        <v>1.6469999999999999E-2</v>
      </c>
      <c r="O35" s="51">
        <f>N35/M35</f>
        <v>1.3724999999999998</v>
      </c>
      <c r="P35" s="53">
        <v>0.95</v>
      </c>
      <c r="Q35" s="50">
        <v>1.2E-2</v>
      </c>
      <c r="R35" s="54">
        <v>1.7680000000000001E-2</v>
      </c>
      <c r="S35" s="55">
        <f>R35/Q35</f>
        <v>1.4733333333333334</v>
      </c>
      <c r="T35" s="53">
        <v>0.95</v>
      </c>
      <c r="U35" s="56">
        <v>1.2E-2</v>
      </c>
      <c r="V35" s="57">
        <v>1.975E-2</v>
      </c>
      <c r="W35" s="55">
        <f>V35/U35</f>
        <v>1.6458333333333333</v>
      </c>
      <c r="X35" s="230" t="s">
        <v>92</v>
      </c>
      <c r="Y35" s="17"/>
      <c r="Z35" s="243">
        <v>0.95</v>
      </c>
      <c r="AA35" s="295">
        <v>1.2E-2</v>
      </c>
      <c r="AB35" s="313">
        <v>1.8339999999999999E-2</v>
      </c>
      <c r="AC35" s="243">
        <f>AB35/AA35</f>
        <v>1.5283333333333331</v>
      </c>
      <c r="AD35" s="221" t="s">
        <v>93</v>
      </c>
      <c r="AF35" s="243">
        <v>0.95</v>
      </c>
      <c r="AG35" s="295">
        <v>1.2E-2</v>
      </c>
      <c r="AH35" s="317">
        <v>1.9E-2</v>
      </c>
      <c r="AI35" s="243">
        <f>AH35/AG35</f>
        <v>1.5833333333333333</v>
      </c>
      <c r="AJ35" s="273" t="s">
        <v>92</v>
      </c>
      <c r="AL35" s="243">
        <v>0.95</v>
      </c>
      <c r="AM35" s="295">
        <v>1.2E-2</v>
      </c>
      <c r="AN35" s="320">
        <v>2.0765339372553201E-2</v>
      </c>
      <c r="AO35" s="323" t="s">
        <v>266</v>
      </c>
      <c r="AP35" s="188" t="s">
        <v>267</v>
      </c>
    </row>
    <row r="36" spans="1:42" ht="15.65" customHeight="1" x14ac:dyDescent="0.35">
      <c r="A36" s="179"/>
      <c r="B36" s="202"/>
      <c r="C36" s="199"/>
      <c r="D36" s="215"/>
      <c r="E36" s="215"/>
      <c r="F36" s="329"/>
      <c r="G36" s="42" t="s">
        <v>94</v>
      </c>
      <c r="H36" s="58"/>
      <c r="I36" s="59"/>
      <c r="J36" s="59"/>
      <c r="K36" s="55"/>
      <c r="L36" s="53"/>
      <c r="M36" s="59"/>
      <c r="N36" s="59"/>
      <c r="O36" s="55"/>
      <c r="P36" s="53"/>
      <c r="Q36" s="59"/>
      <c r="R36" s="60"/>
      <c r="S36" s="55"/>
      <c r="T36" s="53"/>
      <c r="U36" s="61"/>
      <c r="V36" s="62"/>
      <c r="W36" s="55"/>
      <c r="X36" s="230"/>
      <c r="Y36" s="17"/>
      <c r="Z36" s="243"/>
      <c r="AA36" s="295"/>
      <c r="AB36" s="313"/>
      <c r="AC36" s="243"/>
      <c r="AD36" s="221"/>
      <c r="AF36" s="243"/>
      <c r="AG36" s="295"/>
      <c r="AH36" s="318"/>
      <c r="AI36" s="243"/>
      <c r="AJ36" s="273"/>
      <c r="AL36" s="243"/>
      <c r="AM36" s="295"/>
      <c r="AN36" s="321"/>
      <c r="AO36" s="324"/>
      <c r="AP36" s="273"/>
    </row>
    <row r="37" spans="1:42" ht="15.65" customHeight="1" x14ac:dyDescent="0.35">
      <c r="A37" s="179"/>
      <c r="B37" s="202"/>
      <c r="C37" s="199"/>
      <c r="D37" s="215"/>
      <c r="E37" s="215"/>
      <c r="F37" s="329"/>
      <c r="G37" s="16" t="s">
        <v>95</v>
      </c>
      <c r="H37" s="58"/>
      <c r="I37" s="59"/>
      <c r="J37" s="59"/>
      <c r="K37" s="55"/>
      <c r="L37" s="53"/>
      <c r="M37" s="59"/>
      <c r="N37" s="59"/>
      <c r="O37" s="55"/>
      <c r="P37" s="53"/>
      <c r="Q37" s="59"/>
      <c r="R37" s="60"/>
      <c r="S37" s="55"/>
      <c r="T37" s="53"/>
      <c r="U37" s="61"/>
      <c r="V37" s="62"/>
      <c r="W37" s="55"/>
      <c r="X37" s="230"/>
      <c r="Y37" s="17"/>
      <c r="Z37" s="243"/>
      <c r="AA37" s="295"/>
      <c r="AB37" s="313"/>
      <c r="AC37" s="243"/>
      <c r="AD37" s="221"/>
      <c r="AF37" s="243"/>
      <c r="AG37" s="295"/>
      <c r="AH37" s="318"/>
      <c r="AI37" s="243"/>
      <c r="AJ37" s="273"/>
      <c r="AL37" s="243"/>
      <c r="AM37" s="295"/>
      <c r="AN37" s="321"/>
      <c r="AO37" s="324"/>
      <c r="AP37" s="273"/>
    </row>
    <row r="38" spans="1:42" ht="15.65" customHeight="1" x14ac:dyDescent="0.35">
      <c r="A38" s="179"/>
      <c r="B38" s="202"/>
      <c r="C38" s="199"/>
      <c r="D38" s="215"/>
      <c r="E38" s="215"/>
      <c r="F38" s="329"/>
      <c r="G38" s="42" t="s">
        <v>96</v>
      </c>
      <c r="H38" s="58"/>
      <c r="I38" s="59"/>
      <c r="J38" s="59"/>
      <c r="K38" s="55"/>
      <c r="L38" s="53"/>
      <c r="M38" s="59"/>
      <c r="N38" s="59"/>
      <c r="O38" s="55"/>
      <c r="P38" s="53"/>
      <c r="Q38" s="59"/>
      <c r="R38" s="60"/>
      <c r="S38" s="55"/>
      <c r="T38" s="53"/>
      <c r="U38" s="61"/>
      <c r="V38" s="62"/>
      <c r="W38" s="55"/>
      <c r="X38" s="230"/>
      <c r="Y38" s="17"/>
      <c r="Z38" s="243"/>
      <c r="AA38" s="295"/>
      <c r="AB38" s="313"/>
      <c r="AC38" s="243"/>
      <c r="AD38" s="221"/>
      <c r="AF38" s="243"/>
      <c r="AG38" s="295"/>
      <c r="AH38" s="318"/>
      <c r="AI38" s="243"/>
      <c r="AJ38" s="273"/>
      <c r="AL38" s="243"/>
      <c r="AM38" s="295"/>
      <c r="AN38" s="321"/>
      <c r="AO38" s="324"/>
      <c r="AP38" s="273"/>
    </row>
    <row r="39" spans="1:42" ht="15.65" customHeight="1" x14ac:dyDescent="0.35">
      <c r="A39" s="179"/>
      <c r="B39" s="202"/>
      <c r="C39" s="199"/>
      <c r="D39" s="215"/>
      <c r="E39" s="215"/>
      <c r="F39" s="329"/>
      <c r="G39" s="42" t="s">
        <v>97</v>
      </c>
      <c r="H39" s="58"/>
      <c r="I39" s="59"/>
      <c r="J39" s="59"/>
      <c r="K39" s="55"/>
      <c r="L39" s="53"/>
      <c r="M39" s="59"/>
      <c r="N39" s="59"/>
      <c r="O39" s="55"/>
      <c r="P39" s="53"/>
      <c r="Q39" s="59"/>
      <c r="R39" s="60"/>
      <c r="S39" s="55"/>
      <c r="T39" s="53"/>
      <c r="U39" s="61"/>
      <c r="V39" s="62"/>
      <c r="W39" s="55"/>
      <c r="X39" s="230"/>
      <c r="Y39" s="17"/>
      <c r="Z39" s="243"/>
      <c r="AA39" s="295"/>
      <c r="AB39" s="313"/>
      <c r="AC39" s="243"/>
      <c r="AD39" s="221"/>
      <c r="AF39" s="243"/>
      <c r="AG39" s="295"/>
      <c r="AH39" s="318"/>
      <c r="AI39" s="243"/>
      <c r="AJ39" s="273"/>
      <c r="AL39" s="243"/>
      <c r="AM39" s="295"/>
      <c r="AN39" s="321"/>
      <c r="AO39" s="324"/>
      <c r="AP39" s="273"/>
    </row>
    <row r="40" spans="1:42" ht="15.65" customHeight="1" x14ac:dyDescent="0.35">
      <c r="A40" s="179"/>
      <c r="B40" s="202"/>
      <c r="C40" s="199"/>
      <c r="D40" s="215"/>
      <c r="E40" s="215"/>
      <c r="F40" s="329"/>
      <c r="G40" s="42" t="s">
        <v>98</v>
      </c>
      <c r="H40" s="58"/>
      <c r="I40" s="59"/>
      <c r="J40" s="59"/>
      <c r="K40" s="55"/>
      <c r="L40" s="53"/>
      <c r="M40" s="59"/>
      <c r="N40" s="59"/>
      <c r="O40" s="55"/>
      <c r="P40" s="53"/>
      <c r="Q40" s="59"/>
      <c r="R40" s="60"/>
      <c r="S40" s="55"/>
      <c r="T40" s="53"/>
      <c r="U40" s="61"/>
      <c r="V40" s="62"/>
      <c r="W40" s="55"/>
      <c r="X40" s="230"/>
      <c r="Y40" s="17"/>
      <c r="Z40" s="243"/>
      <c r="AA40" s="295"/>
      <c r="AB40" s="313"/>
      <c r="AC40" s="243"/>
      <c r="AD40" s="221"/>
      <c r="AF40" s="243"/>
      <c r="AG40" s="295"/>
      <c r="AH40" s="318"/>
      <c r="AI40" s="243"/>
      <c r="AJ40" s="273"/>
      <c r="AL40" s="243"/>
      <c r="AM40" s="295"/>
      <c r="AN40" s="321"/>
      <c r="AO40" s="324"/>
      <c r="AP40" s="273"/>
    </row>
    <row r="41" spans="1:42" ht="16.149999999999999" customHeight="1" thickBot="1" x14ac:dyDescent="0.4">
      <c r="A41" s="179"/>
      <c r="B41" s="202"/>
      <c r="C41" s="199"/>
      <c r="D41" s="215"/>
      <c r="E41" s="215"/>
      <c r="F41" s="329"/>
      <c r="G41" s="42" t="s">
        <v>99</v>
      </c>
      <c r="H41" s="63"/>
      <c r="I41" s="64"/>
      <c r="J41" s="64"/>
      <c r="K41" s="65"/>
      <c r="L41" s="66"/>
      <c r="M41" s="64"/>
      <c r="N41" s="64"/>
      <c r="O41" s="65"/>
      <c r="P41" s="66"/>
      <c r="Q41" s="64"/>
      <c r="R41" s="67"/>
      <c r="S41" s="65"/>
      <c r="T41" s="66"/>
      <c r="U41" s="68"/>
      <c r="V41" s="69"/>
      <c r="W41" s="65"/>
      <c r="X41" s="230"/>
      <c r="Y41" s="17"/>
      <c r="Z41" s="243"/>
      <c r="AA41" s="295"/>
      <c r="AB41" s="313"/>
      <c r="AC41" s="243"/>
      <c r="AD41" s="221"/>
      <c r="AF41" s="243"/>
      <c r="AG41" s="295"/>
      <c r="AH41" s="326"/>
      <c r="AI41" s="243"/>
      <c r="AJ41" s="273"/>
      <c r="AL41" s="243"/>
      <c r="AM41" s="295"/>
      <c r="AN41" s="322"/>
      <c r="AO41" s="325"/>
      <c r="AP41" s="273"/>
    </row>
    <row r="42" spans="1:42" ht="30" hidden="1" customHeight="1" x14ac:dyDescent="0.35">
      <c r="A42" s="179"/>
      <c r="B42" s="202"/>
      <c r="C42" s="42"/>
      <c r="D42" s="21"/>
      <c r="E42" s="215"/>
      <c r="F42" s="70"/>
      <c r="G42" s="42"/>
      <c r="H42" s="71" t="s">
        <v>100</v>
      </c>
      <c r="I42" s="72" t="s">
        <v>101</v>
      </c>
      <c r="J42" s="73" t="s">
        <v>102</v>
      </c>
      <c r="K42" s="28" t="s">
        <v>19</v>
      </c>
      <c r="L42" s="74" t="s">
        <v>100</v>
      </c>
      <c r="M42" s="72" t="s">
        <v>101</v>
      </c>
      <c r="N42" s="73" t="s">
        <v>102</v>
      </c>
      <c r="O42" s="28" t="s">
        <v>19</v>
      </c>
      <c r="P42" s="74" t="s">
        <v>100</v>
      </c>
      <c r="Q42" s="72" t="s">
        <v>101</v>
      </c>
      <c r="R42" s="73" t="s">
        <v>102</v>
      </c>
      <c r="S42" s="28" t="s">
        <v>19</v>
      </c>
      <c r="T42" s="74" t="s">
        <v>100</v>
      </c>
      <c r="U42" s="72" t="s">
        <v>101</v>
      </c>
      <c r="V42" s="73" t="s">
        <v>102</v>
      </c>
      <c r="W42" s="28" t="s">
        <v>19</v>
      </c>
      <c r="X42" s="29"/>
      <c r="Z42" s="38" t="s">
        <v>100</v>
      </c>
      <c r="AA42" s="38" t="s">
        <v>101</v>
      </c>
      <c r="AB42" s="38" t="s">
        <v>102</v>
      </c>
      <c r="AC42" s="30" t="s">
        <v>19</v>
      </c>
      <c r="AD42" s="16"/>
      <c r="AF42" s="38" t="s">
        <v>100</v>
      </c>
      <c r="AG42" s="38" t="s">
        <v>101</v>
      </c>
      <c r="AH42" s="75" t="s">
        <v>102</v>
      </c>
      <c r="AI42" s="30" t="s">
        <v>19</v>
      </c>
      <c r="AJ42" s="33"/>
      <c r="AL42" s="38" t="s">
        <v>100</v>
      </c>
      <c r="AM42" s="38" t="s">
        <v>101</v>
      </c>
      <c r="AN42" s="75"/>
      <c r="AO42" s="30"/>
      <c r="AP42" s="33"/>
    </row>
    <row r="43" spans="1:42" ht="14.5" customHeight="1" x14ac:dyDescent="0.35">
      <c r="A43" s="179"/>
      <c r="B43" s="202"/>
      <c r="C43" s="199" t="s">
        <v>103</v>
      </c>
      <c r="D43" s="215" t="s">
        <v>104</v>
      </c>
      <c r="E43" s="215"/>
      <c r="F43" s="215" t="s">
        <v>274</v>
      </c>
      <c r="G43" s="42" t="s">
        <v>105</v>
      </c>
      <c r="H43" s="289">
        <v>0.95</v>
      </c>
      <c r="I43" s="314">
        <v>3.3000000000000002E-2</v>
      </c>
      <c r="J43" s="317">
        <v>2.8700000000000002E-3</v>
      </c>
      <c r="K43" s="279">
        <f>J43/I43</f>
        <v>8.6969696969696975E-2</v>
      </c>
      <c r="L43" s="282">
        <v>0.95</v>
      </c>
      <c r="M43" s="314">
        <v>3.3000000000000002E-2</v>
      </c>
      <c r="N43" s="317">
        <v>3.14E-3</v>
      </c>
      <c r="O43" s="279">
        <f>N43/M43</f>
        <v>9.5151515151515154E-2</v>
      </c>
      <c r="P43" s="282">
        <v>0.95</v>
      </c>
      <c r="Q43" s="314">
        <v>3.3000000000000002E-2</v>
      </c>
      <c r="R43" s="317">
        <v>3.14E-3</v>
      </c>
      <c r="S43" s="279">
        <f>R43/Q43</f>
        <v>9.5151515151515154E-2</v>
      </c>
      <c r="T43" s="282">
        <v>0.95</v>
      </c>
      <c r="U43" s="314">
        <v>3.3000000000000002E-2</v>
      </c>
      <c r="V43" s="317">
        <v>3.29E-3</v>
      </c>
      <c r="W43" s="279">
        <f>V43/U43</f>
        <v>9.9696969696969687E-2</v>
      </c>
      <c r="X43" s="230" t="s">
        <v>106</v>
      </c>
      <c r="Y43" s="17"/>
      <c r="Z43" s="243">
        <v>0.95</v>
      </c>
      <c r="AA43" s="312">
        <v>3.3000000000000002E-2</v>
      </c>
      <c r="AB43" s="313">
        <v>3.13E-3</v>
      </c>
      <c r="AC43" s="272">
        <f>AB43/AA43</f>
        <v>9.4848484848484849E-2</v>
      </c>
      <c r="AD43" s="221" t="s">
        <v>107</v>
      </c>
      <c r="AF43" s="243">
        <v>0.95</v>
      </c>
      <c r="AG43" s="308">
        <v>3.3000000000000002E-2</v>
      </c>
      <c r="AH43" s="307">
        <v>3.3E-3</v>
      </c>
      <c r="AI43" s="272">
        <f>AH43/AG43</f>
        <v>9.9999999999999992E-2</v>
      </c>
      <c r="AJ43" s="273" t="s">
        <v>106</v>
      </c>
      <c r="AL43" s="243">
        <v>0.95</v>
      </c>
      <c r="AM43" s="308">
        <v>3.3000000000000002E-2</v>
      </c>
      <c r="AN43" s="311">
        <v>3.8424031880011878E-3</v>
      </c>
      <c r="AO43" s="301" t="s">
        <v>268</v>
      </c>
      <c r="AP43" s="188" t="s">
        <v>279</v>
      </c>
    </row>
    <row r="44" spans="1:42" ht="15.65" customHeight="1" x14ac:dyDescent="0.35">
      <c r="A44" s="179"/>
      <c r="B44" s="202"/>
      <c r="C44" s="199"/>
      <c r="D44" s="215"/>
      <c r="E44" s="215"/>
      <c r="F44" s="215"/>
      <c r="G44" s="42" t="s">
        <v>108</v>
      </c>
      <c r="H44" s="290"/>
      <c r="I44" s="315"/>
      <c r="J44" s="318"/>
      <c r="K44" s="280"/>
      <c r="L44" s="283"/>
      <c r="M44" s="315"/>
      <c r="N44" s="318"/>
      <c r="O44" s="280"/>
      <c r="P44" s="283"/>
      <c r="Q44" s="315"/>
      <c r="R44" s="318"/>
      <c r="S44" s="280"/>
      <c r="T44" s="283"/>
      <c r="U44" s="315"/>
      <c r="V44" s="318"/>
      <c r="W44" s="280"/>
      <c r="X44" s="230"/>
      <c r="Y44" s="17"/>
      <c r="Z44" s="168"/>
      <c r="AA44" s="312"/>
      <c r="AB44" s="313"/>
      <c r="AC44" s="272"/>
      <c r="AD44" s="221"/>
      <c r="AF44" s="168"/>
      <c r="AG44" s="309"/>
      <c r="AH44" s="307"/>
      <c r="AI44" s="272"/>
      <c r="AJ44" s="273"/>
      <c r="AL44" s="168"/>
      <c r="AM44" s="309"/>
      <c r="AN44" s="311"/>
      <c r="AO44" s="302"/>
      <c r="AP44" s="273"/>
    </row>
    <row r="45" spans="1:42" ht="15.65" customHeight="1" x14ac:dyDescent="0.35">
      <c r="A45" s="179"/>
      <c r="B45" s="202"/>
      <c r="C45" s="199"/>
      <c r="D45" s="215"/>
      <c r="E45" s="215"/>
      <c r="F45" s="215"/>
      <c r="G45" s="42" t="s">
        <v>109</v>
      </c>
      <c r="H45" s="290"/>
      <c r="I45" s="315"/>
      <c r="J45" s="318"/>
      <c r="K45" s="280"/>
      <c r="L45" s="283"/>
      <c r="M45" s="315"/>
      <c r="N45" s="318"/>
      <c r="O45" s="280"/>
      <c r="P45" s="283"/>
      <c r="Q45" s="315"/>
      <c r="R45" s="318"/>
      <c r="S45" s="280"/>
      <c r="T45" s="283"/>
      <c r="U45" s="315"/>
      <c r="V45" s="318"/>
      <c r="W45" s="280"/>
      <c r="X45" s="230"/>
      <c r="Y45" s="17"/>
      <c r="Z45" s="168"/>
      <c r="AA45" s="312"/>
      <c r="AB45" s="313"/>
      <c r="AC45" s="272"/>
      <c r="AD45" s="221"/>
      <c r="AF45" s="168"/>
      <c r="AG45" s="309"/>
      <c r="AH45" s="307"/>
      <c r="AI45" s="272"/>
      <c r="AJ45" s="273"/>
      <c r="AL45" s="168"/>
      <c r="AM45" s="309"/>
      <c r="AN45" s="311"/>
      <c r="AO45" s="302"/>
      <c r="AP45" s="273"/>
    </row>
    <row r="46" spans="1:42" ht="16.149999999999999" customHeight="1" thickBot="1" x14ac:dyDescent="0.4">
      <c r="A46" s="179"/>
      <c r="B46" s="202"/>
      <c r="C46" s="199"/>
      <c r="D46" s="215"/>
      <c r="E46" s="215"/>
      <c r="F46" s="215"/>
      <c r="G46" s="42" t="s">
        <v>110</v>
      </c>
      <c r="H46" s="291"/>
      <c r="I46" s="316"/>
      <c r="J46" s="319"/>
      <c r="K46" s="281"/>
      <c r="L46" s="284"/>
      <c r="M46" s="316"/>
      <c r="N46" s="319"/>
      <c r="O46" s="281"/>
      <c r="P46" s="284"/>
      <c r="Q46" s="316"/>
      <c r="R46" s="319"/>
      <c r="S46" s="281"/>
      <c r="T46" s="284"/>
      <c r="U46" s="316"/>
      <c r="V46" s="319"/>
      <c r="W46" s="281"/>
      <c r="X46" s="230"/>
      <c r="Y46" s="17"/>
      <c r="Z46" s="168"/>
      <c r="AA46" s="312"/>
      <c r="AB46" s="313"/>
      <c r="AC46" s="272"/>
      <c r="AD46" s="221"/>
      <c r="AF46" s="168"/>
      <c r="AG46" s="310"/>
      <c r="AH46" s="307"/>
      <c r="AI46" s="272"/>
      <c r="AJ46" s="273"/>
      <c r="AL46" s="168"/>
      <c r="AM46" s="310"/>
      <c r="AN46" s="311"/>
      <c r="AO46" s="303"/>
      <c r="AP46" s="273"/>
    </row>
    <row r="47" spans="1:42" ht="16.5" hidden="1" customHeight="1" x14ac:dyDescent="0.35">
      <c r="A47" s="179"/>
      <c r="B47" s="202"/>
      <c r="C47" s="42"/>
      <c r="D47" s="21"/>
      <c r="E47" s="215"/>
      <c r="F47" s="21"/>
      <c r="G47" s="42"/>
      <c r="H47" s="76" t="s">
        <v>111</v>
      </c>
      <c r="I47" s="77" t="s">
        <v>112</v>
      </c>
      <c r="J47" s="78" t="s">
        <v>113</v>
      </c>
      <c r="K47" s="24" t="s">
        <v>19</v>
      </c>
      <c r="L47" s="26" t="s">
        <v>114</v>
      </c>
      <c r="M47" s="77" t="s">
        <v>112</v>
      </c>
      <c r="N47" s="78" t="s">
        <v>113</v>
      </c>
      <c r="O47" s="24" t="s">
        <v>19</v>
      </c>
      <c r="P47" s="26" t="s">
        <v>114</v>
      </c>
      <c r="Q47" s="77" t="s">
        <v>112</v>
      </c>
      <c r="R47" s="78" t="s">
        <v>113</v>
      </c>
      <c r="S47" s="28" t="s">
        <v>19</v>
      </c>
      <c r="T47" s="26" t="s">
        <v>114</v>
      </c>
      <c r="U47" s="77" t="s">
        <v>112</v>
      </c>
      <c r="V47" s="78" t="s">
        <v>113</v>
      </c>
      <c r="W47" s="28" t="s">
        <v>19</v>
      </c>
      <c r="X47" s="29"/>
      <c r="Z47" s="30" t="s">
        <v>114</v>
      </c>
      <c r="AA47" s="30" t="s">
        <v>112</v>
      </c>
      <c r="AB47" s="30" t="s">
        <v>113</v>
      </c>
      <c r="AC47" s="30" t="s">
        <v>19</v>
      </c>
      <c r="AD47" s="16"/>
      <c r="AF47" s="30" t="s">
        <v>114</v>
      </c>
      <c r="AG47" s="30" t="s">
        <v>112</v>
      </c>
      <c r="AH47" s="31"/>
      <c r="AI47" s="30" t="s">
        <v>19</v>
      </c>
      <c r="AJ47" s="33"/>
      <c r="AL47" s="30" t="s">
        <v>114</v>
      </c>
      <c r="AM47" s="30" t="s">
        <v>112</v>
      </c>
      <c r="AN47" s="31"/>
      <c r="AO47" s="30"/>
      <c r="AP47" s="33"/>
    </row>
    <row r="48" spans="1:42" ht="15.65" customHeight="1" x14ac:dyDescent="0.35">
      <c r="A48" s="179"/>
      <c r="B48" s="202"/>
      <c r="C48" s="199" t="s">
        <v>115</v>
      </c>
      <c r="D48" s="215" t="s">
        <v>116</v>
      </c>
      <c r="E48" s="215"/>
      <c r="F48" s="215" t="s">
        <v>275</v>
      </c>
      <c r="G48" s="42" t="s">
        <v>117</v>
      </c>
      <c r="H48" s="289">
        <v>0.95</v>
      </c>
      <c r="I48" s="298">
        <v>0.06</v>
      </c>
      <c r="J48" s="304">
        <v>4.6899999999999997E-2</v>
      </c>
      <c r="K48" s="279">
        <f>J48/I48</f>
        <v>0.78166666666666662</v>
      </c>
      <c r="L48" s="282">
        <v>0.95</v>
      </c>
      <c r="M48" s="298">
        <v>0.06</v>
      </c>
      <c r="N48" s="298">
        <v>6.6000000000000003E-2</v>
      </c>
      <c r="O48" s="279">
        <f>N48/M48</f>
        <v>1.1000000000000001</v>
      </c>
      <c r="P48" s="282">
        <v>0.95</v>
      </c>
      <c r="Q48" s="298">
        <v>0.06</v>
      </c>
      <c r="R48" s="298">
        <v>7.8E-2</v>
      </c>
      <c r="S48" s="279">
        <f>R48/Q48</f>
        <v>1.3</v>
      </c>
      <c r="T48" s="282">
        <v>0.95</v>
      </c>
      <c r="U48" s="298">
        <v>0.06</v>
      </c>
      <c r="V48" s="298">
        <v>3.6850000000000001E-2</v>
      </c>
      <c r="W48" s="279">
        <f>V48/U48</f>
        <v>0.61416666666666675</v>
      </c>
      <c r="X48" s="213" t="s">
        <v>118</v>
      </c>
      <c r="Y48" s="36"/>
      <c r="Z48" s="243">
        <v>0.95</v>
      </c>
      <c r="AA48" s="297">
        <v>0.06</v>
      </c>
      <c r="AB48" s="297">
        <v>4.4970000000000003E-2</v>
      </c>
      <c r="AC48" s="272">
        <f>AB48/AA48</f>
        <v>0.74950000000000006</v>
      </c>
      <c r="AD48" s="185" t="s">
        <v>118</v>
      </c>
      <c r="AF48" s="243">
        <v>0.95</v>
      </c>
      <c r="AG48" s="295">
        <v>0.06</v>
      </c>
      <c r="AH48" s="296">
        <v>5.5E-2</v>
      </c>
      <c r="AI48" s="272">
        <f>AH48/AG48</f>
        <v>0.91666666666666674</v>
      </c>
      <c r="AJ48" s="188" t="s">
        <v>118</v>
      </c>
      <c r="AL48" s="243">
        <v>0.95</v>
      </c>
      <c r="AM48" s="295">
        <v>0.06</v>
      </c>
      <c r="AN48" s="288">
        <v>7.54974754974755E-2</v>
      </c>
      <c r="AO48" s="270" t="s">
        <v>269</v>
      </c>
      <c r="AP48" s="188" t="s">
        <v>270</v>
      </c>
    </row>
    <row r="49" spans="1:42" ht="15.65" customHeight="1" x14ac:dyDescent="0.35">
      <c r="A49" s="179"/>
      <c r="B49" s="202"/>
      <c r="C49" s="199"/>
      <c r="D49" s="215"/>
      <c r="E49" s="215"/>
      <c r="F49" s="215"/>
      <c r="G49" s="42" t="s">
        <v>119</v>
      </c>
      <c r="H49" s="290"/>
      <c r="I49" s="299"/>
      <c r="J49" s="305"/>
      <c r="K49" s="280"/>
      <c r="L49" s="283"/>
      <c r="M49" s="299"/>
      <c r="N49" s="299"/>
      <c r="O49" s="280"/>
      <c r="P49" s="283"/>
      <c r="Q49" s="299"/>
      <c r="R49" s="299"/>
      <c r="S49" s="280"/>
      <c r="T49" s="283"/>
      <c r="U49" s="299"/>
      <c r="V49" s="299"/>
      <c r="W49" s="280"/>
      <c r="X49" s="213"/>
      <c r="Y49" s="36"/>
      <c r="Z49" s="168"/>
      <c r="AA49" s="297"/>
      <c r="AB49" s="297"/>
      <c r="AC49" s="272"/>
      <c r="AD49" s="185"/>
      <c r="AF49" s="168"/>
      <c r="AG49" s="295"/>
      <c r="AH49" s="296"/>
      <c r="AI49" s="272"/>
      <c r="AJ49" s="188"/>
      <c r="AL49" s="168"/>
      <c r="AM49" s="295"/>
      <c r="AN49" s="288"/>
      <c r="AO49" s="270"/>
      <c r="AP49" s="188"/>
    </row>
    <row r="50" spans="1:42" ht="15.65" customHeight="1" x14ac:dyDescent="0.35">
      <c r="A50" s="179"/>
      <c r="B50" s="202"/>
      <c r="C50" s="199"/>
      <c r="D50" s="215"/>
      <c r="E50" s="215"/>
      <c r="F50" s="215"/>
      <c r="G50" s="42" t="s">
        <v>120</v>
      </c>
      <c r="H50" s="290"/>
      <c r="I50" s="299"/>
      <c r="J50" s="305"/>
      <c r="K50" s="280"/>
      <c r="L50" s="283"/>
      <c r="M50" s="299"/>
      <c r="N50" s="299"/>
      <c r="O50" s="280"/>
      <c r="P50" s="283"/>
      <c r="Q50" s="299"/>
      <c r="R50" s="299"/>
      <c r="S50" s="280"/>
      <c r="T50" s="283"/>
      <c r="U50" s="299"/>
      <c r="V50" s="299"/>
      <c r="W50" s="280"/>
      <c r="X50" s="213"/>
      <c r="Y50" s="36"/>
      <c r="Z50" s="168"/>
      <c r="AA50" s="297"/>
      <c r="AB50" s="297"/>
      <c r="AC50" s="272"/>
      <c r="AD50" s="185"/>
      <c r="AF50" s="168"/>
      <c r="AG50" s="295"/>
      <c r="AH50" s="296"/>
      <c r="AI50" s="272"/>
      <c r="AJ50" s="188"/>
      <c r="AL50" s="168"/>
      <c r="AM50" s="295"/>
      <c r="AN50" s="288"/>
      <c r="AO50" s="270"/>
      <c r="AP50" s="188"/>
    </row>
    <row r="51" spans="1:42" ht="16.149999999999999" customHeight="1" thickBot="1" x14ac:dyDescent="0.4">
      <c r="A51" s="179"/>
      <c r="B51" s="202"/>
      <c r="C51" s="199"/>
      <c r="D51" s="215"/>
      <c r="E51" s="215"/>
      <c r="F51" s="215"/>
      <c r="G51" s="42" t="s">
        <v>121</v>
      </c>
      <c r="H51" s="291"/>
      <c r="I51" s="300"/>
      <c r="J51" s="306"/>
      <c r="K51" s="281"/>
      <c r="L51" s="284"/>
      <c r="M51" s="300"/>
      <c r="N51" s="300"/>
      <c r="O51" s="281"/>
      <c r="P51" s="284"/>
      <c r="Q51" s="300"/>
      <c r="R51" s="300"/>
      <c r="S51" s="281"/>
      <c r="T51" s="284"/>
      <c r="U51" s="300"/>
      <c r="V51" s="300"/>
      <c r="W51" s="281"/>
      <c r="X51" s="213"/>
      <c r="Y51" s="36"/>
      <c r="Z51" s="168"/>
      <c r="AA51" s="297"/>
      <c r="AB51" s="297"/>
      <c r="AC51" s="272"/>
      <c r="AD51" s="185"/>
      <c r="AF51" s="168"/>
      <c r="AG51" s="295"/>
      <c r="AH51" s="296"/>
      <c r="AI51" s="272"/>
      <c r="AJ51" s="188"/>
      <c r="AL51" s="168"/>
      <c r="AM51" s="295"/>
      <c r="AN51" s="288"/>
      <c r="AO51" s="270"/>
      <c r="AP51" s="188"/>
    </row>
    <row r="52" spans="1:42" ht="33" hidden="1" customHeight="1" x14ac:dyDescent="0.35">
      <c r="A52" s="179"/>
      <c r="B52" s="202"/>
      <c r="C52" s="42"/>
      <c r="D52" s="21"/>
      <c r="E52" s="215"/>
      <c r="F52" s="21"/>
      <c r="G52" s="42"/>
      <c r="H52" s="76" t="s">
        <v>122</v>
      </c>
      <c r="I52" s="77" t="s">
        <v>123</v>
      </c>
      <c r="J52" s="78" t="s">
        <v>124</v>
      </c>
      <c r="K52" s="24" t="s">
        <v>37</v>
      </c>
      <c r="L52" s="26" t="s">
        <v>122</v>
      </c>
      <c r="M52" s="77" t="s">
        <v>125</v>
      </c>
      <c r="N52" s="78" t="s">
        <v>124</v>
      </c>
      <c r="O52" s="24" t="s">
        <v>37</v>
      </c>
      <c r="P52" s="26" t="s">
        <v>126</v>
      </c>
      <c r="Q52" s="72" t="s">
        <v>127</v>
      </c>
      <c r="R52" s="78" t="s">
        <v>128</v>
      </c>
      <c r="S52" s="28" t="s">
        <v>37</v>
      </c>
      <c r="T52" s="26" t="s">
        <v>126</v>
      </c>
      <c r="U52" s="72" t="s">
        <v>127</v>
      </c>
      <c r="V52" s="78" t="s">
        <v>128</v>
      </c>
      <c r="W52" s="28" t="s">
        <v>37</v>
      </c>
      <c r="X52" s="29"/>
      <c r="Z52" s="30" t="s">
        <v>126</v>
      </c>
      <c r="AA52" s="38" t="s">
        <v>127</v>
      </c>
      <c r="AB52" s="30" t="s">
        <v>128</v>
      </c>
      <c r="AC52" s="30" t="s">
        <v>37</v>
      </c>
      <c r="AD52" s="16"/>
      <c r="AF52" s="30" t="s">
        <v>126</v>
      </c>
      <c r="AG52" s="38" t="s">
        <v>127</v>
      </c>
      <c r="AH52" s="31"/>
      <c r="AI52" s="30" t="s">
        <v>37</v>
      </c>
      <c r="AJ52" s="33"/>
      <c r="AL52" s="30" t="s">
        <v>126</v>
      </c>
      <c r="AM52" s="38" t="s">
        <v>127</v>
      </c>
      <c r="AN52" s="31"/>
      <c r="AO52" s="38"/>
      <c r="AP52" s="151"/>
    </row>
    <row r="53" spans="1:42" ht="14.5" customHeight="1" x14ac:dyDescent="0.35">
      <c r="A53" s="179"/>
      <c r="B53" s="202"/>
      <c r="C53" s="199" t="s">
        <v>129</v>
      </c>
      <c r="D53" s="215" t="s">
        <v>130</v>
      </c>
      <c r="E53" s="215"/>
      <c r="F53" s="215" t="s">
        <v>276</v>
      </c>
      <c r="G53" s="42" t="s">
        <v>131</v>
      </c>
      <c r="H53" s="289">
        <v>0.95</v>
      </c>
      <c r="I53" s="276">
        <v>5.0000000000000001E-4</v>
      </c>
      <c r="J53" s="292">
        <v>1.8000000000000001E-4</v>
      </c>
      <c r="K53" s="279">
        <f>J53/I53</f>
        <v>0.36000000000000004</v>
      </c>
      <c r="L53" s="282">
        <v>0.95</v>
      </c>
      <c r="M53" s="285">
        <v>5.0000000000000001E-4</v>
      </c>
      <c r="N53" s="276">
        <v>1E-4</v>
      </c>
      <c r="O53" s="279">
        <f>N53/M53</f>
        <v>0.2</v>
      </c>
      <c r="P53" s="282">
        <v>0.95</v>
      </c>
      <c r="Q53" s="285">
        <v>5.0000000000000001E-4</v>
      </c>
      <c r="R53" s="276">
        <v>1.4999999999999999E-4</v>
      </c>
      <c r="S53" s="279">
        <f>R53/Q53</f>
        <v>0.3</v>
      </c>
      <c r="T53" s="282">
        <v>0.95</v>
      </c>
      <c r="U53" s="285">
        <v>5.0000000000000001E-4</v>
      </c>
      <c r="V53" s="276">
        <v>1.4999999999999999E-4</v>
      </c>
      <c r="W53" s="279">
        <f>V53/U53</f>
        <v>0.3</v>
      </c>
      <c r="X53" s="230" t="s">
        <v>132</v>
      </c>
      <c r="Y53" s="17"/>
      <c r="Z53" s="243">
        <v>0.95</v>
      </c>
      <c r="AA53" s="274">
        <v>5.0000000000000001E-4</v>
      </c>
      <c r="AB53" s="275">
        <v>6.9999999999999994E-5</v>
      </c>
      <c r="AC53" s="272">
        <f>AB53/AA53</f>
        <v>0.13999999999999999</v>
      </c>
      <c r="AD53" s="221" t="s">
        <v>132</v>
      </c>
      <c r="AF53" s="243">
        <v>0.95</v>
      </c>
      <c r="AG53" s="268">
        <v>5.0000000000000001E-4</v>
      </c>
      <c r="AH53" s="271">
        <v>6.0000000000000002E-5</v>
      </c>
      <c r="AI53" s="272">
        <f>AH53/AG53</f>
        <v>0.12</v>
      </c>
      <c r="AJ53" s="273" t="s">
        <v>132</v>
      </c>
      <c r="AL53" s="243">
        <v>0.95</v>
      </c>
      <c r="AM53" s="268">
        <v>5.0000000000000001E-4</v>
      </c>
      <c r="AN53" s="269">
        <v>1.0929610929610899E-5</v>
      </c>
      <c r="AO53" s="270" t="s">
        <v>271</v>
      </c>
      <c r="AP53" s="188" t="s">
        <v>272</v>
      </c>
    </row>
    <row r="54" spans="1:42" ht="14.5" customHeight="1" x14ac:dyDescent="0.35">
      <c r="A54" s="179"/>
      <c r="B54" s="202"/>
      <c r="C54" s="199"/>
      <c r="D54" s="215"/>
      <c r="E54" s="215"/>
      <c r="F54" s="215"/>
      <c r="G54" s="42" t="s">
        <v>133</v>
      </c>
      <c r="H54" s="290"/>
      <c r="I54" s="277"/>
      <c r="J54" s="293"/>
      <c r="K54" s="280"/>
      <c r="L54" s="283"/>
      <c r="M54" s="286"/>
      <c r="N54" s="277"/>
      <c r="O54" s="280"/>
      <c r="P54" s="283"/>
      <c r="Q54" s="286"/>
      <c r="R54" s="277"/>
      <c r="S54" s="280"/>
      <c r="T54" s="283"/>
      <c r="U54" s="286"/>
      <c r="V54" s="277"/>
      <c r="W54" s="280"/>
      <c r="X54" s="230"/>
      <c r="Y54" s="17"/>
      <c r="Z54" s="168"/>
      <c r="AA54" s="274"/>
      <c r="AB54" s="275"/>
      <c r="AC54" s="272"/>
      <c r="AD54" s="221"/>
      <c r="AF54" s="168"/>
      <c r="AG54" s="268"/>
      <c r="AH54" s="271"/>
      <c r="AI54" s="272"/>
      <c r="AJ54" s="273"/>
      <c r="AL54" s="168"/>
      <c r="AM54" s="268"/>
      <c r="AN54" s="269"/>
      <c r="AO54" s="270"/>
      <c r="AP54" s="188"/>
    </row>
    <row r="55" spans="1:42" ht="15" customHeight="1" thickBot="1" x14ac:dyDescent="0.4">
      <c r="A55" s="179"/>
      <c r="B55" s="202"/>
      <c r="C55" s="199"/>
      <c r="D55" s="215"/>
      <c r="E55" s="215"/>
      <c r="F55" s="215"/>
      <c r="G55" s="16" t="s">
        <v>134</v>
      </c>
      <c r="H55" s="291"/>
      <c r="I55" s="278"/>
      <c r="J55" s="294"/>
      <c r="K55" s="281"/>
      <c r="L55" s="284"/>
      <c r="M55" s="287"/>
      <c r="N55" s="278"/>
      <c r="O55" s="281"/>
      <c r="P55" s="284"/>
      <c r="Q55" s="287"/>
      <c r="R55" s="278"/>
      <c r="S55" s="281"/>
      <c r="T55" s="284"/>
      <c r="U55" s="287"/>
      <c r="V55" s="278"/>
      <c r="W55" s="281"/>
      <c r="X55" s="230"/>
      <c r="Y55" s="17"/>
      <c r="Z55" s="168"/>
      <c r="AA55" s="274"/>
      <c r="AB55" s="275"/>
      <c r="AC55" s="272"/>
      <c r="AD55" s="221"/>
      <c r="AF55" s="168"/>
      <c r="AG55" s="268"/>
      <c r="AH55" s="271"/>
      <c r="AI55" s="272"/>
      <c r="AJ55" s="273"/>
      <c r="AL55" s="168"/>
      <c r="AM55" s="268"/>
      <c r="AN55" s="269"/>
      <c r="AO55" s="270"/>
      <c r="AP55" s="188"/>
    </row>
    <row r="56" spans="1:42" ht="16.149999999999999" hidden="1" customHeight="1" x14ac:dyDescent="0.35">
      <c r="A56" s="179"/>
      <c r="B56" s="202"/>
      <c r="C56" s="42"/>
      <c r="D56" s="21"/>
      <c r="E56" s="215"/>
      <c r="F56" s="21"/>
      <c r="G56" s="16"/>
      <c r="H56" s="181" t="s">
        <v>135</v>
      </c>
      <c r="I56" s="181"/>
      <c r="J56" s="172" t="s">
        <v>136</v>
      </c>
      <c r="K56" s="173"/>
      <c r="L56" s="182" t="s">
        <v>135</v>
      </c>
      <c r="M56" s="181"/>
      <c r="N56" s="172" t="s">
        <v>136</v>
      </c>
      <c r="O56" s="173"/>
      <c r="P56" s="182" t="s">
        <v>135</v>
      </c>
      <c r="Q56" s="181"/>
      <c r="R56" s="172" t="s">
        <v>136</v>
      </c>
      <c r="S56" s="173"/>
      <c r="T56" s="182" t="s">
        <v>135</v>
      </c>
      <c r="U56" s="181"/>
      <c r="V56" s="172" t="s">
        <v>136</v>
      </c>
      <c r="W56" s="173"/>
      <c r="X56" s="29"/>
      <c r="Z56" s="179" t="s">
        <v>135</v>
      </c>
      <c r="AA56" s="179"/>
      <c r="AB56" s="168" t="s">
        <v>136</v>
      </c>
      <c r="AC56" s="168"/>
      <c r="AD56" s="16"/>
      <c r="AF56" s="204" t="s">
        <v>135</v>
      </c>
      <c r="AG56" s="204"/>
      <c r="AH56" s="169" t="s">
        <v>136</v>
      </c>
      <c r="AI56" s="169"/>
      <c r="AJ56" s="33"/>
      <c r="AL56" s="204" t="s">
        <v>135</v>
      </c>
      <c r="AM56" s="204"/>
      <c r="AN56" s="169" t="s">
        <v>136</v>
      </c>
      <c r="AO56" s="169"/>
      <c r="AP56" s="33"/>
    </row>
    <row r="57" spans="1:42" ht="14.5" customHeight="1" x14ac:dyDescent="0.35">
      <c r="A57" s="179"/>
      <c r="B57" s="202"/>
      <c r="C57" s="199" t="s">
        <v>137</v>
      </c>
      <c r="D57" s="215" t="s">
        <v>138</v>
      </c>
      <c r="E57" s="215"/>
      <c r="F57" s="215" t="s">
        <v>139</v>
      </c>
      <c r="G57" s="42" t="s">
        <v>140</v>
      </c>
      <c r="H57" s="227" t="s">
        <v>141</v>
      </c>
      <c r="I57" s="227"/>
      <c r="J57" s="262" t="s">
        <v>141</v>
      </c>
      <c r="K57" s="210"/>
      <c r="L57" s="226" t="s">
        <v>139</v>
      </c>
      <c r="M57" s="227"/>
      <c r="N57" s="262" t="s">
        <v>139</v>
      </c>
      <c r="O57" s="210"/>
      <c r="P57" s="226" t="s">
        <v>139</v>
      </c>
      <c r="Q57" s="227"/>
      <c r="R57" s="262" t="s">
        <v>139</v>
      </c>
      <c r="S57" s="210"/>
      <c r="T57" s="226" t="s">
        <v>139</v>
      </c>
      <c r="U57" s="227"/>
      <c r="V57" s="262" t="s">
        <v>141</v>
      </c>
      <c r="W57" s="210"/>
      <c r="X57" s="213" t="s">
        <v>142</v>
      </c>
      <c r="Y57" s="36"/>
      <c r="Z57" s="168" t="s">
        <v>139</v>
      </c>
      <c r="AA57" s="168"/>
      <c r="AB57" s="179" t="s">
        <v>141</v>
      </c>
      <c r="AC57" s="179"/>
      <c r="AD57" s="185" t="s">
        <v>142</v>
      </c>
      <c r="AF57" s="169" t="s">
        <v>139</v>
      </c>
      <c r="AG57" s="169"/>
      <c r="AH57" s="204" t="s">
        <v>141</v>
      </c>
      <c r="AI57" s="204"/>
      <c r="AJ57" s="188" t="s">
        <v>142</v>
      </c>
      <c r="AL57" s="169" t="s">
        <v>139</v>
      </c>
      <c r="AM57" s="169"/>
      <c r="AN57" s="204" t="s">
        <v>141</v>
      </c>
      <c r="AO57" s="204"/>
      <c r="AP57" s="188" t="s">
        <v>245</v>
      </c>
    </row>
    <row r="58" spans="1:42" ht="14.5" customHeight="1" x14ac:dyDescent="0.35">
      <c r="A58" s="179"/>
      <c r="B58" s="202"/>
      <c r="C58" s="199"/>
      <c r="D58" s="215"/>
      <c r="E58" s="215"/>
      <c r="F58" s="215"/>
      <c r="G58" s="42" t="s">
        <v>143</v>
      </c>
      <c r="H58" s="267"/>
      <c r="I58" s="267"/>
      <c r="J58" s="263"/>
      <c r="K58" s="264"/>
      <c r="L58" s="266"/>
      <c r="M58" s="267"/>
      <c r="N58" s="263"/>
      <c r="O58" s="264"/>
      <c r="P58" s="266"/>
      <c r="Q58" s="267"/>
      <c r="R58" s="263"/>
      <c r="S58" s="264"/>
      <c r="T58" s="266"/>
      <c r="U58" s="267"/>
      <c r="V58" s="263"/>
      <c r="W58" s="264"/>
      <c r="X58" s="213"/>
      <c r="Y58" s="36"/>
      <c r="Z58" s="168"/>
      <c r="AA58" s="168"/>
      <c r="AB58" s="179"/>
      <c r="AC58" s="179"/>
      <c r="AD58" s="185"/>
      <c r="AF58" s="169"/>
      <c r="AG58" s="169"/>
      <c r="AH58" s="204"/>
      <c r="AI58" s="204"/>
      <c r="AJ58" s="188"/>
      <c r="AL58" s="169"/>
      <c r="AM58" s="169"/>
      <c r="AN58" s="204"/>
      <c r="AO58" s="204"/>
      <c r="AP58" s="188"/>
    </row>
    <row r="59" spans="1:42" ht="15" customHeight="1" thickBot="1" x14ac:dyDescent="0.4">
      <c r="A59" s="179"/>
      <c r="B59" s="202"/>
      <c r="C59" s="199"/>
      <c r="D59" s="215"/>
      <c r="E59" s="215"/>
      <c r="F59" s="215"/>
      <c r="G59" s="42" t="s">
        <v>144</v>
      </c>
      <c r="H59" s="229"/>
      <c r="I59" s="229"/>
      <c r="J59" s="211"/>
      <c r="K59" s="212"/>
      <c r="L59" s="228"/>
      <c r="M59" s="229"/>
      <c r="N59" s="211"/>
      <c r="O59" s="212"/>
      <c r="P59" s="228"/>
      <c r="Q59" s="229"/>
      <c r="R59" s="211"/>
      <c r="S59" s="212"/>
      <c r="T59" s="228"/>
      <c r="U59" s="229"/>
      <c r="V59" s="211"/>
      <c r="W59" s="212"/>
      <c r="X59" s="213"/>
      <c r="Y59" s="36"/>
      <c r="Z59" s="168"/>
      <c r="AA59" s="168"/>
      <c r="AB59" s="179"/>
      <c r="AC59" s="179"/>
      <c r="AD59" s="185"/>
      <c r="AF59" s="169"/>
      <c r="AG59" s="169"/>
      <c r="AH59" s="204"/>
      <c r="AI59" s="204"/>
      <c r="AJ59" s="188"/>
      <c r="AL59" s="169"/>
      <c r="AM59" s="169"/>
      <c r="AN59" s="204"/>
      <c r="AO59" s="204"/>
      <c r="AP59" s="188"/>
    </row>
    <row r="60" spans="1:42" ht="16.149999999999999" hidden="1" customHeight="1" x14ac:dyDescent="0.35">
      <c r="A60" s="179"/>
      <c r="B60" s="202" t="s">
        <v>145</v>
      </c>
      <c r="C60" s="42"/>
      <c r="D60" s="21"/>
      <c r="E60" s="21"/>
      <c r="F60" s="21"/>
      <c r="G60" s="42"/>
      <c r="H60" s="181" t="s">
        <v>146</v>
      </c>
      <c r="I60" s="181"/>
      <c r="J60" s="172" t="s">
        <v>37</v>
      </c>
      <c r="K60" s="173"/>
      <c r="L60" s="182" t="s">
        <v>146</v>
      </c>
      <c r="M60" s="181"/>
      <c r="N60" s="172" t="s">
        <v>37</v>
      </c>
      <c r="O60" s="173"/>
      <c r="P60" s="182" t="s">
        <v>146</v>
      </c>
      <c r="Q60" s="181"/>
      <c r="R60" s="172" t="s">
        <v>37</v>
      </c>
      <c r="S60" s="173"/>
      <c r="T60" s="182" t="s">
        <v>146</v>
      </c>
      <c r="U60" s="181"/>
      <c r="V60" s="172" t="s">
        <v>37</v>
      </c>
      <c r="W60" s="173"/>
      <c r="X60" s="29"/>
      <c r="Z60" s="179" t="s">
        <v>146</v>
      </c>
      <c r="AA60" s="179"/>
      <c r="AB60" s="168" t="s">
        <v>37</v>
      </c>
      <c r="AC60" s="168"/>
      <c r="AD60" s="16"/>
      <c r="AF60" s="204" t="s">
        <v>146</v>
      </c>
      <c r="AG60" s="204"/>
      <c r="AH60" s="169" t="s">
        <v>37</v>
      </c>
      <c r="AI60" s="169"/>
      <c r="AJ60" s="33"/>
      <c r="AL60" s="204" t="s">
        <v>146</v>
      </c>
      <c r="AM60" s="204"/>
      <c r="AN60" s="169" t="s">
        <v>37</v>
      </c>
      <c r="AO60" s="169"/>
      <c r="AP60" s="33"/>
    </row>
    <row r="61" spans="1:42" ht="15.65" customHeight="1" x14ac:dyDescent="0.35">
      <c r="A61" s="179"/>
      <c r="B61" s="202"/>
      <c r="C61" s="202" t="s">
        <v>147</v>
      </c>
      <c r="D61" s="202" t="s">
        <v>148</v>
      </c>
      <c r="E61" s="216">
        <v>0.1</v>
      </c>
      <c r="F61" s="265" t="s">
        <v>149</v>
      </c>
      <c r="G61" s="42" t="s">
        <v>150</v>
      </c>
      <c r="H61" s="257" t="s">
        <v>149</v>
      </c>
      <c r="I61" s="257"/>
      <c r="J61" s="262" t="s">
        <v>151</v>
      </c>
      <c r="K61" s="210"/>
      <c r="L61" s="256" t="s">
        <v>149</v>
      </c>
      <c r="M61" s="257"/>
      <c r="N61" s="262" t="s">
        <v>151</v>
      </c>
      <c r="O61" s="210"/>
      <c r="P61" s="256" t="s">
        <v>149</v>
      </c>
      <c r="Q61" s="257"/>
      <c r="R61" s="262" t="s">
        <v>151</v>
      </c>
      <c r="S61" s="210"/>
      <c r="T61" s="256" t="s">
        <v>149</v>
      </c>
      <c r="U61" s="257"/>
      <c r="V61" s="262" t="s">
        <v>151</v>
      </c>
      <c r="W61" s="210"/>
      <c r="X61" s="213" t="s">
        <v>152</v>
      </c>
      <c r="Y61" s="36"/>
      <c r="Z61" s="179" t="s">
        <v>149</v>
      </c>
      <c r="AA61" s="179"/>
      <c r="AB61" s="179" t="s">
        <v>151</v>
      </c>
      <c r="AC61" s="179"/>
      <c r="AD61" s="185" t="s">
        <v>152</v>
      </c>
      <c r="AF61" s="204" t="s">
        <v>149</v>
      </c>
      <c r="AG61" s="204"/>
      <c r="AH61" s="204" t="s">
        <v>151</v>
      </c>
      <c r="AI61" s="204"/>
      <c r="AJ61" s="188" t="s">
        <v>152</v>
      </c>
      <c r="AL61" s="204" t="s">
        <v>149</v>
      </c>
      <c r="AM61" s="204"/>
      <c r="AN61" s="255" t="s">
        <v>282</v>
      </c>
      <c r="AO61" s="204"/>
      <c r="AP61" s="188" t="s">
        <v>283</v>
      </c>
    </row>
    <row r="62" spans="1:42" ht="15.65" customHeight="1" x14ac:dyDescent="0.35">
      <c r="A62" s="179"/>
      <c r="B62" s="202"/>
      <c r="C62" s="202"/>
      <c r="D62" s="202"/>
      <c r="E62" s="216"/>
      <c r="F62" s="265"/>
      <c r="G62" s="42" t="s">
        <v>153</v>
      </c>
      <c r="H62" s="259"/>
      <c r="I62" s="259"/>
      <c r="J62" s="263"/>
      <c r="K62" s="264"/>
      <c r="L62" s="258"/>
      <c r="M62" s="259"/>
      <c r="N62" s="263"/>
      <c r="O62" s="264"/>
      <c r="P62" s="258"/>
      <c r="Q62" s="259"/>
      <c r="R62" s="263"/>
      <c r="S62" s="264"/>
      <c r="T62" s="258"/>
      <c r="U62" s="259"/>
      <c r="V62" s="263"/>
      <c r="W62" s="264"/>
      <c r="X62" s="213"/>
      <c r="Y62" s="36"/>
      <c r="Z62" s="179"/>
      <c r="AA62" s="179"/>
      <c r="AB62" s="179"/>
      <c r="AC62" s="179"/>
      <c r="AD62" s="185"/>
      <c r="AF62" s="204"/>
      <c r="AG62" s="204"/>
      <c r="AH62" s="204"/>
      <c r="AI62" s="204"/>
      <c r="AJ62" s="188"/>
      <c r="AL62" s="204"/>
      <c r="AM62" s="204"/>
      <c r="AN62" s="204"/>
      <c r="AO62" s="204"/>
      <c r="AP62" s="188"/>
    </row>
    <row r="63" spans="1:42" ht="16.149999999999999" customHeight="1" thickBot="1" x14ac:dyDescent="0.4">
      <c r="A63" s="179"/>
      <c r="B63" s="202"/>
      <c r="C63" s="202"/>
      <c r="D63" s="202"/>
      <c r="E63" s="216"/>
      <c r="F63" s="265"/>
      <c r="G63" s="34" t="s">
        <v>154</v>
      </c>
      <c r="H63" s="261"/>
      <c r="I63" s="261"/>
      <c r="J63" s="211"/>
      <c r="K63" s="212"/>
      <c r="L63" s="260"/>
      <c r="M63" s="261"/>
      <c r="N63" s="211"/>
      <c r="O63" s="212"/>
      <c r="P63" s="260"/>
      <c r="Q63" s="261"/>
      <c r="R63" s="211"/>
      <c r="S63" s="212"/>
      <c r="T63" s="260"/>
      <c r="U63" s="261"/>
      <c r="V63" s="211"/>
      <c r="W63" s="212"/>
      <c r="X63" s="213"/>
      <c r="Y63" s="36"/>
      <c r="Z63" s="179"/>
      <c r="AA63" s="179"/>
      <c r="AB63" s="179"/>
      <c r="AC63" s="179"/>
      <c r="AD63" s="185"/>
      <c r="AF63" s="204"/>
      <c r="AG63" s="204"/>
      <c r="AH63" s="204"/>
      <c r="AI63" s="204"/>
      <c r="AJ63" s="188"/>
      <c r="AL63" s="204"/>
      <c r="AM63" s="204"/>
      <c r="AN63" s="204"/>
      <c r="AO63" s="204"/>
      <c r="AP63" s="188"/>
    </row>
    <row r="64" spans="1:42" ht="16.5" hidden="1" customHeight="1" x14ac:dyDescent="0.35">
      <c r="A64" s="179"/>
      <c r="B64" s="202"/>
      <c r="C64" s="18"/>
      <c r="D64" s="18"/>
      <c r="E64" s="216"/>
      <c r="F64" s="79"/>
      <c r="G64" s="34"/>
      <c r="H64" s="171" t="s">
        <v>155</v>
      </c>
      <c r="I64" s="171"/>
      <c r="J64" s="172" t="s">
        <v>156</v>
      </c>
      <c r="K64" s="173"/>
      <c r="L64" s="174" t="s">
        <v>155</v>
      </c>
      <c r="M64" s="171"/>
      <c r="N64" s="172" t="s">
        <v>156</v>
      </c>
      <c r="O64" s="173"/>
      <c r="P64" s="174" t="s">
        <v>155</v>
      </c>
      <c r="Q64" s="171"/>
      <c r="R64" s="172" t="s">
        <v>156</v>
      </c>
      <c r="S64" s="173"/>
      <c r="T64" s="174" t="s">
        <v>155</v>
      </c>
      <c r="U64" s="171"/>
      <c r="V64" s="172" t="s">
        <v>156</v>
      </c>
      <c r="W64" s="173"/>
      <c r="X64" s="29"/>
      <c r="Z64" s="168" t="s">
        <v>155</v>
      </c>
      <c r="AA64" s="168"/>
      <c r="AB64" s="168" t="s">
        <v>156</v>
      </c>
      <c r="AC64" s="168"/>
      <c r="AD64" s="16"/>
      <c r="AF64" s="169" t="s">
        <v>155</v>
      </c>
      <c r="AG64" s="169"/>
      <c r="AH64" s="169" t="s">
        <v>156</v>
      </c>
      <c r="AI64" s="169"/>
      <c r="AJ64" s="33"/>
      <c r="AL64" s="169" t="s">
        <v>155</v>
      </c>
      <c r="AM64" s="169"/>
      <c r="AN64" s="169" t="s">
        <v>156</v>
      </c>
      <c r="AO64" s="169"/>
      <c r="AP64" s="33"/>
    </row>
    <row r="65" spans="1:42" ht="28.5" thickBot="1" x14ac:dyDescent="0.4">
      <c r="A65" s="179"/>
      <c r="B65" s="202"/>
      <c r="C65" s="19" t="s">
        <v>157</v>
      </c>
      <c r="D65" s="18" t="s">
        <v>158</v>
      </c>
      <c r="E65" s="216"/>
      <c r="F65" s="79" t="s">
        <v>159</v>
      </c>
      <c r="G65" s="34" t="s">
        <v>160</v>
      </c>
      <c r="H65" s="253" t="s">
        <v>161</v>
      </c>
      <c r="I65" s="253"/>
      <c r="J65" s="177" t="s">
        <v>162</v>
      </c>
      <c r="K65" s="178"/>
      <c r="L65" s="254" t="s">
        <v>161</v>
      </c>
      <c r="M65" s="253"/>
      <c r="N65" s="177">
        <v>27</v>
      </c>
      <c r="O65" s="178"/>
      <c r="P65" s="254" t="s">
        <v>161</v>
      </c>
      <c r="Q65" s="253"/>
      <c r="R65" s="177" t="s">
        <v>163</v>
      </c>
      <c r="S65" s="178"/>
      <c r="T65" s="254" t="s">
        <v>161</v>
      </c>
      <c r="U65" s="253"/>
      <c r="V65" s="177" t="s">
        <v>164</v>
      </c>
      <c r="W65" s="178"/>
      <c r="X65" s="80" t="s">
        <v>165</v>
      </c>
      <c r="Y65" s="81"/>
      <c r="Z65" s="168" t="s">
        <v>161</v>
      </c>
      <c r="AA65" s="168"/>
      <c r="AB65" s="168" t="s">
        <v>164</v>
      </c>
      <c r="AC65" s="168"/>
      <c r="AD65" s="82" t="s">
        <v>165</v>
      </c>
      <c r="AF65" s="169" t="s">
        <v>161</v>
      </c>
      <c r="AG65" s="169"/>
      <c r="AH65" s="169" t="s">
        <v>164</v>
      </c>
      <c r="AI65" s="169"/>
      <c r="AJ65" s="83" t="s">
        <v>165</v>
      </c>
      <c r="AL65" s="169" t="s">
        <v>161</v>
      </c>
      <c r="AM65" s="169"/>
      <c r="AN65" s="169" t="s">
        <v>164</v>
      </c>
      <c r="AO65" s="169"/>
      <c r="AP65" s="83" t="s">
        <v>165</v>
      </c>
    </row>
    <row r="66" spans="1:42" ht="16.5" hidden="1" customHeight="1" x14ac:dyDescent="0.35">
      <c r="A66" s="179"/>
      <c r="B66" s="202"/>
      <c r="C66" s="19"/>
      <c r="D66" s="18"/>
      <c r="E66" s="216"/>
      <c r="F66" s="79"/>
      <c r="G66" s="43"/>
      <c r="H66" s="171" t="s">
        <v>166</v>
      </c>
      <c r="I66" s="171"/>
      <c r="J66" s="172" t="s">
        <v>167</v>
      </c>
      <c r="K66" s="173"/>
      <c r="L66" s="174" t="s">
        <v>166</v>
      </c>
      <c r="M66" s="171"/>
      <c r="N66" s="172" t="s">
        <v>167</v>
      </c>
      <c r="O66" s="173"/>
      <c r="P66" s="174" t="s">
        <v>166</v>
      </c>
      <c r="Q66" s="171"/>
      <c r="R66" s="172" t="s">
        <v>167</v>
      </c>
      <c r="S66" s="173"/>
      <c r="T66" s="174" t="s">
        <v>166</v>
      </c>
      <c r="U66" s="171"/>
      <c r="V66" s="172" t="s">
        <v>167</v>
      </c>
      <c r="W66" s="173"/>
      <c r="X66" s="29"/>
      <c r="Z66" s="168" t="s">
        <v>166</v>
      </c>
      <c r="AA66" s="168"/>
      <c r="AB66" s="168" t="s">
        <v>167</v>
      </c>
      <c r="AC66" s="168"/>
      <c r="AD66" s="16"/>
      <c r="AF66" s="169" t="s">
        <v>166</v>
      </c>
      <c r="AG66" s="169"/>
      <c r="AH66" s="169" t="s">
        <v>167</v>
      </c>
      <c r="AI66" s="169"/>
      <c r="AJ66" s="33"/>
      <c r="AL66" s="169" t="s">
        <v>166</v>
      </c>
      <c r="AM66" s="169"/>
      <c r="AN66" s="169" t="s">
        <v>167</v>
      </c>
      <c r="AO66" s="169"/>
      <c r="AP66" s="33"/>
    </row>
    <row r="67" spans="1:42" ht="28.5" thickBot="1" x14ac:dyDescent="0.4">
      <c r="A67" s="179"/>
      <c r="B67" s="202"/>
      <c r="C67" s="37" t="s">
        <v>168</v>
      </c>
      <c r="D67" s="18" t="s">
        <v>169</v>
      </c>
      <c r="E67" s="216"/>
      <c r="F67" s="79" t="s">
        <v>170</v>
      </c>
      <c r="G67" s="82" t="s">
        <v>171</v>
      </c>
      <c r="H67" s="250">
        <v>44927</v>
      </c>
      <c r="I67" s="250"/>
      <c r="J67" s="251" t="s">
        <v>151</v>
      </c>
      <c r="K67" s="252"/>
      <c r="L67" s="249">
        <v>44927</v>
      </c>
      <c r="M67" s="250"/>
      <c r="N67" s="251" t="s">
        <v>151</v>
      </c>
      <c r="O67" s="252"/>
      <c r="P67" s="249">
        <v>44927</v>
      </c>
      <c r="Q67" s="250"/>
      <c r="R67" s="251" t="s">
        <v>151</v>
      </c>
      <c r="S67" s="252"/>
      <c r="T67" s="249">
        <v>44927</v>
      </c>
      <c r="U67" s="250"/>
      <c r="V67" s="251" t="s">
        <v>172</v>
      </c>
      <c r="W67" s="252"/>
      <c r="X67" s="80" t="s">
        <v>173</v>
      </c>
      <c r="Y67" s="81"/>
      <c r="Z67" s="244">
        <v>44927</v>
      </c>
      <c r="AA67" s="244"/>
      <c r="AB67" s="245" t="s">
        <v>172</v>
      </c>
      <c r="AC67" s="245"/>
      <c r="AD67" s="82" t="s">
        <v>173</v>
      </c>
      <c r="AF67" s="246">
        <v>44927</v>
      </c>
      <c r="AG67" s="246"/>
      <c r="AH67" s="247" t="s">
        <v>172</v>
      </c>
      <c r="AI67" s="247"/>
      <c r="AJ67" s="83" t="s">
        <v>173</v>
      </c>
      <c r="AL67" s="246">
        <v>44927</v>
      </c>
      <c r="AM67" s="246"/>
      <c r="AN67" s="248" t="s">
        <v>284</v>
      </c>
      <c r="AO67" s="247"/>
      <c r="AP67" s="83" t="s">
        <v>173</v>
      </c>
    </row>
    <row r="68" spans="1:42" ht="16.5" hidden="1" customHeight="1" x14ac:dyDescent="0.35">
      <c r="A68" s="30"/>
      <c r="B68" s="189" t="s">
        <v>174</v>
      </c>
      <c r="C68" s="37"/>
      <c r="D68" s="18"/>
      <c r="E68" s="20"/>
      <c r="F68" s="79"/>
      <c r="G68" s="82"/>
      <c r="H68" s="171" t="s">
        <v>175</v>
      </c>
      <c r="I68" s="171"/>
      <c r="J68" s="172" t="s">
        <v>37</v>
      </c>
      <c r="K68" s="173"/>
      <c r="L68" s="174" t="s">
        <v>175</v>
      </c>
      <c r="M68" s="171"/>
      <c r="N68" s="172" t="s">
        <v>37</v>
      </c>
      <c r="O68" s="173"/>
      <c r="P68" s="174" t="s">
        <v>175</v>
      </c>
      <c r="Q68" s="171"/>
      <c r="R68" s="172" t="s">
        <v>37</v>
      </c>
      <c r="S68" s="173"/>
      <c r="T68" s="174" t="s">
        <v>175</v>
      </c>
      <c r="U68" s="171"/>
      <c r="V68" s="172" t="s">
        <v>37</v>
      </c>
      <c r="W68" s="173"/>
      <c r="X68" s="29"/>
      <c r="Z68" s="168" t="s">
        <v>175</v>
      </c>
      <c r="AA68" s="168"/>
      <c r="AB68" s="168" t="s">
        <v>37</v>
      </c>
      <c r="AC68" s="168"/>
      <c r="AD68" s="16"/>
      <c r="AF68" s="169" t="s">
        <v>175</v>
      </c>
      <c r="AG68" s="169"/>
      <c r="AH68" s="169" t="s">
        <v>37</v>
      </c>
      <c r="AI68" s="169"/>
      <c r="AJ68" s="33"/>
      <c r="AL68" s="169" t="s">
        <v>175</v>
      </c>
      <c r="AM68" s="169"/>
      <c r="AN68" s="169" t="s">
        <v>37</v>
      </c>
      <c r="AO68" s="169"/>
      <c r="AP68" s="33"/>
    </row>
    <row r="69" spans="1:42" x14ac:dyDescent="0.35">
      <c r="A69" s="179" t="s">
        <v>176</v>
      </c>
      <c r="B69" s="189"/>
      <c r="C69" s="199" t="s">
        <v>177</v>
      </c>
      <c r="D69" s="42" t="s">
        <v>178</v>
      </c>
      <c r="E69" s="47">
        <v>0.05</v>
      </c>
      <c r="F69" s="20" t="s">
        <v>179</v>
      </c>
      <c r="G69" s="82" t="s">
        <v>180</v>
      </c>
      <c r="H69" s="200" t="s">
        <v>181</v>
      </c>
      <c r="I69" s="200"/>
      <c r="J69" s="240">
        <v>1</v>
      </c>
      <c r="K69" s="241"/>
      <c r="L69" s="201" t="s">
        <v>181</v>
      </c>
      <c r="M69" s="200"/>
      <c r="N69" s="240">
        <v>1</v>
      </c>
      <c r="O69" s="241"/>
      <c r="P69" s="201" t="s">
        <v>181</v>
      </c>
      <c r="Q69" s="200"/>
      <c r="R69" s="240">
        <v>3</v>
      </c>
      <c r="S69" s="241"/>
      <c r="T69" s="201" t="s">
        <v>181</v>
      </c>
      <c r="U69" s="200"/>
      <c r="V69" s="240">
        <v>3</v>
      </c>
      <c r="W69" s="241"/>
      <c r="X69" s="213" t="s">
        <v>182</v>
      </c>
      <c r="Y69" s="36"/>
      <c r="Z69" s="162" t="s">
        <v>181</v>
      </c>
      <c r="AA69" s="162"/>
      <c r="AB69" s="168">
        <v>3</v>
      </c>
      <c r="AC69" s="168"/>
      <c r="AD69" s="185" t="s">
        <v>182</v>
      </c>
      <c r="AF69" s="180" t="s">
        <v>181</v>
      </c>
      <c r="AG69" s="180"/>
      <c r="AH69" s="169">
        <v>3</v>
      </c>
      <c r="AI69" s="169"/>
      <c r="AJ69" s="188" t="s">
        <v>182</v>
      </c>
      <c r="AL69" s="180" t="s">
        <v>181</v>
      </c>
      <c r="AM69" s="180"/>
      <c r="AN69" s="169">
        <v>3</v>
      </c>
      <c r="AO69" s="169"/>
      <c r="AP69" s="188" t="s">
        <v>182</v>
      </c>
    </row>
    <row r="70" spans="1:42" ht="15" thickBot="1" x14ac:dyDescent="0.4">
      <c r="A70" s="179"/>
      <c r="B70" s="189"/>
      <c r="C70" s="199"/>
      <c r="D70" s="42" t="s">
        <v>183</v>
      </c>
      <c r="E70" s="231">
        <v>0.05</v>
      </c>
      <c r="F70" s="20">
        <v>0.75</v>
      </c>
      <c r="G70" s="82" t="s">
        <v>184</v>
      </c>
      <c r="H70" s="232">
        <v>0.75</v>
      </c>
      <c r="I70" s="232"/>
      <c r="J70" s="233"/>
      <c r="K70" s="234"/>
      <c r="L70" s="235">
        <v>0.75</v>
      </c>
      <c r="M70" s="232"/>
      <c r="N70" s="233"/>
      <c r="O70" s="234"/>
      <c r="P70" s="235">
        <v>0.75</v>
      </c>
      <c r="Q70" s="232"/>
      <c r="R70" s="236">
        <v>0.75</v>
      </c>
      <c r="S70" s="237"/>
      <c r="T70" s="235">
        <v>0.75</v>
      </c>
      <c r="U70" s="232"/>
      <c r="V70" s="236">
        <v>0.75</v>
      </c>
      <c r="W70" s="237"/>
      <c r="X70" s="213"/>
      <c r="Y70" s="36"/>
      <c r="Z70" s="242">
        <v>0.75</v>
      </c>
      <c r="AA70" s="242"/>
      <c r="AB70" s="243">
        <v>0.75</v>
      </c>
      <c r="AC70" s="243"/>
      <c r="AD70" s="185"/>
      <c r="AF70" s="238">
        <v>0.75</v>
      </c>
      <c r="AG70" s="238"/>
      <c r="AH70" s="239">
        <v>0.75</v>
      </c>
      <c r="AI70" s="239"/>
      <c r="AJ70" s="188"/>
      <c r="AL70" s="238">
        <v>0.75</v>
      </c>
      <c r="AM70" s="238"/>
      <c r="AN70" s="239">
        <v>0.75</v>
      </c>
      <c r="AO70" s="239"/>
      <c r="AP70" s="188"/>
    </row>
    <row r="71" spans="1:42" ht="16.5" hidden="1" customHeight="1" x14ac:dyDescent="0.35">
      <c r="A71" s="179"/>
      <c r="B71" s="189"/>
      <c r="C71" s="42"/>
      <c r="D71" s="42"/>
      <c r="E71" s="231"/>
      <c r="F71" s="20"/>
      <c r="G71" s="82"/>
      <c r="H71" s="219" t="s">
        <v>185</v>
      </c>
      <c r="I71" s="219"/>
      <c r="J71" s="172" t="s">
        <v>37</v>
      </c>
      <c r="K71" s="173"/>
      <c r="L71" s="220" t="s">
        <v>185</v>
      </c>
      <c r="M71" s="219"/>
      <c r="N71" s="172" t="s">
        <v>37</v>
      </c>
      <c r="O71" s="173"/>
      <c r="P71" s="220" t="s">
        <v>185</v>
      </c>
      <c r="Q71" s="219"/>
      <c r="R71" s="172" t="s">
        <v>37</v>
      </c>
      <c r="S71" s="173"/>
      <c r="T71" s="220" t="s">
        <v>185</v>
      </c>
      <c r="U71" s="219"/>
      <c r="V71" s="172" t="s">
        <v>37</v>
      </c>
      <c r="W71" s="173"/>
      <c r="X71" s="29"/>
      <c r="Z71" s="195" t="s">
        <v>185</v>
      </c>
      <c r="AA71" s="195"/>
      <c r="AB71" s="168" t="s">
        <v>37</v>
      </c>
      <c r="AC71" s="168"/>
      <c r="AD71" s="16"/>
      <c r="AF71" s="190" t="s">
        <v>185</v>
      </c>
      <c r="AG71" s="190"/>
      <c r="AH71" s="169" t="s">
        <v>37</v>
      </c>
      <c r="AI71" s="169"/>
      <c r="AJ71" s="33"/>
      <c r="AL71" s="190" t="s">
        <v>185</v>
      </c>
      <c r="AM71" s="190"/>
      <c r="AN71" s="169" t="s">
        <v>37</v>
      </c>
      <c r="AO71" s="169"/>
      <c r="AP71" s="33"/>
    </row>
    <row r="72" spans="1:42" ht="14.5" customHeight="1" x14ac:dyDescent="0.35">
      <c r="A72" s="179"/>
      <c r="B72" s="189"/>
      <c r="C72" s="199" t="s">
        <v>186</v>
      </c>
      <c r="D72" s="199" t="s">
        <v>187</v>
      </c>
      <c r="E72" s="215"/>
      <c r="F72" s="216" t="s">
        <v>188</v>
      </c>
      <c r="G72" s="82" t="s">
        <v>189</v>
      </c>
      <c r="H72" s="227" t="s">
        <v>190</v>
      </c>
      <c r="I72" s="227"/>
      <c r="J72" s="222" t="s">
        <v>190</v>
      </c>
      <c r="K72" s="223"/>
      <c r="L72" s="226" t="s">
        <v>190</v>
      </c>
      <c r="M72" s="227"/>
      <c r="N72" s="222" t="s">
        <v>190</v>
      </c>
      <c r="O72" s="223"/>
      <c r="P72" s="226" t="s">
        <v>190</v>
      </c>
      <c r="Q72" s="227"/>
      <c r="R72" s="222" t="s">
        <v>190</v>
      </c>
      <c r="S72" s="223"/>
      <c r="T72" s="226" t="s">
        <v>190</v>
      </c>
      <c r="U72" s="227"/>
      <c r="V72" s="222" t="s">
        <v>190</v>
      </c>
      <c r="W72" s="223"/>
      <c r="X72" s="230" t="s">
        <v>191</v>
      </c>
      <c r="Y72" s="17"/>
      <c r="Z72" s="168" t="s">
        <v>190</v>
      </c>
      <c r="AA72" s="168"/>
      <c r="AB72" s="168" t="s">
        <v>190</v>
      </c>
      <c r="AC72" s="168"/>
      <c r="AD72" s="221" t="s">
        <v>191</v>
      </c>
      <c r="AF72" s="169" t="s">
        <v>190</v>
      </c>
      <c r="AG72" s="169"/>
      <c r="AH72" s="169" t="s">
        <v>192</v>
      </c>
      <c r="AI72" s="169"/>
      <c r="AJ72" s="217" t="s">
        <v>193</v>
      </c>
      <c r="AL72" s="169" t="s">
        <v>190</v>
      </c>
      <c r="AM72" s="169"/>
      <c r="AN72" s="169" t="s">
        <v>246</v>
      </c>
      <c r="AO72" s="169"/>
      <c r="AP72" s="217" t="s">
        <v>247</v>
      </c>
    </row>
    <row r="73" spans="1:42" ht="15" customHeight="1" thickBot="1" x14ac:dyDescent="0.4">
      <c r="A73" s="179"/>
      <c r="B73" s="189"/>
      <c r="C73" s="199"/>
      <c r="D73" s="199"/>
      <c r="E73" s="215"/>
      <c r="F73" s="216"/>
      <c r="G73" s="82" t="s">
        <v>194</v>
      </c>
      <c r="H73" s="229"/>
      <c r="I73" s="229"/>
      <c r="J73" s="224"/>
      <c r="K73" s="225"/>
      <c r="L73" s="228"/>
      <c r="M73" s="229"/>
      <c r="N73" s="224"/>
      <c r="O73" s="225"/>
      <c r="P73" s="228"/>
      <c r="Q73" s="229"/>
      <c r="R73" s="224"/>
      <c r="S73" s="225"/>
      <c r="T73" s="228"/>
      <c r="U73" s="229"/>
      <c r="V73" s="224"/>
      <c r="W73" s="225"/>
      <c r="X73" s="230"/>
      <c r="Y73" s="17"/>
      <c r="Z73" s="168"/>
      <c r="AA73" s="168"/>
      <c r="AB73" s="168"/>
      <c r="AC73" s="168"/>
      <c r="AD73" s="221"/>
      <c r="AF73" s="169"/>
      <c r="AG73" s="169"/>
      <c r="AH73" s="169"/>
      <c r="AI73" s="169"/>
      <c r="AJ73" s="218"/>
      <c r="AL73" s="169"/>
      <c r="AM73" s="169"/>
      <c r="AN73" s="169"/>
      <c r="AO73" s="169"/>
      <c r="AP73" s="218"/>
    </row>
    <row r="74" spans="1:42" ht="16.5" hidden="1" customHeight="1" x14ac:dyDescent="0.35">
      <c r="A74" s="179"/>
      <c r="B74" s="189"/>
      <c r="C74" s="42"/>
      <c r="D74" s="42"/>
      <c r="E74" s="215"/>
      <c r="F74" s="20"/>
      <c r="G74" s="82"/>
      <c r="H74" s="219" t="s">
        <v>195</v>
      </c>
      <c r="I74" s="219"/>
      <c r="J74" s="192" t="s">
        <v>37</v>
      </c>
      <c r="K74" s="193"/>
      <c r="L74" s="220" t="s">
        <v>195</v>
      </c>
      <c r="M74" s="219"/>
      <c r="N74" s="192" t="s">
        <v>37</v>
      </c>
      <c r="O74" s="193"/>
      <c r="P74" s="220" t="s">
        <v>195</v>
      </c>
      <c r="Q74" s="219"/>
      <c r="R74" s="192" t="s">
        <v>37</v>
      </c>
      <c r="S74" s="193"/>
      <c r="T74" s="220" t="s">
        <v>195</v>
      </c>
      <c r="U74" s="219"/>
      <c r="V74" s="192" t="s">
        <v>37</v>
      </c>
      <c r="W74" s="193"/>
      <c r="X74" s="29"/>
      <c r="Z74" s="195" t="s">
        <v>195</v>
      </c>
      <c r="AA74" s="195"/>
      <c r="AB74" s="195" t="s">
        <v>37</v>
      </c>
      <c r="AC74" s="195"/>
      <c r="AD74" s="16"/>
      <c r="AF74" s="190" t="s">
        <v>195</v>
      </c>
      <c r="AG74" s="190"/>
      <c r="AH74" s="190" t="s">
        <v>37</v>
      </c>
      <c r="AI74" s="190"/>
      <c r="AJ74" s="33"/>
      <c r="AL74" s="190" t="s">
        <v>195</v>
      </c>
      <c r="AM74" s="190"/>
      <c r="AN74" s="190" t="s">
        <v>37</v>
      </c>
      <c r="AO74" s="190"/>
      <c r="AP74" s="33"/>
    </row>
    <row r="75" spans="1:42" ht="19.899999999999999" customHeight="1" x14ac:dyDescent="0.35">
      <c r="A75" s="179"/>
      <c r="B75" s="189"/>
      <c r="C75" s="215" t="s">
        <v>196</v>
      </c>
      <c r="D75" s="199" t="s">
        <v>197</v>
      </c>
      <c r="E75" s="215"/>
      <c r="F75" s="216" t="s">
        <v>198</v>
      </c>
      <c r="G75" s="84" t="s">
        <v>199</v>
      </c>
      <c r="H75" s="206" t="s">
        <v>200</v>
      </c>
      <c r="I75" s="206"/>
      <c r="J75" s="209">
        <v>0.86</v>
      </c>
      <c r="K75" s="210"/>
      <c r="L75" s="205" t="s">
        <v>200</v>
      </c>
      <c r="M75" s="206"/>
      <c r="N75" s="209">
        <v>0.86</v>
      </c>
      <c r="O75" s="210"/>
      <c r="P75" s="205" t="s">
        <v>200</v>
      </c>
      <c r="Q75" s="206"/>
      <c r="R75" s="209">
        <v>0.86</v>
      </c>
      <c r="S75" s="210"/>
      <c r="T75" s="205" t="s">
        <v>200</v>
      </c>
      <c r="U75" s="206"/>
      <c r="V75" s="209">
        <v>0.86</v>
      </c>
      <c r="W75" s="210"/>
      <c r="X75" s="213" t="s">
        <v>201</v>
      </c>
      <c r="Y75" s="36"/>
      <c r="Z75" s="202" t="s">
        <v>200</v>
      </c>
      <c r="AA75" s="202"/>
      <c r="AB75" s="214">
        <v>0.86</v>
      </c>
      <c r="AC75" s="179"/>
      <c r="AD75" s="185" t="s">
        <v>201</v>
      </c>
      <c r="AF75" s="202" t="s">
        <v>200</v>
      </c>
      <c r="AG75" s="202"/>
      <c r="AH75" s="203"/>
      <c r="AI75" s="204"/>
      <c r="AJ75" s="188" t="s">
        <v>202</v>
      </c>
      <c r="AL75" s="202" t="s">
        <v>200</v>
      </c>
      <c r="AM75" s="202"/>
      <c r="AN75" s="203">
        <f>6/29</f>
        <v>0.20689655172413793</v>
      </c>
      <c r="AO75" s="204"/>
      <c r="AP75" s="188" t="s">
        <v>285</v>
      </c>
    </row>
    <row r="76" spans="1:42" ht="19.899999999999999" customHeight="1" thickBot="1" x14ac:dyDescent="0.4">
      <c r="A76" s="179"/>
      <c r="B76" s="189"/>
      <c r="C76" s="215"/>
      <c r="D76" s="199"/>
      <c r="E76" s="215"/>
      <c r="F76" s="216"/>
      <c r="G76" s="19" t="s">
        <v>203</v>
      </c>
      <c r="H76" s="208"/>
      <c r="I76" s="208"/>
      <c r="J76" s="211"/>
      <c r="K76" s="212"/>
      <c r="L76" s="207"/>
      <c r="M76" s="208"/>
      <c r="N76" s="211"/>
      <c r="O76" s="212"/>
      <c r="P76" s="207"/>
      <c r="Q76" s="208"/>
      <c r="R76" s="211"/>
      <c r="S76" s="212"/>
      <c r="T76" s="207"/>
      <c r="U76" s="208"/>
      <c r="V76" s="211"/>
      <c r="W76" s="212"/>
      <c r="X76" s="213"/>
      <c r="Y76" s="36"/>
      <c r="Z76" s="202"/>
      <c r="AA76" s="202"/>
      <c r="AB76" s="179"/>
      <c r="AC76" s="179"/>
      <c r="AD76" s="185"/>
      <c r="AF76" s="202"/>
      <c r="AG76" s="202"/>
      <c r="AH76" s="204"/>
      <c r="AI76" s="204"/>
      <c r="AJ76" s="188"/>
      <c r="AL76" s="202"/>
      <c r="AM76" s="202"/>
      <c r="AN76" s="204"/>
      <c r="AO76" s="204"/>
      <c r="AP76" s="188"/>
    </row>
    <row r="77" spans="1:42" ht="16.5" hidden="1" customHeight="1" x14ac:dyDescent="0.35">
      <c r="A77" s="179"/>
      <c r="B77" s="189"/>
      <c r="C77" s="215"/>
      <c r="D77" s="42"/>
      <c r="E77" s="215"/>
      <c r="F77" s="20"/>
      <c r="G77" s="19"/>
      <c r="H77" s="171" t="s">
        <v>204</v>
      </c>
      <c r="I77" s="171"/>
      <c r="J77" s="172" t="s">
        <v>37</v>
      </c>
      <c r="K77" s="173"/>
      <c r="L77" s="174" t="s">
        <v>204</v>
      </c>
      <c r="M77" s="171"/>
      <c r="N77" s="172" t="s">
        <v>37</v>
      </c>
      <c r="O77" s="173"/>
      <c r="P77" s="174" t="s">
        <v>204</v>
      </c>
      <c r="Q77" s="171"/>
      <c r="R77" s="172" t="s">
        <v>37</v>
      </c>
      <c r="S77" s="173"/>
      <c r="T77" s="174" t="s">
        <v>204</v>
      </c>
      <c r="U77" s="171"/>
      <c r="V77" s="172" t="s">
        <v>37</v>
      </c>
      <c r="W77" s="173"/>
      <c r="X77" s="29"/>
      <c r="Z77" s="168" t="s">
        <v>204</v>
      </c>
      <c r="AA77" s="168"/>
      <c r="AB77" s="168" t="s">
        <v>37</v>
      </c>
      <c r="AC77" s="168"/>
      <c r="AD77" s="16"/>
      <c r="AF77" s="168" t="s">
        <v>204</v>
      </c>
      <c r="AG77" s="168"/>
      <c r="AH77" s="169" t="s">
        <v>37</v>
      </c>
      <c r="AI77" s="169"/>
      <c r="AJ77" s="33"/>
      <c r="AL77" s="168" t="s">
        <v>204</v>
      </c>
      <c r="AM77" s="168"/>
      <c r="AN77" s="163" t="s">
        <v>37</v>
      </c>
      <c r="AO77" s="163"/>
      <c r="AP77" s="33"/>
    </row>
    <row r="78" spans="1:42" x14ac:dyDescent="0.35">
      <c r="A78" s="179"/>
      <c r="B78" s="189"/>
      <c r="C78" s="215"/>
      <c r="D78" s="199" t="s">
        <v>205</v>
      </c>
      <c r="E78" s="215"/>
      <c r="F78" s="14" t="s">
        <v>206</v>
      </c>
      <c r="G78" s="84" t="s">
        <v>207</v>
      </c>
      <c r="H78" s="200" t="s">
        <v>208</v>
      </c>
      <c r="I78" s="200"/>
      <c r="J78" s="197"/>
      <c r="K78" s="198"/>
      <c r="L78" s="201" t="s">
        <v>208</v>
      </c>
      <c r="M78" s="200"/>
      <c r="N78" s="197"/>
      <c r="O78" s="198"/>
      <c r="P78" s="201" t="s">
        <v>208</v>
      </c>
      <c r="Q78" s="200"/>
      <c r="R78" s="197" t="s">
        <v>151</v>
      </c>
      <c r="S78" s="198"/>
      <c r="T78" s="201" t="s">
        <v>208</v>
      </c>
      <c r="U78" s="200"/>
      <c r="V78" s="197" t="s">
        <v>151</v>
      </c>
      <c r="W78" s="198"/>
      <c r="X78" s="85" t="s">
        <v>209</v>
      </c>
      <c r="Z78" s="162" t="s">
        <v>208</v>
      </c>
      <c r="AA78" s="162"/>
      <c r="AB78" s="162" t="s">
        <v>210</v>
      </c>
      <c r="AC78" s="162"/>
      <c r="AD78" s="16" t="s">
        <v>211</v>
      </c>
      <c r="AF78" s="162" t="s">
        <v>208</v>
      </c>
      <c r="AG78" s="162"/>
      <c r="AH78" s="180"/>
      <c r="AI78" s="180"/>
      <c r="AJ78" s="33" t="s">
        <v>212</v>
      </c>
      <c r="AL78" s="162" t="s">
        <v>208</v>
      </c>
      <c r="AM78" s="162"/>
      <c r="AN78" s="187"/>
      <c r="AO78" s="187"/>
      <c r="AP78" s="33" t="s">
        <v>212</v>
      </c>
    </row>
    <row r="79" spans="1:42" ht="15" thickBot="1" x14ac:dyDescent="0.4">
      <c r="A79" s="179"/>
      <c r="B79" s="189"/>
      <c r="C79" s="215"/>
      <c r="D79" s="199"/>
      <c r="E79" s="215"/>
      <c r="F79" s="14" t="s">
        <v>213</v>
      </c>
      <c r="G79" s="84" t="s">
        <v>214</v>
      </c>
      <c r="H79" s="176" t="s">
        <v>215</v>
      </c>
      <c r="I79" s="176"/>
      <c r="J79" s="183"/>
      <c r="K79" s="184"/>
      <c r="L79" s="175" t="s">
        <v>215</v>
      </c>
      <c r="M79" s="176"/>
      <c r="N79" s="183"/>
      <c r="O79" s="184"/>
      <c r="P79" s="175" t="s">
        <v>215</v>
      </c>
      <c r="Q79" s="176"/>
      <c r="R79" s="183"/>
      <c r="S79" s="184"/>
      <c r="T79" s="175" t="s">
        <v>215</v>
      </c>
      <c r="U79" s="176"/>
      <c r="V79" s="183"/>
      <c r="W79" s="184"/>
      <c r="X79" s="85"/>
      <c r="Z79" s="162" t="s">
        <v>215</v>
      </c>
      <c r="AA79" s="162"/>
      <c r="AB79" s="162"/>
      <c r="AC79" s="162"/>
      <c r="AD79" s="16"/>
      <c r="AF79" s="162" t="s">
        <v>215</v>
      </c>
      <c r="AG79" s="162"/>
      <c r="AH79" s="180"/>
      <c r="AI79" s="180"/>
      <c r="AJ79" s="33" t="s">
        <v>212</v>
      </c>
      <c r="AL79" s="162" t="s">
        <v>215</v>
      </c>
      <c r="AM79" s="162"/>
      <c r="AN79" s="187"/>
      <c r="AO79" s="187"/>
      <c r="AP79" s="33" t="s">
        <v>212</v>
      </c>
    </row>
    <row r="80" spans="1:42" ht="16.5" hidden="1" customHeight="1" x14ac:dyDescent="0.35">
      <c r="A80" s="179"/>
      <c r="B80" s="189"/>
      <c r="C80" s="86"/>
      <c r="D80" s="42"/>
      <c r="E80" s="215"/>
      <c r="F80" s="14"/>
      <c r="G80" s="84"/>
      <c r="H80" s="171" t="s">
        <v>216</v>
      </c>
      <c r="I80" s="196"/>
      <c r="J80" s="192" t="s">
        <v>37</v>
      </c>
      <c r="K80" s="193"/>
      <c r="L80" s="182" t="s">
        <v>216</v>
      </c>
      <c r="M80" s="194"/>
      <c r="N80" s="192" t="s">
        <v>37</v>
      </c>
      <c r="O80" s="193"/>
      <c r="P80" s="182" t="s">
        <v>216</v>
      </c>
      <c r="Q80" s="194"/>
      <c r="R80" s="192" t="s">
        <v>37</v>
      </c>
      <c r="S80" s="193"/>
      <c r="T80" s="182" t="s">
        <v>216</v>
      </c>
      <c r="U80" s="194"/>
      <c r="V80" s="192" t="s">
        <v>37</v>
      </c>
      <c r="W80" s="193"/>
      <c r="X80" s="29"/>
      <c r="Z80" s="179" t="s">
        <v>216</v>
      </c>
      <c r="AA80" s="179"/>
      <c r="AB80" s="195" t="s">
        <v>37</v>
      </c>
      <c r="AC80" s="195"/>
      <c r="AD80" s="16"/>
      <c r="AF80" s="179" t="s">
        <v>216</v>
      </c>
      <c r="AG80" s="179"/>
      <c r="AH80" s="190" t="s">
        <v>37</v>
      </c>
      <c r="AI80" s="190"/>
      <c r="AJ80" s="33"/>
      <c r="AL80" s="179" t="s">
        <v>216</v>
      </c>
      <c r="AM80" s="179"/>
      <c r="AN80" s="191" t="s">
        <v>37</v>
      </c>
      <c r="AO80" s="191"/>
      <c r="AP80" s="33"/>
    </row>
    <row r="81" spans="1:42" ht="28.5" thickBot="1" x14ac:dyDescent="0.4">
      <c r="A81" s="179"/>
      <c r="B81" s="189"/>
      <c r="C81" s="86" t="s">
        <v>217</v>
      </c>
      <c r="D81" s="42" t="s">
        <v>218</v>
      </c>
      <c r="E81" s="215"/>
      <c r="F81" s="20" t="s">
        <v>219</v>
      </c>
      <c r="G81" s="82" t="s">
        <v>220</v>
      </c>
      <c r="H81" s="176" t="s">
        <v>221</v>
      </c>
      <c r="I81" s="176"/>
      <c r="J81" s="183"/>
      <c r="K81" s="184"/>
      <c r="L81" s="175" t="s">
        <v>221</v>
      </c>
      <c r="M81" s="176"/>
      <c r="N81" s="183"/>
      <c r="O81" s="184"/>
      <c r="P81" s="175" t="s">
        <v>221</v>
      </c>
      <c r="Q81" s="176"/>
      <c r="R81" s="183"/>
      <c r="S81" s="184"/>
      <c r="T81" s="175" t="s">
        <v>221</v>
      </c>
      <c r="U81" s="176"/>
      <c r="V81" s="183"/>
      <c r="W81" s="184"/>
      <c r="X81" s="85"/>
      <c r="Z81" s="162" t="s">
        <v>221</v>
      </c>
      <c r="AA81" s="162"/>
      <c r="AB81" s="162"/>
      <c r="AC81" s="162"/>
      <c r="AD81" s="16"/>
      <c r="AF81" s="162" t="s">
        <v>221</v>
      </c>
      <c r="AG81" s="162"/>
      <c r="AH81" s="180"/>
      <c r="AI81" s="180"/>
      <c r="AJ81" s="188" t="s">
        <v>202</v>
      </c>
      <c r="AL81" s="162" t="s">
        <v>221</v>
      </c>
      <c r="AM81" s="162"/>
      <c r="AN81" s="187"/>
      <c r="AO81" s="187"/>
      <c r="AP81" s="188" t="s">
        <v>286</v>
      </c>
    </row>
    <row r="82" spans="1:42" ht="16.5" hidden="1" customHeight="1" x14ac:dyDescent="0.35">
      <c r="A82" s="179"/>
      <c r="B82" s="189" t="s">
        <v>222</v>
      </c>
      <c r="C82" s="21"/>
      <c r="D82" s="21"/>
      <c r="E82" s="21"/>
      <c r="F82" s="20"/>
      <c r="G82" s="14"/>
      <c r="H82" s="171" t="s">
        <v>223</v>
      </c>
      <c r="I82" s="171"/>
      <c r="J82" s="172" t="s">
        <v>37</v>
      </c>
      <c r="K82" s="173"/>
      <c r="L82" s="174" t="s">
        <v>223</v>
      </c>
      <c r="M82" s="171"/>
      <c r="N82" s="172" t="s">
        <v>37</v>
      </c>
      <c r="O82" s="173"/>
      <c r="P82" s="174" t="s">
        <v>223</v>
      </c>
      <c r="Q82" s="171"/>
      <c r="R82" s="172" t="s">
        <v>37</v>
      </c>
      <c r="S82" s="173"/>
      <c r="T82" s="174" t="s">
        <v>223</v>
      </c>
      <c r="U82" s="171"/>
      <c r="V82" s="172" t="s">
        <v>37</v>
      </c>
      <c r="W82" s="173"/>
      <c r="X82" s="29"/>
      <c r="Z82" s="168" t="s">
        <v>223</v>
      </c>
      <c r="AA82" s="168"/>
      <c r="AB82" s="168" t="s">
        <v>37</v>
      </c>
      <c r="AC82" s="168"/>
      <c r="AD82" s="16"/>
      <c r="AF82" s="168" t="s">
        <v>223</v>
      </c>
      <c r="AG82" s="168"/>
      <c r="AH82" s="169" t="s">
        <v>37</v>
      </c>
      <c r="AI82" s="169"/>
      <c r="AJ82" s="188"/>
      <c r="AL82" s="168" t="s">
        <v>223</v>
      </c>
      <c r="AM82" s="168"/>
      <c r="AN82" s="169" t="s">
        <v>37</v>
      </c>
      <c r="AO82" s="169"/>
      <c r="AP82" s="188"/>
    </row>
    <row r="83" spans="1:42" ht="32.25" customHeight="1" thickBot="1" x14ac:dyDescent="0.4">
      <c r="A83" s="179"/>
      <c r="B83" s="189"/>
      <c r="C83" s="185" t="s">
        <v>224</v>
      </c>
      <c r="D83" s="42" t="s">
        <v>225</v>
      </c>
      <c r="E83" s="186">
        <v>0.05</v>
      </c>
      <c r="F83" s="79" t="s">
        <v>226</v>
      </c>
      <c r="G83" s="82" t="s">
        <v>227</v>
      </c>
      <c r="H83" s="176">
        <v>0</v>
      </c>
      <c r="I83" s="176"/>
      <c r="J83" s="183" t="s">
        <v>228</v>
      </c>
      <c r="K83" s="184"/>
      <c r="L83" s="175">
        <v>0</v>
      </c>
      <c r="M83" s="176"/>
      <c r="N83" s="183"/>
      <c r="O83" s="184"/>
      <c r="P83" s="175">
        <v>0</v>
      </c>
      <c r="Q83" s="176"/>
      <c r="R83" s="183"/>
      <c r="S83" s="184"/>
      <c r="T83" s="175">
        <v>0</v>
      </c>
      <c r="U83" s="176"/>
      <c r="V83" s="183"/>
      <c r="W83" s="184"/>
      <c r="X83" s="85"/>
      <c r="Z83" s="162">
        <v>0</v>
      </c>
      <c r="AA83" s="162"/>
      <c r="AB83" s="162"/>
      <c r="AC83" s="162"/>
      <c r="AD83" s="16"/>
      <c r="AF83" s="162">
        <v>0</v>
      </c>
      <c r="AG83" s="162"/>
      <c r="AH83" s="180"/>
      <c r="AI83" s="180"/>
      <c r="AJ83" s="83" t="s">
        <v>229</v>
      </c>
      <c r="AL83" s="162">
        <v>0</v>
      </c>
      <c r="AM83" s="162"/>
      <c r="AN83" s="180">
        <v>0</v>
      </c>
      <c r="AO83" s="180"/>
      <c r="AP83" s="94" t="s">
        <v>248</v>
      </c>
    </row>
    <row r="84" spans="1:42" ht="16.149999999999999" hidden="1" customHeight="1" x14ac:dyDescent="0.35">
      <c r="A84" s="179"/>
      <c r="B84" s="189"/>
      <c r="C84" s="185"/>
      <c r="D84" s="42"/>
      <c r="E84" s="186"/>
      <c r="F84" s="79"/>
      <c r="G84" s="82"/>
      <c r="H84" s="181" t="s">
        <v>230</v>
      </c>
      <c r="I84" s="181"/>
      <c r="J84" s="172" t="s">
        <v>37</v>
      </c>
      <c r="K84" s="173"/>
      <c r="L84" s="182" t="s">
        <v>230</v>
      </c>
      <c r="M84" s="181"/>
      <c r="N84" s="172" t="s">
        <v>37</v>
      </c>
      <c r="O84" s="173"/>
      <c r="P84" s="182" t="s">
        <v>230</v>
      </c>
      <c r="Q84" s="181"/>
      <c r="R84" s="172" t="s">
        <v>37</v>
      </c>
      <c r="S84" s="173"/>
      <c r="T84" s="182" t="s">
        <v>230</v>
      </c>
      <c r="U84" s="181"/>
      <c r="V84" s="172" t="s">
        <v>37</v>
      </c>
      <c r="W84" s="173"/>
      <c r="X84" s="29"/>
      <c r="Z84" s="179" t="s">
        <v>230</v>
      </c>
      <c r="AA84" s="179"/>
      <c r="AB84" s="168" t="s">
        <v>37</v>
      </c>
      <c r="AC84" s="168"/>
      <c r="AD84" s="16"/>
      <c r="AF84" s="179" t="s">
        <v>230</v>
      </c>
      <c r="AG84" s="179"/>
      <c r="AH84" s="169" t="s">
        <v>37</v>
      </c>
      <c r="AI84" s="169"/>
      <c r="AJ84" s="33"/>
      <c r="AL84" s="179" t="s">
        <v>230</v>
      </c>
      <c r="AM84" s="179"/>
      <c r="AN84" s="169" t="s">
        <v>37</v>
      </c>
      <c r="AO84" s="169"/>
      <c r="AP84" s="33"/>
    </row>
    <row r="85" spans="1:42" ht="25.15" customHeight="1" thickBot="1" x14ac:dyDescent="0.4">
      <c r="A85" s="179"/>
      <c r="B85" s="189"/>
      <c r="C85" s="185"/>
      <c r="D85" s="42" t="s">
        <v>231</v>
      </c>
      <c r="E85" s="186"/>
      <c r="F85" s="79" t="s">
        <v>232</v>
      </c>
      <c r="G85" s="82" t="s">
        <v>233</v>
      </c>
      <c r="H85" s="176" t="s">
        <v>234</v>
      </c>
      <c r="I85" s="176"/>
      <c r="J85" s="177" t="s">
        <v>235</v>
      </c>
      <c r="K85" s="178"/>
      <c r="L85" s="175" t="s">
        <v>234</v>
      </c>
      <c r="M85" s="176"/>
      <c r="N85" s="177" t="s">
        <v>235</v>
      </c>
      <c r="O85" s="178"/>
      <c r="P85" s="175" t="s">
        <v>234</v>
      </c>
      <c r="Q85" s="176"/>
      <c r="R85" s="177" t="s">
        <v>235</v>
      </c>
      <c r="S85" s="178"/>
      <c r="T85" s="175" t="s">
        <v>234</v>
      </c>
      <c r="U85" s="176"/>
      <c r="V85" s="177" t="s">
        <v>235</v>
      </c>
      <c r="W85" s="178"/>
      <c r="X85" s="85"/>
      <c r="Z85" s="162" t="s">
        <v>234</v>
      </c>
      <c r="AA85" s="162"/>
      <c r="AB85" s="168" t="s">
        <v>235</v>
      </c>
      <c r="AC85" s="168"/>
      <c r="AD85" s="16"/>
      <c r="AF85" s="162" t="s">
        <v>234</v>
      </c>
      <c r="AG85" s="162"/>
      <c r="AH85" s="169"/>
      <c r="AI85" s="169"/>
      <c r="AJ85" s="83" t="s">
        <v>229</v>
      </c>
      <c r="AL85" s="162" t="s">
        <v>234</v>
      </c>
      <c r="AM85" s="162"/>
      <c r="AN85" s="170" t="s">
        <v>249</v>
      </c>
      <c r="AO85" s="169"/>
      <c r="AP85" s="94" t="s">
        <v>248</v>
      </c>
    </row>
    <row r="86" spans="1:42" ht="16.149999999999999" hidden="1" customHeight="1" x14ac:dyDescent="0.35">
      <c r="A86" s="179"/>
      <c r="B86" s="189"/>
      <c r="C86" s="19"/>
      <c r="D86" s="42"/>
      <c r="E86" s="186"/>
      <c r="F86" s="79"/>
      <c r="G86" s="82"/>
      <c r="H86" s="171" t="s">
        <v>236</v>
      </c>
      <c r="I86" s="171"/>
      <c r="J86" s="172" t="s">
        <v>37</v>
      </c>
      <c r="K86" s="173"/>
      <c r="L86" s="174" t="s">
        <v>236</v>
      </c>
      <c r="M86" s="171"/>
      <c r="N86" s="172" t="s">
        <v>37</v>
      </c>
      <c r="O86" s="173"/>
      <c r="P86" s="174" t="s">
        <v>236</v>
      </c>
      <c r="Q86" s="171"/>
      <c r="R86" s="172" t="s">
        <v>37</v>
      </c>
      <c r="S86" s="173"/>
      <c r="T86" s="174" t="s">
        <v>236</v>
      </c>
      <c r="U86" s="171"/>
      <c r="V86" s="172" t="s">
        <v>37</v>
      </c>
      <c r="W86" s="173"/>
      <c r="X86" s="29"/>
      <c r="Z86" s="168" t="s">
        <v>236</v>
      </c>
      <c r="AA86" s="168"/>
      <c r="AB86" s="168" t="s">
        <v>37</v>
      </c>
      <c r="AC86" s="168"/>
      <c r="AD86" s="16"/>
      <c r="AF86" s="168" t="s">
        <v>236</v>
      </c>
      <c r="AG86" s="168"/>
      <c r="AH86" s="169"/>
      <c r="AI86" s="169"/>
      <c r="AJ86" s="83" t="s">
        <v>229</v>
      </c>
      <c r="AL86" s="168" t="s">
        <v>236</v>
      </c>
      <c r="AM86" s="168"/>
      <c r="AN86" s="169"/>
      <c r="AO86" s="169"/>
      <c r="AP86" s="83" t="s">
        <v>229</v>
      </c>
    </row>
    <row r="87" spans="1:42" ht="30" customHeight="1" thickBot="1" x14ac:dyDescent="0.4">
      <c r="A87" s="179"/>
      <c r="B87" s="189"/>
      <c r="C87" s="87" t="s">
        <v>237</v>
      </c>
      <c r="D87" s="42" t="s">
        <v>238</v>
      </c>
      <c r="E87" s="186"/>
      <c r="F87" s="79" t="s">
        <v>239</v>
      </c>
      <c r="G87" s="82" t="s">
        <v>240</v>
      </c>
      <c r="H87" s="165" t="s">
        <v>239</v>
      </c>
      <c r="I87" s="165"/>
      <c r="J87" s="166" t="s">
        <v>151</v>
      </c>
      <c r="K87" s="167"/>
      <c r="L87" s="164" t="s">
        <v>239</v>
      </c>
      <c r="M87" s="165"/>
      <c r="N87" s="166" t="s">
        <v>151</v>
      </c>
      <c r="O87" s="167"/>
      <c r="P87" s="164" t="s">
        <v>239</v>
      </c>
      <c r="Q87" s="165"/>
      <c r="R87" s="166" t="s">
        <v>151</v>
      </c>
      <c r="S87" s="167"/>
      <c r="T87" s="164" t="s">
        <v>239</v>
      </c>
      <c r="U87" s="165"/>
      <c r="V87" s="166" t="s">
        <v>151</v>
      </c>
      <c r="W87" s="167"/>
      <c r="X87" s="88"/>
      <c r="Z87" s="162" t="s">
        <v>239</v>
      </c>
      <c r="AA87" s="162"/>
      <c r="AB87" s="168" t="s">
        <v>151</v>
      </c>
      <c r="AC87" s="168"/>
      <c r="AD87" s="16"/>
      <c r="AF87" s="162" t="s">
        <v>239</v>
      </c>
      <c r="AG87" s="162"/>
      <c r="AH87" s="169"/>
      <c r="AI87" s="169"/>
      <c r="AJ87" s="83" t="s">
        <v>229</v>
      </c>
      <c r="AL87" s="162" t="s">
        <v>239</v>
      </c>
      <c r="AM87" s="162"/>
      <c r="AN87" s="163"/>
      <c r="AO87" s="163"/>
      <c r="AP87" s="94" t="s">
        <v>250</v>
      </c>
    </row>
    <row r="88" spans="1:42" ht="15" thickTop="1" x14ac:dyDescent="0.35"/>
    <row r="91" spans="1:42" x14ac:dyDescent="0.35">
      <c r="I91" s="89"/>
    </row>
    <row r="96" spans="1:42" ht="16.5" x14ac:dyDescent="0.35">
      <c r="AD96" s="90"/>
    </row>
    <row r="97" spans="30:30" ht="16.5" x14ac:dyDescent="0.35">
      <c r="AD97" s="90"/>
    </row>
    <row r="98" spans="30:30" ht="16.5" x14ac:dyDescent="0.35">
      <c r="AD98" s="90"/>
    </row>
    <row r="99" spans="30:30" ht="16.5" x14ac:dyDescent="0.35">
      <c r="AD99" s="90"/>
    </row>
    <row r="100" spans="30:30" ht="16.5" x14ac:dyDescent="0.35">
      <c r="AD100" s="90"/>
    </row>
    <row r="101" spans="30:30" ht="16.5" x14ac:dyDescent="0.35">
      <c r="AD101" s="90"/>
    </row>
    <row r="102" spans="30:30" ht="16.5" x14ac:dyDescent="0.35">
      <c r="AD102" s="90"/>
    </row>
    <row r="103" spans="30:30" ht="16.5" x14ac:dyDescent="0.35">
      <c r="AD103" s="90"/>
    </row>
    <row r="104" spans="30:30" ht="16.5" x14ac:dyDescent="0.35">
      <c r="AD104" s="90"/>
    </row>
    <row r="105" spans="30:30" ht="16.5" x14ac:dyDescent="0.35">
      <c r="AD105" s="90"/>
    </row>
    <row r="106" spans="30:30" ht="16.5" x14ac:dyDescent="0.35">
      <c r="AD106" s="90"/>
    </row>
    <row r="107" spans="30:30" ht="16.5" x14ac:dyDescent="0.35">
      <c r="AD107" s="90"/>
    </row>
    <row r="108" spans="30:30" ht="16.5" x14ac:dyDescent="0.35">
      <c r="AD108" s="90"/>
    </row>
    <row r="109" spans="30:30" ht="16.5" x14ac:dyDescent="0.35">
      <c r="AD109" s="90"/>
    </row>
  </sheetData>
  <mergeCells count="777">
    <mergeCell ref="H5:O5"/>
    <mergeCell ref="A6:A7"/>
    <mergeCell ref="B6:C7"/>
    <mergeCell ref="D6:D7"/>
    <mergeCell ref="E6:E7"/>
    <mergeCell ref="F6:F7"/>
    <mergeCell ref="G6:G7"/>
    <mergeCell ref="H6:K6"/>
    <mergeCell ref="L6:O6"/>
    <mergeCell ref="A8:A14"/>
    <mergeCell ref="B8:B10"/>
    <mergeCell ref="C8:C10"/>
    <mergeCell ref="D8:D10"/>
    <mergeCell ref="E8:E10"/>
    <mergeCell ref="F8:F10"/>
    <mergeCell ref="H8:H10"/>
    <mergeCell ref="P6:S6"/>
    <mergeCell ref="T6:W6"/>
    <mergeCell ref="I8:I10"/>
    <mergeCell ref="J8:J10"/>
    <mergeCell ref="K8:K10"/>
    <mergeCell ref="L8:L10"/>
    <mergeCell ref="M8:M10"/>
    <mergeCell ref="N8:N10"/>
    <mergeCell ref="AJ6:AJ7"/>
    <mergeCell ref="AL6:AO6"/>
    <mergeCell ref="AP6:AP7"/>
    <mergeCell ref="X6:X7"/>
    <mergeCell ref="Z6:AC6"/>
    <mergeCell ref="AD6:AD7"/>
    <mergeCell ref="AF6:AI6"/>
    <mergeCell ref="W8:W10"/>
    <mergeCell ref="X8:X10"/>
    <mergeCell ref="Z8:Z10"/>
    <mergeCell ref="AA8:AA10"/>
    <mergeCell ref="O8:O10"/>
    <mergeCell ref="P8:P10"/>
    <mergeCell ref="Q8:Q10"/>
    <mergeCell ref="R8:R10"/>
    <mergeCell ref="S8:S10"/>
    <mergeCell ref="T8:T10"/>
    <mergeCell ref="AP8:AP10"/>
    <mergeCell ref="B12:B14"/>
    <mergeCell ref="C12:C14"/>
    <mergeCell ref="D12:D14"/>
    <mergeCell ref="E12:E14"/>
    <mergeCell ref="F12:F14"/>
    <mergeCell ref="H12:H14"/>
    <mergeCell ref="I12:I14"/>
    <mergeCell ref="J12:J14"/>
    <mergeCell ref="K12:K14"/>
    <mergeCell ref="AI8:AI10"/>
    <mergeCell ref="AJ8:AJ10"/>
    <mergeCell ref="AL8:AL10"/>
    <mergeCell ref="AM8:AM10"/>
    <mergeCell ref="AN8:AN10"/>
    <mergeCell ref="AO8:AO10"/>
    <mergeCell ref="AB8:AB10"/>
    <mergeCell ref="AC8:AC10"/>
    <mergeCell ref="AD8:AD10"/>
    <mergeCell ref="AF8:AF10"/>
    <mergeCell ref="AG8:AG10"/>
    <mergeCell ref="AH8:AH10"/>
    <mergeCell ref="U8:U10"/>
    <mergeCell ref="V8:V10"/>
    <mergeCell ref="T12:T14"/>
    <mergeCell ref="U12:U14"/>
    <mergeCell ref="V12:V14"/>
    <mergeCell ref="W12:W14"/>
    <mergeCell ref="L12:L14"/>
    <mergeCell ref="M12:M14"/>
    <mergeCell ref="N12:N14"/>
    <mergeCell ref="O12:O14"/>
    <mergeCell ref="P12:P14"/>
    <mergeCell ref="Q12:Q14"/>
    <mergeCell ref="AM12:AM14"/>
    <mergeCell ref="AN12:AN14"/>
    <mergeCell ref="AO12:AO14"/>
    <mergeCell ref="AP12:AP14"/>
    <mergeCell ref="A15:A18"/>
    <mergeCell ref="H15:I15"/>
    <mergeCell ref="J15:K15"/>
    <mergeCell ref="L15:M15"/>
    <mergeCell ref="N15:O15"/>
    <mergeCell ref="P15:Q15"/>
    <mergeCell ref="AF12:AF14"/>
    <mergeCell ref="AG12:AG14"/>
    <mergeCell ref="AH12:AH14"/>
    <mergeCell ref="AI12:AI14"/>
    <mergeCell ref="AJ12:AJ14"/>
    <mergeCell ref="AL12:AL14"/>
    <mergeCell ref="X12:X14"/>
    <mergeCell ref="Z12:Z14"/>
    <mergeCell ref="AA12:AA14"/>
    <mergeCell ref="AB12:AB14"/>
    <mergeCell ref="AC12:AC14"/>
    <mergeCell ref="AD12:AD14"/>
    <mergeCell ref="R12:R14"/>
    <mergeCell ref="S12:S14"/>
    <mergeCell ref="AH15:AI15"/>
    <mergeCell ref="AL15:AM15"/>
    <mergeCell ref="AN15:AO15"/>
    <mergeCell ref="B16:B18"/>
    <mergeCell ref="C16:C18"/>
    <mergeCell ref="D16:D18"/>
    <mergeCell ref="E16:E18"/>
    <mergeCell ref="F16:F18"/>
    <mergeCell ref="H16:I18"/>
    <mergeCell ref="J16:K18"/>
    <mergeCell ref="R15:S15"/>
    <mergeCell ref="T15:U15"/>
    <mergeCell ref="V15:W15"/>
    <mergeCell ref="Z15:AA15"/>
    <mergeCell ref="AB15:AC15"/>
    <mergeCell ref="AF15:AG15"/>
    <mergeCell ref="AJ16:AJ18"/>
    <mergeCell ref="AL16:AM18"/>
    <mergeCell ref="AN16:AO18"/>
    <mergeCell ref="AP16:AP18"/>
    <mergeCell ref="A19:A67"/>
    <mergeCell ref="H19:I19"/>
    <mergeCell ref="J19:K19"/>
    <mergeCell ref="L19:M19"/>
    <mergeCell ref="N19:O19"/>
    <mergeCell ref="P19:Q19"/>
    <mergeCell ref="X16:X18"/>
    <mergeCell ref="Z16:AA18"/>
    <mergeCell ref="AB16:AC18"/>
    <mergeCell ref="AD16:AD18"/>
    <mergeCell ref="AF16:AG18"/>
    <mergeCell ref="AH16:AI18"/>
    <mergeCell ref="L16:M18"/>
    <mergeCell ref="N16:O18"/>
    <mergeCell ref="P16:Q18"/>
    <mergeCell ref="R16:S18"/>
    <mergeCell ref="T16:U18"/>
    <mergeCell ref="V16:W18"/>
    <mergeCell ref="AH19:AI19"/>
    <mergeCell ref="AL19:AM19"/>
    <mergeCell ref="AN19:AO19"/>
    <mergeCell ref="B20:B25"/>
    <mergeCell ref="C20:C21"/>
    <mergeCell ref="D20:D24"/>
    <mergeCell ref="E20:E24"/>
    <mergeCell ref="F20:F24"/>
    <mergeCell ref="H20:I24"/>
    <mergeCell ref="J20:K24"/>
    <mergeCell ref="R19:S19"/>
    <mergeCell ref="T19:U19"/>
    <mergeCell ref="V19:W19"/>
    <mergeCell ref="Z19:AA19"/>
    <mergeCell ref="AB19:AC19"/>
    <mergeCell ref="AF19:AG19"/>
    <mergeCell ref="AJ20:AJ24"/>
    <mergeCell ref="AL20:AM24"/>
    <mergeCell ref="AN20:AO24"/>
    <mergeCell ref="AP20:AP24"/>
    <mergeCell ref="C22:C24"/>
    <mergeCell ref="H25:I25"/>
    <mergeCell ref="J25:K25"/>
    <mergeCell ref="L25:M25"/>
    <mergeCell ref="N25:O25"/>
    <mergeCell ref="P25:Q25"/>
    <mergeCell ref="X20:X24"/>
    <mergeCell ref="Z20:AA24"/>
    <mergeCell ref="AB20:AC24"/>
    <mergeCell ref="AD20:AD24"/>
    <mergeCell ref="AF20:AG24"/>
    <mergeCell ref="AH20:AI24"/>
    <mergeCell ref="L20:M24"/>
    <mergeCell ref="N20:O24"/>
    <mergeCell ref="P20:Q24"/>
    <mergeCell ref="R20:S24"/>
    <mergeCell ref="T20:U24"/>
    <mergeCell ref="V20:W24"/>
    <mergeCell ref="AH25:AI25"/>
    <mergeCell ref="AL25:AM25"/>
    <mergeCell ref="AN25:AO25"/>
    <mergeCell ref="B26:B33"/>
    <mergeCell ref="C26:C29"/>
    <mergeCell ref="D26:D29"/>
    <mergeCell ref="E26:E29"/>
    <mergeCell ref="F26:F29"/>
    <mergeCell ref="H26:I29"/>
    <mergeCell ref="J26:K29"/>
    <mergeCell ref="R25:S25"/>
    <mergeCell ref="T25:U25"/>
    <mergeCell ref="V25:W25"/>
    <mergeCell ref="Z25:AA25"/>
    <mergeCell ref="AB25:AC25"/>
    <mergeCell ref="AF25:AG25"/>
    <mergeCell ref="AJ26:AJ29"/>
    <mergeCell ref="AL26:AM29"/>
    <mergeCell ref="AN26:AO29"/>
    <mergeCell ref="AP26:AP29"/>
    <mergeCell ref="H30:I30"/>
    <mergeCell ref="J30:K30"/>
    <mergeCell ref="L30:M30"/>
    <mergeCell ref="N30:O30"/>
    <mergeCell ref="P30:Q30"/>
    <mergeCell ref="R30:S30"/>
    <mergeCell ref="X26:X29"/>
    <mergeCell ref="Z26:AA29"/>
    <mergeCell ref="AB26:AC29"/>
    <mergeCell ref="AD26:AD29"/>
    <mergeCell ref="AF26:AG29"/>
    <mergeCell ref="AH26:AI29"/>
    <mergeCell ref="L26:M29"/>
    <mergeCell ref="N26:O29"/>
    <mergeCell ref="P26:Q29"/>
    <mergeCell ref="R26:S29"/>
    <mergeCell ref="T26:U29"/>
    <mergeCell ref="V26:W29"/>
    <mergeCell ref="AL30:AM30"/>
    <mergeCell ref="AN30:AO30"/>
    <mergeCell ref="C31:C33"/>
    <mergeCell ref="D31:D33"/>
    <mergeCell ref="E31:E33"/>
    <mergeCell ref="F31:F33"/>
    <mergeCell ref="H31:I33"/>
    <mergeCell ref="J31:K33"/>
    <mergeCell ref="L31:M33"/>
    <mergeCell ref="N31:O33"/>
    <mergeCell ref="T30:U30"/>
    <mergeCell ref="V30:W30"/>
    <mergeCell ref="Z30:AA30"/>
    <mergeCell ref="AB30:AC30"/>
    <mergeCell ref="AF30:AG30"/>
    <mergeCell ref="AH30:AI30"/>
    <mergeCell ref="AN31:AO33"/>
    <mergeCell ref="AP31:AP33"/>
    <mergeCell ref="B34:B59"/>
    <mergeCell ref="C35:C41"/>
    <mergeCell ref="D35:D41"/>
    <mergeCell ref="E35:E59"/>
    <mergeCell ref="F35:F41"/>
    <mergeCell ref="X35:X41"/>
    <mergeCell ref="Z35:Z41"/>
    <mergeCell ref="AA35:AA41"/>
    <mergeCell ref="AB31:AC33"/>
    <mergeCell ref="AD31:AD33"/>
    <mergeCell ref="AF31:AG33"/>
    <mergeCell ref="AH31:AI33"/>
    <mergeCell ref="AJ31:AJ33"/>
    <mergeCell ref="AL31:AM33"/>
    <mergeCell ref="P31:Q33"/>
    <mergeCell ref="R31:S33"/>
    <mergeCell ref="T31:U33"/>
    <mergeCell ref="V31:W33"/>
    <mergeCell ref="X31:X33"/>
    <mergeCell ref="Z31:AA33"/>
    <mergeCell ref="AP35:AP41"/>
    <mergeCell ref="C43:C46"/>
    <mergeCell ref="D43:D46"/>
    <mergeCell ref="F43:F46"/>
    <mergeCell ref="H43:H46"/>
    <mergeCell ref="I43:I46"/>
    <mergeCell ref="J43:J46"/>
    <mergeCell ref="K43:K46"/>
    <mergeCell ref="L43:L46"/>
    <mergeCell ref="M43:M46"/>
    <mergeCell ref="AI35:AI41"/>
    <mergeCell ref="AJ35:AJ41"/>
    <mergeCell ref="AL35:AL41"/>
    <mergeCell ref="AM35:AM41"/>
    <mergeCell ref="AN35:AN41"/>
    <mergeCell ref="AO35:AO41"/>
    <mergeCell ref="AB35:AB41"/>
    <mergeCell ref="AC35:AC41"/>
    <mergeCell ref="AD35:AD41"/>
    <mergeCell ref="AF35:AF41"/>
    <mergeCell ref="AG35:AG41"/>
    <mergeCell ref="AH35:AH41"/>
    <mergeCell ref="V43:V46"/>
    <mergeCell ref="W43:W46"/>
    <mergeCell ref="X43:X46"/>
    <mergeCell ref="Z43:Z46"/>
    <mergeCell ref="N43:N46"/>
    <mergeCell ref="O43:O46"/>
    <mergeCell ref="P43:P46"/>
    <mergeCell ref="Q43:Q46"/>
    <mergeCell ref="R43:R46"/>
    <mergeCell ref="S43:S46"/>
    <mergeCell ref="AO43:AO46"/>
    <mergeCell ref="AP43:AP46"/>
    <mergeCell ref="C48:C51"/>
    <mergeCell ref="D48:D51"/>
    <mergeCell ref="F48:F51"/>
    <mergeCell ref="H48:H51"/>
    <mergeCell ref="I48:I51"/>
    <mergeCell ref="J48:J51"/>
    <mergeCell ref="K48:K51"/>
    <mergeCell ref="L48:L51"/>
    <mergeCell ref="AH43:AH46"/>
    <mergeCell ref="AI43:AI46"/>
    <mergeCell ref="AJ43:AJ46"/>
    <mergeCell ref="AL43:AL46"/>
    <mergeCell ref="AM43:AM46"/>
    <mergeCell ref="AN43:AN46"/>
    <mergeCell ref="AA43:AA46"/>
    <mergeCell ref="AB43:AB46"/>
    <mergeCell ref="AC43:AC46"/>
    <mergeCell ref="AD43:AD46"/>
    <mergeCell ref="AF43:AF46"/>
    <mergeCell ref="AG43:AG46"/>
    <mergeCell ref="T43:T46"/>
    <mergeCell ref="U43:U46"/>
    <mergeCell ref="U48:U51"/>
    <mergeCell ref="V48:V51"/>
    <mergeCell ref="W48:W51"/>
    <mergeCell ref="X48:X51"/>
    <mergeCell ref="M48:M51"/>
    <mergeCell ref="N48:N51"/>
    <mergeCell ref="O48:O51"/>
    <mergeCell ref="P48:P51"/>
    <mergeCell ref="Q48:Q51"/>
    <mergeCell ref="R48:R51"/>
    <mergeCell ref="AN48:AN51"/>
    <mergeCell ref="AO48:AO51"/>
    <mergeCell ref="AP48:AP51"/>
    <mergeCell ref="C53:C55"/>
    <mergeCell ref="D53:D55"/>
    <mergeCell ref="F53:F55"/>
    <mergeCell ref="H53:H55"/>
    <mergeCell ref="I53:I55"/>
    <mergeCell ref="J53:J55"/>
    <mergeCell ref="K53:K55"/>
    <mergeCell ref="AG48:AG51"/>
    <mergeCell ref="AH48:AH51"/>
    <mergeCell ref="AI48:AI51"/>
    <mergeCell ref="AJ48:AJ51"/>
    <mergeCell ref="AL48:AL51"/>
    <mergeCell ref="AM48:AM51"/>
    <mergeCell ref="Z48:Z51"/>
    <mergeCell ref="AA48:AA51"/>
    <mergeCell ref="AB48:AB51"/>
    <mergeCell ref="AC48:AC51"/>
    <mergeCell ref="AD48:AD51"/>
    <mergeCell ref="AF48:AF51"/>
    <mergeCell ref="S48:S51"/>
    <mergeCell ref="T48:T51"/>
    <mergeCell ref="T53:T55"/>
    <mergeCell ref="U53:U55"/>
    <mergeCell ref="V53:V55"/>
    <mergeCell ref="W53:W55"/>
    <mergeCell ref="L53:L55"/>
    <mergeCell ref="M53:M55"/>
    <mergeCell ref="N53:N55"/>
    <mergeCell ref="O53:O55"/>
    <mergeCell ref="P53:P55"/>
    <mergeCell ref="Q53:Q55"/>
    <mergeCell ref="AM53:AM55"/>
    <mergeCell ref="AN53:AN55"/>
    <mergeCell ref="AO53:AO55"/>
    <mergeCell ref="AP53:AP55"/>
    <mergeCell ref="H56:I56"/>
    <mergeCell ref="J56:K56"/>
    <mergeCell ref="L56:M56"/>
    <mergeCell ref="N56:O56"/>
    <mergeCell ref="P56:Q56"/>
    <mergeCell ref="R56:S56"/>
    <mergeCell ref="AF53:AF55"/>
    <mergeCell ref="AG53:AG55"/>
    <mergeCell ref="AH53:AH55"/>
    <mergeCell ref="AI53:AI55"/>
    <mergeCell ref="AJ53:AJ55"/>
    <mergeCell ref="AL53:AL55"/>
    <mergeCell ref="X53:X55"/>
    <mergeCell ref="Z53:Z55"/>
    <mergeCell ref="AA53:AA55"/>
    <mergeCell ref="AB53:AB55"/>
    <mergeCell ref="AC53:AC55"/>
    <mergeCell ref="AD53:AD55"/>
    <mergeCell ref="R53:R55"/>
    <mergeCell ref="S53:S55"/>
    <mergeCell ref="V57:W59"/>
    <mergeCell ref="X57:X59"/>
    <mergeCell ref="Z57:AA59"/>
    <mergeCell ref="AB57:AC59"/>
    <mergeCell ref="AL56:AM56"/>
    <mergeCell ref="AN56:AO56"/>
    <mergeCell ref="C57:C59"/>
    <mergeCell ref="D57:D59"/>
    <mergeCell ref="F57:F59"/>
    <mergeCell ref="H57:I59"/>
    <mergeCell ref="J57:K59"/>
    <mergeCell ref="L57:M59"/>
    <mergeCell ref="N57:O59"/>
    <mergeCell ref="P57:Q59"/>
    <mergeCell ref="T56:U56"/>
    <mergeCell ref="V56:W56"/>
    <mergeCell ref="Z56:AA56"/>
    <mergeCell ref="AB56:AC56"/>
    <mergeCell ref="AF56:AG56"/>
    <mergeCell ref="AH56:AI56"/>
    <mergeCell ref="Z60:AA60"/>
    <mergeCell ref="AB60:AC60"/>
    <mergeCell ref="AF60:AG60"/>
    <mergeCell ref="AH60:AI60"/>
    <mergeCell ref="AL60:AM60"/>
    <mergeCell ref="AN60:AO60"/>
    <mergeCell ref="AP57:AP59"/>
    <mergeCell ref="B60:B67"/>
    <mergeCell ref="H60:I60"/>
    <mergeCell ref="J60:K60"/>
    <mergeCell ref="L60:M60"/>
    <mergeCell ref="N60:O60"/>
    <mergeCell ref="P60:Q60"/>
    <mergeCell ref="R60:S60"/>
    <mergeCell ref="T60:U60"/>
    <mergeCell ref="V60:W60"/>
    <mergeCell ref="AD57:AD59"/>
    <mergeCell ref="AF57:AG59"/>
    <mergeCell ref="AH57:AI59"/>
    <mergeCell ref="AJ57:AJ59"/>
    <mergeCell ref="AL57:AM59"/>
    <mergeCell ref="AN57:AO59"/>
    <mergeCell ref="R57:S59"/>
    <mergeCell ref="T57:U59"/>
    <mergeCell ref="C61:C63"/>
    <mergeCell ref="D61:D63"/>
    <mergeCell ref="E61:E67"/>
    <mergeCell ref="F61:F63"/>
    <mergeCell ref="H61:I63"/>
    <mergeCell ref="J61:K63"/>
    <mergeCell ref="H66:I66"/>
    <mergeCell ref="J66:K66"/>
    <mergeCell ref="H67:I67"/>
    <mergeCell ref="J67:K67"/>
    <mergeCell ref="AJ61:AJ63"/>
    <mergeCell ref="AL61:AM63"/>
    <mergeCell ref="AN61:AO63"/>
    <mergeCell ref="AP61:AP63"/>
    <mergeCell ref="H64:I64"/>
    <mergeCell ref="J64:K64"/>
    <mergeCell ref="L64:M64"/>
    <mergeCell ref="N64:O64"/>
    <mergeCell ref="P64:Q64"/>
    <mergeCell ref="R64:S64"/>
    <mergeCell ref="X61:X63"/>
    <mergeCell ref="Z61:AA63"/>
    <mergeCell ref="AB61:AC63"/>
    <mergeCell ref="AD61:AD63"/>
    <mergeCell ref="AF61:AG63"/>
    <mergeCell ref="AH61:AI63"/>
    <mergeCell ref="L61:M63"/>
    <mergeCell ref="N61:O63"/>
    <mergeCell ref="P61:Q63"/>
    <mergeCell ref="R61:S63"/>
    <mergeCell ref="T61:U63"/>
    <mergeCell ref="V61:W63"/>
    <mergeCell ref="Z65:AA65"/>
    <mergeCell ref="AB65:AC65"/>
    <mergeCell ref="AF65:AG65"/>
    <mergeCell ref="AH65:AI65"/>
    <mergeCell ref="AL65:AM65"/>
    <mergeCell ref="AN65:AO65"/>
    <mergeCell ref="AL64:AM64"/>
    <mergeCell ref="AN64:AO64"/>
    <mergeCell ref="H65:I65"/>
    <mergeCell ref="J65:K65"/>
    <mergeCell ref="L65:M65"/>
    <mergeCell ref="N65:O65"/>
    <mergeCell ref="P65:Q65"/>
    <mergeCell ref="R65:S65"/>
    <mergeCell ref="T65:U65"/>
    <mergeCell ref="V65:W65"/>
    <mergeCell ref="T64:U64"/>
    <mergeCell ref="V64:W64"/>
    <mergeCell ref="Z64:AA64"/>
    <mergeCell ref="AB64:AC64"/>
    <mergeCell ref="AF64:AG64"/>
    <mergeCell ref="AH64:AI64"/>
    <mergeCell ref="Z66:AA66"/>
    <mergeCell ref="AB66:AC66"/>
    <mergeCell ref="AF66:AG66"/>
    <mergeCell ref="AH66:AI66"/>
    <mergeCell ref="AL66:AM66"/>
    <mergeCell ref="AN66:AO66"/>
    <mergeCell ref="L66:M66"/>
    <mergeCell ref="N66:O66"/>
    <mergeCell ref="P66:Q66"/>
    <mergeCell ref="R66:S66"/>
    <mergeCell ref="T66:U66"/>
    <mergeCell ref="V66:W66"/>
    <mergeCell ref="AH67:AI67"/>
    <mergeCell ref="AL67:AM67"/>
    <mergeCell ref="AN67:AO67"/>
    <mergeCell ref="L67:M67"/>
    <mergeCell ref="N67:O67"/>
    <mergeCell ref="P67:Q67"/>
    <mergeCell ref="R67:S67"/>
    <mergeCell ref="T67:U67"/>
    <mergeCell ref="V67:W67"/>
    <mergeCell ref="N68:O68"/>
    <mergeCell ref="P68:Q68"/>
    <mergeCell ref="H71:I71"/>
    <mergeCell ref="J71:K71"/>
    <mergeCell ref="L71:M71"/>
    <mergeCell ref="N71:O71"/>
    <mergeCell ref="Z67:AA67"/>
    <mergeCell ref="AB67:AC67"/>
    <mergeCell ref="AF67:AG67"/>
    <mergeCell ref="Z69:AA69"/>
    <mergeCell ref="AB69:AC69"/>
    <mergeCell ref="Z70:AA70"/>
    <mergeCell ref="AB70:AC70"/>
    <mergeCell ref="AH68:AI68"/>
    <mergeCell ref="AL68:AM68"/>
    <mergeCell ref="AN68:AO68"/>
    <mergeCell ref="A69:A87"/>
    <mergeCell ref="C69:C70"/>
    <mergeCell ref="H69:I69"/>
    <mergeCell ref="J69:K69"/>
    <mergeCell ref="L69:M69"/>
    <mergeCell ref="N69:O69"/>
    <mergeCell ref="P69:Q69"/>
    <mergeCell ref="R68:S68"/>
    <mergeCell ref="T68:U68"/>
    <mergeCell ref="V68:W68"/>
    <mergeCell ref="Z68:AA68"/>
    <mergeCell ref="AB68:AC68"/>
    <mergeCell ref="AF68:AG68"/>
    <mergeCell ref="B68:B81"/>
    <mergeCell ref="H68:I68"/>
    <mergeCell ref="J68:K68"/>
    <mergeCell ref="L68:M68"/>
    <mergeCell ref="AP69:AP70"/>
    <mergeCell ref="E70:E81"/>
    <mergeCell ref="H70:I70"/>
    <mergeCell ref="J70:K70"/>
    <mergeCell ref="L70:M70"/>
    <mergeCell ref="N70:O70"/>
    <mergeCell ref="P70:Q70"/>
    <mergeCell ref="R70:S70"/>
    <mergeCell ref="T70:U70"/>
    <mergeCell ref="V70:W70"/>
    <mergeCell ref="AD69:AD70"/>
    <mergeCell ref="AF69:AG69"/>
    <mergeCell ref="AH69:AI69"/>
    <mergeCell ref="AJ69:AJ70"/>
    <mergeCell ref="AL69:AM69"/>
    <mergeCell ref="AN69:AO69"/>
    <mergeCell ref="AF70:AG70"/>
    <mergeCell ref="AH70:AI70"/>
    <mergeCell ref="AL70:AM70"/>
    <mergeCell ref="AN70:AO70"/>
    <mergeCell ref="R69:S69"/>
    <mergeCell ref="T69:U69"/>
    <mergeCell ref="V69:W69"/>
    <mergeCell ref="X69:X70"/>
    <mergeCell ref="AF71:AG71"/>
    <mergeCell ref="AH71:AI71"/>
    <mergeCell ref="AL71:AM71"/>
    <mergeCell ref="AN71:AO71"/>
    <mergeCell ref="C72:C73"/>
    <mergeCell ref="D72:D73"/>
    <mergeCell ref="F72:F73"/>
    <mergeCell ref="H72:I73"/>
    <mergeCell ref="J72:K73"/>
    <mergeCell ref="L72:M73"/>
    <mergeCell ref="P71:Q71"/>
    <mergeCell ref="R71:S71"/>
    <mergeCell ref="T71:U71"/>
    <mergeCell ref="V71:W71"/>
    <mergeCell ref="Z71:AA71"/>
    <mergeCell ref="AB71:AC71"/>
    <mergeCell ref="AL72:AM73"/>
    <mergeCell ref="AN72:AO73"/>
    <mergeCell ref="AP72:AP73"/>
    <mergeCell ref="H74:I74"/>
    <mergeCell ref="J74:K74"/>
    <mergeCell ref="L74:M74"/>
    <mergeCell ref="N74:O74"/>
    <mergeCell ref="P74:Q74"/>
    <mergeCell ref="R74:S74"/>
    <mergeCell ref="T74:U74"/>
    <mergeCell ref="Z72:AA73"/>
    <mergeCell ref="AB72:AC73"/>
    <mergeCell ref="AD72:AD73"/>
    <mergeCell ref="AF72:AG73"/>
    <mergeCell ref="AH72:AI73"/>
    <mergeCell ref="AJ72:AJ73"/>
    <mergeCell ref="N72:O73"/>
    <mergeCell ref="P72:Q73"/>
    <mergeCell ref="R72:S73"/>
    <mergeCell ref="T72:U73"/>
    <mergeCell ref="V72:W73"/>
    <mergeCell ref="X72:X73"/>
    <mergeCell ref="AN74:AO74"/>
    <mergeCell ref="C75:C79"/>
    <mergeCell ref="D75:D76"/>
    <mergeCell ref="F75:F76"/>
    <mergeCell ref="H75:I76"/>
    <mergeCell ref="J75:K76"/>
    <mergeCell ref="L75:M76"/>
    <mergeCell ref="N75:O76"/>
    <mergeCell ref="P75:Q76"/>
    <mergeCell ref="R75:S76"/>
    <mergeCell ref="V74:W74"/>
    <mergeCell ref="Z74:AA74"/>
    <mergeCell ref="AB74:AC74"/>
    <mergeCell ref="AF74:AG74"/>
    <mergeCell ref="AH74:AI74"/>
    <mergeCell ref="AL74:AM74"/>
    <mergeCell ref="AF75:AG76"/>
    <mergeCell ref="AH75:AI76"/>
    <mergeCell ref="AJ75:AJ76"/>
    <mergeCell ref="AL75:AM76"/>
    <mergeCell ref="AN75:AO76"/>
    <mergeCell ref="AP75:AP76"/>
    <mergeCell ref="T75:U76"/>
    <mergeCell ref="V75:W76"/>
    <mergeCell ref="X75:X76"/>
    <mergeCell ref="Z75:AA76"/>
    <mergeCell ref="AB75:AC76"/>
    <mergeCell ref="AD75:AD76"/>
    <mergeCell ref="AL77:AM77"/>
    <mergeCell ref="AN77:AO77"/>
    <mergeCell ref="D78:D79"/>
    <mergeCell ref="H78:I78"/>
    <mergeCell ref="J78:K78"/>
    <mergeCell ref="L78:M78"/>
    <mergeCell ref="N78:O78"/>
    <mergeCell ref="P78:Q78"/>
    <mergeCell ref="R78:S78"/>
    <mergeCell ref="T78:U78"/>
    <mergeCell ref="T77:U77"/>
    <mergeCell ref="V77:W77"/>
    <mergeCell ref="Z77:AA77"/>
    <mergeCell ref="AB77:AC77"/>
    <mergeCell ref="AF77:AG77"/>
    <mergeCell ref="AH77:AI77"/>
    <mergeCell ref="H77:I77"/>
    <mergeCell ref="J77:K77"/>
    <mergeCell ref="L77:M77"/>
    <mergeCell ref="N77:O77"/>
    <mergeCell ref="P77:Q77"/>
    <mergeCell ref="R77:S77"/>
    <mergeCell ref="AN78:AO78"/>
    <mergeCell ref="H79:I79"/>
    <mergeCell ref="J79:K79"/>
    <mergeCell ref="L79:M79"/>
    <mergeCell ref="N79:O79"/>
    <mergeCell ref="P79:Q79"/>
    <mergeCell ref="R79:S79"/>
    <mergeCell ref="T79:U79"/>
    <mergeCell ref="V79:W79"/>
    <mergeCell ref="Z79:AA79"/>
    <mergeCell ref="V78:W78"/>
    <mergeCell ref="Z78:AA78"/>
    <mergeCell ref="AB78:AC78"/>
    <mergeCell ref="AF78:AG78"/>
    <mergeCell ref="AH78:AI78"/>
    <mergeCell ref="AL78:AM78"/>
    <mergeCell ref="AB79:AC79"/>
    <mergeCell ref="AF79:AG79"/>
    <mergeCell ref="AH79:AI79"/>
    <mergeCell ref="AL79:AM79"/>
    <mergeCell ref="AN79:AO79"/>
    <mergeCell ref="H80:I80"/>
    <mergeCell ref="J80:K80"/>
    <mergeCell ref="L80:M80"/>
    <mergeCell ref="N80:O80"/>
    <mergeCell ref="P80:Q80"/>
    <mergeCell ref="AH80:AI80"/>
    <mergeCell ref="AL80:AM80"/>
    <mergeCell ref="AN80:AO80"/>
    <mergeCell ref="H81:I81"/>
    <mergeCell ref="J81:K81"/>
    <mergeCell ref="L81:M81"/>
    <mergeCell ref="N81:O81"/>
    <mergeCell ref="P81:Q81"/>
    <mergeCell ref="R81:S81"/>
    <mergeCell ref="T81:U81"/>
    <mergeCell ref="R80:S80"/>
    <mergeCell ref="T80:U80"/>
    <mergeCell ref="V80:W80"/>
    <mergeCell ref="Z80:AA80"/>
    <mergeCell ref="AB80:AC80"/>
    <mergeCell ref="AF80:AG80"/>
    <mergeCell ref="AL81:AM81"/>
    <mergeCell ref="AN81:AO81"/>
    <mergeCell ref="AP81:AP82"/>
    <mergeCell ref="B82:B87"/>
    <mergeCell ref="H82:I82"/>
    <mergeCell ref="J82:K82"/>
    <mergeCell ref="L82:M82"/>
    <mergeCell ref="N82:O82"/>
    <mergeCell ref="P82:Q82"/>
    <mergeCell ref="R82:S82"/>
    <mergeCell ref="V81:W81"/>
    <mergeCell ref="Z81:AA81"/>
    <mergeCell ref="AB81:AC81"/>
    <mergeCell ref="AF81:AG81"/>
    <mergeCell ref="AH81:AI81"/>
    <mergeCell ref="AJ81:AJ82"/>
    <mergeCell ref="AL82:AM82"/>
    <mergeCell ref="AN82:AO82"/>
    <mergeCell ref="C83:C85"/>
    <mergeCell ref="E83:E87"/>
    <mergeCell ref="H83:I83"/>
    <mergeCell ref="J83:K83"/>
    <mergeCell ref="L83:M83"/>
    <mergeCell ref="N83:O83"/>
    <mergeCell ref="P83:Q83"/>
    <mergeCell ref="R83:S83"/>
    <mergeCell ref="T82:U82"/>
    <mergeCell ref="V82:W82"/>
    <mergeCell ref="Z82:AA82"/>
    <mergeCell ref="AB82:AC82"/>
    <mergeCell ref="AF82:AG82"/>
    <mergeCell ref="AH82:AI82"/>
    <mergeCell ref="AN84:AO84"/>
    <mergeCell ref="AL83:AM83"/>
    <mergeCell ref="AN83:AO83"/>
    <mergeCell ref="H84:I84"/>
    <mergeCell ref="J84:K84"/>
    <mergeCell ref="L84:M84"/>
    <mergeCell ref="N84:O84"/>
    <mergeCell ref="P84:Q84"/>
    <mergeCell ref="R84:S84"/>
    <mergeCell ref="T84:U84"/>
    <mergeCell ref="V84:W84"/>
    <mergeCell ref="T83:U83"/>
    <mergeCell ref="V83:W83"/>
    <mergeCell ref="Z83:AA83"/>
    <mergeCell ref="AB83:AC83"/>
    <mergeCell ref="AF83:AG83"/>
    <mergeCell ref="AH83:AI83"/>
    <mergeCell ref="L85:M85"/>
    <mergeCell ref="N85:O85"/>
    <mergeCell ref="P85:Q85"/>
    <mergeCell ref="R85:S85"/>
    <mergeCell ref="Z84:AA84"/>
    <mergeCell ref="AB84:AC84"/>
    <mergeCell ref="AF84:AG84"/>
    <mergeCell ref="AH84:AI84"/>
    <mergeCell ref="AL84:AM84"/>
    <mergeCell ref="Z86:AA86"/>
    <mergeCell ref="AB86:AC86"/>
    <mergeCell ref="AF86:AG86"/>
    <mergeCell ref="AH86:AI86"/>
    <mergeCell ref="AL86:AM86"/>
    <mergeCell ref="AN86:AO86"/>
    <mergeCell ref="AL85:AM85"/>
    <mergeCell ref="AN85:AO85"/>
    <mergeCell ref="H86:I86"/>
    <mergeCell ref="J86:K86"/>
    <mergeCell ref="L86:M86"/>
    <mergeCell ref="N86:O86"/>
    <mergeCell ref="P86:Q86"/>
    <mergeCell ref="R86:S86"/>
    <mergeCell ref="T86:U86"/>
    <mergeCell ref="V86:W86"/>
    <mergeCell ref="T85:U85"/>
    <mergeCell ref="V85:W85"/>
    <mergeCell ref="Z85:AA85"/>
    <mergeCell ref="AB85:AC85"/>
    <mergeCell ref="AF85:AG85"/>
    <mergeCell ref="AH85:AI85"/>
    <mergeCell ref="H85:I85"/>
    <mergeCell ref="J85:K85"/>
    <mergeCell ref="AL87:AM87"/>
    <mergeCell ref="AN87:AO87"/>
    <mergeCell ref="T87:U87"/>
    <mergeCell ref="V87:W87"/>
    <mergeCell ref="Z87:AA87"/>
    <mergeCell ref="AB87:AC87"/>
    <mergeCell ref="AF87:AG87"/>
    <mergeCell ref="AH87:AI87"/>
    <mergeCell ref="H87:I87"/>
    <mergeCell ref="J87:K87"/>
    <mergeCell ref="L87:M87"/>
    <mergeCell ref="N87:O87"/>
    <mergeCell ref="P87:Q87"/>
    <mergeCell ref="R87:S87"/>
  </mergeCells>
  <printOptions horizontalCentered="1"/>
  <pageMargins left="0" right="0" top="0" bottom="0" header="0.31496062992125984" footer="0.31496062992125984"/>
  <pageSetup paperSize="8" scale="4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109"/>
  <sheetViews>
    <sheetView zoomScale="90" zoomScaleNormal="90" workbookViewId="0">
      <pane ySplit="7" topLeftCell="A14" activePane="bottomLeft" state="frozen"/>
      <selection pane="bottomLeft" activeCell="AM26" sqref="AM26"/>
    </sheetView>
  </sheetViews>
  <sheetFormatPr defaultColWidth="9.1796875" defaultRowHeight="14.5" x14ac:dyDescent="0.35"/>
  <cols>
    <col min="1" max="1" width="16" style="2" customWidth="1"/>
    <col min="2" max="2" width="21.7265625" style="2" customWidth="1"/>
    <col min="3" max="3" width="40.7265625" style="2" customWidth="1"/>
    <col min="4" max="4" width="30.7265625" style="2" customWidth="1"/>
    <col min="5" max="5" width="10.26953125" style="2" customWidth="1"/>
    <col min="6" max="6" width="12.453125" style="2" customWidth="1"/>
    <col min="7" max="7" width="83" style="2" customWidth="1"/>
    <col min="8" max="8" width="22.54296875" style="2" customWidth="1"/>
    <col min="9" max="23" width="20.7265625" style="2" customWidth="1"/>
    <col min="24" max="24" width="56" style="2" customWidth="1"/>
    <col min="25" max="25" width="0.81640625" style="2" customWidth="1"/>
    <col min="26" max="29" width="20.7265625" style="3" customWidth="1"/>
    <col min="30" max="30" width="56" style="3" customWidth="1"/>
    <col min="31" max="31" width="0.54296875" style="2" customWidth="1"/>
    <col min="32" max="33" width="20.7265625" style="2" customWidth="1"/>
    <col min="34" max="34" width="22.7265625" style="2" customWidth="1"/>
    <col min="35" max="35" width="20.7265625" style="2" customWidth="1"/>
    <col min="36" max="36" width="56" style="2" customWidth="1"/>
    <col min="37" max="37" width="2.26953125" style="2" customWidth="1"/>
    <col min="38" max="16384" width="9.1796875" style="2"/>
  </cols>
  <sheetData>
    <row r="1" spans="1:36" ht="23.5" x14ac:dyDescent="0.55000000000000004">
      <c r="A1" s="1" t="s">
        <v>0</v>
      </c>
    </row>
    <row r="2" spans="1:36" ht="18.5" x14ac:dyDescent="0.45">
      <c r="A2" s="4" t="s">
        <v>1</v>
      </c>
    </row>
    <row r="3" spans="1:36" ht="18.5" x14ac:dyDescent="0.45">
      <c r="A3" s="4"/>
    </row>
    <row r="4" spans="1:36" ht="18.5" x14ac:dyDescent="0.45">
      <c r="A4" s="4" t="s">
        <v>2</v>
      </c>
      <c r="X4" s="5"/>
      <c r="Y4" s="5"/>
    </row>
    <row r="5" spans="1:36" ht="23.5" x14ac:dyDescent="0.55000000000000004">
      <c r="H5" s="448">
        <v>2023</v>
      </c>
      <c r="I5" s="448"/>
      <c r="J5" s="448"/>
      <c r="K5" s="448"/>
      <c r="L5" s="448"/>
      <c r="M5" s="448"/>
      <c r="N5" s="448"/>
      <c r="O5" s="448"/>
      <c r="P5" s="6"/>
      <c r="Q5" s="6"/>
      <c r="R5" s="6"/>
      <c r="S5" s="6"/>
      <c r="T5" s="6"/>
      <c r="U5" s="6"/>
      <c r="V5" s="6"/>
      <c r="W5" s="6"/>
      <c r="X5" s="7"/>
      <c r="Y5" s="7"/>
      <c r="Z5" s="8"/>
      <c r="AA5" s="8"/>
      <c r="AB5" s="8"/>
      <c r="AC5" s="8"/>
      <c r="AF5" s="6"/>
      <c r="AG5" s="6"/>
      <c r="AH5" s="6"/>
      <c r="AI5" s="6"/>
    </row>
    <row r="6" spans="1:36" x14ac:dyDescent="0.35">
      <c r="A6" s="445" t="s">
        <v>3</v>
      </c>
      <c r="B6" s="446" t="s">
        <v>4</v>
      </c>
      <c r="C6" s="446"/>
      <c r="D6" s="445" t="s">
        <v>5</v>
      </c>
      <c r="E6" s="446" t="s">
        <v>6</v>
      </c>
      <c r="F6" s="446" t="s">
        <v>7</v>
      </c>
      <c r="G6" s="446" t="s">
        <v>8</v>
      </c>
      <c r="H6" s="190" t="s">
        <v>9</v>
      </c>
      <c r="I6" s="190"/>
      <c r="J6" s="190"/>
      <c r="K6" s="190"/>
      <c r="L6" s="190" t="s">
        <v>10</v>
      </c>
      <c r="M6" s="190"/>
      <c r="N6" s="190"/>
      <c r="O6" s="190"/>
      <c r="P6" s="190" t="s">
        <v>11</v>
      </c>
      <c r="Q6" s="190"/>
      <c r="R6" s="190"/>
      <c r="S6" s="190"/>
      <c r="T6" s="190" t="s">
        <v>12</v>
      </c>
      <c r="U6" s="190"/>
      <c r="V6" s="190"/>
      <c r="W6" s="190"/>
      <c r="X6" s="169" t="s">
        <v>13</v>
      </c>
      <c r="Y6" s="31"/>
      <c r="Z6" s="168" t="s">
        <v>14</v>
      </c>
      <c r="AA6" s="168"/>
      <c r="AB6" s="168"/>
      <c r="AC6" s="168"/>
      <c r="AD6" s="168" t="s">
        <v>13</v>
      </c>
      <c r="AE6" s="33"/>
      <c r="AF6" s="190" t="s">
        <v>15</v>
      </c>
      <c r="AG6" s="190"/>
      <c r="AH6" s="190"/>
      <c r="AI6" s="190"/>
      <c r="AJ6" s="169" t="s">
        <v>13</v>
      </c>
    </row>
    <row r="7" spans="1:36" x14ac:dyDescent="0.35">
      <c r="A7" s="445"/>
      <c r="B7" s="446"/>
      <c r="C7" s="446"/>
      <c r="D7" s="445"/>
      <c r="E7" s="446"/>
      <c r="F7" s="446"/>
      <c r="G7" s="446"/>
      <c r="H7" s="15" t="s">
        <v>16</v>
      </c>
      <c r="I7" s="15" t="s">
        <v>17</v>
      </c>
      <c r="J7" s="15" t="s">
        <v>18</v>
      </c>
      <c r="K7" s="15" t="s">
        <v>19</v>
      </c>
      <c r="L7" s="15" t="s">
        <v>16</v>
      </c>
      <c r="M7" s="15" t="s">
        <v>17</v>
      </c>
      <c r="N7" s="15" t="s">
        <v>18</v>
      </c>
      <c r="O7" s="15" t="s">
        <v>19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16</v>
      </c>
      <c r="U7" s="15" t="s">
        <v>17</v>
      </c>
      <c r="V7" s="15" t="s">
        <v>18</v>
      </c>
      <c r="W7" s="15" t="s">
        <v>19</v>
      </c>
      <c r="X7" s="169"/>
      <c r="Y7" s="31"/>
      <c r="Z7" s="14" t="s">
        <v>16</v>
      </c>
      <c r="AA7" s="14" t="s">
        <v>17</v>
      </c>
      <c r="AB7" s="14" t="s">
        <v>18</v>
      </c>
      <c r="AC7" s="14" t="s">
        <v>19</v>
      </c>
      <c r="AD7" s="168"/>
      <c r="AE7" s="33"/>
      <c r="AF7" s="15" t="s">
        <v>16</v>
      </c>
      <c r="AG7" s="15" t="s">
        <v>17</v>
      </c>
      <c r="AH7" s="15" t="s">
        <v>18</v>
      </c>
      <c r="AI7" s="15" t="s">
        <v>19</v>
      </c>
      <c r="AJ7" s="169"/>
    </row>
    <row r="8" spans="1:36" x14ac:dyDescent="0.35">
      <c r="A8" s="179" t="s">
        <v>20</v>
      </c>
      <c r="B8" s="202" t="s">
        <v>21</v>
      </c>
      <c r="C8" s="185" t="s">
        <v>22</v>
      </c>
      <c r="D8" s="202" t="s">
        <v>23</v>
      </c>
      <c r="E8" s="216">
        <v>0.1</v>
      </c>
      <c r="F8" s="231">
        <v>0.95</v>
      </c>
      <c r="G8" s="16" t="s">
        <v>24</v>
      </c>
      <c r="H8" s="238">
        <v>0.95</v>
      </c>
      <c r="I8" s="449">
        <f>49924000+15377000</f>
        <v>65301000</v>
      </c>
      <c r="J8" s="450">
        <v>64615267</v>
      </c>
      <c r="K8" s="239">
        <f>J8/I8</f>
        <v>0.98949888975666533</v>
      </c>
      <c r="L8" s="238">
        <v>0.95</v>
      </c>
      <c r="M8" s="449">
        <v>35433000</v>
      </c>
      <c r="N8" s="450">
        <v>25323230</v>
      </c>
      <c r="O8" s="239">
        <f>N8/M8</f>
        <v>0.71467925380295205</v>
      </c>
      <c r="P8" s="239">
        <v>0.95</v>
      </c>
      <c r="Q8" s="451">
        <v>76353000</v>
      </c>
      <c r="R8" s="451">
        <v>60502000</v>
      </c>
      <c r="S8" s="239">
        <f>R8/Q8</f>
        <v>0.79239846502429501</v>
      </c>
      <c r="T8" s="239">
        <v>0.95</v>
      </c>
      <c r="U8" s="450">
        <v>46813000</v>
      </c>
      <c r="V8" s="450">
        <v>38846000</v>
      </c>
      <c r="W8" s="239">
        <f>V8/U8</f>
        <v>0.82981223164505591</v>
      </c>
      <c r="X8" s="273" t="s">
        <v>25</v>
      </c>
      <c r="Y8" s="152"/>
      <c r="Z8" s="243">
        <v>0.95</v>
      </c>
      <c r="AA8" s="399">
        <v>15668801</v>
      </c>
      <c r="AB8" s="399">
        <v>82082080</v>
      </c>
      <c r="AC8" s="243">
        <f>AB8/AA8</f>
        <v>5.2385680308276301</v>
      </c>
      <c r="AD8" s="221" t="s">
        <v>25</v>
      </c>
      <c r="AE8" s="33"/>
      <c r="AF8" s="239">
        <v>0.95</v>
      </c>
      <c r="AG8" s="396">
        <v>43718000</v>
      </c>
      <c r="AH8" s="396">
        <v>43014000</v>
      </c>
      <c r="AI8" s="239">
        <f>AF8-((AH8/AG8)-AF8)</f>
        <v>0.91610320691705927</v>
      </c>
      <c r="AJ8" s="273" t="s">
        <v>25</v>
      </c>
    </row>
    <row r="9" spans="1:36" x14ac:dyDescent="0.35">
      <c r="A9" s="179"/>
      <c r="B9" s="202"/>
      <c r="C9" s="185"/>
      <c r="D9" s="202"/>
      <c r="E9" s="216"/>
      <c r="F9" s="215"/>
      <c r="G9" s="16" t="s">
        <v>26</v>
      </c>
      <c r="H9" s="180"/>
      <c r="I9" s="449"/>
      <c r="J9" s="450"/>
      <c r="K9" s="169"/>
      <c r="L9" s="180"/>
      <c r="M9" s="449"/>
      <c r="N9" s="450"/>
      <c r="O9" s="169"/>
      <c r="P9" s="239"/>
      <c r="Q9" s="451"/>
      <c r="R9" s="451"/>
      <c r="S9" s="239"/>
      <c r="T9" s="239"/>
      <c r="U9" s="450"/>
      <c r="V9" s="450"/>
      <c r="W9" s="239"/>
      <c r="X9" s="273"/>
      <c r="Y9" s="152"/>
      <c r="Z9" s="243"/>
      <c r="AA9" s="399"/>
      <c r="AB9" s="399"/>
      <c r="AC9" s="243"/>
      <c r="AD9" s="221"/>
      <c r="AE9" s="33"/>
      <c r="AF9" s="239"/>
      <c r="AG9" s="396"/>
      <c r="AH9" s="396"/>
      <c r="AI9" s="239"/>
      <c r="AJ9" s="273"/>
    </row>
    <row r="10" spans="1:36" x14ac:dyDescent="0.35">
      <c r="A10" s="179"/>
      <c r="B10" s="202"/>
      <c r="C10" s="185"/>
      <c r="D10" s="202"/>
      <c r="E10" s="216"/>
      <c r="F10" s="215"/>
      <c r="G10" s="16" t="s">
        <v>27</v>
      </c>
      <c r="H10" s="180"/>
      <c r="I10" s="449"/>
      <c r="J10" s="450"/>
      <c r="K10" s="169"/>
      <c r="L10" s="180"/>
      <c r="M10" s="449"/>
      <c r="N10" s="450"/>
      <c r="O10" s="169"/>
      <c r="P10" s="239"/>
      <c r="Q10" s="451"/>
      <c r="R10" s="451"/>
      <c r="S10" s="239"/>
      <c r="T10" s="239"/>
      <c r="U10" s="450"/>
      <c r="V10" s="450"/>
      <c r="W10" s="239"/>
      <c r="X10" s="273"/>
      <c r="Y10" s="152"/>
      <c r="Z10" s="243"/>
      <c r="AA10" s="399"/>
      <c r="AB10" s="399"/>
      <c r="AC10" s="243"/>
      <c r="AD10" s="221"/>
      <c r="AE10" s="33"/>
      <c r="AF10" s="239"/>
      <c r="AG10" s="396"/>
      <c r="AH10" s="396"/>
      <c r="AI10" s="239"/>
      <c r="AJ10" s="273"/>
    </row>
    <row r="11" spans="1:36" ht="17.25" hidden="1" customHeight="1" x14ac:dyDescent="0.35">
      <c r="A11" s="179"/>
      <c r="B11" s="18"/>
      <c r="C11" s="19"/>
      <c r="D11" s="18"/>
      <c r="E11" s="20"/>
      <c r="F11" s="21"/>
      <c r="G11" s="16"/>
      <c r="H11" s="95" t="s">
        <v>28</v>
      </c>
      <c r="I11" s="31" t="s">
        <v>17</v>
      </c>
      <c r="J11" s="31" t="s">
        <v>18</v>
      </c>
      <c r="K11" s="95" t="s">
        <v>19</v>
      </c>
      <c r="L11" s="95" t="s">
        <v>28</v>
      </c>
      <c r="M11" s="31" t="s">
        <v>17</v>
      </c>
      <c r="N11" s="31" t="s">
        <v>18</v>
      </c>
      <c r="O11" s="95" t="s">
        <v>19</v>
      </c>
      <c r="P11" s="31" t="s">
        <v>28</v>
      </c>
      <c r="Q11" s="31" t="s">
        <v>17</v>
      </c>
      <c r="R11" s="31" t="s">
        <v>18</v>
      </c>
      <c r="S11" s="31" t="s">
        <v>19</v>
      </c>
      <c r="T11" s="31" t="s">
        <v>28</v>
      </c>
      <c r="U11" s="31" t="s">
        <v>17</v>
      </c>
      <c r="V11" s="31" t="s">
        <v>18</v>
      </c>
      <c r="W11" s="31" t="s">
        <v>19</v>
      </c>
      <c r="X11" s="33"/>
      <c r="Y11" s="33"/>
      <c r="Z11" s="30" t="s">
        <v>28</v>
      </c>
      <c r="AA11" s="30" t="s">
        <v>17</v>
      </c>
      <c r="AB11" s="30" t="s">
        <v>18</v>
      </c>
      <c r="AC11" s="30" t="s">
        <v>19</v>
      </c>
      <c r="AD11" s="16"/>
      <c r="AE11" s="33"/>
      <c r="AF11" s="31"/>
      <c r="AG11" s="32"/>
      <c r="AH11" s="31"/>
      <c r="AI11" s="31"/>
      <c r="AJ11" s="33"/>
    </row>
    <row r="12" spans="1:36" x14ac:dyDescent="0.35">
      <c r="A12" s="179"/>
      <c r="B12" s="202" t="s">
        <v>29</v>
      </c>
      <c r="C12" s="185" t="s">
        <v>22</v>
      </c>
      <c r="D12" s="202" t="s">
        <v>30</v>
      </c>
      <c r="E12" s="216">
        <v>0.1</v>
      </c>
      <c r="F12" s="415">
        <v>0.95</v>
      </c>
      <c r="G12" s="34" t="s">
        <v>31</v>
      </c>
      <c r="H12" s="238">
        <v>0.95</v>
      </c>
      <c r="I12" s="450">
        <v>144491000</v>
      </c>
      <c r="J12" s="450">
        <v>93294400</v>
      </c>
      <c r="K12" s="239">
        <f>J12/I12</f>
        <v>0.6456762012858932</v>
      </c>
      <c r="L12" s="238">
        <v>0.95</v>
      </c>
      <c r="M12" s="450">
        <v>106108000</v>
      </c>
      <c r="N12" s="450">
        <v>138541350</v>
      </c>
      <c r="O12" s="239">
        <f>N12/M12</f>
        <v>1.3056635691936518</v>
      </c>
      <c r="P12" s="239">
        <v>0.95</v>
      </c>
      <c r="Q12" s="451">
        <v>105948000</v>
      </c>
      <c r="R12" s="451">
        <v>124427550</v>
      </c>
      <c r="S12" s="239">
        <f>R12/Q12</f>
        <v>1.174420942349077</v>
      </c>
      <c r="T12" s="239">
        <v>0.95</v>
      </c>
      <c r="U12" s="451">
        <v>100135000</v>
      </c>
      <c r="V12" s="451">
        <v>61965500</v>
      </c>
      <c r="W12" s="239">
        <f>V12/U12</f>
        <v>0.61881959354870919</v>
      </c>
      <c r="X12" s="273" t="s">
        <v>32</v>
      </c>
      <c r="Y12" s="152"/>
      <c r="Z12" s="243">
        <v>0.95</v>
      </c>
      <c r="AA12" s="399">
        <v>47740000</v>
      </c>
      <c r="AB12" s="399">
        <v>76572080</v>
      </c>
      <c r="AC12" s="243">
        <f>AB12/AA12</f>
        <v>1.6039396732299958</v>
      </c>
      <c r="AD12" s="221" t="s">
        <v>32</v>
      </c>
      <c r="AE12" s="33"/>
      <c r="AF12" s="239">
        <v>0.95</v>
      </c>
      <c r="AG12" s="398">
        <v>100826000</v>
      </c>
      <c r="AH12" s="396">
        <v>97293000</v>
      </c>
      <c r="AI12" s="239">
        <f>AF12-((AH12/AG12)-AF12)</f>
        <v>0.93504056493364796</v>
      </c>
      <c r="AJ12" s="273" t="s">
        <v>32</v>
      </c>
    </row>
    <row r="13" spans="1:36" ht="15.65" customHeight="1" x14ac:dyDescent="0.35">
      <c r="A13" s="179"/>
      <c r="B13" s="202"/>
      <c r="C13" s="185"/>
      <c r="D13" s="202"/>
      <c r="E13" s="216"/>
      <c r="F13" s="415"/>
      <c r="G13" s="16" t="s">
        <v>33</v>
      </c>
      <c r="H13" s="180"/>
      <c r="I13" s="450"/>
      <c r="J13" s="450"/>
      <c r="K13" s="169"/>
      <c r="L13" s="180"/>
      <c r="M13" s="450"/>
      <c r="N13" s="450"/>
      <c r="O13" s="169"/>
      <c r="P13" s="239"/>
      <c r="Q13" s="451"/>
      <c r="R13" s="451"/>
      <c r="S13" s="239"/>
      <c r="T13" s="239"/>
      <c r="U13" s="451"/>
      <c r="V13" s="451"/>
      <c r="W13" s="239"/>
      <c r="X13" s="273"/>
      <c r="Y13" s="152"/>
      <c r="Z13" s="243"/>
      <c r="AA13" s="399"/>
      <c r="AB13" s="399"/>
      <c r="AC13" s="243"/>
      <c r="AD13" s="221"/>
      <c r="AE13" s="33"/>
      <c r="AF13" s="239"/>
      <c r="AG13" s="398"/>
      <c r="AH13" s="396"/>
      <c r="AI13" s="239"/>
      <c r="AJ13" s="273"/>
    </row>
    <row r="14" spans="1:36" ht="16.149999999999999" customHeight="1" x14ac:dyDescent="0.35">
      <c r="A14" s="179"/>
      <c r="B14" s="202"/>
      <c r="C14" s="185"/>
      <c r="D14" s="202"/>
      <c r="E14" s="216"/>
      <c r="F14" s="415"/>
      <c r="G14" s="16" t="s">
        <v>34</v>
      </c>
      <c r="H14" s="180"/>
      <c r="I14" s="450"/>
      <c r="J14" s="450"/>
      <c r="K14" s="169"/>
      <c r="L14" s="180"/>
      <c r="M14" s="450"/>
      <c r="N14" s="450"/>
      <c r="O14" s="169"/>
      <c r="P14" s="239"/>
      <c r="Q14" s="451"/>
      <c r="R14" s="451"/>
      <c r="S14" s="239"/>
      <c r="T14" s="239"/>
      <c r="U14" s="451"/>
      <c r="V14" s="451"/>
      <c r="W14" s="239"/>
      <c r="X14" s="273"/>
      <c r="Y14" s="152"/>
      <c r="Z14" s="243"/>
      <c r="AA14" s="399"/>
      <c r="AB14" s="399"/>
      <c r="AC14" s="243"/>
      <c r="AD14" s="221"/>
      <c r="AE14" s="33"/>
      <c r="AF14" s="239"/>
      <c r="AG14" s="398"/>
      <c r="AH14" s="396"/>
      <c r="AI14" s="239"/>
      <c r="AJ14" s="273"/>
    </row>
    <row r="15" spans="1:36" ht="16.5" hidden="1" customHeight="1" thickBot="1" x14ac:dyDescent="0.35">
      <c r="A15" s="168" t="s">
        <v>35</v>
      </c>
      <c r="B15" s="18"/>
      <c r="C15" s="19"/>
      <c r="D15" s="18"/>
      <c r="E15" s="20"/>
      <c r="F15" s="35"/>
      <c r="G15" s="16"/>
      <c r="H15" s="190" t="s">
        <v>36</v>
      </c>
      <c r="I15" s="190"/>
      <c r="J15" s="190" t="s">
        <v>37</v>
      </c>
      <c r="K15" s="190"/>
      <c r="L15" s="190" t="s">
        <v>36</v>
      </c>
      <c r="M15" s="190"/>
      <c r="N15" s="190" t="s">
        <v>37</v>
      </c>
      <c r="O15" s="190"/>
      <c r="P15" s="190" t="s">
        <v>36</v>
      </c>
      <c r="Q15" s="190"/>
      <c r="R15" s="190" t="s">
        <v>37</v>
      </c>
      <c r="S15" s="190"/>
      <c r="T15" s="190" t="s">
        <v>36</v>
      </c>
      <c r="U15" s="190"/>
      <c r="V15" s="190" t="s">
        <v>37</v>
      </c>
      <c r="W15" s="190"/>
      <c r="X15" s="33"/>
      <c r="Y15" s="33"/>
      <c r="Z15" s="195" t="s">
        <v>36</v>
      </c>
      <c r="AA15" s="195"/>
      <c r="AB15" s="195">
        <v>0.64</v>
      </c>
      <c r="AC15" s="195"/>
      <c r="AD15" s="16"/>
      <c r="AE15" s="33"/>
      <c r="AF15" s="190" t="s">
        <v>36</v>
      </c>
      <c r="AG15" s="190"/>
      <c r="AH15" s="190" t="s">
        <v>37</v>
      </c>
      <c r="AI15" s="190"/>
      <c r="AJ15" s="33"/>
    </row>
    <row r="16" spans="1:36" ht="18" customHeight="1" x14ac:dyDescent="0.35">
      <c r="A16" s="168"/>
      <c r="B16" s="202" t="s">
        <v>38</v>
      </c>
      <c r="C16" s="384" t="s">
        <v>39</v>
      </c>
      <c r="D16" s="202" t="s">
        <v>40</v>
      </c>
      <c r="E16" s="216">
        <v>0.05</v>
      </c>
      <c r="F16" s="385">
        <v>0</v>
      </c>
      <c r="G16" s="34" t="s">
        <v>41</v>
      </c>
      <c r="H16" s="169">
        <v>0</v>
      </c>
      <c r="I16" s="169"/>
      <c r="J16" s="180">
        <v>1</v>
      </c>
      <c r="K16" s="180"/>
      <c r="L16" s="180" t="s">
        <v>42</v>
      </c>
      <c r="M16" s="180"/>
      <c r="N16" s="169">
        <v>1</v>
      </c>
      <c r="O16" s="169"/>
      <c r="P16" s="169" t="s">
        <v>42</v>
      </c>
      <c r="Q16" s="169"/>
      <c r="R16" s="169" t="s">
        <v>43</v>
      </c>
      <c r="S16" s="169"/>
      <c r="T16" s="169" t="s">
        <v>42</v>
      </c>
      <c r="U16" s="169"/>
      <c r="V16" s="169" t="s">
        <v>44</v>
      </c>
      <c r="W16" s="169"/>
      <c r="X16" s="188" t="s">
        <v>45</v>
      </c>
      <c r="Y16" s="96"/>
      <c r="Z16" s="168" t="s">
        <v>42</v>
      </c>
      <c r="AA16" s="168"/>
      <c r="AB16" s="168" t="s">
        <v>46</v>
      </c>
      <c r="AC16" s="168"/>
      <c r="AD16" s="185" t="s">
        <v>47</v>
      </c>
      <c r="AE16" s="33"/>
      <c r="AF16" s="168" t="s">
        <v>42</v>
      </c>
      <c r="AG16" s="168"/>
      <c r="AH16" s="169" t="s">
        <v>48</v>
      </c>
      <c r="AI16" s="169"/>
      <c r="AJ16" s="188" t="s">
        <v>49</v>
      </c>
    </row>
    <row r="17" spans="1:36" ht="18" customHeight="1" x14ac:dyDescent="0.35">
      <c r="A17" s="168"/>
      <c r="B17" s="202"/>
      <c r="C17" s="384"/>
      <c r="D17" s="202"/>
      <c r="E17" s="216"/>
      <c r="F17" s="385"/>
      <c r="G17" s="34" t="s">
        <v>50</v>
      </c>
      <c r="H17" s="169"/>
      <c r="I17" s="169"/>
      <c r="J17" s="180"/>
      <c r="K17" s="180"/>
      <c r="L17" s="180"/>
      <c r="M17" s="180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88"/>
      <c r="Y17" s="96"/>
      <c r="Z17" s="168"/>
      <c r="AA17" s="168"/>
      <c r="AB17" s="168"/>
      <c r="AC17" s="168"/>
      <c r="AD17" s="185"/>
      <c r="AE17" s="33"/>
      <c r="AF17" s="168"/>
      <c r="AG17" s="168"/>
      <c r="AH17" s="169"/>
      <c r="AI17" s="169"/>
      <c r="AJ17" s="188"/>
    </row>
    <row r="18" spans="1:36" ht="18.649999999999999" customHeight="1" x14ac:dyDescent="0.35">
      <c r="A18" s="168"/>
      <c r="B18" s="202"/>
      <c r="C18" s="384"/>
      <c r="D18" s="202"/>
      <c r="E18" s="216"/>
      <c r="F18" s="385"/>
      <c r="G18" s="34" t="s">
        <v>51</v>
      </c>
      <c r="H18" s="169"/>
      <c r="I18" s="169"/>
      <c r="J18" s="180"/>
      <c r="K18" s="180"/>
      <c r="L18" s="180"/>
      <c r="M18" s="180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88"/>
      <c r="Y18" s="96"/>
      <c r="Z18" s="168"/>
      <c r="AA18" s="168"/>
      <c r="AB18" s="168"/>
      <c r="AC18" s="168"/>
      <c r="AD18" s="185"/>
      <c r="AE18" s="33"/>
      <c r="AF18" s="168"/>
      <c r="AG18" s="168"/>
      <c r="AH18" s="169"/>
      <c r="AI18" s="169"/>
      <c r="AJ18" s="188"/>
    </row>
    <row r="19" spans="1:36" ht="16.149999999999999" hidden="1" customHeight="1" thickBot="1" x14ac:dyDescent="0.35">
      <c r="A19" s="179" t="s">
        <v>52</v>
      </c>
      <c r="B19" s="18"/>
      <c r="C19" s="37"/>
      <c r="D19" s="38"/>
      <c r="E19" s="39"/>
      <c r="F19" s="40"/>
      <c r="G19" s="41"/>
      <c r="H19" s="169" t="s">
        <v>53</v>
      </c>
      <c r="I19" s="169"/>
      <c r="J19" s="169" t="s">
        <v>19</v>
      </c>
      <c r="K19" s="169"/>
      <c r="L19" s="169" t="s">
        <v>53</v>
      </c>
      <c r="M19" s="169"/>
      <c r="N19" s="169" t="s">
        <v>19</v>
      </c>
      <c r="O19" s="169"/>
      <c r="P19" s="169" t="s">
        <v>53</v>
      </c>
      <c r="Q19" s="169"/>
      <c r="R19" s="169" t="s">
        <v>19</v>
      </c>
      <c r="S19" s="169"/>
      <c r="T19" s="169" t="s">
        <v>53</v>
      </c>
      <c r="U19" s="169"/>
      <c r="V19" s="169" t="s">
        <v>19</v>
      </c>
      <c r="W19" s="169"/>
      <c r="X19" s="33"/>
      <c r="Y19" s="33"/>
      <c r="Z19" s="168" t="s">
        <v>53</v>
      </c>
      <c r="AA19" s="168"/>
      <c r="AB19" s="168" t="s">
        <v>19</v>
      </c>
      <c r="AC19" s="168"/>
      <c r="AD19" s="16"/>
      <c r="AE19" s="33"/>
      <c r="AF19" s="168" t="s">
        <v>53</v>
      </c>
      <c r="AG19" s="168"/>
      <c r="AH19" s="169" t="s">
        <v>19</v>
      </c>
      <c r="AI19" s="169"/>
      <c r="AJ19" s="33"/>
    </row>
    <row r="20" spans="1:36" ht="15" customHeight="1" x14ac:dyDescent="0.35">
      <c r="A20" s="179"/>
      <c r="B20" s="202" t="s">
        <v>54</v>
      </c>
      <c r="C20" s="185" t="s">
        <v>55</v>
      </c>
      <c r="D20" s="202" t="s">
        <v>56</v>
      </c>
      <c r="E20" s="216">
        <v>0.1</v>
      </c>
      <c r="F20" s="372">
        <v>4.0000000000000001E-3</v>
      </c>
      <c r="G20" s="42" t="s">
        <v>57</v>
      </c>
      <c r="H20" s="331">
        <v>4.0000000000000001E-3</v>
      </c>
      <c r="I20" s="331"/>
      <c r="J20" s="331">
        <v>1.8E-3</v>
      </c>
      <c r="K20" s="331"/>
      <c r="L20" s="452">
        <v>4.0000000000000001E-3</v>
      </c>
      <c r="M20" s="452"/>
      <c r="N20" s="331">
        <v>2E-3</v>
      </c>
      <c r="O20" s="331"/>
      <c r="P20" s="331">
        <v>4.0000000000000001E-3</v>
      </c>
      <c r="Q20" s="331"/>
      <c r="R20" s="331">
        <v>2.0999999999999999E-3</v>
      </c>
      <c r="S20" s="331"/>
      <c r="T20" s="331">
        <v>4.0000000000000001E-3</v>
      </c>
      <c r="U20" s="331"/>
      <c r="V20" s="331">
        <v>1.2999999999999999E-3</v>
      </c>
      <c r="W20" s="331"/>
      <c r="X20" s="273" t="s">
        <v>58</v>
      </c>
      <c r="Y20" s="152"/>
      <c r="Z20" s="330">
        <v>4.0000000000000001E-3</v>
      </c>
      <c r="AA20" s="330"/>
      <c r="AB20" s="330">
        <v>3.7000000000000002E-3</v>
      </c>
      <c r="AC20" s="330"/>
      <c r="AD20" s="221" t="s">
        <v>59</v>
      </c>
      <c r="AE20" s="33"/>
      <c r="AF20" s="330">
        <v>4.0000000000000001E-3</v>
      </c>
      <c r="AG20" s="330"/>
      <c r="AH20" s="331">
        <v>1.9E-3</v>
      </c>
      <c r="AI20" s="331"/>
      <c r="AJ20" s="221" t="s">
        <v>59</v>
      </c>
    </row>
    <row r="21" spans="1:36" ht="15" customHeight="1" x14ac:dyDescent="0.35">
      <c r="A21" s="179"/>
      <c r="B21" s="202"/>
      <c r="C21" s="185"/>
      <c r="D21" s="202"/>
      <c r="E21" s="216"/>
      <c r="F21" s="372"/>
      <c r="G21" s="42" t="s">
        <v>60</v>
      </c>
      <c r="H21" s="331"/>
      <c r="I21" s="331"/>
      <c r="J21" s="331"/>
      <c r="K21" s="331"/>
      <c r="L21" s="452"/>
      <c r="M21" s="452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273"/>
      <c r="Y21" s="152"/>
      <c r="Z21" s="330"/>
      <c r="AA21" s="330"/>
      <c r="AB21" s="330"/>
      <c r="AC21" s="330"/>
      <c r="AD21" s="221"/>
      <c r="AE21" s="33"/>
      <c r="AF21" s="330"/>
      <c r="AG21" s="330"/>
      <c r="AH21" s="331"/>
      <c r="AI21" s="331"/>
      <c r="AJ21" s="221"/>
    </row>
    <row r="22" spans="1:36" ht="15" customHeight="1" x14ac:dyDescent="0.35">
      <c r="A22" s="179"/>
      <c r="B22" s="202"/>
      <c r="C22" s="185" t="s">
        <v>61</v>
      </c>
      <c r="D22" s="202"/>
      <c r="E22" s="216"/>
      <c r="F22" s="372"/>
      <c r="G22" s="34" t="s">
        <v>62</v>
      </c>
      <c r="H22" s="331"/>
      <c r="I22" s="331"/>
      <c r="J22" s="331"/>
      <c r="K22" s="331"/>
      <c r="L22" s="452"/>
      <c r="M22" s="452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273"/>
      <c r="Y22" s="152"/>
      <c r="Z22" s="330"/>
      <c r="AA22" s="330"/>
      <c r="AB22" s="330"/>
      <c r="AC22" s="330"/>
      <c r="AD22" s="221"/>
      <c r="AE22" s="33"/>
      <c r="AF22" s="330"/>
      <c r="AG22" s="330"/>
      <c r="AH22" s="331"/>
      <c r="AI22" s="331"/>
      <c r="AJ22" s="221"/>
    </row>
    <row r="23" spans="1:36" ht="15" customHeight="1" x14ac:dyDescent="0.35">
      <c r="A23" s="179"/>
      <c r="B23" s="202"/>
      <c r="C23" s="185"/>
      <c r="D23" s="202"/>
      <c r="E23" s="216"/>
      <c r="F23" s="372"/>
      <c r="G23" s="34" t="s">
        <v>63</v>
      </c>
      <c r="H23" s="331"/>
      <c r="I23" s="331"/>
      <c r="J23" s="331"/>
      <c r="K23" s="331"/>
      <c r="L23" s="452"/>
      <c r="M23" s="452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273"/>
      <c r="Y23" s="152"/>
      <c r="Z23" s="330"/>
      <c r="AA23" s="330"/>
      <c r="AB23" s="330"/>
      <c r="AC23" s="330"/>
      <c r="AD23" s="221"/>
      <c r="AE23" s="33"/>
      <c r="AF23" s="330"/>
      <c r="AG23" s="330"/>
      <c r="AH23" s="331"/>
      <c r="AI23" s="331"/>
      <c r="AJ23" s="221"/>
    </row>
    <row r="24" spans="1:36" ht="15" customHeight="1" x14ac:dyDescent="0.35">
      <c r="A24" s="179"/>
      <c r="B24" s="202"/>
      <c r="C24" s="185"/>
      <c r="D24" s="202"/>
      <c r="E24" s="216"/>
      <c r="F24" s="372"/>
      <c r="G24" s="43" t="s">
        <v>64</v>
      </c>
      <c r="H24" s="331"/>
      <c r="I24" s="331"/>
      <c r="J24" s="331"/>
      <c r="K24" s="331"/>
      <c r="L24" s="452"/>
      <c r="M24" s="452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273"/>
      <c r="Y24" s="152"/>
      <c r="Z24" s="330"/>
      <c r="AA24" s="330"/>
      <c r="AB24" s="330"/>
      <c r="AC24" s="330"/>
      <c r="AD24" s="221"/>
      <c r="AE24" s="33"/>
      <c r="AF24" s="330"/>
      <c r="AG24" s="330"/>
      <c r="AH24" s="331"/>
      <c r="AI24" s="331"/>
      <c r="AJ24" s="221"/>
    </row>
    <row r="25" spans="1:36" ht="16.5" hidden="1" customHeight="1" thickBot="1" x14ac:dyDescent="0.35">
      <c r="A25" s="179"/>
      <c r="B25" s="202"/>
      <c r="C25" s="19"/>
      <c r="D25" s="38"/>
      <c r="E25" s="39"/>
      <c r="F25" s="44"/>
      <c r="G25" s="45"/>
      <c r="H25" s="190" t="s">
        <v>65</v>
      </c>
      <c r="I25" s="190"/>
      <c r="J25" s="169" t="s">
        <v>19</v>
      </c>
      <c r="K25" s="169"/>
      <c r="L25" s="190" t="s">
        <v>65</v>
      </c>
      <c r="M25" s="190"/>
      <c r="N25" s="169" t="s">
        <v>19</v>
      </c>
      <c r="O25" s="169"/>
      <c r="P25" s="190" t="s">
        <v>65</v>
      </c>
      <c r="Q25" s="190"/>
      <c r="R25" s="169" t="s">
        <v>19</v>
      </c>
      <c r="S25" s="169"/>
      <c r="T25" s="190" t="s">
        <v>65</v>
      </c>
      <c r="U25" s="190"/>
      <c r="V25" s="169" t="s">
        <v>19</v>
      </c>
      <c r="W25" s="169"/>
      <c r="X25" s="33"/>
      <c r="Y25" s="33"/>
      <c r="Z25" s="195" t="s">
        <v>65</v>
      </c>
      <c r="AA25" s="195"/>
      <c r="AB25" s="168" t="s">
        <v>19</v>
      </c>
      <c r="AC25" s="168"/>
      <c r="AD25" s="16"/>
      <c r="AE25" s="33"/>
      <c r="AF25" s="190" t="s">
        <v>65</v>
      </c>
      <c r="AG25" s="190"/>
      <c r="AH25" s="169" t="s">
        <v>19</v>
      </c>
      <c r="AI25" s="169"/>
      <c r="AJ25" s="33"/>
    </row>
    <row r="26" spans="1:36" ht="16.149999999999999" customHeight="1" x14ac:dyDescent="0.35">
      <c r="A26" s="179"/>
      <c r="B26" s="162" t="s">
        <v>66</v>
      </c>
      <c r="C26" s="199" t="s">
        <v>67</v>
      </c>
      <c r="D26" s="202" t="s">
        <v>68</v>
      </c>
      <c r="E26" s="216">
        <v>0.2</v>
      </c>
      <c r="F26" s="242">
        <v>0.05</v>
      </c>
      <c r="G26" s="46" t="s">
        <v>69</v>
      </c>
      <c r="H26" s="239">
        <v>0.05</v>
      </c>
      <c r="I26" s="239"/>
      <c r="J26" s="331">
        <v>3.8E-3</v>
      </c>
      <c r="K26" s="331"/>
      <c r="L26" s="239">
        <v>0.05</v>
      </c>
      <c r="M26" s="239"/>
      <c r="N26" s="331">
        <v>3.0999999999999999E-3</v>
      </c>
      <c r="O26" s="331"/>
      <c r="P26" s="239">
        <v>0.05</v>
      </c>
      <c r="Q26" s="239"/>
      <c r="R26" s="331">
        <v>5.4999999999999997E-3</v>
      </c>
      <c r="S26" s="331"/>
      <c r="T26" s="239">
        <v>0.05</v>
      </c>
      <c r="U26" s="239"/>
      <c r="V26" s="331">
        <v>2E-3</v>
      </c>
      <c r="W26" s="331"/>
      <c r="X26" s="188" t="s">
        <v>70</v>
      </c>
      <c r="Y26" s="96"/>
      <c r="Z26" s="243">
        <v>0.05</v>
      </c>
      <c r="AA26" s="243"/>
      <c r="AB26" s="330">
        <v>6.4000000000000003E-3</v>
      </c>
      <c r="AC26" s="330"/>
      <c r="AD26" s="185" t="s">
        <v>70</v>
      </c>
      <c r="AE26" s="33"/>
      <c r="AF26" s="239">
        <v>0.05</v>
      </c>
      <c r="AG26" s="239"/>
      <c r="AH26" s="351" t="s">
        <v>71</v>
      </c>
      <c r="AI26" s="331"/>
      <c r="AJ26" s="188" t="s">
        <v>72</v>
      </c>
    </row>
    <row r="27" spans="1:36" ht="14.5" customHeight="1" x14ac:dyDescent="0.35">
      <c r="A27" s="179"/>
      <c r="B27" s="162"/>
      <c r="C27" s="199"/>
      <c r="D27" s="202"/>
      <c r="E27" s="216"/>
      <c r="F27" s="162"/>
      <c r="G27" s="43" t="s">
        <v>73</v>
      </c>
      <c r="H27" s="239"/>
      <c r="I27" s="239"/>
      <c r="J27" s="331"/>
      <c r="K27" s="331"/>
      <c r="L27" s="239"/>
      <c r="M27" s="239"/>
      <c r="N27" s="331"/>
      <c r="O27" s="331"/>
      <c r="P27" s="239"/>
      <c r="Q27" s="239"/>
      <c r="R27" s="331"/>
      <c r="S27" s="331"/>
      <c r="T27" s="239"/>
      <c r="U27" s="239"/>
      <c r="V27" s="331"/>
      <c r="W27" s="331"/>
      <c r="X27" s="188"/>
      <c r="Y27" s="96"/>
      <c r="Z27" s="243"/>
      <c r="AA27" s="243"/>
      <c r="AB27" s="330"/>
      <c r="AC27" s="330"/>
      <c r="AD27" s="185"/>
      <c r="AE27" s="33"/>
      <c r="AF27" s="239"/>
      <c r="AG27" s="239"/>
      <c r="AH27" s="331"/>
      <c r="AI27" s="331"/>
      <c r="AJ27" s="188"/>
    </row>
    <row r="28" spans="1:36" ht="14.5" customHeight="1" x14ac:dyDescent="0.35">
      <c r="A28" s="179"/>
      <c r="B28" s="162"/>
      <c r="C28" s="199"/>
      <c r="D28" s="202"/>
      <c r="E28" s="216"/>
      <c r="F28" s="162"/>
      <c r="G28" s="34" t="s">
        <v>74</v>
      </c>
      <c r="H28" s="239"/>
      <c r="I28" s="239"/>
      <c r="J28" s="331"/>
      <c r="K28" s="331"/>
      <c r="L28" s="239"/>
      <c r="M28" s="239"/>
      <c r="N28" s="331"/>
      <c r="O28" s="331"/>
      <c r="P28" s="239"/>
      <c r="Q28" s="239"/>
      <c r="R28" s="331"/>
      <c r="S28" s="331"/>
      <c r="T28" s="239"/>
      <c r="U28" s="239"/>
      <c r="V28" s="331"/>
      <c r="W28" s="331"/>
      <c r="X28" s="188"/>
      <c r="Y28" s="96"/>
      <c r="Z28" s="243"/>
      <c r="AA28" s="243"/>
      <c r="AB28" s="330"/>
      <c r="AC28" s="330"/>
      <c r="AD28" s="185"/>
      <c r="AE28" s="33"/>
      <c r="AF28" s="239"/>
      <c r="AG28" s="239"/>
      <c r="AH28" s="331"/>
      <c r="AI28" s="331"/>
      <c r="AJ28" s="188"/>
    </row>
    <row r="29" spans="1:36" ht="15" customHeight="1" x14ac:dyDescent="0.35">
      <c r="A29" s="179"/>
      <c r="B29" s="162"/>
      <c r="C29" s="199"/>
      <c r="D29" s="202"/>
      <c r="E29" s="216"/>
      <c r="F29" s="162"/>
      <c r="G29" s="43" t="s">
        <v>75</v>
      </c>
      <c r="H29" s="239"/>
      <c r="I29" s="239"/>
      <c r="J29" s="331"/>
      <c r="K29" s="331"/>
      <c r="L29" s="239"/>
      <c r="M29" s="239"/>
      <c r="N29" s="331"/>
      <c r="O29" s="331"/>
      <c r="P29" s="239"/>
      <c r="Q29" s="239"/>
      <c r="R29" s="331"/>
      <c r="S29" s="331"/>
      <c r="T29" s="239"/>
      <c r="U29" s="239"/>
      <c r="V29" s="331"/>
      <c r="W29" s="331"/>
      <c r="X29" s="188"/>
      <c r="Y29" s="96"/>
      <c r="Z29" s="243"/>
      <c r="AA29" s="243"/>
      <c r="AB29" s="330"/>
      <c r="AC29" s="330"/>
      <c r="AD29" s="185"/>
      <c r="AE29" s="33"/>
      <c r="AF29" s="239"/>
      <c r="AG29" s="239"/>
      <c r="AH29" s="331"/>
      <c r="AI29" s="331"/>
      <c r="AJ29" s="188"/>
    </row>
    <row r="30" spans="1:36" ht="16.5" hidden="1" customHeight="1" thickBot="1" x14ac:dyDescent="0.35">
      <c r="A30" s="179"/>
      <c r="B30" s="162"/>
      <c r="C30" s="42"/>
      <c r="D30" s="18"/>
      <c r="E30" s="20"/>
      <c r="F30" s="14"/>
      <c r="G30" s="43"/>
      <c r="H30" s="169" t="s">
        <v>76</v>
      </c>
      <c r="I30" s="169"/>
      <c r="J30" s="169" t="s">
        <v>19</v>
      </c>
      <c r="K30" s="169"/>
      <c r="L30" s="169" t="s">
        <v>76</v>
      </c>
      <c r="M30" s="169"/>
      <c r="N30" s="169" t="s">
        <v>19</v>
      </c>
      <c r="O30" s="169"/>
      <c r="P30" s="169" t="s">
        <v>76</v>
      </c>
      <c r="Q30" s="169"/>
      <c r="R30" s="169" t="s">
        <v>19</v>
      </c>
      <c r="S30" s="169"/>
      <c r="T30" s="169" t="s">
        <v>76</v>
      </c>
      <c r="U30" s="169"/>
      <c r="V30" s="169" t="s">
        <v>19</v>
      </c>
      <c r="W30" s="169"/>
      <c r="X30" s="33"/>
      <c r="Y30" s="33"/>
      <c r="Z30" s="168" t="s">
        <v>76</v>
      </c>
      <c r="AA30" s="168"/>
      <c r="AB30" s="168" t="s">
        <v>19</v>
      </c>
      <c r="AC30" s="168"/>
      <c r="AD30" s="16"/>
      <c r="AE30" s="33"/>
      <c r="AF30" s="169" t="s">
        <v>76</v>
      </c>
      <c r="AG30" s="169"/>
      <c r="AH30" s="169" t="s">
        <v>19</v>
      </c>
      <c r="AI30" s="169"/>
      <c r="AJ30" s="33"/>
    </row>
    <row r="31" spans="1:36" ht="15.65" customHeight="1" x14ac:dyDescent="0.35">
      <c r="A31" s="179"/>
      <c r="B31" s="162"/>
      <c r="C31" s="199" t="s">
        <v>77</v>
      </c>
      <c r="D31" s="215" t="s">
        <v>78</v>
      </c>
      <c r="E31" s="231">
        <v>0.1</v>
      </c>
      <c r="F31" s="186" t="s">
        <v>79</v>
      </c>
      <c r="G31" s="34" t="s">
        <v>80</v>
      </c>
      <c r="H31" s="169" t="s">
        <v>79</v>
      </c>
      <c r="I31" s="169"/>
      <c r="J31" s="239">
        <v>0.99</v>
      </c>
      <c r="K31" s="239"/>
      <c r="L31" s="169" t="s">
        <v>79</v>
      </c>
      <c r="M31" s="169"/>
      <c r="N31" s="239">
        <v>0.99</v>
      </c>
      <c r="O31" s="239"/>
      <c r="P31" s="169" t="s">
        <v>79</v>
      </c>
      <c r="Q31" s="169"/>
      <c r="R31" s="331">
        <f>100%-R26</f>
        <v>0.99450000000000005</v>
      </c>
      <c r="S31" s="331"/>
      <c r="T31" s="169" t="s">
        <v>79</v>
      </c>
      <c r="U31" s="169"/>
      <c r="V31" s="331">
        <v>0.99</v>
      </c>
      <c r="W31" s="331"/>
      <c r="X31" s="273" t="s">
        <v>81</v>
      </c>
      <c r="Y31" s="152"/>
      <c r="Z31" s="168" t="s">
        <v>79</v>
      </c>
      <c r="AA31" s="168"/>
      <c r="AB31" s="330">
        <v>0.99</v>
      </c>
      <c r="AC31" s="330"/>
      <c r="AD31" s="221" t="s">
        <v>81</v>
      </c>
      <c r="AE31" s="33"/>
      <c r="AF31" s="168" t="s">
        <v>79</v>
      </c>
      <c r="AG31" s="168"/>
      <c r="AH31" s="331">
        <f>100%-1.16%</f>
        <v>0.98839999999999995</v>
      </c>
      <c r="AI31" s="331"/>
      <c r="AJ31" s="188" t="s">
        <v>82</v>
      </c>
    </row>
    <row r="32" spans="1:36" ht="15.65" customHeight="1" x14ac:dyDescent="0.35">
      <c r="A32" s="179"/>
      <c r="B32" s="162"/>
      <c r="C32" s="199"/>
      <c r="D32" s="215"/>
      <c r="E32" s="231"/>
      <c r="F32" s="186"/>
      <c r="G32" s="43" t="s">
        <v>83</v>
      </c>
      <c r="H32" s="169"/>
      <c r="I32" s="169"/>
      <c r="J32" s="239"/>
      <c r="K32" s="239"/>
      <c r="L32" s="169"/>
      <c r="M32" s="169"/>
      <c r="N32" s="239"/>
      <c r="O32" s="239"/>
      <c r="P32" s="169"/>
      <c r="Q32" s="169"/>
      <c r="R32" s="331"/>
      <c r="S32" s="331"/>
      <c r="T32" s="169"/>
      <c r="U32" s="169"/>
      <c r="V32" s="331"/>
      <c r="W32" s="331"/>
      <c r="X32" s="273"/>
      <c r="Y32" s="152"/>
      <c r="Z32" s="168"/>
      <c r="AA32" s="168"/>
      <c r="AB32" s="330"/>
      <c r="AC32" s="330"/>
      <c r="AD32" s="221"/>
      <c r="AE32" s="33"/>
      <c r="AF32" s="168"/>
      <c r="AG32" s="168"/>
      <c r="AH32" s="331"/>
      <c r="AI32" s="331"/>
      <c r="AJ32" s="188"/>
    </row>
    <row r="33" spans="1:36" ht="16.149999999999999" customHeight="1" x14ac:dyDescent="0.35">
      <c r="A33" s="179"/>
      <c r="B33" s="162"/>
      <c r="C33" s="199"/>
      <c r="D33" s="215"/>
      <c r="E33" s="231"/>
      <c r="F33" s="186"/>
      <c r="G33" s="43" t="s">
        <v>84</v>
      </c>
      <c r="H33" s="169"/>
      <c r="I33" s="169"/>
      <c r="J33" s="239"/>
      <c r="K33" s="239"/>
      <c r="L33" s="169"/>
      <c r="M33" s="169"/>
      <c r="N33" s="239"/>
      <c r="O33" s="239"/>
      <c r="P33" s="169"/>
      <c r="Q33" s="169"/>
      <c r="R33" s="331"/>
      <c r="S33" s="331"/>
      <c r="T33" s="169"/>
      <c r="U33" s="169"/>
      <c r="V33" s="331"/>
      <c r="W33" s="331"/>
      <c r="X33" s="273"/>
      <c r="Y33" s="152"/>
      <c r="Z33" s="168"/>
      <c r="AA33" s="168"/>
      <c r="AB33" s="330"/>
      <c r="AC33" s="330"/>
      <c r="AD33" s="221"/>
      <c r="AE33" s="33"/>
      <c r="AF33" s="168"/>
      <c r="AG33" s="168"/>
      <c r="AH33" s="331"/>
      <c r="AI33" s="331"/>
      <c r="AJ33" s="188"/>
    </row>
    <row r="34" spans="1:36" ht="16.149999999999999" hidden="1" customHeight="1" x14ac:dyDescent="0.35">
      <c r="A34" s="179"/>
      <c r="B34" s="202" t="s">
        <v>85</v>
      </c>
      <c r="C34" s="42"/>
      <c r="D34" s="21"/>
      <c r="E34" s="47"/>
      <c r="F34" s="48"/>
      <c r="G34" s="4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0" t="s">
        <v>86</v>
      </c>
      <c r="AA34" s="30" t="s">
        <v>87</v>
      </c>
      <c r="AB34" s="30" t="s">
        <v>88</v>
      </c>
      <c r="AC34" s="30" t="s">
        <v>19</v>
      </c>
      <c r="AD34" s="16"/>
      <c r="AE34" s="33"/>
      <c r="AF34" s="33"/>
      <c r="AG34" s="33"/>
      <c r="AH34" s="33"/>
      <c r="AI34" s="33"/>
      <c r="AJ34" s="33"/>
    </row>
    <row r="35" spans="1:36" ht="14.5" customHeight="1" x14ac:dyDescent="0.35">
      <c r="A35" s="179"/>
      <c r="B35" s="202"/>
      <c r="C35" s="199" t="s">
        <v>89</v>
      </c>
      <c r="D35" s="215" t="s">
        <v>90</v>
      </c>
      <c r="E35" s="231">
        <v>0.1</v>
      </c>
      <c r="F35" s="329" t="s">
        <v>273</v>
      </c>
      <c r="G35" s="42" t="s">
        <v>91</v>
      </c>
      <c r="H35" s="157">
        <v>0.95</v>
      </c>
      <c r="I35" s="158">
        <v>1.2E-2</v>
      </c>
      <c r="J35" s="158">
        <v>1.55E-2</v>
      </c>
      <c r="K35" s="157">
        <f>J35/I35</f>
        <v>1.2916666666666667</v>
      </c>
      <c r="L35" s="157">
        <v>0.95</v>
      </c>
      <c r="M35" s="158">
        <v>1.2E-2</v>
      </c>
      <c r="N35" s="158">
        <v>1.6469999999999999E-2</v>
      </c>
      <c r="O35" s="157">
        <f>N35/M35</f>
        <v>1.3724999999999998</v>
      </c>
      <c r="P35" s="157">
        <v>0.95</v>
      </c>
      <c r="Q35" s="158">
        <v>1.2E-2</v>
      </c>
      <c r="R35" s="159">
        <v>1.7680000000000001E-2</v>
      </c>
      <c r="S35" s="157">
        <f>R35/Q35</f>
        <v>1.4733333333333334</v>
      </c>
      <c r="T35" s="157">
        <v>0.95</v>
      </c>
      <c r="U35" s="160">
        <v>1.2E-2</v>
      </c>
      <c r="V35" s="161">
        <v>1.975E-2</v>
      </c>
      <c r="W35" s="157">
        <f>V35/U35</f>
        <v>1.6458333333333333</v>
      </c>
      <c r="X35" s="273" t="s">
        <v>92</v>
      </c>
      <c r="Y35" s="152"/>
      <c r="Z35" s="243">
        <v>0.95</v>
      </c>
      <c r="AA35" s="295">
        <v>1.2E-2</v>
      </c>
      <c r="AB35" s="313">
        <v>1.8339999999999999E-2</v>
      </c>
      <c r="AC35" s="243">
        <f>AB35/AA35</f>
        <v>1.5283333333333331</v>
      </c>
      <c r="AD35" s="221" t="s">
        <v>93</v>
      </c>
      <c r="AE35" s="33"/>
      <c r="AF35" s="243">
        <v>0.95</v>
      </c>
      <c r="AG35" s="295">
        <v>1.2E-2</v>
      </c>
      <c r="AH35" s="307">
        <v>1.9E-2</v>
      </c>
      <c r="AI35" s="243">
        <f>AH35/AG35</f>
        <v>1.5833333333333333</v>
      </c>
      <c r="AJ35" s="273" t="s">
        <v>92</v>
      </c>
    </row>
    <row r="36" spans="1:36" ht="15.65" customHeight="1" x14ac:dyDescent="0.35">
      <c r="A36" s="179"/>
      <c r="B36" s="202"/>
      <c r="C36" s="199"/>
      <c r="D36" s="215"/>
      <c r="E36" s="215"/>
      <c r="F36" s="329"/>
      <c r="G36" s="42" t="s">
        <v>94</v>
      </c>
      <c r="H36" s="157"/>
      <c r="I36" s="158"/>
      <c r="J36" s="158"/>
      <c r="K36" s="157"/>
      <c r="L36" s="157"/>
      <c r="M36" s="158"/>
      <c r="N36" s="158"/>
      <c r="O36" s="157"/>
      <c r="P36" s="157"/>
      <c r="Q36" s="158"/>
      <c r="R36" s="159"/>
      <c r="S36" s="157"/>
      <c r="T36" s="157"/>
      <c r="U36" s="160"/>
      <c r="V36" s="161"/>
      <c r="W36" s="157"/>
      <c r="X36" s="273"/>
      <c r="Y36" s="152"/>
      <c r="Z36" s="243"/>
      <c r="AA36" s="295"/>
      <c r="AB36" s="313"/>
      <c r="AC36" s="243"/>
      <c r="AD36" s="221"/>
      <c r="AE36" s="33"/>
      <c r="AF36" s="243"/>
      <c r="AG36" s="295"/>
      <c r="AH36" s="307"/>
      <c r="AI36" s="243"/>
      <c r="AJ36" s="273"/>
    </row>
    <row r="37" spans="1:36" ht="15.65" customHeight="1" x14ac:dyDescent="0.35">
      <c r="A37" s="179"/>
      <c r="B37" s="202"/>
      <c r="C37" s="199"/>
      <c r="D37" s="215"/>
      <c r="E37" s="215"/>
      <c r="F37" s="329"/>
      <c r="G37" s="16" t="s">
        <v>95</v>
      </c>
      <c r="H37" s="157"/>
      <c r="I37" s="158"/>
      <c r="J37" s="158"/>
      <c r="K37" s="157"/>
      <c r="L37" s="157"/>
      <c r="M37" s="158"/>
      <c r="N37" s="158"/>
      <c r="O37" s="157"/>
      <c r="P37" s="157"/>
      <c r="Q37" s="158"/>
      <c r="R37" s="159"/>
      <c r="S37" s="157"/>
      <c r="T37" s="157"/>
      <c r="U37" s="160"/>
      <c r="V37" s="161"/>
      <c r="W37" s="157"/>
      <c r="X37" s="273"/>
      <c r="Y37" s="152"/>
      <c r="Z37" s="243"/>
      <c r="AA37" s="295"/>
      <c r="AB37" s="313"/>
      <c r="AC37" s="243"/>
      <c r="AD37" s="221"/>
      <c r="AE37" s="33"/>
      <c r="AF37" s="243"/>
      <c r="AG37" s="295"/>
      <c r="AH37" s="307"/>
      <c r="AI37" s="243"/>
      <c r="AJ37" s="273"/>
    </row>
    <row r="38" spans="1:36" ht="15.65" customHeight="1" x14ac:dyDescent="0.35">
      <c r="A38" s="179"/>
      <c r="B38" s="202"/>
      <c r="C38" s="199"/>
      <c r="D38" s="215"/>
      <c r="E38" s="215"/>
      <c r="F38" s="329"/>
      <c r="G38" s="42" t="s">
        <v>96</v>
      </c>
      <c r="H38" s="157"/>
      <c r="I38" s="158"/>
      <c r="J38" s="158"/>
      <c r="K38" s="157"/>
      <c r="L38" s="157"/>
      <c r="M38" s="158"/>
      <c r="N38" s="158"/>
      <c r="O38" s="157"/>
      <c r="P38" s="157"/>
      <c r="Q38" s="158"/>
      <c r="R38" s="159"/>
      <c r="S38" s="157"/>
      <c r="T38" s="157"/>
      <c r="U38" s="160"/>
      <c r="V38" s="161"/>
      <c r="W38" s="157"/>
      <c r="X38" s="273"/>
      <c r="Y38" s="152"/>
      <c r="Z38" s="243"/>
      <c r="AA38" s="295"/>
      <c r="AB38" s="313"/>
      <c r="AC38" s="243"/>
      <c r="AD38" s="221"/>
      <c r="AE38" s="33"/>
      <c r="AF38" s="243"/>
      <c r="AG38" s="295"/>
      <c r="AH38" s="307"/>
      <c r="AI38" s="243"/>
      <c r="AJ38" s="273"/>
    </row>
    <row r="39" spans="1:36" ht="15.65" customHeight="1" x14ac:dyDescent="0.35">
      <c r="A39" s="179"/>
      <c r="B39" s="202"/>
      <c r="C39" s="199"/>
      <c r="D39" s="215"/>
      <c r="E39" s="215"/>
      <c r="F39" s="329"/>
      <c r="G39" s="42" t="s">
        <v>97</v>
      </c>
      <c r="H39" s="157"/>
      <c r="I39" s="158"/>
      <c r="J39" s="158"/>
      <c r="K39" s="157"/>
      <c r="L39" s="157"/>
      <c r="M39" s="158"/>
      <c r="N39" s="158"/>
      <c r="O39" s="157"/>
      <c r="P39" s="157"/>
      <c r="Q39" s="158"/>
      <c r="R39" s="159"/>
      <c r="S39" s="157"/>
      <c r="T39" s="157"/>
      <c r="U39" s="160"/>
      <c r="V39" s="161"/>
      <c r="W39" s="157"/>
      <c r="X39" s="273"/>
      <c r="Y39" s="152"/>
      <c r="Z39" s="243"/>
      <c r="AA39" s="295"/>
      <c r="AB39" s="313"/>
      <c r="AC39" s="243"/>
      <c r="AD39" s="221"/>
      <c r="AE39" s="33"/>
      <c r="AF39" s="243"/>
      <c r="AG39" s="295"/>
      <c r="AH39" s="307"/>
      <c r="AI39" s="243"/>
      <c r="AJ39" s="273"/>
    </row>
    <row r="40" spans="1:36" ht="15.65" customHeight="1" x14ac:dyDescent="0.35">
      <c r="A40" s="179"/>
      <c r="B40" s="202"/>
      <c r="C40" s="199"/>
      <c r="D40" s="215"/>
      <c r="E40" s="215"/>
      <c r="F40" s="329"/>
      <c r="G40" s="42" t="s">
        <v>98</v>
      </c>
      <c r="H40" s="157"/>
      <c r="I40" s="158"/>
      <c r="J40" s="158"/>
      <c r="K40" s="157"/>
      <c r="L40" s="157"/>
      <c r="M40" s="158"/>
      <c r="N40" s="158"/>
      <c r="O40" s="157"/>
      <c r="P40" s="157"/>
      <c r="Q40" s="158"/>
      <c r="R40" s="159"/>
      <c r="S40" s="157"/>
      <c r="T40" s="157"/>
      <c r="U40" s="160"/>
      <c r="V40" s="161"/>
      <c r="W40" s="157"/>
      <c r="X40" s="273"/>
      <c r="Y40" s="152"/>
      <c r="Z40" s="243"/>
      <c r="AA40" s="295"/>
      <c r="AB40" s="313"/>
      <c r="AC40" s="243"/>
      <c r="AD40" s="221"/>
      <c r="AE40" s="33"/>
      <c r="AF40" s="243"/>
      <c r="AG40" s="295"/>
      <c r="AH40" s="307"/>
      <c r="AI40" s="243"/>
      <c r="AJ40" s="273"/>
    </row>
    <row r="41" spans="1:36" ht="16.149999999999999" customHeight="1" x14ac:dyDescent="0.35">
      <c r="A41" s="179"/>
      <c r="B41" s="202"/>
      <c r="C41" s="199"/>
      <c r="D41" s="215"/>
      <c r="E41" s="215"/>
      <c r="F41" s="329"/>
      <c r="G41" s="42" t="s">
        <v>99</v>
      </c>
      <c r="H41" s="157"/>
      <c r="I41" s="158"/>
      <c r="J41" s="158"/>
      <c r="K41" s="157"/>
      <c r="L41" s="157"/>
      <c r="M41" s="158"/>
      <c r="N41" s="158"/>
      <c r="O41" s="157"/>
      <c r="P41" s="157"/>
      <c r="Q41" s="158"/>
      <c r="R41" s="159"/>
      <c r="S41" s="157"/>
      <c r="T41" s="157"/>
      <c r="U41" s="160"/>
      <c r="V41" s="161"/>
      <c r="W41" s="157"/>
      <c r="X41" s="273"/>
      <c r="Y41" s="152"/>
      <c r="Z41" s="243"/>
      <c r="AA41" s="295"/>
      <c r="AB41" s="313"/>
      <c r="AC41" s="243"/>
      <c r="AD41" s="221"/>
      <c r="AE41" s="33"/>
      <c r="AF41" s="243"/>
      <c r="AG41" s="295"/>
      <c r="AH41" s="307"/>
      <c r="AI41" s="243"/>
      <c r="AJ41" s="273"/>
    </row>
    <row r="42" spans="1:36" ht="30" hidden="1" customHeight="1" thickBot="1" x14ac:dyDescent="0.35">
      <c r="A42" s="179"/>
      <c r="B42" s="202"/>
      <c r="C42" s="42"/>
      <c r="D42" s="21"/>
      <c r="E42" s="215"/>
      <c r="F42" s="70"/>
      <c r="G42" s="42"/>
      <c r="H42" s="75" t="s">
        <v>100</v>
      </c>
      <c r="I42" s="75" t="s">
        <v>101</v>
      </c>
      <c r="J42" s="75" t="s">
        <v>102</v>
      </c>
      <c r="K42" s="31" t="s">
        <v>19</v>
      </c>
      <c r="L42" s="75" t="s">
        <v>100</v>
      </c>
      <c r="M42" s="75" t="s">
        <v>101</v>
      </c>
      <c r="N42" s="75" t="s">
        <v>102</v>
      </c>
      <c r="O42" s="31" t="s">
        <v>19</v>
      </c>
      <c r="P42" s="75" t="s">
        <v>100</v>
      </c>
      <c r="Q42" s="75" t="s">
        <v>101</v>
      </c>
      <c r="R42" s="75" t="s">
        <v>102</v>
      </c>
      <c r="S42" s="31" t="s">
        <v>19</v>
      </c>
      <c r="T42" s="75" t="s">
        <v>100</v>
      </c>
      <c r="U42" s="75" t="s">
        <v>101</v>
      </c>
      <c r="V42" s="75" t="s">
        <v>102</v>
      </c>
      <c r="W42" s="31" t="s">
        <v>19</v>
      </c>
      <c r="X42" s="33"/>
      <c r="Y42" s="33"/>
      <c r="Z42" s="38" t="s">
        <v>100</v>
      </c>
      <c r="AA42" s="38" t="s">
        <v>101</v>
      </c>
      <c r="AB42" s="38" t="s">
        <v>102</v>
      </c>
      <c r="AC42" s="30" t="s">
        <v>19</v>
      </c>
      <c r="AD42" s="16"/>
      <c r="AE42" s="33"/>
      <c r="AF42" s="38" t="s">
        <v>100</v>
      </c>
      <c r="AG42" s="38" t="s">
        <v>101</v>
      </c>
      <c r="AH42" s="75" t="s">
        <v>102</v>
      </c>
      <c r="AI42" s="30" t="s">
        <v>19</v>
      </c>
      <c r="AJ42" s="33"/>
    </row>
    <row r="43" spans="1:36" ht="14.5" customHeight="1" x14ac:dyDescent="0.35">
      <c r="A43" s="179"/>
      <c r="B43" s="202"/>
      <c r="C43" s="199" t="s">
        <v>103</v>
      </c>
      <c r="D43" s="215" t="s">
        <v>104</v>
      </c>
      <c r="E43" s="215"/>
      <c r="F43" s="215" t="s">
        <v>274</v>
      </c>
      <c r="G43" s="42" t="s">
        <v>105</v>
      </c>
      <c r="H43" s="239">
        <v>0.95</v>
      </c>
      <c r="I43" s="311">
        <v>3.3000000000000002E-2</v>
      </c>
      <c r="J43" s="307">
        <v>2.8700000000000002E-3</v>
      </c>
      <c r="K43" s="453">
        <f>J43/I43</f>
        <v>8.6969696969696975E-2</v>
      </c>
      <c r="L43" s="239">
        <v>0.95</v>
      </c>
      <c r="M43" s="311">
        <v>3.3000000000000002E-2</v>
      </c>
      <c r="N43" s="307">
        <v>3.14E-3</v>
      </c>
      <c r="O43" s="453">
        <f>N43/M43</f>
        <v>9.5151515151515154E-2</v>
      </c>
      <c r="P43" s="239">
        <v>0.95</v>
      </c>
      <c r="Q43" s="311">
        <v>3.3000000000000002E-2</v>
      </c>
      <c r="R43" s="307">
        <v>3.14E-3</v>
      </c>
      <c r="S43" s="453">
        <f>R43/Q43</f>
        <v>9.5151515151515154E-2</v>
      </c>
      <c r="T43" s="239">
        <v>0.95</v>
      </c>
      <c r="U43" s="311">
        <v>3.3000000000000002E-2</v>
      </c>
      <c r="V43" s="307">
        <v>3.29E-3</v>
      </c>
      <c r="W43" s="453">
        <f>V43/U43</f>
        <v>9.9696969696969687E-2</v>
      </c>
      <c r="X43" s="273" t="s">
        <v>106</v>
      </c>
      <c r="Y43" s="152"/>
      <c r="Z43" s="243">
        <v>0.95</v>
      </c>
      <c r="AA43" s="312">
        <v>3.3000000000000002E-2</v>
      </c>
      <c r="AB43" s="313">
        <v>3.13E-3</v>
      </c>
      <c r="AC43" s="272">
        <f>AB43/AA43</f>
        <v>9.4848484848484849E-2</v>
      </c>
      <c r="AD43" s="221" t="s">
        <v>107</v>
      </c>
      <c r="AE43" s="33"/>
      <c r="AF43" s="243">
        <v>0.95</v>
      </c>
      <c r="AG43" s="454">
        <v>3.3000000000000002E-2</v>
      </c>
      <c r="AH43" s="307">
        <v>3.3E-3</v>
      </c>
      <c r="AI43" s="272">
        <f>AH43/AG43</f>
        <v>9.9999999999999992E-2</v>
      </c>
      <c r="AJ43" s="273" t="s">
        <v>106</v>
      </c>
    </row>
    <row r="44" spans="1:36" ht="15.65" customHeight="1" x14ac:dyDescent="0.35">
      <c r="A44" s="179"/>
      <c r="B44" s="202"/>
      <c r="C44" s="199"/>
      <c r="D44" s="215"/>
      <c r="E44" s="215"/>
      <c r="F44" s="215"/>
      <c r="G44" s="42" t="s">
        <v>108</v>
      </c>
      <c r="H44" s="169"/>
      <c r="I44" s="311"/>
      <c r="J44" s="307"/>
      <c r="K44" s="453"/>
      <c r="L44" s="169"/>
      <c r="M44" s="311"/>
      <c r="N44" s="307"/>
      <c r="O44" s="453"/>
      <c r="P44" s="169"/>
      <c r="Q44" s="311"/>
      <c r="R44" s="307"/>
      <c r="S44" s="453"/>
      <c r="T44" s="169"/>
      <c r="U44" s="311"/>
      <c r="V44" s="307"/>
      <c r="W44" s="453"/>
      <c r="X44" s="273"/>
      <c r="Y44" s="152"/>
      <c r="Z44" s="168"/>
      <c r="AA44" s="312"/>
      <c r="AB44" s="313"/>
      <c r="AC44" s="272"/>
      <c r="AD44" s="221"/>
      <c r="AE44" s="33"/>
      <c r="AF44" s="168"/>
      <c r="AG44" s="454"/>
      <c r="AH44" s="307"/>
      <c r="AI44" s="272"/>
      <c r="AJ44" s="273"/>
    </row>
    <row r="45" spans="1:36" ht="15.65" customHeight="1" x14ac:dyDescent="0.35">
      <c r="A45" s="179"/>
      <c r="B45" s="202"/>
      <c r="C45" s="199"/>
      <c r="D45" s="215"/>
      <c r="E45" s="215"/>
      <c r="F45" s="215"/>
      <c r="G45" s="42" t="s">
        <v>109</v>
      </c>
      <c r="H45" s="169"/>
      <c r="I45" s="311"/>
      <c r="J45" s="307"/>
      <c r="K45" s="453"/>
      <c r="L45" s="169"/>
      <c r="M45" s="311"/>
      <c r="N45" s="307"/>
      <c r="O45" s="453"/>
      <c r="P45" s="169"/>
      <c r="Q45" s="311"/>
      <c r="R45" s="307"/>
      <c r="S45" s="453"/>
      <c r="T45" s="169"/>
      <c r="U45" s="311"/>
      <c r="V45" s="307"/>
      <c r="W45" s="453"/>
      <c r="X45" s="273"/>
      <c r="Y45" s="152"/>
      <c r="Z45" s="168"/>
      <c r="AA45" s="312"/>
      <c r="AB45" s="313"/>
      <c r="AC45" s="272"/>
      <c r="AD45" s="221"/>
      <c r="AE45" s="33"/>
      <c r="AF45" s="168"/>
      <c r="AG45" s="454"/>
      <c r="AH45" s="307"/>
      <c r="AI45" s="272"/>
      <c r="AJ45" s="273"/>
    </row>
    <row r="46" spans="1:36" ht="16.149999999999999" customHeight="1" x14ac:dyDescent="0.35">
      <c r="A46" s="179"/>
      <c r="B46" s="202"/>
      <c r="C46" s="199"/>
      <c r="D46" s="215"/>
      <c r="E46" s="215"/>
      <c r="F46" s="215"/>
      <c r="G46" s="42" t="s">
        <v>110</v>
      </c>
      <c r="H46" s="169"/>
      <c r="I46" s="311"/>
      <c r="J46" s="307"/>
      <c r="K46" s="453"/>
      <c r="L46" s="169"/>
      <c r="M46" s="311"/>
      <c r="N46" s="307"/>
      <c r="O46" s="453"/>
      <c r="P46" s="169"/>
      <c r="Q46" s="311"/>
      <c r="R46" s="307"/>
      <c r="S46" s="453"/>
      <c r="T46" s="169"/>
      <c r="U46" s="311"/>
      <c r="V46" s="307"/>
      <c r="W46" s="453"/>
      <c r="X46" s="273"/>
      <c r="Y46" s="152"/>
      <c r="Z46" s="168"/>
      <c r="AA46" s="312"/>
      <c r="AB46" s="313"/>
      <c r="AC46" s="272"/>
      <c r="AD46" s="221"/>
      <c r="AE46" s="33"/>
      <c r="AF46" s="168"/>
      <c r="AG46" s="454"/>
      <c r="AH46" s="307"/>
      <c r="AI46" s="272"/>
      <c r="AJ46" s="273"/>
    </row>
    <row r="47" spans="1:36" ht="16.5" hidden="1" customHeight="1" thickBot="1" x14ac:dyDescent="0.35">
      <c r="A47" s="179"/>
      <c r="B47" s="202"/>
      <c r="C47" s="42"/>
      <c r="D47" s="21"/>
      <c r="E47" s="215"/>
      <c r="F47" s="21"/>
      <c r="G47" s="42"/>
      <c r="H47" s="31" t="s">
        <v>111</v>
      </c>
      <c r="I47" s="31" t="s">
        <v>112</v>
      </c>
      <c r="J47" s="31" t="s">
        <v>113</v>
      </c>
      <c r="K47" s="95" t="s">
        <v>19</v>
      </c>
      <c r="L47" s="31" t="s">
        <v>114</v>
      </c>
      <c r="M47" s="31" t="s">
        <v>112</v>
      </c>
      <c r="N47" s="31" t="s">
        <v>113</v>
      </c>
      <c r="O47" s="95" t="s">
        <v>19</v>
      </c>
      <c r="P47" s="31" t="s">
        <v>114</v>
      </c>
      <c r="Q47" s="31" t="s">
        <v>112</v>
      </c>
      <c r="R47" s="31" t="s">
        <v>113</v>
      </c>
      <c r="S47" s="31" t="s">
        <v>19</v>
      </c>
      <c r="T47" s="31" t="s">
        <v>114</v>
      </c>
      <c r="U47" s="31" t="s">
        <v>112</v>
      </c>
      <c r="V47" s="31" t="s">
        <v>113</v>
      </c>
      <c r="W47" s="31" t="s">
        <v>19</v>
      </c>
      <c r="X47" s="33"/>
      <c r="Y47" s="33"/>
      <c r="Z47" s="30" t="s">
        <v>114</v>
      </c>
      <c r="AA47" s="30" t="s">
        <v>112</v>
      </c>
      <c r="AB47" s="30" t="s">
        <v>113</v>
      </c>
      <c r="AC47" s="30" t="s">
        <v>19</v>
      </c>
      <c r="AD47" s="16"/>
      <c r="AE47" s="33"/>
      <c r="AF47" s="30" t="s">
        <v>114</v>
      </c>
      <c r="AG47" s="30" t="s">
        <v>112</v>
      </c>
      <c r="AH47" s="31"/>
      <c r="AI47" s="30" t="s">
        <v>19</v>
      </c>
      <c r="AJ47" s="33"/>
    </row>
    <row r="48" spans="1:36" ht="15.65" customHeight="1" x14ac:dyDescent="0.35">
      <c r="A48" s="179"/>
      <c r="B48" s="202"/>
      <c r="C48" s="199" t="s">
        <v>115</v>
      </c>
      <c r="D48" s="215" t="s">
        <v>116</v>
      </c>
      <c r="E48" s="215"/>
      <c r="F48" s="215" t="s">
        <v>275</v>
      </c>
      <c r="G48" s="42" t="s">
        <v>117</v>
      </c>
      <c r="H48" s="239">
        <v>0.95</v>
      </c>
      <c r="I48" s="296">
        <v>0.06</v>
      </c>
      <c r="J48" s="288">
        <v>4.6899999999999997E-2</v>
      </c>
      <c r="K48" s="453">
        <f>J48/I48</f>
        <v>0.78166666666666662</v>
      </c>
      <c r="L48" s="239">
        <v>0.95</v>
      </c>
      <c r="M48" s="296">
        <v>0.06</v>
      </c>
      <c r="N48" s="296">
        <v>6.6000000000000003E-2</v>
      </c>
      <c r="O48" s="453">
        <f>N48/M48</f>
        <v>1.1000000000000001</v>
      </c>
      <c r="P48" s="239">
        <v>0.95</v>
      </c>
      <c r="Q48" s="296">
        <v>0.06</v>
      </c>
      <c r="R48" s="296">
        <v>7.8E-2</v>
      </c>
      <c r="S48" s="453">
        <f>R48/Q48</f>
        <v>1.3</v>
      </c>
      <c r="T48" s="239">
        <v>0.95</v>
      </c>
      <c r="U48" s="296">
        <v>0.06</v>
      </c>
      <c r="V48" s="296">
        <v>3.6850000000000001E-2</v>
      </c>
      <c r="W48" s="453">
        <f>V48/U48</f>
        <v>0.61416666666666675</v>
      </c>
      <c r="X48" s="188" t="s">
        <v>118</v>
      </c>
      <c r="Y48" s="96"/>
      <c r="Z48" s="243">
        <v>0.95</v>
      </c>
      <c r="AA48" s="297">
        <v>0.06</v>
      </c>
      <c r="AB48" s="297">
        <v>4.4970000000000003E-2</v>
      </c>
      <c r="AC48" s="272">
        <f>AB48/AA48</f>
        <v>0.74950000000000006</v>
      </c>
      <c r="AD48" s="185" t="s">
        <v>118</v>
      </c>
      <c r="AE48" s="33"/>
      <c r="AF48" s="243">
        <v>0.95</v>
      </c>
      <c r="AG48" s="295">
        <v>0.06</v>
      </c>
      <c r="AH48" s="296">
        <v>5.5E-2</v>
      </c>
      <c r="AI48" s="272">
        <f>AH48/AG48</f>
        <v>0.91666666666666674</v>
      </c>
      <c r="AJ48" s="188" t="s">
        <v>118</v>
      </c>
    </row>
    <row r="49" spans="1:36" ht="15.65" customHeight="1" x14ac:dyDescent="0.35">
      <c r="A49" s="179"/>
      <c r="B49" s="202"/>
      <c r="C49" s="199"/>
      <c r="D49" s="215"/>
      <c r="E49" s="215"/>
      <c r="F49" s="215"/>
      <c r="G49" s="42" t="s">
        <v>119</v>
      </c>
      <c r="H49" s="169"/>
      <c r="I49" s="296"/>
      <c r="J49" s="288"/>
      <c r="K49" s="453"/>
      <c r="L49" s="169"/>
      <c r="M49" s="296"/>
      <c r="N49" s="296"/>
      <c r="O49" s="453"/>
      <c r="P49" s="169"/>
      <c r="Q49" s="296"/>
      <c r="R49" s="296"/>
      <c r="S49" s="453"/>
      <c r="T49" s="169"/>
      <c r="U49" s="296"/>
      <c r="V49" s="296"/>
      <c r="W49" s="453"/>
      <c r="X49" s="188"/>
      <c r="Y49" s="96"/>
      <c r="Z49" s="168"/>
      <c r="AA49" s="297"/>
      <c r="AB49" s="297"/>
      <c r="AC49" s="272"/>
      <c r="AD49" s="185"/>
      <c r="AE49" s="33"/>
      <c r="AF49" s="168"/>
      <c r="AG49" s="295"/>
      <c r="AH49" s="296"/>
      <c r="AI49" s="272"/>
      <c r="AJ49" s="188"/>
    </row>
    <row r="50" spans="1:36" ht="15.65" customHeight="1" x14ac:dyDescent="0.35">
      <c r="A50" s="179"/>
      <c r="B50" s="202"/>
      <c r="C50" s="199"/>
      <c r="D50" s="215"/>
      <c r="E50" s="215"/>
      <c r="F50" s="215"/>
      <c r="G50" s="42" t="s">
        <v>120</v>
      </c>
      <c r="H50" s="169"/>
      <c r="I50" s="296"/>
      <c r="J50" s="288"/>
      <c r="K50" s="453"/>
      <c r="L50" s="169"/>
      <c r="M50" s="296"/>
      <c r="N50" s="296"/>
      <c r="O50" s="453"/>
      <c r="P50" s="169"/>
      <c r="Q50" s="296"/>
      <c r="R50" s="296"/>
      <c r="S50" s="453"/>
      <c r="T50" s="169"/>
      <c r="U50" s="296"/>
      <c r="V50" s="296"/>
      <c r="W50" s="453"/>
      <c r="X50" s="188"/>
      <c r="Y50" s="96"/>
      <c r="Z50" s="168"/>
      <c r="AA50" s="297"/>
      <c r="AB50" s="297"/>
      <c r="AC50" s="272"/>
      <c r="AD50" s="185"/>
      <c r="AE50" s="33"/>
      <c r="AF50" s="168"/>
      <c r="AG50" s="295"/>
      <c r="AH50" s="296"/>
      <c r="AI50" s="272"/>
      <c r="AJ50" s="188"/>
    </row>
    <row r="51" spans="1:36" ht="16.149999999999999" customHeight="1" x14ac:dyDescent="0.35">
      <c r="A51" s="179"/>
      <c r="B51" s="202"/>
      <c r="C51" s="199"/>
      <c r="D51" s="215"/>
      <c r="E51" s="215"/>
      <c r="F51" s="215"/>
      <c r="G51" s="42" t="s">
        <v>121</v>
      </c>
      <c r="H51" s="169"/>
      <c r="I51" s="296"/>
      <c r="J51" s="288"/>
      <c r="K51" s="453"/>
      <c r="L51" s="169"/>
      <c r="M51" s="296"/>
      <c r="N51" s="296"/>
      <c r="O51" s="453"/>
      <c r="P51" s="169"/>
      <c r="Q51" s="296"/>
      <c r="R51" s="296"/>
      <c r="S51" s="453"/>
      <c r="T51" s="169"/>
      <c r="U51" s="296"/>
      <c r="V51" s="296"/>
      <c r="W51" s="453"/>
      <c r="X51" s="188"/>
      <c r="Y51" s="96"/>
      <c r="Z51" s="168"/>
      <c r="AA51" s="297"/>
      <c r="AB51" s="297"/>
      <c r="AC51" s="272"/>
      <c r="AD51" s="185"/>
      <c r="AE51" s="33"/>
      <c r="AF51" s="168"/>
      <c r="AG51" s="295"/>
      <c r="AH51" s="296"/>
      <c r="AI51" s="272"/>
      <c r="AJ51" s="188"/>
    </row>
    <row r="52" spans="1:36" ht="33" hidden="1" customHeight="1" thickBot="1" x14ac:dyDescent="0.35">
      <c r="A52" s="179"/>
      <c r="B52" s="202"/>
      <c r="C52" s="42"/>
      <c r="D52" s="21"/>
      <c r="E52" s="215"/>
      <c r="F52" s="21"/>
      <c r="G52" s="42"/>
      <c r="H52" s="31" t="s">
        <v>122</v>
      </c>
      <c r="I52" s="31" t="s">
        <v>123</v>
      </c>
      <c r="J52" s="31" t="s">
        <v>124</v>
      </c>
      <c r="K52" s="95" t="s">
        <v>37</v>
      </c>
      <c r="L52" s="31" t="s">
        <v>122</v>
      </c>
      <c r="M52" s="31" t="s">
        <v>125</v>
      </c>
      <c r="N52" s="31" t="s">
        <v>124</v>
      </c>
      <c r="O52" s="95" t="s">
        <v>37</v>
      </c>
      <c r="P52" s="31" t="s">
        <v>126</v>
      </c>
      <c r="Q52" s="75" t="s">
        <v>127</v>
      </c>
      <c r="R52" s="31" t="s">
        <v>128</v>
      </c>
      <c r="S52" s="31" t="s">
        <v>37</v>
      </c>
      <c r="T52" s="31" t="s">
        <v>126</v>
      </c>
      <c r="U52" s="75" t="s">
        <v>127</v>
      </c>
      <c r="V52" s="31" t="s">
        <v>128</v>
      </c>
      <c r="W52" s="31" t="s">
        <v>37</v>
      </c>
      <c r="X52" s="33"/>
      <c r="Y52" s="33"/>
      <c r="Z52" s="30" t="s">
        <v>126</v>
      </c>
      <c r="AA52" s="38" t="s">
        <v>127</v>
      </c>
      <c r="AB52" s="30" t="s">
        <v>128</v>
      </c>
      <c r="AC52" s="30" t="s">
        <v>37</v>
      </c>
      <c r="AD52" s="16"/>
      <c r="AE52" s="33"/>
      <c r="AF52" s="30" t="s">
        <v>126</v>
      </c>
      <c r="AG52" s="38" t="s">
        <v>127</v>
      </c>
      <c r="AH52" s="31"/>
      <c r="AI52" s="30" t="s">
        <v>37</v>
      </c>
      <c r="AJ52" s="33"/>
    </row>
    <row r="53" spans="1:36" ht="14.5" customHeight="1" x14ac:dyDescent="0.35">
      <c r="A53" s="179"/>
      <c r="B53" s="202"/>
      <c r="C53" s="199" t="s">
        <v>129</v>
      </c>
      <c r="D53" s="215" t="s">
        <v>130</v>
      </c>
      <c r="E53" s="215"/>
      <c r="F53" s="215" t="s">
        <v>276</v>
      </c>
      <c r="G53" s="42" t="s">
        <v>131</v>
      </c>
      <c r="H53" s="239">
        <v>0.95</v>
      </c>
      <c r="I53" s="271">
        <v>5.0000000000000001E-4</v>
      </c>
      <c r="J53" s="455">
        <v>1.8000000000000001E-4</v>
      </c>
      <c r="K53" s="453">
        <f>J53/I53</f>
        <v>0.36000000000000004</v>
      </c>
      <c r="L53" s="239">
        <v>0.95</v>
      </c>
      <c r="M53" s="456">
        <v>5.0000000000000001E-4</v>
      </c>
      <c r="N53" s="271">
        <v>1E-4</v>
      </c>
      <c r="O53" s="453">
        <f>N53/M53</f>
        <v>0.2</v>
      </c>
      <c r="P53" s="239">
        <v>0.95</v>
      </c>
      <c r="Q53" s="456">
        <v>5.0000000000000001E-4</v>
      </c>
      <c r="R53" s="271">
        <v>1.4999999999999999E-4</v>
      </c>
      <c r="S53" s="453">
        <f>R53/Q53</f>
        <v>0.3</v>
      </c>
      <c r="T53" s="239">
        <v>0.95</v>
      </c>
      <c r="U53" s="456">
        <v>5.0000000000000001E-4</v>
      </c>
      <c r="V53" s="271">
        <v>1.4999999999999999E-4</v>
      </c>
      <c r="W53" s="453">
        <f>V53/U53</f>
        <v>0.3</v>
      </c>
      <c r="X53" s="273" t="s">
        <v>132</v>
      </c>
      <c r="Y53" s="152"/>
      <c r="Z53" s="243">
        <v>0.95</v>
      </c>
      <c r="AA53" s="274">
        <v>5.0000000000000001E-4</v>
      </c>
      <c r="AB53" s="275">
        <v>6.9999999999999994E-5</v>
      </c>
      <c r="AC53" s="272">
        <f>AB53/AA53</f>
        <v>0.13999999999999999</v>
      </c>
      <c r="AD53" s="221" t="s">
        <v>132</v>
      </c>
      <c r="AE53" s="33"/>
      <c r="AF53" s="243">
        <v>0.95</v>
      </c>
      <c r="AG53" s="268">
        <v>5.0000000000000001E-4</v>
      </c>
      <c r="AH53" s="271">
        <v>6.0000000000000002E-5</v>
      </c>
      <c r="AI53" s="272">
        <f>AH53/AG53</f>
        <v>0.12</v>
      </c>
      <c r="AJ53" s="273" t="s">
        <v>132</v>
      </c>
    </row>
    <row r="54" spans="1:36" ht="14.5" customHeight="1" x14ac:dyDescent="0.35">
      <c r="A54" s="179"/>
      <c r="B54" s="202"/>
      <c r="C54" s="199"/>
      <c r="D54" s="215"/>
      <c r="E54" s="215"/>
      <c r="F54" s="215"/>
      <c r="G54" s="42" t="s">
        <v>133</v>
      </c>
      <c r="H54" s="169"/>
      <c r="I54" s="271"/>
      <c r="J54" s="455"/>
      <c r="K54" s="453"/>
      <c r="L54" s="169"/>
      <c r="M54" s="456"/>
      <c r="N54" s="271"/>
      <c r="O54" s="453"/>
      <c r="P54" s="169"/>
      <c r="Q54" s="456"/>
      <c r="R54" s="271"/>
      <c r="S54" s="453"/>
      <c r="T54" s="169"/>
      <c r="U54" s="456"/>
      <c r="V54" s="271"/>
      <c r="W54" s="453"/>
      <c r="X54" s="273"/>
      <c r="Y54" s="152"/>
      <c r="Z54" s="168"/>
      <c r="AA54" s="274"/>
      <c r="AB54" s="275"/>
      <c r="AC54" s="272"/>
      <c r="AD54" s="221"/>
      <c r="AE54" s="33"/>
      <c r="AF54" s="168"/>
      <c r="AG54" s="268"/>
      <c r="AH54" s="271"/>
      <c r="AI54" s="272"/>
      <c r="AJ54" s="273"/>
    </row>
    <row r="55" spans="1:36" ht="15" customHeight="1" x14ac:dyDescent="0.35">
      <c r="A55" s="179"/>
      <c r="B55" s="202"/>
      <c r="C55" s="199"/>
      <c r="D55" s="215"/>
      <c r="E55" s="215"/>
      <c r="F55" s="215"/>
      <c r="G55" s="16" t="s">
        <v>134</v>
      </c>
      <c r="H55" s="169"/>
      <c r="I55" s="271"/>
      <c r="J55" s="455"/>
      <c r="K55" s="453"/>
      <c r="L55" s="169"/>
      <c r="M55" s="456"/>
      <c r="N55" s="271"/>
      <c r="O55" s="453"/>
      <c r="P55" s="169"/>
      <c r="Q55" s="456"/>
      <c r="R55" s="271"/>
      <c r="S55" s="453"/>
      <c r="T55" s="169"/>
      <c r="U55" s="456"/>
      <c r="V55" s="271"/>
      <c r="W55" s="453"/>
      <c r="X55" s="273"/>
      <c r="Y55" s="152"/>
      <c r="Z55" s="168"/>
      <c r="AA55" s="274"/>
      <c r="AB55" s="275"/>
      <c r="AC55" s="272"/>
      <c r="AD55" s="221"/>
      <c r="AE55" s="33"/>
      <c r="AF55" s="168"/>
      <c r="AG55" s="268"/>
      <c r="AH55" s="271"/>
      <c r="AI55" s="272"/>
      <c r="AJ55" s="273"/>
    </row>
    <row r="56" spans="1:36" ht="16.149999999999999" hidden="1" customHeight="1" thickBot="1" x14ac:dyDescent="0.35">
      <c r="A56" s="179"/>
      <c r="B56" s="202"/>
      <c r="C56" s="42"/>
      <c r="D56" s="21"/>
      <c r="E56" s="215"/>
      <c r="F56" s="21"/>
      <c r="G56" s="16"/>
      <c r="H56" s="204" t="s">
        <v>135</v>
      </c>
      <c r="I56" s="204"/>
      <c r="J56" s="169" t="s">
        <v>136</v>
      </c>
      <c r="K56" s="169"/>
      <c r="L56" s="204" t="s">
        <v>135</v>
      </c>
      <c r="M56" s="204"/>
      <c r="N56" s="169" t="s">
        <v>136</v>
      </c>
      <c r="O56" s="169"/>
      <c r="P56" s="204" t="s">
        <v>135</v>
      </c>
      <c r="Q56" s="204"/>
      <c r="R56" s="169" t="s">
        <v>136</v>
      </c>
      <c r="S56" s="169"/>
      <c r="T56" s="204" t="s">
        <v>135</v>
      </c>
      <c r="U56" s="204"/>
      <c r="V56" s="169" t="s">
        <v>136</v>
      </c>
      <c r="W56" s="169"/>
      <c r="X56" s="33"/>
      <c r="Y56" s="33"/>
      <c r="Z56" s="179" t="s">
        <v>135</v>
      </c>
      <c r="AA56" s="179"/>
      <c r="AB56" s="168" t="s">
        <v>136</v>
      </c>
      <c r="AC56" s="168"/>
      <c r="AD56" s="16"/>
      <c r="AE56" s="33"/>
      <c r="AF56" s="204" t="s">
        <v>135</v>
      </c>
      <c r="AG56" s="204"/>
      <c r="AH56" s="169" t="s">
        <v>136</v>
      </c>
      <c r="AI56" s="169"/>
      <c r="AJ56" s="33"/>
    </row>
    <row r="57" spans="1:36" ht="14.5" customHeight="1" x14ac:dyDescent="0.35">
      <c r="A57" s="179"/>
      <c r="B57" s="202"/>
      <c r="C57" s="199" t="s">
        <v>137</v>
      </c>
      <c r="D57" s="215" t="s">
        <v>138</v>
      </c>
      <c r="E57" s="215"/>
      <c r="F57" s="215" t="s">
        <v>139</v>
      </c>
      <c r="G57" s="42" t="s">
        <v>140</v>
      </c>
      <c r="H57" s="169" t="s">
        <v>141</v>
      </c>
      <c r="I57" s="169"/>
      <c r="J57" s="204" t="s">
        <v>141</v>
      </c>
      <c r="K57" s="204"/>
      <c r="L57" s="169" t="s">
        <v>139</v>
      </c>
      <c r="M57" s="169"/>
      <c r="N57" s="204" t="s">
        <v>139</v>
      </c>
      <c r="O57" s="204"/>
      <c r="P57" s="169" t="s">
        <v>139</v>
      </c>
      <c r="Q57" s="169"/>
      <c r="R57" s="204" t="s">
        <v>139</v>
      </c>
      <c r="S57" s="204"/>
      <c r="T57" s="169" t="s">
        <v>139</v>
      </c>
      <c r="U57" s="169"/>
      <c r="V57" s="204" t="s">
        <v>141</v>
      </c>
      <c r="W57" s="204"/>
      <c r="X57" s="188" t="s">
        <v>142</v>
      </c>
      <c r="Y57" s="96"/>
      <c r="Z57" s="168" t="s">
        <v>139</v>
      </c>
      <c r="AA57" s="168"/>
      <c r="AB57" s="179" t="s">
        <v>141</v>
      </c>
      <c r="AC57" s="179"/>
      <c r="AD57" s="185" t="s">
        <v>142</v>
      </c>
      <c r="AE57" s="33"/>
      <c r="AF57" s="169" t="s">
        <v>139</v>
      </c>
      <c r="AG57" s="169"/>
      <c r="AH57" s="204" t="s">
        <v>141</v>
      </c>
      <c r="AI57" s="204"/>
      <c r="AJ57" s="188" t="s">
        <v>142</v>
      </c>
    </row>
    <row r="58" spans="1:36" ht="14.5" customHeight="1" x14ac:dyDescent="0.35">
      <c r="A58" s="179"/>
      <c r="B58" s="202"/>
      <c r="C58" s="199"/>
      <c r="D58" s="215"/>
      <c r="E58" s="215"/>
      <c r="F58" s="215"/>
      <c r="G58" s="42" t="s">
        <v>143</v>
      </c>
      <c r="H58" s="169"/>
      <c r="I58" s="169"/>
      <c r="J58" s="204"/>
      <c r="K58" s="204"/>
      <c r="L58" s="169"/>
      <c r="M58" s="169"/>
      <c r="N58" s="204"/>
      <c r="O58" s="204"/>
      <c r="P58" s="169"/>
      <c r="Q58" s="169"/>
      <c r="R58" s="204"/>
      <c r="S58" s="204"/>
      <c r="T58" s="169"/>
      <c r="U58" s="169"/>
      <c r="V58" s="204"/>
      <c r="W58" s="204"/>
      <c r="X58" s="188"/>
      <c r="Y58" s="96"/>
      <c r="Z58" s="168"/>
      <c r="AA58" s="168"/>
      <c r="AB58" s="179"/>
      <c r="AC58" s="179"/>
      <c r="AD58" s="185"/>
      <c r="AE58" s="33"/>
      <c r="AF58" s="169"/>
      <c r="AG58" s="169"/>
      <c r="AH58" s="204"/>
      <c r="AI58" s="204"/>
      <c r="AJ58" s="188"/>
    </row>
    <row r="59" spans="1:36" ht="15" customHeight="1" x14ac:dyDescent="0.35">
      <c r="A59" s="179"/>
      <c r="B59" s="202"/>
      <c r="C59" s="199"/>
      <c r="D59" s="215"/>
      <c r="E59" s="215"/>
      <c r="F59" s="215"/>
      <c r="G59" s="42" t="s">
        <v>144</v>
      </c>
      <c r="H59" s="169"/>
      <c r="I59" s="169"/>
      <c r="J59" s="204"/>
      <c r="K59" s="204"/>
      <c r="L59" s="169"/>
      <c r="M59" s="169"/>
      <c r="N59" s="204"/>
      <c r="O59" s="204"/>
      <c r="P59" s="169"/>
      <c r="Q59" s="169"/>
      <c r="R59" s="204"/>
      <c r="S59" s="204"/>
      <c r="T59" s="169"/>
      <c r="U59" s="169"/>
      <c r="V59" s="204"/>
      <c r="W59" s="204"/>
      <c r="X59" s="188"/>
      <c r="Y59" s="96"/>
      <c r="Z59" s="168"/>
      <c r="AA59" s="168"/>
      <c r="AB59" s="179"/>
      <c r="AC59" s="179"/>
      <c r="AD59" s="185"/>
      <c r="AE59" s="33"/>
      <c r="AF59" s="169"/>
      <c r="AG59" s="169"/>
      <c r="AH59" s="204"/>
      <c r="AI59" s="204"/>
      <c r="AJ59" s="188"/>
    </row>
    <row r="60" spans="1:36" ht="16.149999999999999" hidden="1" customHeight="1" thickBot="1" x14ac:dyDescent="0.35">
      <c r="A60" s="179"/>
      <c r="B60" s="202" t="s">
        <v>145</v>
      </c>
      <c r="C60" s="42"/>
      <c r="D60" s="21"/>
      <c r="E60" s="21"/>
      <c r="F60" s="21"/>
      <c r="G60" s="42"/>
      <c r="H60" s="204" t="s">
        <v>146</v>
      </c>
      <c r="I60" s="204"/>
      <c r="J60" s="169" t="s">
        <v>37</v>
      </c>
      <c r="K60" s="169"/>
      <c r="L60" s="204" t="s">
        <v>146</v>
      </c>
      <c r="M60" s="204"/>
      <c r="N60" s="169" t="s">
        <v>37</v>
      </c>
      <c r="O60" s="169"/>
      <c r="P60" s="204" t="s">
        <v>146</v>
      </c>
      <c r="Q60" s="204"/>
      <c r="R60" s="169" t="s">
        <v>37</v>
      </c>
      <c r="S60" s="169"/>
      <c r="T60" s="204" t="s">
        <v>146</v>
      </c>
      <c r="U60" s="204"/>
      <c r="V60" s="169" t="s">
        <v>37</v>
      </c>
      <c r="W60" s="169"/>
      <c r="X60" s="33"/>
      <c r="Y60" s="33"/>
      <c r="Z60" s="179" t="s">
        <v>146</v>
      </c>
      <c r="AA60" s="179"/>
      <c r="AB60" s="168" t="s">
        <v>37</v>
      </c>
      <c r="AC60" s="168"/>
      <c r="AD60" s="16"/>
      <c r="AE60" s="33"/>
      <c r="AF60" s="204" t="s">
        <v>146</v>
      </c>
      <c r="AG60" s="204"/>
      <c r="AH60" s="169" t="s">
        <v>37</v>
      </c>
      <c r="AI60" s="169"/>
      <c r="AJ60" s="33"/>
    </row>
    <row r="61" spans="1:36" ht="15.65" customHeight="1" x14ac:dyDescent="0.35">
      <c r="A61" s="179"/>
      <c r="B61" s="202"/>
      <c r="C61" s="202" t="s">
        <v>147</v>
      </c>
      <c r="D61" s="202" t="s">
        <v>148</v>
      </c>
      <c r="E61" s="216">
        <v>0.1</v>
      </c>
      <c r="F61" s="265" t="s">
        <v>149</v>
      </c>
      <c r="G61" s="42" t="s">
        <v>150</v>
      </c>
      <c r="H61" s="204" t="s">
        <v>149</v>
      </c>
      <c r="I61" s="204"/>
      <c r="J61" s="204" t="s">
        <v>151</v>
      </c>
      <c r="K61" s="204"/>
      <c r="L61" s="204" t="s">
        <v>149</v>
      </c>
      <c r="M61" s="204"/>
      <c r="N61" s="204" t="s">
        <v>151</v>
      </c>
      <c r="O61" s="204"/>
      <c r="P61" s="204" t="s">
        <v>149</v>
      </c>
      <c r="Q61" s="204"/>
      <c r="R61" s="204" t="s">
        <v>151</v>
      </c>
      <c r="S61" s="204"/>
      <c r="T61" s="204" t="s">
        <v>149</v>
      </c>
      <c r="U61" s="204"/>
      <c r="V61" s="204" t="s">
        <v>151</v>
      </c>
      <c r="W61" s="204"/>
      <c r="X61" s="188" t="s">
        <v>152</v>
      </c>
      <c r="Y61" s="96"/>
      <c r="Z61" s="179" t="s">
        <v>149</v>
      </c>
      <c r="AA61" s="179"/>
      <c r="AB61" s="179" t="s">
        <v>151</v>
      </c>
      <c r="AC61" s="179"/>
      <c r="AD61" s="185" t="s">
        <v>152</v>
      </c>
      <c r="AE61" s="33"/>
      <c r="AF61" s="204" t="s">
        <v>149</v>
      </c>
      <c r="AG61" s="204"/>
      <c r="AH61" s="204" t="s">
        <v>151</v>
      </c>
      <c r="AI61" s="204"/>
      <c r="AJ61" s="188" t="s">
        <v>152</v>
      </c>
    </row>
    <row r="62" spans="1:36" ht="15.65" customHeight="1" x14ac:dyDescent="0.35">
      <c r="A62" s="179"/>
      <c r="B62" s="202"/>
      <c r="C62" s="202"/>
      <c r="D62" s="202"/>
      <c r="E62" s="216"/>
      <c r="F62" s="265"/>
      <c r="G62" s="42" t="s">
        <v>153</v>
      </c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188"/>
      <c r="Y62" s="96"/>
      <c r="Z62" s="179"/>
      <c r="AA62" s="179"/>
      <c r="AB62" s="179"/>
      <c r="AC62" s="179"/>
      <c r="AD62" s="185"/>
      <c r="AE62" s="33"/>
      <c r="AF62" s="204"/>
      <c r="AG62" s="204"/>
      <c r="AH62" s="204"/>
      <c r="AI62" s="204"/>
      <c r="AJ62" s="188"/>
    </row>
    <row r="63" spans="1:36" ht="16.149999999999999" customHeight="1" x14ac:dyDescent="0.35">
      <c r="A63" s="179"/>
      <c r="B63" s="202"/>
      <c r="C63" s="202"/>
      <c r="D63" s="202"/>
      <c r="E63" s="216"/>
      <c r="F63" s="265"/>
      <c r="G63" s="34" t="s">
        <v>154</v>
      </c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188"/>
      <c r="Y63" s="96"/>
      <c r="Z63" s="179"/>
      <c r="AA63" s="179"/>
      <c r="AB63" s="179"/>
      <c r="AC63" s="179"/>
      <c r="AD63" s="185"/>
      <c r="AE63" s="33"/>
      <c r="AF63" s="204"/>
      <c r="AG63" s="204"/>
      <c r="AH63" s="204"/>
      <c r="AI63" s="204"/>
      <c r="AJ63" s="188"/>
    </row>
    <row r="64" spans="1:36" ht="16.5" hidden="1" customHeight="1" thickBot="1" x14ac:dyDescent="0.35">
      <c r="A64" s="179"/>
      <c r="B64" s="202"/>
      <c r="C64" s="18"/>
      <c r="D64" s="18"/>
      <c r="E64" s="216"/>
      <c r="F64" s="79"/>
      <c r="G64" s="34"/>
      <c r="H64" s="169" t="s">
        <v>155</v>
      </c>
      <c r="I64" s="169"/>
      <c r="J64" s="169" t="s">
        <v>156</v>
      </c>
      <c r="K64" s="169"/>
      <c r="L64" s="169" t="s">
        <v>155</v>
      </c>
      <c r="M64" s="169"/>
      <c r="N64" s="169" t="s">
        <v>156</v>
      </c>
      <c r="O64" s="169"/>
      <c r="P64" s="169" t="s">
        <v>155</v>
      </c>
      <c r="Q64" s="169"/>
      <c r="R64" s="169" t="s">
        <v>156</v>
      </c>
      <c r="S64" s="169"/>
      <c r="T64" s="169" t="s">
        <v>155</v>
      </c>
      <c r="U64" s="169"/>
      <c r="V64" s="169" t="s">
        <v>156</v>
      </c>
      <c r="W64" s="169"/>
      <c r="X64" s="33"/>
      <c r="Y64" s="33"/>
      <c r="Z64" s="168" t="s">
        <v>155</v>
      </c>
      <c r="AA64" s="168"/>
      <c r="AB64" s="168" t="s">
        <v>156</v>
      </c>
      <c r="AC64" s="168"/>
      <c r="AD64" s="16"/>
      <c r="AE64" s="33"/>
      <c r="AF64" s="169" t="s">
        <v>155</v>
      </c>
      <c r="AG64" s="169"/>
      <c r="AH64" s="169" t="s">
        <v>156</v>
      </c>
      <c r="AI64" s="169"/>
      <c r="AJ64" s="33"/>
    </row>
    <row r="65" spans="1:36" ht="28" x14ac:dyDescent="0.35">
      <c r="A65" s="179"/>
      <c r="B65" s="202"/>
      <c r="C65" s="19" t="s">
        <v>157</v>
      </c>
      <c r="D65" s="18" t="s">
        <v>158</v>
      </c>
      <c r="E65" s="216"/>
      <c r="F65" s="79" t="s">
        <v>159</v>
      </c>
      <c r="G65" s="34" t="s">
        <v>160</v>
      </c>
      <c r="H65" s="169" t="s">
        <v>161</v>
      </c>
      <c r="I65" s="169"/>
      <c r="J65" s="169" t="s">
        <v>162</v>
      </c>
      <c r="K65" s="169"/>
      <c r="L65" s="169" t="s">
        <v>161</v>
      </c>
      <c r="M65" s="169"/>
      <c r="N65" s="169">
        <v>27</v>
      </c>
      <c r="O65" s="169"/>
      <c r="P65" s="169" t="s">
        <v>161</v>
      </c>
      <c r="Q65" s="169"/>
      <c r="R65" s="169" t="s">
        <v>163</v>
      </c>
      <c r="S65" s="169"/>
      <c r="T65" s="169" t="s">
        <v>161</v>
      </c>
      <c r="U65" s="169"/>
      <c r="V65" s="169" t="s">
        <v>164</v>
      </c>
      <c r="W65" s="169"/>
      <c r="X65" s="83" t="s">
        <v>165</v>
      </c>
      <c r="Y65" s="83"/>
      <c r="Z65" s="168" t="s">
        <v>161</v>
      </c>
      <c r="AA65" s="168"/>
      <c r="AB65" s="168" t="s">
        <v>164</v>
      </c>
      <c r="AC65" s="168"/>
      <c r="AD65" s="82" t="s">
        <v>165</v>
      </c>
      <c r="AE65" s="33"/>
      <c r="AF65" s="169" t="s">
        <v>161</v>
      </c>
      <c r="AG65" s="169"/>
      <c r="AH65" s="169" t="s">
        <v>164</v>
      </c>
      <c r="AI65" s="169"/>
      <c r="AJ65" s="83" t="s">
        <v>165</v>
      </c>
    </row>
    <row r="66" spans="1:36" ht="16.5" hidden="1" customHeight="1" thickBot="1" x14ac:dyDescent="0.35">
      <c r="A66" s="179"/>
      <c r="B66" s="202"/>
      <c r="C66" s="19"/>
      <c r="D66" s="18"/>
      <c r="E66" s="216"/>
      <c r="F66" s="79"/>
      <c r="G66" s="43"/>
      <c r="H66" s="169" t="s">
        <v>166</v>
      </c>
      <c r="I66" s="169"/>
      <c r="J66" s="169" t="s">
        <v>167</v>
      </c>
      <c r="K66" s="169"/>
      <c r="L66" s="169" t="s">
        <v>166</v>
      </c>
      <c r="M66" s="169"/>
      <c r="N66" s="169" t="s">
        <v>167</v>
      </c>
      <c r="O66" s="169"/>
      <c r="P66" s="169" t="s">
        <v>166</v>
      </c>
      <c r="Q66" s="169"/>
      <c r="R66" s="169" t="s">
        <v>167</v>
      </c>
      <c r="S66" s="169"/>
      <c r="T66" s="169" t="s">
        <v>166</v>
      </c>
      <c r="U66" s="169"/>
      <c r="V66" s="169" t="s">
        <v>167</v>
      </c>
      <c r="W66" s="169"/>
      <c r="X66" s="33"/>
      <c r="Y66" s="33"/>
      <c r="Z66" s="168" t="s">
        <v>166</v>
      </c>
      <c r="AA66" s="168"/>
      <c r="AB66" s="168" t="s">
        <v>167</v>
      </c>
      <c r="AC66" s="168"/>
      <c r="AD66" s="16"/>
      <c r="AE66" s="33"/>
      <c r="AF66" s="169" t="s">
        <v>166</v>
      </c>
      <c r="AG66" s="169"/>
      <c r="AH66" s="169" t="s">
        <v>167</v>
      </c>
      <c r="AI66" s="169"/>
      <c r="AJ66" s="33"/>
    </row>
    <row r="67" spans="1:36" ht="28" x14ac:dyDescent="0.35">
      <c r="A67" s="179"/>
      <c r="B67" s="202"/>
      <c r="C67" s="37" t="s">
        <v>168</v>
      </c>
      <c r="D67" s="18" t="s">
        <v>169</v>
      </c>
      <c r="E67" s="216"/>
      <c r="F67" s="79" t="s">
        <v>170</v>
      </c>
      <c r="G67" s="82" t="s">
        <v>171</v>
      </c>
      <c r="H67" s="246">
        <v>44927</v>
      </c>
      <c r="I67" s="246"/>
      <c r="J67" s="247" t="s">
        <v>151</v>
      </c>
      <c r="K67" s="247"/>
      <c r="L67" s="246">
        <v>44927</v>
      </c>
      <c r="M67" s="246"/>
      <c r="N67" s="247" t="s">
        <v>151</v>
      </c>
      <c r="O67" s="247"/>
      <c r="P67" s="246">
        <v>44927</v>
      </c>
      <c r="Q67" s="246"/>
      <c r="R67" s="247" t="s">
        <v>151</v>
      </c>
      <c r="S67" s="247"/>
      <c r="T67" s="246">
        <v>44927</v>
      </c>
      <c r="U67" s="246"/>
      <c r="V67" s="247" t="s">
        <v>172</v>
      </c>
      <c r="W67" s="247"/>
      <c r="X67" s="83" t="s">
        <v>173</v>
      </c>
      <c r="Y67" s="83"/>
      <c r="Z67" s="244">
        <v>44927</v>
      </c>
      <c r="AA67" s="244"/>
      <c r="AB67" s="245" t="s">
        <v>172</v>
      </c>
      <c r="AC67" s="245"/>
      <c r="AD67" s="82" t="s">
        <v>173</v>
      </c>
      <c r="AE67" s="33"/>
      <c r="AF67" s="246">
        <v>44927</v>
      </c>
      <c r="AG67" s="246"/>
      <c r="AH67" s="247" t="s">
        <v>172</v>
      </c>
      <c r="AI67" s="247"/>
      <c r="AJ67" s="83" t="s">
        <v>173</v>
      </c>
    </row>
    <row r="68" spans="1:36" ht="16.5" hidden="1" customHeight="1" thickBot="1" x14ac:dyDescent="0.35">
      <c r="A68" s="30"/>
      <c r="B68" s="189" t="s">
        <v>174</v>
      </c>
      <c r="C68" s="37"/>
      <c r="D68" s="18"/>
      <c r="E68" s="20"/>
      <c r="F68" s="79"/>
      <c r="G68" s="82"/>
      <c r="H68" s="169" t="s">
        <v>175</v>
      </c>
      <c r="I68" s="169"/>
      <c r="J68" s="169" t="s">
        <v>37</v>
      </c>
      <c r="K68" s="169"/>
      <c r="L68" s="169" t="s">
        <v>175</v>
      </c>
      <c r="M68" s="169"/>
      <c r="N68" s="169" t="s">
        <v>37</v>
      </c>
      <c r="O68" s="169"/>
      <c r="P68" s="169" t="s">
        <v>175</v>
      </c>
      <c r="Q68" s="169"/>
      <c r="R68" s="169" t="s">
        <v>37</v>
      </c>
      <c r="S68" s="169"/>
      <c r="T68" s="169" t="s">
        <v>175</v>
      </c>
      <c r="U68" s="169"/>
      <c r="V68" s="169" t="s">
        <v>37</v>
      </c>
      <c r="W68" s="169"/>
      <c r="X68" s="33"/>
      <c r="Y68" s="33"/>
      <c r="Z68" s="168" t="s">
        <v>175</v>
      </c>
      <c r="AA68" s="168"/>
      <c r="AB68" s="168" t="s">
        <v>37</v>
      </c>
      <c r="AC68" s="168"/>
      <c r="AD68" s="16"/>
      <c r="AE68" s="33"/>
      <c r="AF68" s="169" t="s">
        <v>175</v>
      </c>
      <c r="AG68" s="169"/>
      <c r="AH68" s="169" t="s">
        <v>37</v>
      </c>
      <c r="AI68" s="169"/>
      <c r="AJ68" s="33"/>
    </row>
    <row r="69" spans="1:36" x14ac:dyDescent="0.35">
      <c r="A69" s="179" t="s">
        <v>176</v>
      </c>
      <c r="B69" s="189"/>
      <c r="C69" s="199" t="s">
        <v>177</v>
      </c>
      <c r="D69" s="42" t="s">
        <v>178</v>
      </c>
      <c r="E69" s="47">
        <v>0.05</v>
      </c>
      <c r="F69" s="20" t="s">
        <v>179</v>
      </c>
      <c r="G69" s="82" t="s">
        <v>180</v>
      </c>
      <c r="H69" s="180" t="s">
        <v>181</v>
      </c>
      <c r="I69" s="180"/>
      <c r="J69" s="169">
        <v>1</v>
      </c>
      <c r="K69" s="169"/>
      <c r="L69" s="180" t="s">
        <v>181</v>
      </c>
      <c r="M69" s="180"/>
      <c r="N69" s="169">
        <v>1</v>
      </c>
      <c r="O69" s="169"/>
      <c r="P69" s="180" t="s">
        <v>181</v>
      </c>
      <c r="Q69" s="180"/>
      <c r="R69" s="169">
        <v>3</v>
      </c>
      <c r="S69" s="169"/>
      <c r="T69" s="180" t="s">
        <v>181</v>
      </c>
      <c r="U69" s="180"/>
      <c r="V69" s="169">
        <v>3</v>
      </c>
      <c r="W69" s="169"/>
      <c r="X69" s="188" t="s">
        <v>182</v>
      </c>
      <c r="Y69" s="96"/>
      <c r="Z69" s="162" t="s">
        <v>181</v>
      </c>
      <c r="AA69" s="162"/>
      <c r="AB69" s="168">
        <v>3</v>
      </c>
      <c r="AC69" s="168"/>
      <c r="AD69" s="185" t="s">
        <v>182</v>
      </c>
      <c r="AE69" s="33"/>
      <c r="AF69" s="180" t="s">
        <v>181</v>
      </c>
      <c r="AG69" s="180"/>
      <c r="AH69" s="169">
        <v>3</v>
      </c>
      <c r="AI69" s="169"/>
      <c r="AJ69" s="188" t="s">
        <v>182</v>
      </c>
    </row>
    <row r="70" spans="1:36" x14ac:dyDescent="0.35">
      <c r="A70" s="179"/>
      <c r="B70" s="189"/>
      <c r="C70" s="199"/>
      <c r="D70" s="42" t="s">
        <v>183</v>
      </c>
      <c r="E70" s="231">
        <v>0.05</v>
      </c>
      <c r="F70" s="20">
        <v>0.75</v>
      </c>
      <c r="G70" s="82" t="s">
        <v>184</v>
      </c>
      <c r="H70" s="238">
        <v>0.75</v>
      </c>
      <c r="I70" s="238"/>
      <c r="J70" s="238"/>
      <c r="K70" s="238"/>
      <c r="L70" s="238">
        <v>0.75</v>
      </c>
      <c r="M70" s="238"/>
      <c r="N70" s="238"/>
      <c r="O70" s="238"/>
      <c r="P70" s="238">
        <v>0.75</v>
      </c>
      <c r="Q70" s="238"/>
      <c r="R70" s="239">
        <v>0.75</v>
      </c>
      <c r="S70" s="239"/>
      <c r="T70" s="238">
        <v>0.75</v>
      </c>
      <c r="U70" s="238"/>
      <c r="V70" s="239">
        <v>0.75</v>
      </c>
      <c r="W70" s="239"/>
      <c r="X70" s="188"/>
      <c r="Y70" s="96"/>
      <c r="Z70" s="242">
        <v>0.75</v>
      </c>
      <c r="AA70" s="242"/>
      <c r="AB70" s="243">
        <v>0.75</v>
      </c>
      <c r="AC70" s="243"/>
      <c r="AD70" s="185"/>
      <c r="AE70" s="33"/>
      <c r="AF70" s="238">
        <v>0.75</v>
      </c>
      <c r="AG70" s="238"/>
      <c r="AH70" s="239">
        <v>0.75</v>
      </c>
      <c r="AI70" s="239"/>
      <c r="AJ70" s="188"/>
    </row>
    <row r="71" spans="1:36" ht="16.5" hidden="1" customHeight="1" thickBot="1" x14ac:dyDescent="0.35">
      <c r="A71" s="179"/>
      <c r="B71" s="189"/>
      <c r="C71" s="42"/>
      <c r="D71" s="42"/>
      <c r="E71" s="231"/>
      <c r="F71" s="20"/>
      <c r="G71" s="82"/>
      <c r="H71" s="190" t="s">
        <v>185</v>
      </c>
      <c r="I71" s="190"/>
      <c r="J71" s="169" t="s">
        <v>37</v>
      </c>
      <c r="K71" s="169"/>
      <c r="L71" s="190" t="s">
        <v>185</v>
      </c>
      <c r="M71" s="190"/>
      <c r="N71" s="169" t="s">
        <v>37</v>
      </c>
      <c r="O71" s="169"/>
      <c r="P71" s="190" t="s">
        <v>185</v>
      </c>
      <c r="Q71" s="190"/>
      <c r="R71" s="169" t="s">
        <v>37</v>
      </c>
      <c r="S71" s="169"/>
      <c r="T71" s="190" t="s">
        <v>185</v>
      </c>
      <c r="U71" s="190"/>
      <c r="V71" s="169" t="s">
        <v>37</v>
      </c>
      <c r="W71" s="169"/>
      <c r="X71" s="33"/>
      <c r="Y71" s="33"/>
      <c r="Z71" s="195" t="s">
        <v>185</v>
      </c>
      <c r="AA71" s="195"/>
      <c r="AB71" s="168" t="s">
        <v>37</v>
      </c>
      <c r="AC71" s="168"/>
      <c r="AD71" s="16"/>
      <c r="AE71" s="33"/>
      <c r="AF71" s="190" t="s">
        <v>185</v>
      </c>
      <c r="AG71" s="190"/>
      <c r="AH71" s="169" t="s">
        <v>37</v>
      </c>
      <c r="AI71" s="169"/>
      <c r="AJ71" s="33"/>
    </row>
    <row r="72" spans="1:36" ht="14.5" customHeight="1" x14ac:dyDescent="0.35">
      <c r="A72" s="179"/>
      <c r="B72" s="189"/>
      <c r="C72" s="199" t="s">
        <v>186</v>
      </c>
      <c r="D72" s="199" t="s">
        <v>187</v>
      </c>
      <c r="E72" s="215"/>
      <c r="F72" s="216" t="s">
        <v>188</v>
      </c>
      <c r="G72" s="82" t="s">
        <v>189</v>
      </c>
      <c r="H72" s="169" t="s">
        <v>190</v>
      </c>
      <c r="I72" s="169"/>
      <c r="J72" s="169" t="s">
        <v>190</v>
      </c>
      <c r="K72" s="169"/>
      <c r="L72" s="169" t="s">
        <v>190</v>
      </c>
      <c r="M72" s="169"/>
      <c r="N72" s="169" t="s">
        <v>190</v>
      </c>
      <c r="O72" s="169"/>
      <c r="P72" s="169" t="s">
        <v>190</v>
      </c>
      <c r="Q72" s="169"/>
      <c r="R72" s="169" t="s">
        <v>190</v>
      </c>
      <c r="S72" s="169"/>
      <c r="T72" s="169" t="s">
        <v>190</v>
      </c>
      <c r="U72" s="169"/>
      <c r="V72" s="169" t="s">
        <v>190</v>
      </c>
      <c r="W72" s="169"/>
      <c r="X72" s="273" t="s">
        <v>191</v>
      </c>
      <c r="Y72" s="152"/>
      <c r="Z72" s="168" t="s">
        <v>190</v>
      </c>
      <c r="AA72" s="168"/>
      <c r="AB72" s="168" t="s">
        <v>190</v>
      </c>
      <c r="AC72" s="168"/>
      <c r="AD72" s="221" t="s">
        <v>191</v>
      </c>
      <c r="AE72" s="33"/>
      <c r="AF72" s="169" t="s">
        <v>190</v>
      </c>
      <c r="AG72" s="169"/>
      <c r="AH72" s="169" t="s">
        <v>192</v>
      </c>
      <c r="AI72" s="169"/>
      <c r="AJ72" s="188" t="s">
        <v>193</v>
      </c>
    </row>
    <row r="73" spans="1:36" ht="15" customHeight="1" x14ac:dyDescent="0.35">
      <c r="A73" s="179"/>
      <c r="B73" s="189"/>
      <c r="C73" s="199"/>
      <c r="D73" s="199"/>
      <c r="E73" s="215"/>
      <c r="F73" s="216"/>
      <c r="G73" s="82" t="s">
        <v>194</v>
      </c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273"/>
      <c r="Y73" s="152"/>
      <c r="Z73" s="168"/>
      <c r="AA73" s="168"/>
      <c r="AB73" s="168"/>
      <c r="AC73" s="168"/>
      <c r="AD73" s="221"/>
      <c r="AE73" s="33"/>
      <c r="AF73" s="169"/>
      <c r="AG73" s="169"/>
      <c r="AH73" s="169"/>
      <c r="AI73" s="169"/>
      <c r="AJ73" s="188"/>
    </row>
    <row r="74" spans="1:36" ht="16.5" hidden="1" customHeight="1" thickBot="1" x14ac:dyDescent="0.35">
      <c r="A74" s="179"/>
      <c r="B74" s="189"/>
      <c r="C74" s="42"/>
      <c r="D74" s="42"/>
      <c r="E74" s="215"/>
      <c r="F74" s="20"/>
      <c r="G74" s="82"/>
      <c r="H74" s="190" t="s">
        <v>195</v>
      </c>
      <c r="I74" s="190"/>
      <c r="J74" s="190" t="s">
        <v>37</v>
      </c>
      <c r="K74" s="190"/>
      <c r="L74" s="190" t="s">
        <v>195</v>
      </c>
      <c r="M74" s="190"/>
      <c r="N74" s="190" t="s">
        <v>37</v>
      </c>
      <c r="O74" s="190"/>
      <c r="P74" s="190" t="s">
        <v>195</v>
      </c>
      <c r="Q74" s="190"/>
      <c r="R74" s="190" t="s">
        <v>37</v>
      </c>
      <c r="S74" s="190"/>
      <c r="T74" s="190" t="s">
        <v>195</v>
      </c>
      <c r="U74" s="190"/>
      <c r="V74" s="190" t="s">
        <v>37</v>
      </c>
      <c r="W74" s="190"/>
      <c r="X74" s="33"/>
      <c r="Y74" s="33"/>
      <c r="Z74" s="195" t="s">
        <v>195</v>
      </c>
      <c r="AA74" s="195"/>
      <c r="AB74" s="195" t="s">
        <v>37</v>
      </c>
      <c r="AC74" s="195"/>
      <c r="AD74" s="16"/>
      <c r="AE74" s="33"/>
      <c r="AF74" s="190" t="s">
        <v>195</v>
      </c>
      <c r="AG74" s="190"/>
      <c r="AH74" s="190" t="s">
        <v>37</v>
      </c>
      <c r="AI74" s="190"/>
      <c r="AJ74" s="33"/>
    </row>
    <row r="75" spans="1:36" ht="19.899999999999999" customHeight="1" x14ac:dyDescent="0.35">
      <c r="A75" s="179"/>
      <c r="B75" s="189"/>
      <c r="C75" s="215" t="s">
        <v>196</v>
      </c>
      <c r="D75" s="199" t="s">
        <v>197</v>
      </c>
      <c r="E75" s="215"/>
      <c r="F75" s="216" t="s">
        <v>198</v>
      </c>
      <c r="G75" s="84" t="s">
        <v>199</v>
      </c>
      <c r="H75" s="457" t="s">
        <v>200</v>
      </c>
      <c r="I75" s="457"/>
      <c r="J75" s="203">
        <v>0.86</v>
      </c>
      <c r="K75" s="204"/>
      <c r="L75" s="457" t="s">
        <v>200</v>
      </c>
      <c r="M75" s="457"/>
      <c r="N75" s="203">
        <v>0.86</v>
      </c>
      <c r="O75" s="204"/>
      <c r="P75" s="457" t="s">
        <v>200</v>
      </c>
      <c r="Q75" s="457"/>
      <c r="R75" s="203">
        <v>0.86</v>
      </c>
      <c r="S75" s="204"/>
      <c r="T75" s="457" t="s">
        <v>200</v>
      </c>
      <c r="U75" s="457"/>
      <c r="V75" s="203">
        <v>0.86</v>
      </c>
      <c r="W75" s="204"/>
      <c r="X75" s="188" t="s">
        <v>201</v>
      </c>
      <c r="Y75" s="96"/>
      <c r="Z75" s="202" t="s">
        <v>200</v>
      </c>
      <c r="AA75" s="202"/>
      <c r="AB75" s="214">
        <v>0.86</v>
      </c>
      <c r="AC75" s="179"/>
      <c r="AD75" s="185" t="s">
        <v>201</v>
      </c>
      <c r="AE75" s="33"/>
      <c r="AF75" s="202" t="s">
        <v>200</v>
      </c>
      <c r="AG75" s="202"/>
      <c r="AH75" s="203"/>
      <c r="AI75" s="204"/>
      <c r="AJ75" s="188" t="s">
        <v>202</v>
      </c>
    </row>
    <row r="76" spans="1:36" ht="19.899999999999999" customHeight="1" x14ac:dyDescent="0.35">
      <c r="A76" s="179"/>
      <c r="B76" s="189"/>
      <c r="C76" s="215"/>
      <c r="D76" s="199"/>
      <c r="E76" s="215"/>
      <c r="F76" s="216"/>
      <c r="G76" s="19" t="s">
        <v>203</v>
      </c>
      <c r="H76" s="457"/>
      <c r="I76" s="457"/>
      <c r="J76" s="204"/>
      <c r="K76" s="204"/>
      <c r="L76" s="457"/>
      <c r="M76" s="457"/>
      <c r="N76" s="204"/>
      <c r="O76" s="204"/>
      <c r="P76" s="457"/>
      <c r="Q76" s="457"/>
      <c r="R76" s="204"/>
      <c r="S76" s="204"/>
      <c r="T76" s="457"/>
      <c r="U76" s="457"/>
      <c r="V76" s="204"/>
      <c r="W76" s="204"/>
      <c r="X76" s="188"/>
      <c r="Y76" s="96"/>
      <c r="Z76" s="202"/>
      <c r="AA76" s="202"/>
      <c r="AB76" s="179"/>
      <c r="AC76" s="179"/>
      <c r="AD76" s="185"/>
      <c r="AE76" s="33"/>
      <c r="AF76" s="202"/>
      <c r="AG76" s="202"/>
      <c r="AH76" s="204"/>
      <c r="AI76" s="204"/>
      <c r="AJ76" s="188"/>
    </row>
    <row r="77" spans="1:36" ht="16.5" hidden="1" customHeight="1" thickBot="1" x14ac:dyDescent="0.35">
      <c r="A77" s="179"/>
      <c r="B77" s="189"/>
      <c r="C77" s="215"/>
      <c r="D77" s="42"/>
      <c r="E77" s="215"/>
      <c r="F77" s="20"/>
      <c r="G77" s="19"/>
      <c r="H77" s="169" t="s">
        <v>204</v>
      </c>
      <c r="I77" s="169"/>
      <c r="J77" s="169" t="s">
        <v>37</v>
      </c>
      <c r="K77" s="169"/>
      <c r="L77" s="169" t="s">
        <v>204</v>
      </c>
      <c r="M77" s="169"/>
      <c r="N77" s="169" t="s">
        <v>37</v>
      </c>
      <c r="O77" s="169"/>
      <c r="P77" s="169" t="s">
        <v>204</v>
      </c>
      <c r="Q77" s="169"/>
      <c r="R77" s="169" t="s">
        <v>37</v>
      </c>
      <c r="S77" s="169"/>
      <c r="T77" s="169" t="s">
        <v>204</v>
      </c>
      <c r="U77" s="169"/>
      <c r="V77" s="169" t="s">
        <v>37</v>
      </c>
      <c r="W77" s="169"/>
      <c r="X77" s="33"/>
      <c r="Y77" s="33"/>
      <c r="Z77" s="168" t="s">
        <v>204</v>
      </c>
      <c r="AA77" s="168"/>
      <c r="AB77" s="168" t="s">
        <v>37</v>
      </c>
      <c r="AC77" s="168"/>
      <c r="AD77" s="16"/>
      <c r="AE77" s="33"/>
      <c r="AF77" s="168" t="s">
        <v>204</v>
      </c>
      <c r="AG77" s="168"/>
      <c r="AH77" s="169" t="s">
        <v>37</v>
      </c>
      <c r="AI77" s="169"/>
      <c r="AJ77" s="33"/>
    </row>
    <row r="78" spans="1:36" x14ac:dyDescent="0.35">
      <c r="A78" s="179"/>
      <c r="B78" s="189"/>
      <c r="C78" s="215"/>
      <c r="D78" s="199" t="s">
        <v>205</v>
      </c>
      <c r="E78" s="215"/>
      <c r="F78" s="14" t="s">
        <v>206</v>
      </c>
      <c r="G78" s="84" t="s">
        <v>207</v>
      </c>
      <c r="H78" s="180" t="s">
        <v>208</v>
      </c>
      <c r="I78" s="180"/>
      <c r="J78" s="180"/>
      <c r="K78" s="180"/>
      <c r="L78" s="180" t="s">
        <v>208</v>
      </c>
      <c r="M78" s="180"/>
      <c r="N78" s="180"/>
      <c r="O78" s="180"/>
      <c r="P78" s="180" t="s">
        <v>208</v>
      </c>
      <c r="Q78" s="180"/>
      <c r="R78" s="180" t="s">
        <v>151</v>
      </c>
      <c r="S78" s="180"/>
      <c r="T78" s="180" t="s">
        <v>208</v>
      </c>
      <c r="U78" s="180"/>
      <c r="V78" s="180" t="s">
        <v>151</v>
      </c>
      <c r="W78" s="180"/>
      <c r="X78" s="33" t="s">
        <v>209</v>
      </c>
      <c r="Y78" s="33"/>
      <c r="Z78" s="162" t="s">
        <v>208</v>
      </c>
      <c r="AA78" s="162"/>
      <c r="AB78" s="162" t="s">
        <v>210</v>
      </c>
      <c r="AC78" s="162"/>
      <c r="AD78" s="16" t="s">
        <v>211</v>
      </c>
      <c r="AE78" s="33"/>
      <c r="AF78" s="162" t="s">
        <v>208</v>
      </c>
      <c r="AG78" s="162"/>
      <c r="AH78" s="180"/>
      <c r="AI78" s="180"/>
      <c r="AJ78" s="33" t="s">
        <v>212</v>
      </c>
    </row>
    <row r="79" spans="1:36" x14ac:dyDescent="0.35">
      <c r="A79" s="179"/>
      <c r="B79" s="189"/>
      <c r="C79" s="215"/>
      <c r="D79" s="199"/>
      <c r="E79" s="215"/>
      <c r="F79" s="14" t="s">
        <v>213</v>
      </c>
      <c r="G79" s="84" t="s">
        <v>214</v>
      </c>
      <c r="H79" s="180" t="s">
        <v>215</v>
      </c>
      <c r="I79" s="180"/>
      <c r="J79" s="180"/>
      <c r="K79" s="180"/>
      <c r="L79" s="180" t="s">
        <v>215</v>
      </c>
      <c r="M79" s="180"/>
      <c r="N79" s="180"/>
      <c r="O79" s="180"/>
      <c r="P79" s="180" t="s">
        <v>215</v>
      </c>
      <c r="Q79" s="180"/>
      <c r="R79" s="180"/>
      <c r="S79" s="180"/>
      <c r="T79" s="180" t="s">
        <v>215</v>
      </c>
      <c r="U79" s="180"/>
      <c r="V79" s="180"/>
      <c r="W79" s="180"/>
      <c r="X79" s="33"/>
      <c r="Y79" s="33"/>
      <c r="Z79" s="162" t="s">
        <v>215</v>
      </c>
      <c r="AA79" s="162"/>
      <c r="AB79" s="162"/>
      <c r="AC79" s="162"/>
      <c r="AD79" s="16"/>
      <c r="AE79" s="33"/>
      <c r="AF79" s="162" t="s">
        <v>215</v>
      </c>
      <c r="AG79" s="162"/>
      <c r="AH79" s="180"/>
      <c r="AI79" s="180"/>
      <c r="AJ79" s="33" t="s">
        <v>212</v>
      </c>
    </row>
    <row r="80" spans="1:36" ht="16.5" hidden="1" customHeight="1" thickBot="1" x14ac:dyDescent="0.35">
      <c r="A80" s="179"/>
      <c r="B80" s="189"/>
      <c r="C80" s="86"/>
      <c r="D80" s="42"/>
      <c r="E80" s="215"/>
      <c r="F80" s="14"/>
      <c r="G80" s="84"/>
      <c r="H80" s="169" t="s">
        <v>216</v>
      </c>
      <c r="I80" s="169"/>
      <c r="J80" s="190" t="s">
        <v>37</v>
      </c>
      <c r="K80" s="190"/>
      <c r="L80" s="204" t="s">
        <v>216</v>
      </c>
      <c r="M80" s="204"/>
      <c r="N80" s="190" t="s">
        <v>37</v>
      </c>
      <c r="O80" s="190"/>
      <c r="P80" s="204" t="s">
        <v>216</v>
      </c>
      <c r="Q80" s="204"/>
      <c r="R80" s="190" t="s">
        <v>37</v>
      </c>
      <c r="S80" s="190"/>
      <c r="T80" s="204" t="s">
        <v>216</v>
      </c>
      <c r="U80" s="204"/>
      <c r="V80" s="190" t="s">
        <v>37</v>
      </c>
      <c r="W80" s="190"/>
      <c r="X80" s="33"/>
      <c r="Y80" s="33"/>
      <c r="Z80" s="179" t="s">
        <v>216</v>
      </c>
      <c r="AA80" s="179"/>
      <c r="AB80" s="195" t="s">
        <v>37</v>
      </c>
      <c r="AC80" s="195"/>
      <c r="AD80" s="16"/>
      <c r="AE80" s="33"/>
      <c r="AF80" s="179" t="s">
        <v>216</v>
      </c>
      <c r="AG80" s="179"/>
      <c r="AH80" s="190" t="s">
        <v>37</v>
      </c>
      <c r="AI80" s="190"/>
      <c r="AJ80" s="33"/>
    </row>
    <row r="81" spans="1:36" ht="28" x14ac:dyDescent="0.35">
      <c r="A81" s="179"/>
      <c r="B81" s="189"/>
      <c r="C81" s="86" t="s">
        <v>217</v>
      </c>
      <c r="D81" s="42" t="s">
        <v>218</v>
      </c>
      <c r="E81" s="215"/>
      <c r="F81" s="20" t="s">
        <v>219</v>
      </c>
      <c r="G81" s="82" t="s">
        <v>220</v>
      </c>
      <c r="H81" s="180" t="s">
        <v>221</v>
      </c>
      <c r="I81" s="180"/>
      <c r="J81" s="180"/>
      <c r="K81" s="180"/>
      <c r="L81" s="180" t="s">
        <v>221</v>
      </c>
      <c r="M81" s="180"/>
      <c r="N81" s="180"/>
      <c r="O81" s="180"/>
      <c r="P81" s="180" t="s">
        <v>221</v>
      </c>
      <c r="Q81" s="180"/>
      <c r="R81" s="180"/>
      <c r="S81" s="180"/>
      <c r="T81" s="180" t="s">
        <v>221</v>
      </c>
      <c r="U81" s="180"/>
      <c r="V81" s="180"/>
      <c r="W81" s="180"/>
      <c r="X81" s="33"/>
      <c r="Y81" s="33"/>
      <c r="Z81" s="162" t="s">
        <v>221</v>
      </c>
      <c r="AA81" s="162"/>
      <c r="AB81" s="162"/>
      <c r="AC81" s="162"/>
      <c r="AD81" s="16"/>
      <c r="AE81" s="33"/>
      <c r="AF81" s="162" t="s">
        <v>221</v>
      </c>
      <c r="AG81" s="162"/>
      <c r="AH81" s="180"/>
      <c r="AI81" s="180"/>
      <c r="AJ81" s="188" t="s">
        <v>202</v>
      </c>
    </row>
    <row r="82" spans="1:36" ht="16.5" hidden="1" customHeight="1" thickBot="1" x14ac:dyDescent="0.35">
      <c r="A82" s="179"/>
      <c r="B82" s="189" t="s">
        <v>222</v>
      </c>
      <c r="C82" s="21"/>
      <c r="D82" s="21"/>
      <c r="E82" s="21"/>
      <c r="F82" s="20"/>
      <c r="G82" s="14"/>
      <c r="H82" s="169" t="s">
        <v>223</v>
      </c>
      <c r="I82" s="169"/>
      <c r="J82" s="169" t="s">
        <v>37</v>
      </c>
      <c r="K82" s="169"/>
      <c r="L82" s="169" t="s">
        <v>223</v>
      </c>
      <c r="M82" s="169"/>
      <c r="N82" s="169" t="s">
        <v>37</v>
      </c>
      <c r="O82" s="169"/>
      <c r="P82" s="169" t="s">
        <v>223</v>
      </c>
      <c r="Q82" s="169"/>
      <c r="R82" s="169" t="s">
        <v>37</v>
      </c>
      <c r="S82" s="169"/>
      <c r="T82" s="169" t="s">
        <v>223</v>
      </c>
      <c r="U82" s="169"/>
      <c r="V82" s="169" t="s">
        <v>37</v>
      </c>
      <c r="W82" s="169"/>
      <c r="X82" s="33"/>
      <c r="Y82" s="33"/>
      <c r="Z82" s="168" t="s">
        <v>223</v>
      </c>
      <c r="AA82" s="168"/>
      <c r="AB82" s="168" t="s">
        <v>37</v>
      </c>
      <c r="AC82" s="168"/>
      <c r="AD82" s="16"/>
      <c r="AE82" s="33"/>
      <c r="AF82" s="168" t="s">
        <v>223</v>
      </c>
      <c r="AG82" s="168"/>
      <c r="AH82" s="169" t="s">
        <v>37</v>
      </c>
      <c r="AI82" s="169"/>
      <c r="AJ82" s="188"/>
    </row>
    <row r="83" spans="1:36" ht="32.25" customHeight="1" x14ac:dyDescent="0.35">
      <c r="A83" s="179"/>
      <c r="B83" s="189"/>
      <c r="C83" s="185" t="s">
        <v>224</v>
      </c>
      <c r="D83" s="42" t="s">
        <v>225</v>
      </c>
      <c r="E83" s="186">
        <v>0.05</v>
      </c>
      <c r="F83" s="79" t="s">
        <v>226</v>
      </c>
      <c r="G83" s="82" t="s">
        <v>227</v>
      </c>
      <c r="H83" s="180">
        <v>0</v>
      </c>
      <c r="I83" s="180"/>
      <c r="J83" s="180" t="s">
        <v>228</v>
      </c>
      <c r="K83" s="180"/>
      <c r="L83" s="180">
        <v>0</v>
      </c>
      <c r="M83" s="180"/>
      <c r="N83" s="180"/>
      <c r="O83" s="180"/>
      <c r="P83" s="180">
        <v>0</v>
      </c>
      <c r="Q83" s="180"/>
      <c r="R83" s="180"/>
      <c r="S83" s="180"/>
      <c r="T83" s="180">
        <v>0</v>
      </c>
      <c r="U83" s="180"/>
      <c r="V83" s="180"/>
      <c r="W83" s="180"/>
      <c r="X83" s="33"/>
      <c r="Y83" s="33"/>
      <c r="Z83" s="162">
        <v>0</v>
      </c>
      <c r="AA83" s="162"/>
      <c r="AB83" s="162"/>
      <c r="AC83" s="162"/>
      <c r="AD83" s="16"/>
      <c r="AE83" s="33"/>
      <c r="AF83" s="162">
        <v>0</v>
      </c>
      <c r="AG83" s="162"/>
      <c r="AH83" s="180"/>
      <c r="AI83" s="180"/>
      <c r="AJ83" s="83" t="s">
        <v>229</v>
      </c>
    </row>
    <row r="84" spans="1:36" ht="16.149999999999999" hidden="1" customHeight="1" thickBot="1" x14ac:dyDescent="0.35">
      <c r="A84" s="179"/>
      <c r="B84" s="189"/>
      <c r="C84" s="185"/>
      <c r="D84" s="42"/>
      <c r="E84" s="186"/>
      <c r="F84" s="79"/>
      <c r="G84" s="82"/>
      <c r="H84" s="204" t="s">
        <v>230</v>
      </c>
      <c r="I84" s="204"/>
      <c r="J84" s="169" t="s">
        <v>37</v>
      </c>
      <c r="K84" s="169"/>
      <c r="L84" s="204" t="s">
        <v>230</v>
      </c>
      <c r="M84" s="204"/>
      <c r="N84" s="169" t="s">
        <v>37</v>
      </c>
      <c r="O84" s="169"/>
      <c r="P84" s="204" t="s">
        <v>230</v>
      </c>
      <c r="Q84" s="204"/>
      <c r="R84" s="169" t="s">
        <v>37</v>
      </c>
      <c r="S84" s="169"/>
      <c r="T84" s="204" t="s">
        <v>230</v>
      </c>
      <c r="U84" s="204"/>
      <c r="V84" s="169" t="s">
        <v>37</v>
      </c>
      <c r="W84" s="169"/>
      <c r="X84" s="33"/>
      <c r="Y84" s="33"/>
      <c r="Z84" s="179" t="s">
        <v>230</v>
      </c>
      <c r="AA84" s="179"/>
      <c r="AB84" s="168" t="s">
        <v>37</v>
      </c>
      <c r="AC84" s="168"/>
      <c r="AD84" s="16"/>
      <c r="AE84" s="33"/>
      <c r="AF84" s="179" t="s">
        <v>230</v>
      </c>
      <c r="AG84" s="179"/>
      <c r="AH84" s="169" t="s">
        <v>37</v>
      </c>
      <c r="AI84" s="169"/>
      <c r="AJ84" s="33"/>
    </row>
    <row r="85" spans="1:36" ht="25.15" customHeight="1" x14ac:dyDescent="0.35">
      <c r="A85" s="179"/>
      <c r="B85" s="189"/>
      <c r="C85" s="185"/>
      <c r="D85" s="42" t="s">
        <v>231</v>
      </c>
      <c r="E85" s="186"/>
      <c r="F85" s="79" t="s">
        <v>232</v>
      </c>
      <c r="G85" s="82" t="s">
        <v>233</v>
      </c>
      <c r="H85" s="180" t="s">
        <v>234</v>
      </c>
      <c r="I85" s="180"/>
      <c r="J85" s="169" t="s">
        <v>235</v>
      </c>
      <c r="K85" s="169"/>
      <c r="L85" s="180" t="s">
        <v>234</v>
      </c>
      <c r="M85" s="180"/>
      <c r="N85" s="169" t="s">
        <v>235</v>
      </c>
      <c r="O85" s="169"/>
      <c r="P85" s="180" t="s">
        <v>234</v>
      </c>
      <c r="Q85" s="180"/>
      <c r="R85" s="169" t="s">
        <v>235</v>
      </c>
      <c r="S85" s="169"/>
      <c r="T85" s="180" t="s">
        <v>234</v>
      </c>
      <c r="U85" s="180"/>
      <c r="V85" s="169" t="s">
        <v>235</v>
      </c>
      <c r="W85" s="169"/>
      <c r="X85" s="33"/>
      <c r="Y85" s="33"/>
      <c r="Z85" s="162" t="s">
        <v>234</v>
      </c>
      <c r="AA85" s="162"/>
      <c r="AB85" s="168" t="s">
        <v>235</v>
      </c>
      <c r="AC85" s="168"/>
      <c r="AD85" s="16"/>
      <c r="AE85" s="33"/>
      <c r="AF85" s="162" t="s">
        <v>234</v>
      </c>
      <c r="AG85" s="162"/>
      <c r="AH85" s="169"/>
      <c r="AI85" s="169"/>
      <c r="AJ85" s="83" t="s">
        <v>229</v>
      </c>
    </row>
    <row r="86" spans="1:36" ht="16.149999999999999" hidden="1" customHeight="1" thickBot="1" x14ac:dyDescent="0.35">
      <c r="A86" s="179"/>
      <c r="B86" s="189"/>
      <c r="C86" s="19"/>
      <c r="D86" s="42"/>
      <c r="E86" s="186"/>
      <c r="F86" s="79"/>
      <c r="G86" s="82"/>
      <c r="H86" s="169" t="s">
        <v>236</v>
      </c>
      <c r="I86" s="169"/>
      <c r="J86" s="169" t="s">
        <v>37</v>
      </c>
      <c r="K86" s="169"/>
      <c r="L86" s="169" t="s">
        <v>236</v>
      </c>
      <c r="M86" s="169"/>
      <c r="N86" s="169" t="s">
        <v>37</v>
      </c>
      <c r="O86" s="169"/>
      <c r="P86" s="169" t="s">
        <v>236</v>
      </c>
      <c r="Q86" s="169"/>
      <c r="R86" s="169" t="s">
        <v>37</v>
      </c>
      <c r="S86" s="169"/>
      <c r="T86" s="169" t="s">
        <v>236</v>
      </c>
      <c r="U86" s="169"/>
      <c r="V86" s="169" t="s">
        <v>37</v>
      </c>
      <c r="W86" s="169"/>
      <c r="X86" s="33"/>
      <c r="Y86" s="33"/>
      <c r="Z86" s="168" t="s">
        <v>236</v>
      </c>
      <c r="AA86" s="168"/>
      <c r="AB86" s="168" t="s">
        <v>37</v>
      </c>
      <c r="AC86" s="168"/>
      <c r="AD86" s="16"/>
      <c r="AE86" s="33"/>
      <c r="AF86" s="168" t="s">
        <v>236</v>
      </c>
      <c r="AG86" s="168"/>
      <c r="AH86" s="169"/>
      <c r="AI86" s="169"/>
      <c r="AJ86" s="83" t="s">
        <v>229</v>
      </c>
    </row>
    <row r="87" spans="1:36" ht="30" customHeight="1" x14ac:dyDescent="0.35">
      <c r="A87" s="179"/>
      <c r="B87" s="189"/>
      <c r="C87" s="87" t="s">
        <v>237</v>
      </c>
      <c r="D87" s="42" t="s">
        <v>238</v>
      </c>
      <c r="E87" s="186"/>
      <c r="F87" s="79" t="s">
        <v>239</v>
      </c>
      <c r="G87" s="82" t="s">
        <v>240</v>
      </c>
      <c r="H87" s="180" t="s">
        <v>239</v>
      </c>
      <c r="I87" s="180"/>
      <c r="J87" s="169" t="s">
        <v>151</v>
      </c>
      <c r="K87" s="169"/>
      <c r="L87" s="180" t="s">
        <v>239</v>
      </c>
      <c r="M87" s="180"/>
      <c r="N87" s="169" t="s">
        <v>151</v>
      </c>
      <c r="O87" s="169"/>
      <c r="P87" s="180" t="s">
        <v>239</v>
      </c>
      <c r="Q87" s="180"/>
      <c r="R87" s="169" t="s">
        <v>151</v>
      </c>
      <c r="S87" s="169"/>
      <c r="T87" s="180" t="s">
        <v>239</v>
      </c>
      <c r="U87" s="180"/>
      <c r="V87" s="169" t="s">
        <v>151</v>
      </c>
      <c r="W87" s="169"/>
      <c r="X87" s="33"/>
      <c r="Y87" s="33"/>
      <c r="Z87" s="162" t="s">
        <v>239</v>
      </c>
      <c r="AA87" s="162"/>
      <c r="AB87" s="168" t="s">
        <v>151</v>
      </c>
      <c r="AC87" s="168"/>
      <c r="AD87" s="16"/>
      <c r="AE87" s="33"/>
      <c r="AF87" s="162" t="s">
        <v>239</v>
      </c>
      <c r="AG87" s="162"/>
      <c r="AH87" s="169"/>
      <c r="AI87" s="169"/>
      <c r="AJ87" s="83" t="s">
        <v>229</v>
      </c>
    </row>
    <row r="91" spans="1:36" x14ac:dyDescent="0.35">
      <c r="I91" s="89"/>
    </row>
    <row r="96" spans="1:36" ht="16.5" x14ac:dyDescent="0.35">
      <c r="AD96" s="90"/>
    </row>
    <row r="97" spans="30:30" ht="16.5" x14ac:dyDescent="0.35">
      <c r="AD97" s="90"/>
    </row>
    <row r="98" spans="30:30" ht="16.5" x14ac:dyDescent="0.35">
      <c r="AD98" s="90"/>
    </row>
    <row r="99" spans="30:30" ht="16.5" x14ac:dyDescent="0.35">
      <c r="AD99" s="90"/>
    </row>
    <row r="100" spans="30:30" ht="16.5" x14ac:dyDescent="0.35">
      <c r="AD100" s="90"/>
    </row>
    <row r="101" spans="30:30" ht="16.5" x14ac:dyDescent="0.35">
      <c r="AD101" s="90"/>
    </row>
    <row r="102" spans="30:30" ht="16.5" x14ac:dyDescent="0.35">
      <c r="AD102" s="90"/>
    </row>
    <row r="103" spans="30:30" ht="16.5" x14ac:dyDescent="0.35">
      <c r="AD103" s="90"/>
    </row>
    <row r="104" spans="30:30" ht="16.5" x14ac:dyDescent="0.35">
      <c r="AD104" s="90"/>
    </row>
    <row r="105" spans="30:30" ht="16.5" x14ac:dyDescent="0.35">
      <c r="AD105" s="90"/>
    </row>
    <row r="106" spans="30:30" ht="16.5" x14ac:dyDescent="0.35">
      <c r="AD106" s="90"/>
    </row>
    <row r="107" spans="30:30" ht="16.5" x14ac:dyDescent="0.35">
      <c r="AD107" s="90"/>
    </row>
    <row r="108" spans="30:30" ht="16.5" x14ac:dyDescent="0.35">
      <c r="AD108" s="90"/>
    </row>
    <row r="109" spans="30:30" ht="16.5" x14ac:dyDescent="0.35">
      <c r="AD109" s="90"/>
    </row>
  </sheetData>
  <mergeCells count="667">
    <mergeCell ref="T87:U87"/>
    <mergeCell ref="V87:W87"/>
    <mergeCell ref="Z87:AA87"/>
    <mergeCell ref="AB87:AC87"/>
    <mergeCell ref="AF87:AG87"/>
    <mergeCell ref="AH87:AI87"/>
    <mergeCell ref="H87:I87"/>
    <mergeCell ref="J87:K87"/>
    <mergeCell ref="L87:M87"/>
    <mergeCell ref="N87:O87"/>
    <mergeCell ref="P87:Q87"/>
    <mergeCell ref="R87:S87"/>
    <mergeCell ref="T86:U86"/>
    <mergeCell ref="V86:W86"/>
    <mergeCell ref="Z86:AA86"/>
    <mergeCell ref="AB86:AC86"/>
    <mergeCell ref="AF86:AG86"/>
    <mergeCell ref="AH86:AI86"/>
    <mergeCell ref="H86:I86"/>
    <mergeCell ref="J86:K86"/>
    <mergeCell ref="L86:M86"/>
    <mergeCell ref="N86:O86"/>
    <mergeCell ref="P86:Q86"/>
    <mergeCell ref="R86:S86"/>
    <mergeCell ref="Z83:AA83"/>
    <mergeCell ref="AB83:AC83"/>
    <mergeCell ref="T85:U85"/>
    <mergeCell ref="V85:W85"/>
    <mergeCell ref="Z85:AA85"/>
    <mergeCell ref="AB85:AC85"/>
    <mergeCell ref="AF85:AG85"/>
    <mergeCell ref="AH85:AI85"/>
    <mergeCell ref="Z84:AA84"/>
    <mergeCell ref="AB84:AC84"/>
    <mergeCell ref="AF84:AG84"/>
    <mergeCell ref="AH84:AI84"/>
    <mergeCell ref="L84:M84"/>
    <mergeCell ref="N84:O84"/>
    <mergeCell ref="P84:Q84"/>
    <mergeCell ref="R84:S84"/>
    <mergeCell ref="T84:U84"/>
    <mergeCell ref="V84:W84"/>
    <mergeCell ref="P83:Q83"/>
    <mergeCell ref="R83:S83"/>
    <mergeCell ref="T83:U83"/>
    <mergeCell ref="V83:W83"/>
    <mergeCell ref="L81:M81"/>
    <mergeCell ref="N81:O81"/>
    <mergeCell ref="P81:Q81"/>
    <mergeCell ref="R81:S81"/>
    <mergeCell ref="Z82:AA82"/>
    <mergeCell ref="AB82:AC82"/>
    <mergeCell ref="AF82:AG82"/>
    <mergeCell ref="AH82:AI82"/>
    <mergeCell ref="C83:C85"/>
    <mergeCell ref="E83:E87"/>
    <mergeCell ref="H83:I83"/>
    <mergeCell ref="J83:K83"/>
    <mergeCell ref="L83:M83"/>
    <mergeCell ref="N83:O83"/>
    <mergeCell ref="H85:I85"/>
    <mergeCell ref="J85:K85"/>
    <mergeCell ref="L85:M85"/>
    <mergeCell ref="N85:O85"/>
    <mergeCell ref="P85:Q85"/>
    <mergeCell ref="R85:S85"/>
    <mergeCell ref="AF83:AG83"/>
    <mergeCell ref="AH83:AI83"/>
    <mergeCell ref="H84:I84"/>
    <mergeCell ref="J84:K84"/>
    <mergeCell ref="AF80:AG80"/>
    <mergeCell ref="AH80:AI80"/>
    <mergeCell ref="Z79:AA79"/>
    <mergeCell ref="AB79:AC79"/>
    <mergeCell ref="AF79:AG79"/>
    <mergeCell ref="AH79:AI79"/>
    <mergeCell ref="AJ81:AJ82"/>
    <mergeCell ref="B82:B87"/>
    <mergeCell ref="H82:I82"/>
    <mergeCell ref="J82:K82"/>
    <mergeCell ref="L82:M82"/>
    <mergeCell ref="N82:O82"/>
    <mergeCell ref="P82:Q82"/>
    <mergeCell ref="R82:S82"/>
    <mergeCell ref="T82:U82"/>
    <mergeCell ref="V82:W82"/>
    <mergeCell ref="T81:U81"/>
    <mergeCell ref="V81:W81"/>
    <mergeCell ref="Z81:AA81"/>
    <mergeCell ref="AB81:AC81"/>
    <mergeCell ref="AF81:AG81"/>
    <mergeCell ref="AH81:AI81"/>
    <mergeCell ref="H81:I81"/>
    <mergeCell ref="J81:K81"/>
    <mergeCell ref="P78:Q78"/>
    <mergeCell ref="R78:S78"/>
    <mergeCell ref="T78:U78"/>
    <mergeCell ref="V78:W78"/>
    <mergeCell ref="Z78:AA78"/>
    <mergeCell ref="AB78:AC78"/>
    <mergeCell ref="T80:U80"/>
    <mergeCell ref="V80:W80"/>
    <mergeCell ref="Z80:AA80"/>
    <mergeCell ref="AB80:AC80"/>
    <mergeCell ref="AB77:AC77"/>
    <mergeCell ref="AF77:AG77"/>
    <mergeCell ref="AH77:AI77"/>
    <mergeCell ref="D78:D79"/>
    <mergeCell ref="H78:I78"/>
    <mergeCell ref="J78:K78"/>
    <mergeCell ref="L78:M78"/>
    <mergeCell ref="N78:O78"/>
    <mergeCell ref="H80:I80"/>
    <mergeCell ref="J80:K80"/>
    <mergeCell ref="L80:M80"/>
    <mergeCell ref="N80:O80"/>
    <mergeCell ref="P80:Q80"/>
    <mergeCell ref="R80:S80"/>
    <mergeCell ref="AF78:AG78"/>
    <mergeCell ref="AH78:AI78"/>
    <mergeCell ref="H79:I79"/>
    <mergeCell ref="J79:K79"/>
    <mergeCell ref="L79:M79"/>
    <mergeCell ref="N79:O79"/>
    <mergeCell ref="P79:Q79"/>
    <mergeCell ref="R79:S79"/>
    <mergeCell ref="T79:U79"/>
    <mergeCell ref="V79:W79"/>
    <mergeCell ref="AF75:AG76"/>
    <mergeCell ref="AH75:AI76"/>
    <mergeCell ref="AJ75:AJ76"/>
    <mergeCell ref="H77:I77"/>
    <mergeCell ref="J77:K77"/>
    <mergeCell ref="L77:M77"/>
    <mergeCell ref="N77:O77"/>
    <mergeCell ref="P77:Q77"/>
    <mergeCell ref="R77:S77"/>
    <mergeCell ref="T77:U77"/>
    <mergeCell ref="T75:U76"/>
    <mergeCell ref="V75:W76"/>
    <mergeCell ref="X75:X76"/>
    <mergeCell ref="Z75:AA76"/>
    <mergeCell ref="AB75:AC76"/>
    <mergeCell ref="AD75:AD76"/>
    <mergeCell ref="H75:I76"/>
    <mergeCell ref="J75:K76"/>
    <mergeCell ref="L75:M76"/>
    <mergeCell ref="N75:O76"/>
    <mergeCell ref="P75:Q76"/>
    <mergeCell ref="R75:S76"/>
    <mergeCell ref="V77:W77"/>
    <mergeCell ref="Z77:AA77"/>
    <mergeCell ref="AJ72:AJ73"/>
    <mergeCell ref="H74:I74"/>
    <mergeCell ref="J74:K74"/>
    <mergeCell ref="L74:M74"/>
    <mergeCell ref="N74:O74"/>
    <mergeCell ref="P74:Q74"/>
    <mergeCell ref="R74:S74"/>
    <mergeCell ref="R72:S73"/>
    <mergeCell ref="T72:U73"/>
    <mergeCell ref="V72:W73"/>
    <mergeCell ref="X72:X73"/>
    <mergeCell ref="Z72:AA73"/>
    <mergeCell ref="AB72:AC73"/>
    <mergeCell ref="T74:U74"/>
    <mergeCell ref="V74:W74"/>
    <mergeCell ref="Z74:AA74"/>
    <mergeCell ref="AB74:AC74"/>
    <mergeCell ref="AF74:AG74"/>
    <mergeCell ref="AH74:AI74"/>
    <mergeCell ref="AD72:AD73"/>
    <mergeCell ref="AF72:AG73"/>
    <mergeCell ref="AH72:AI73"/>
    <mergeCell ref="AF71:AG71"/>
    <mergeCell ref="AH71:AI71"/>
    <mergeCell ref="C72:C73"/>
    <mergeCell ref="D72:D73"/>
    <mergeCell ref="F72:F73"/>
    <mergeCell ref="H72:I73"/>
    <mergeCell ref="J72:K73"/>
    <mergeCell ref="L72:M73"/>
    <mergeCell ref="N72:O73"/>
    <mergeCell ref="AH69:AI69"/>
    <mergeCell ref="AJ69:AJ70"/>
    <mergeCell ref="E70:E81"/>
    <mergeCell ref="H70:I70"/>
    <mergeCell ref="J70:K70"/>
    <mergeCell ref="L70:M70"/>
    <mergeCell ref="N70:O70"/>
    <mergeCell ref="P70:Q70"/>
    <mergeCell ref="R70:S70"/>
    <mergeCell ref="T70:U70"/>
    <mergeCell ref="V69:W69"/>
    <mergeCell ref="X69:X70"/>
    <mergeCell ref="Z69:AA69"/>
    <mergeCell ref="AB69:AC69"/>
    <mergeCell ref="AD69:AD70"/>
    <mergeCell ref="AF69:AG69"/>
    <mergeCell ref="V70:W70"/>
    <mergeCell ref="Z70:AA70"/>
    <mergeCell ref="AB70:AC70"/>
    <mergeCell ref="AF70:AG70"/>
    <mergeCell ref="AH70:AI70"/>
    <mergeCell ref="H71:I71"/>
    <mergeCell ref="J71:K71"/>
    <mergeCell ref="L71:M71"/>
    <mergeCell ref="AH68:AI68"/>
    <mergeCell ref="A69:A87"/>
    <mergeCell ref="C69:C70"/>
    <mergeCell ref="H69:I69"/>
    <mergeCell ref="J69:K69"/>
    <mergeCell ref="L69:M69"/>
    <mergeCell ref="N69:O69"/>
    <mergeCell ref="P69:Q69"/>
    <mergeCell ref="R69:S69"/>
    <mergeCell ref="T69:U69"/>
    <mergeCell ref="R68:S68"/>
    <mergeCell ref="T68:U68"/>
    <mergeCell ref="V68:W68"/>
    <mergeCell ref="Z68:AA68"/>
    <mergeCell ref="AB68:AC68"/>
    <mergeCell ref="AF68:AG68"/>
    <mergeCell ref="B68:B81"/>
    <mergeCell ref="H68:I68"/>
    <mergeCell ref="J68:K68"/>
    <mergeCell ref="L68:M68"/>
    <mergeCell ref="N68:O68"/>
    <mergeCell ref="P68:Q68"/>
    <mergeCell ref="P72:Q73"/>
    <mergeCell ref="C75:C79"/>
    <mergeCell ref="AF67:AG67"/>
    <mergeCell ref="AH67:AI67"/>
    <mergeCell ref="Z66:AA66"/>
    <mergeCell ref="AB66:AC66"/>
    <mergeCell ref="AF66:AG66"/>
    <mergeCell ref="AH66:AI66"/>
    <mergeCell ref="H67:I67"/>
    <mergeCell ref="J67:K67"/>
    <mergeCell ref="L67:M67"/>
    <mergeCell ref="N67:O67"/>
    <mergeCell ref="P67:Q67"/>
    <mergeCell ref="R67:S67"/>
    <mergeCell ref="T66:U66"/>
    <mergeCell ref="V66:W66"/>
    <mergeCell ref="R65:S65"/>
    <mergeCell ref="T65:U65"/>
    <mergeCell ref="V65:W65"/>
    <mergeCell ref="Z65:AA65"/>
    <mergeCell ref="AB65:AC65"/>
    <mergeCell ref="D75:D76"/>
    <mergeCell ref="F75:F76"/>
    <mergeCell ref="T67:U67"/>
    <mergeCell ref="V67:W67"/>
    <mergeCell ref="Z67:AA67"/>
    <mergeCell ref="AB67:AC67"/>
    <mergeCell ref="N71:O71"/>
    <mergeCell ref="P71:Q71"/>
    <mergeCell ref="R71:S71"/>
    <mergeCell ref="T71:U71"/>
    <mergeCell ref="V71:W71"/>
    <mergeCell ref="Z71:AA71"/>
    <mergeCell ref="AB71:AC71"/>
    <mergeCell ref="AJ61:AJ63"/>
    <mergeCell ref="H64:I64"/>
    <mergeCell ref="J64:K64"/>
    <mergeCell ref="L64:M64"/>
    <mergeCell ref="N64:O64"/>
    <mergeCell ref="P64:Q64"/>
    <mergeCell ref="R64:S64"/>
    <mergeCell ref="R61:S63"/>
    <mergeCell ref="T61:U63"/>
    <mergeCell ref="V61:W63"/>
    <mergeCell ref="X61:X63"/>
    <mergeCell ref="Z61:AA63"/>
    <mergeCell ref="AB61:AC63"/>
    <mergeCell ref="T64:U64"/>
    <mergeCell ref="V64:W64"/>
    <mergeCell ref="Z64:AA64"/>
    <mergeCell ref="AB64:AC64"/>
    <mergeCell ref="AF64:AG64"/>
    <mergeCell ref="AH64:AI64"/>
    <mergeCell ref="AD61:AD63"/>
    <mergeCell ref="AF61:AG63"/>
    <mergeCell ref="AH61:AI63"/>
    <mergeCell ref="AH60:AI60"/>
    <mergeCell ref="C61:C63"/>
    <mergeCell ref="D61:D63"/>
    <mergeCell ref="E61:E67"/>
    <mergeCell ref="F61:F63"/>
    <mergeCell ref="H61:I63"/>
    <mergeCell ref="J61:K63"/>
    <mergeCell ref="L61:M63"/>
    <mergeCell ref="N61:O63"/>
    <mergeCell ref="P61:Q63"/>
    <mergeCell ref="R60:S60"/>
    <mergeCell ref="T60:U60"/>
    <mergeCell ref="V60:W60"/>
    <mergeCell ref="Z60:AA60"/>
    <mergeCell ref="AB60:AC60"/>
    <mergeCell ref="AF60:AG60"/>
    <mergeCell ref="AF65:AG65"/>
    <mergeCell ref="AH65:AI65"/>
    <mergeCell ref="H66:I66"/>
    <mergeCell ref="J66:K66"/>
    <mergeCell ref="L66:M66"/>
    <mergeCell ref="N66:O66"/>
    <mergeCell ref="P66:Q66"/>
    <mergeCell ref="R66:S66"/>
    <mergeCell ref="B60:B67"/>
    <mergeCell ref="H60:I60"/>
    <mergeCell ref="J60:K60"/>
    <mergeCell ref="L60:M60"/>
    <mergeCell ref="N60:O60"/>
    <mergeCell ref="P60:Q60"/>
    <mergeCell ref="H65:I65"/>
    <mergeCell ref="J65:K65"/>
    <mergeCell ref="L65:M65"/>
    <mergeCell ref="N65:O65"/>
    <mergeCell ref="P65:Q65"/>
    <mergeCell ref="AB57:AC59"/>
    <mergeCell ref="AD57:AD59"/>
    <mergeCell ref="AF57:AG59"/>
    <mergeCell ref="AH57:AI59"/>
    <mergeCell ref="AJ57:AJ59"/>
    <mergeCell ref="N57:O59"/>
    <mergeCell ref="P57:Q59"/>
    <mergeCell ref="R57:S59"/>
    <mergeCell ref="T57:U59"/>
    <mergeCell ref="V57:W59"/>
    <mergeCell ref="X57:X59"/>
    <mergeCell ref="C57:C59"/>
    <mergeCell ref="D57:D59"/>
    <mergeCell ref="F57:F59"/>
    <mergeCell ref="H57:I59"/>
    <mergeCell ref="J57:K59"/>
    <mergeCell ref="L57:M59"/>
    <mergeCell ref="T56:U56"/>
    <mergeCell ref="V56:W56"/>
    <mergeCell ref="Z56:AA56"/>
    <mergeCell ref="Z57:AA59"/>
    <mergeCell ref="AB56:AC56"/>
    <mergeCell ref="AF56:AG56"/>
    <mergeCell ref="AH56:AI56"/>
    <mergeCell ref="H56:I56"/>
    <mergeCell ref="J56:K56"/>
    <mergeCell ref="L56:M56"/>
    <mergeCell ref="N56:O56"/>
    <mergeCell ref="P56:Q56"/>
    <mergeCell ref="R56:S56"/>
    <mergeCell ref="AD53:AD55"/>
    <mergeCell ref="AF53:AF55"/>
    <mergeCell ref="AG53:AG55"/>
    <mergeCell ref="AH53:AH55"/>
    <mergeCell ref="AI53:AI55"/>
    <mergeCell ref="AJ53:AJ55"/>
    <mergeCell ref="W53:W55"/>
    <mergeCell ref="X53:X55"/>
    <mergeCell ref="Z53:Z55"/>
    <mergeCell ref="AA53:AA55"/>
    <mergeCell ref="AB53:AB55"/>
    <mergeCell ref="AC53:AC55"/>
    <mergeCell ref="T53:T55"/>
    <mergeCell ref="U53:U55"/>
    <mergeCell ref="V53:V55"/>
    <mergeCell ref="K53:K55"/>
    <mergeCell ref="L53:L55"/>
    <mergeCell ref="M53:M55"/>
    <mergeCell ref="N53:N55"/>
    <mergeCell ref="O53:O55"/>
    <mergeCell ref="P53:P55"/>
    <mergeCell ref="C53:C55"/>
    <mergeCell ref="D53:D55"/>
    <mergeCell ref="F53:F55"/>
    <mergeCell ref="H53:H55"/>
    <mergeCell ref="I53:I55"/>
    <mergeCell ref="J53:J55"/>
    <mergeCell ref="AD48:AD51"/>
    <mergeCell ref="AF48:AF51"/>
    <mergeCell ref="AG48:AG51"/>
    <mergeCell ref="Q48:Q51"/>
    <mergeCell ref="R48:R51"/>
    <mergeCell ref="S48:S51"/>
    <mergeCell ref="T48:T51"/>
    <mergeCell ref="U48:U51"/>
    <mergeCell ref="V48:V51"/>
    <mergeCell ref="K48:K51"/>
    <mergeCell ref="L48:L51"/>
    <mergeCell ref="M48:M51"/>
    <mergeCell ref="N48:N51"/>
    <mergeCell ref="O48:O51"/>
    <mergeCell ref="P48:P51"/>
    <mergeCell ref="Q53:Q55"/>
    <mergeCell ref="R53:R55"/>
    <mergeCell ref="S53:S55"/>
    <mergeCell ref="AH48:AH51"/>
    <mergeCell ref="AI48:AI51"/>
    <mergeCell ref="AJ48:AJ51"/>
    <mergeCell ref="W48:W51"/>
    <mergeCell ref="X48:X51"/>
    <mergeCell ref="Z48:Z51"/>
    <mergeCell ref="AA48:AA51"/>
    <mergeCell ref="AB48:AB51"/>
    <mergeCell ref="AC48:AC51"/>
    <mergeCell ref="J48:J51"/>
    <mergeCell ref="Z43:Z46"/>
    <mergeCell ref="AA43:AA46"/>
    <mergeCell ref="AB43:AB46"/>
    <mergeCell ref="AC43:AC46"/>
    <mergeCell ref="AD43:AD46"/>
    <mergeCell ref="AF43:AF46"/>
    <mergeCell ref="S43:S46"/>
    <mergeCell ref="T43:T46"/>
    <mergeCell ref="U43:U46"/>
    <mergeCell ref="V43:V46"/>
    <mergeCell ref="W43:W46"/>
    <mergeCell ref="X43:X46"/>
    <mergeCell ref="M43:M46"/>
    <mergeCell ref="N43:N46"/>
    <mergeCell ref="AI35:AI41"/>
    <mergeCell ref="AJ35:AJ41"/>
    <mergeCell ref="C43:C46"/>
    <mergeCell ref="D43:D46"/>
    <mergeCell ref="F43:F46"/>
    <mergeCell ref="H43:H46"/>
    <mergeCell ref="I43:I46"/>
    <mergeCell ref="J43:J46"/>
    <mergeCell ref="K43:K46"/>
    <mergeCell ref="L43:L46"/>
    <mergeCell ref="AB35:AB41"/>
    <mergeCell ref="AC35:AC41"/>
    <mergeCell ref="AD35:AD41"/>
    <mergeCell ref="AF35:AF41"/>
    <mergeCell ref="AG35:AG41"/>
    <mergeCell ref="AH35:AH41"/>
    <mergeCell ref="AG43:AG46"/>
    <mergeCell ref="AH43:AH46"/>
    <mergeCell ref="AI43:AI46"/>
    <mergeCell ref="AJ43:AJ46"/>
    <mergeCell ref="AJ31:AJ33"/>
    <mergeCell ref="B34:B59"/>
    <mergeCell ref="C35:C41"/>
    <mergeCell ref="D35:D41"/>
    <mergeCell ref="E35:E59"/>
    <mergeCell ref="F35:F41"/>
    <mergeCell ref="X35:X41"/>
    <mergeCell ref="Z35:Z41"/>
    <mergeCell ref="AA35:AA41"/>
    <mergeCell ref="V31:W33"/>
    <mergeCell ref="X31:X33"/>
    <mergeCell ref="Z31:AA33"/>
    <mergeCell ref="AB31:AC33"/>
    <mergeCell ref="AD31:AD33"/>
    <mergeCell ref="AF31:AG33"/>
    <mergeCell ref="J31:K33"/>
    <mergeCell ref="L31:M33"/>
    <mergeCell ref="N31:O33"/>
    <mergeCell ref="P31:Q33"/>
    <mergeCell ref="R31:S33"/>
    <mergeCell ref="T31:U33"/>
    <mergeCell ref="O43:O46"/>
    <mergeCell ref="P43:P46"/>
    <mergeCell ref="Q43:Q46"/>
    <mergeCell ref="AJ26:AJ29"/>
    <mergeCell ref="H30:I30"/>
    <mergeCell ref="J30:K30"/>
    <mergeCell ref="L30:M30"/>
    <mergeCell ref="N30:O30"/>
    <mergeCell ref="P30:Q30"/>
    <mergeCell ref="R30:S30"/>
    <mergeCell ref="T30:U30"/>
    <mergeCell ref="T26:U29"/>
    <mergeCell ref="V26:W29"/>
    <mergeCell ref="X26:X29"/>
    <mergeCell ref="Z26:AA29"/>
    <mergeCell ref="AB26:AC29"/>
    <mergeCell ref="AD26:AD29"/>
    <mergeCell ref="H26:I29"/>
    <mergeCell ref="J26:K29"/>
    <mergeCell ref="L26:M29"/>
    <mergeCell ref="N26:O29"/>
    <mergeCell ref="P26:Q29"/>
    <mergeCell ref="R26:S29"/>
    <mergeCell ref="V30:W30"/>
    <mergeCell ref="Z30:AA30"/>
    <mergeCell ref="AB30:AC30"/>
    <mergeCell ref="AF30:AG30"/>
    <mergeCell ref="AB25:AC25"/>
    <mergeCell ref="AF25:AG25"/>
    <mergeCell ref="AH25:AI25"/>
    <mergeCell ref="B26:B33"/>
    <mergeCell ref="C26:C29"/>
    <mergeCell ref="D26:D29"/>
    <mergeCell ref="E26:E29"/>
    <mergeCell ref="F26:F29"/>
    <mergeCell ref="B20:B25"/>
    <mergeCell ref="E20:E24"/>
    <mergeCell ref="F20:F24"/>
    <mergeCell ref="H20:I24"/>
    <mergeCell ref="AF26:AG29"/>
    <mergeCell ref="AH26:AI29"/>
    <mergeCell ref="AH30:AI30"/>
    <mergeCell ref="C31:C33"/>
    <mergeCell ref="D31:D33"/>
    <mergeCell ref="E31:E33"/>
    <mergeCell ref="F31:F33"/>
    <mergeCell ref="H31:I33"/>
    <mergeCell ref="AH31:AI33"/>
    <mergeCell ref="AH20:AI24"/>
    <mergeCell ref="AJ20:AJ24"/>
    <mergeCell ref="C22:C24"/>
    <mergeCell ref="H25:I25"/>
    <mergeCell ref="J25:K25"/>
    <mergeCell ref="L25:M25"/>
    <mergeCell ref="N25:O25"/>
    <mergeCell ref="P25:Q25"/>
    <mergeCell ref="R25:S25"/>
    <mergeCell ref="T25:U25"/>
    <mergeCell ref="V20:W24"/>
    <mergeCell ref="X20:X24"/>
    <mergeCell ref="Z20:AA24"/>
    <mergeCell ref="AB20:AC24"/>
    <mergeCell ref="AD20:AD24"/>
    <mergeCell ref="AF20:AG24"/>
    <mergeCell ref="J20:K24"/>
    <mergeCell ref="L20:M24"/>
    <mergeCell ref="N20:O24"/>
    <mergeCell ref="P20:Q24"/>
    <mergeCell ref="R20:S24"/>
    <mergeCell ref="T20:U24"/>
    <mergeCell ref="C20:C21"/>
    <mergeCell ref="D20:D24"/>
    <mergeCell ref="Z25:AA25"/>
    <mergeCell ref="Z19:AA19"/>
    <mergeCell ref="AB19:AC19"/>
    <mergeCell ref="AF19:AG19"/>
    <mergeCell ref="AH19:AI19"/>
    <mergeCell ref="AF16:AG18"/>
    <mergeCell ref="AH16:AI18"/>
    <mergeCell ref="AJ16:AJ18"/>
    <mergeCell ref="X16:X18"/>
    <mergeCell ref="Z16:AA18"/>
    <mergeCell ref="AB16:AC18"/>
    <mergeCell ref="AD16:AD18"/>
    <mergeCell ref="A19:A67"/>
    <mergeCell ref="H19:I19"/>
    <mergeCell ref="J19:K19"/>
    <mergeCell ref="L19:M19"/>
    <mergeCell ref="N19:O19"/>
    <mergeCell ref="P19:Q19"/>
    <mergeCell ref="R19:S19"/>
    <mergeCell ref="T16:U18"/>
    <mergeCell ref="V16:W18"/>
    <mergeCell ref="H16:I18"/>
    <mergeCell ref="J16:K18"/>
    <mergeCell ref="L16:M18"/>
    <mergeCell ref="N16:O18"/>
    <mergeCell ref="P16:Q18"/>
    <mergeCell ref="R16:S18"/>
    <mergeCell ref="T19:U19"/>
    <mergeCell ref="V19:W19"/>
    <mergeCell ref="V25:W25"/>
    <mergeCell ref="R43:R46"/>
    <mergeCell ref="C48:C51"/>
    <mergeCell ref="D48:D51"/>
    <mergeCell ref="F48:F51"/>
    <mergeCell ref="H48:H51"/>
    <mergeCell ref="I48:I51"/>
    <mergeCell ref="V15:W15"/>
    <mergeCell ref="Z15:AA15"/>
    <mergeCell ref="AB15:AC15"/>
    <mergeCell ref="AF15:AG15"/>
    <mergeCell ref="AH15:AI15"/>
    <mergeCell ref="B16:B18"/>
    <mergeCell ref="C16:C18"/>
    <mergeCell ref="D16:D18"/>
    <mergeCell ref="E16:E18"/>
    <mergeCell ref="F16:F18"/>
    <mergeCell ref="AI12:AI14"/>
    <mergeCell ref="AJ12:AJ14"/>
    <mergeCell ref="A15:A18"/>
    <mergeCell ref="H15:I15"/>
    <mergeCell ref="J15:K15"/>
    <mergeCell ref="L15:M15"/>
    <mergeCell ref="N15:O15"/>
    <mergeCell ref="P15:Q15"/>
    <mergeCell ref="R15:S15"/>
    <mergeCell ref="T15:U15"/>
    <mergeCell ref="AB12:AB14"/>
    <mergeCell ref="AC12:AC14"/>
    <mergeCell ref="AD12:AD14"/>
    <mergeCell ref="AF12:AF14"/>
    <mergeCell ref="AG12:AG14"/>
    <mergeCell ref="AH12:AH14"/>
    <mergeCell ref="U12:U14"/>
    <mergeCell ref="V12:V14"/>
    <mergeCell ref="W12:W14"/>
    <mergeCell ref="X12:X14"/>
    <mergeCell ref="Z12:Z14"/>
    <mergeCell ref="AA12:AA14"/>
    <mergeCell ref="O12:O14"/>
    <mergeCell ref="P12:P14"/>
    <mergeCell ref="AG8:AG10"/>
    <mergeCell ref="Q8:Q10"/>
    <mergeCell ref="R8:R10"/>
    <mergeCell ref="S8:S10"/>
    <mergeCell ref="T8:T10"/>
    <mergeCell ref="U8:U10"/>
    <mergeCell ref="V8:V10"/>
    <mergeCell ref="K8:K10"/>
    <mergeCell ref="L8:L10"/>
    <mergeCell ref="M8:M10"/>
    <mergeCell ref="N8:N10"/>
    <mergeCell ref="O8:O10"/>
    <mergeCell ref="P8:P10"/>
    <mergeCell ref="AC8:AC10"/>
    <mergeCell ref="B12:B14"/>
    <mergeCell ref="C12:C14"/>
    <mergeCell ref="D12:D14"/>
    <mergeCell ref="E12:E14"/>
    <mergeCell ref="F12:F14"/>
    <mergeCell ref="H12:H14"/>
    <mergeCell ref="AD8:AD10"/>
    <mergeCell ref="AF8:AF10"/>
    <mergeCell ref="Q12:Q14"/>
    <mergeCell ref="R12:R14"/>
    <mergeCell ref="S12:S14"/>
    <mergeCell ref="T12:T14"/>
    <mergeCell ref="I12:I14"/>
    <mergeCell ref="J12:J14"/>
    <mergeCell ref="K12:K14"/>
    <mergeCell ref="L12:L14"/>
    <mergeCell ref="M12:M14"/>
    <mergeCell ref="N12:N14"/>
    <mergeCell ref="AJ6:AJ7"/>
    <mergeCell ref="A8:A14"/>
    <mergeCell ref="B8:B10"/>
    <mergeCell ref="C8:C10"/>
    <mergeCell ref="D8:D10"/>
    <mergeCell ref="E8:E10"/>
    <mergeCell ref="F8:F10"/>
    <mergeCell ref="H8:H10"/>
    <mergeCell ref="I8:I10"/>
    <mergeCell ref="J8:J10"/>
    <mergeCell ref="P6:S6"/>
    <mergeCell ref="T6:W6"/>
    <mergeCell ref="X6:X7"/>
    <mergeCell ref="Z6:AC6"/>
    <mergeCell ref="AD6:AD7"/>
    <mergeCell ref="AF6:AI6"/>
    <mergeCell ref="AH8:AH10"/>
    <mergeCell ref="AI8:AI10"/>
    <mergeCell ref="AJ8:AJ10"/>
    <mergeCell ref="W8:W10"/>
    <mergeCell ref="X8:X10"/>
    <mergeCell ref="Z8:Z10"/>
    <mergeCell ref="AA8:AA10"/>
    <mergeCell ref="AB8:AB10"/>
    <mergeCell ref="H5:O5"/>
    <mergeCell ref="A6:A7"/>
    <mergeCell ref="B6:C7"/>
    <mergeCell ref="D6:D7"/>
    <mergeCell ref="E6:E7"/>
    <mergeCell ref="F6:F7"/>
    <mergeCell ref="G6:G7"/>
    <mergeCell ref="H6:K6"/>
    <mergeCell ref="L6:O6"/>
  </mergeCells>
  <printOptions horizontalCentered="1"/>
  <pageMargins left="0" right="0" top="0" bottom="0" header="0.31496062992125984" footer="0.31496062992125984"/>
  <pageSetup paperSize="8" scale="4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P30"/>
  <sheetViews>
    <sheetView zoomScale="90" zoomScaleNormal="90" workbookViewId="0">
      <pane ySplit="7" topLeftCell="A8" activePane="bottomLeft" state="frozen"/>
      <selection pane="bottomLeft" activeCell="A31" sqref="A31"/>
    </sheetView>
  </sheetViews>
  <sheetFormatPr defaultColWidth="9.1796875" defaultRowHeight="14.5" x14ac:dyDescent="0.35"/>
  <cols>
    <col min="1" max="1" width="9.1796875" style="2"/>
    <col min="2" max="2" width="21" style="114" customWidth="1"/>
    <col min="3" max="3" width="12.453125" style="112" customWidth="1"/>
    <col min="4" max="4" width="21.54296875" style="112" customWidth="1"/>
    <col min="5" max="7" width="20.7265625" style="112" customWidth="1"/>
    <col min="8" max="8" width="17.54296875" style="113" customWidth="1"/>
    <col min="9" max="9" width="22.7265625" style="112" customWidth="1"/>
    <col min="10" max="10" width="20" style="106" customWidth="1"/>
    <col min="11" max="11" width="2.26953125" style="2" customWidth="1"/>
    <col min="12" max="13" width="20.7265625" style="2" customWidth="1"/>
    <col min="14" max="14" width="22.7265625" style="2" bestFit="1" customWidth="1"/>
    <col min="15" max="15" width="20.7265625" style="2" customWidth="1"/>
    <col min="16" max="16" width="56" style="2" customWidth="1"/>
    <col min="17" max="16384" width="9.1796875" style="2"/>
  </cols>
  <sheetData>
    <row r="2" spans="1:16" x14ac:dyDescent="0.35">
      <c r="O2" s="92"/>
      <c r="P2" s="93"/>
    </row>
    <row r="3" spans="1:16" x14ac:dyDescent="0.35">
      <c r="O3" s="92"/>
      <c r="P3" s="93"/>
    </row>
    <row r="4" spans="1:16" x14ac:dyDescent="0.35">
      <c r="M4" s="91"/>
      <c r="N4" s="89"/>
      <c r="O4" s="7"/>
    </row>
    <row r="5" spans="1:16" ht="23.5" x14ac:dyDescent="0.55000000000000004">
      <c r="B5" s="114" t="s">
        <v>277</v>
      </c>
      <c r="D5" s="448"/>
      <c r="E5" s="448"/>
      <c r="F5" s="6"/>
      <c r="G5" s="6"/>
      <c r="H5" s="8"/>
      <c r="I5" s="6"/>
      <c r="L5" s="6"/>
      <c r="M5" s="6"/>
      <c r="N5" s="6"/>
      <c r="O5" s="6"/>
    </row>
    <row r="6" spans="1:16" ht="16.5" customHeight="1" x14ac:dyDescent="0.35">
      <c r="B6" s="446" t="s">
        <v>5</v>
      </c>
      <c r="C6" s="446" t="s">
        <v>7</v>
      </c>
      <c r="D6" s="190" t="s">
        <v>260</v>
      </c>
      <c r="E6" s="190"/>
      <c r="F6" s="190"/>
      <c r="G6" s="190"/>
      <c r="H6" s="190"/>
      <c r="I6" s="190"/>
      <c r="J6" s="169" t="s">
        <v>261</v>
      </c>
      <c r="L6" s="190" t="s">
        <v>241</v>
      </c>
      <c r="M6" s="190"/>
      <c r="N6" s="190"/>
      <c r="O6" s="190"/>
      <c r="P6" s="169" t="s">
        <v>13</v>
      </c>
    </row>
    <row r="7" spans="1:16" x14ac:dyDescent="0.35">
      <c r="B7" s="446"/>
      <c r="C7" s="446"/>
      <c r="D7" s="95" t="s">
        <v>254</v>
      </c>
      <c r="E7" s="95" t="s">
        <v>255</v>
      </c>
      <c r="F7" s="95" t="s">
        <v>256</v>
      </c>
      <c r="G7" s="95" t="s">
        <v>257</v>
      </c>
      <c r="H7" s="95" t="s">
        <v>258</v>
      </c>
      <c r="I7" s="95" t="s">
        <v>259</v>
      </c>
      <c r="J7" s="169"/>
      <c r="L7" s="15" t="s">
        <v>16</v>
      </c>
      <c r="M7" s="15" t="s">
        <v>17</v>
      </c>
      <c r="N7" s="15" t="s">
        <v>18</v>
      </c>
      <c r="O7" s="15" t="s">
        <v>19</v>
      </c>
      <c r="P7" s="169"/>
    </row>
    <row r="8" spans="1:16" ht="29" x14ac:dyDescent="0.35">
      <c r="A8" s="2">
        <v>1</v>
      </c>
      <c r="B8" s="126" t="s">
        <v>23</v>
      </c>
      <c r="C8" s="127">
        <v>0.95</v>
      </c>
      <c r="D8" s="128">
        <v>0.99</v>
      </c>
      <c r="E8" s="128">
        <v>0.71467925380295205</v>
      </c>
      <c r="F8" s="128">
        <v>0.79239846502429501</v>
      </c>
      <c r="G8" s="128">
        <v>0.82981223164505591</v>
      </c>
      <c r="H8" s="129">
        <v>5.2385680308276301</v>
      </c>
      <c r="I8" s="128">
        <v>0.91610320691705927</v>
      </c>
      <c r="J8" s="130">
        <f t="shared" ref="J8:J18" si="0">AVERAGE(D8:I8)</f>
        <v>1.5802601980361652</v>
      </c>
      <c r="L8" s="101">
        <v>0.95</v>
      </c>
      <c r="M8" s="108">
        <v>57479000.345700003</v>
      </c>
      <c r="N8" s="107">
        <v>29449850</v>
      </c>
      <c r="O8" s="101">
        <f>N8/(M8*L8)</f>
        <v>0.53932465628870763</v>
      </c>
      <c r="P8" s="97" t="s">
        <v>242</v>
      </c>
    </row>
    <row r="9" spans="1:16" ht="29" x14ac:dyDescent="0.35">
      <c r="A9" s="2">
        <v>2</v>
      </c>
      <c r="B9" s="126" t="s">
        <v>30</v>
      </c>
      <c r="C9" s="129">
        <v>0.95</v>
      </c>
      <c r="D9" s="128">
        <v>0.6456762012858932</v>
      </c>
      <c r="E9" s="128">
        <v>1.3056635691936518</v>
      </c>
      <c r="F9" s="128">
        <v>1.174420942349077</v>
      </c>
      <c r="G9" s="128">
        <v>0.61881959354870919</v>
      </c>
      <c r="H9" s="129">
        <v>1.6039396732299958</v>
      </c>
      <c r="I9" s="128">
        <v>0.93504056493364796</v>
      </c>
      <c r="J9" s="130">
        <f t="shared" si="0"/>
        <v>1.047260090756829</v>
      </c>
      <c r="L9" s="101">
        <v>0.95</v>
      </c>
      <c r="M9" s="109">
        <v>134335000.67500001</v>
      </c>
      <c r="N9" s="107">
        <v>80932900</v>
      </c>
      <c r="O9" s="101">
        <f>N9/(M9*L9)</f>
        <v>0.63417966939158221</v>
      </c>
      <c r="P9" s="96" t="s">
        <v>243</v>
      </c>
    </row>
    <row r="10" spans="1:16" ht="42" x14ac:dyDescent="0.35">
      <c r="A10" s="2">
        <v>3</v>
      </c>
      <c r="B10" s="126" t="s">
        <v>40</v>
      </c>
      <c r="C10" s="131" t="s">
        <v>262</v>
      </c>
      <c r="D10" s="111">
        <v>1</v>
      </c>
      <c r="E10" s="111">
        <v>1</v>
      </c>
      <c r="F10" s="111">
        <v>2</v>
      </c>
      <c r="G10" s="111">
        <v>2</v>
      </c>
      <c r="H10" s="132">
        <v>1</v>
      </c>
      <c r="I10" s="111">
        <v>3</v>
      </c>
      <c r="J10" s="133">
        <f t="shared" si="0"/>
        <v>1.6666666666666667</v>
      </c>
      <c r="L10" s="168" t="s">
        <v>42</v>
      </c>
      <c r="M10" s="168"/>
      <c r="N10" s="163"/>
      <c r="O10" s="163"/>
      <c r="P10" s="110"/>
    </row>
    <row r="11" spans="1:16" ht="42" x14ac:dyDescent="0.35">
      <c r="B11" s="34" t="s">
        <v>56</v>
      </c>
      <c r="C11" s="105">
        <v>4.0000000000000001E-3</v>
      </c>
      <c r="D11" s="117">
        <v>1.8E-3</v>
      </c>
      <c r="E11" s="117">
        <v>2E-3</v>
      </c>
      <c r="F11" s="117">
        <v>2.0999999999999999E-3</v>
      </c>
      <c r="G11" s="117">
        <v>1.2999999999999999E-3</v>
      </c>
      <c r="H11" s="118">
        <v>3.7000000000000002E-3</v>
      </c>
      <c r="I11" s="117">
        <v>1.9E-3</v>
      </c>
      <c r="J11" s="122">
        <f t="shared" si="0"/>
        <v>2.1333333333333334E-3</v>
      </c>
      <c r="L11" s="330">
        <v>4.0000000000000001E-3</v>
      </c>
      <c r="M11" s="330"/>
      <c r="N11" s="331">
        <v>2.8999999999999998E-3</v>
      </c>
      <c r="O11" s="331"/>
      <c r="P11" s="84" t="s">
        <v>253</v>
      </c>
    </row>
    <row r="12" spans="1:16" ht="43.5" x14ac:dyDescent="0.35">
      <c r="B12" s="34" t="s">
        <v>68</v>
      </c>
      <c r="C12" s="98">
        <v>0.05</v>
      </c>
      <c r="D12" s="117">
        <v>3.8E-3</v>
      </c>
      <c r="E12" s="117">
        <v>3.0999999999999999E-3</v>
      </c>
      <c r="F12" s="117">
        <v>5.4999999999999997E-3</v>
      </c>
      <c r="G12" s="117">
        <v>2E-3</v>
      </c>
      <c r="H12" s="118">
        <v>6.4000000000000003E-3</v>
      </c>
      <c r="I12" s="119">
        <v>1.1599999999999999E-2</v>
      </c>
      <c r="J12" s="122">
        <f t="shared" si="0"/>
        <v>5.3999999999999994E-3</v>
      </c>
      <c r="L12" s="239">
        <v>0.05</v>
      </c>
      <c r="M12" s="239"/>
      <c r="N12" s="351" t="s">
        <v>252</v>
      </c>
      <c r="O12" s="331"/>
      <c r="P12" s="96" t="s">
        <v>251</v>
      </c>
    </row>
    <row r="13" spans="1:16" ht="29" x14ac:dyDescent="0.35">
      <c r="B13" s="86" t="s">
        <v>78</v>
      </c>
      <c r="C13" s="48" t="s">
        <v>79</v>
      </c>
      <c r="D13" s="100">
        <v>0.99</v>
      </c>
      <c r="E13" s="100">
        <v>0.99</v>
      </c>
      <c r="F13" s="117">
        <v>0.99450000000000005</v>
      </c>
      <c r="G13" s="117">
        <v>0.99</v>
      </c>
      <c r="H13" s="118">
        <v>0.99</v>
      </c>
      <c r="I13" s="117">
        <v>0.98839999999999995</v>
      </c>
      <c r="J13" s="122">
        <f t="shared" si="0"/>
        <v>0.99048333333333327</v>
      </c>
      <c r="L13" s="168" t="s">
        <v>79</v>
      </c>
      <c r="M13" s="168"/>
      <c r="N13" s="327">
        <f>100%-0.43%</f>
        <v>0.99570000000000003</v>
      </c>
      <c r="O13" s="327"/>
      <c r="P13" s="97" t="s">
        <v>244</v>
      </c>
    </row>
    <row r="14" spans="1:16" ht="56" x14ac:dyDescent="0.35">
      <c r="A14" s="2">
        <v>4</v>
      </c>
      <c r="B14" s="134" t="s">
        <v>90</v>
      </c>
      <c r="C14" s="135" t="s">
        <v>273</v>
      </c>
      <c r="D14" s="128">
        <v>1.2916666666666667</v>
      </c>
      <c r="E14" s="128">
        <v>1.3724999999999998</v>
      </c>
      <c r="F14" s="128">
        <v>1.4733333333333334</v>
      </c>
      <c r="G14" s="128">
        <v>1.6458333333333333</v>
      </c>
      <c r="H14" s="129">
        <v>1.5283333333333331</v>
      </c>
      <c r="I14" s="128">
        <v>1.5833333333333333</v>
      </c>
      <c r="J14" s="136">
        <f t="shared" si="0"/>
        <v>1.4824999999999999</v>
      </c>
      <c r="L14" s="99">
        <v>0.95</v>
      </c>
      <c r="M14" s="103">
        <v>1.2E-2</v>
      </c>
      <c r="N14" s="153">
        <v>2.0765339372553201E-2</v>
      </c>
      <c r="O14" s="39" t="s">
        <v>266</v>
      </c>
      <c r="P14" s="96" t="s">
        <v>267</v>
      </c>
    </row>
    <row r="15" spans="1:16" ht="70" x14ac:dyDescent="0.35">
      <c r="A15" s="2">
        <v>5</v>
      </c>
      <c r="B15" s="134" t="s">
        <v>104</v>
      </c>
      <c r="C15" s="137" t="s">
        <v>274</v>
      </c>
      <c r="D15" s="128">
        <v>8.6969696969696975E-2</v>
      </c>
      <c r="E15" s="128">
        <v>9.5151515151515154E-2</v>
      </c>
      <c r="F15" s="128">
        <v>9.5151515151515154E-2</v>
      </c>
      <c r="G15" s="128">
        <v>9.9696969696969687E-2</v>
      </c>
      <c r="H15" s="129">
        <v>9.4848484848484849E-2</v>
      </c>
      <c r="I15" s="128">
        <v>9.9999999999999992E-2</v>
      </c>
      <c r="J15" s="136">
        <f t="shared" si="0"/>
        <v>9.5303030303030292E-2</v>
      </c>
      <c r="L15" s="99">
        <v>0.95</v>
      </c>
      <c r="M15" s="104">
        <v>3.3000000000000002E-2</v>
      </c>
      <c r="N15" s="154">
        <v>3.8424031880011878E-3</v>
      </c>
      <c r="O15" s="150" t="s">
        <v>268</v>
      </c>
      <c r="P15" s="96" t="s">
        <v>278</v>
      </c>
    </row>
    <row r="16" spans="1:16" ht="70" x14ac:dyDescent="0.35">
      <c r="B16" s="86" t="s">
        <v>116</v>
      </c>
      <c r="C16" s="21" t="s">
        <v>275</v>
      </c>
      <c r="D16" s="115">
        <v>0.78166666666666662</v>
      </c>
      <c r="E16" s="115">
        <v>1.1000000000000001</v>
      </c>
      <c r="F16" s="115">
        <v>1.3</v>
      </c>
      <c r="G16" s="115">
        <v>0.61416666666666675</v>
      </c>
      <c r="H16" s="116">
        <v>0.74950000000000006</v>
      </c>
      <c r="I16" s="115">
        <v>0.91666666666666674</v>
      </c>
      <c r="J16" s="122">
        <f t="shared" si="0"/>
        <v>0.91033333333333344</v>
      </c>
      <c r="L16" s="99">
        <v>0.95</v>
      </c>
      <c r="M16" s="103">
        <v>0.06</v>
      </c>
      <c r="N16" s="155">
        <v>7.54974754974755E-2</v>
      </c>
      <c r="O16" s="150" t="s">
        <v>269</v>
      </c>
      <c r="P16" s="96" t="s">
        <v>270</v>
      </c>
    </row>
    <row r="17" spans="1:16" ht="70" x14ac:dyDescent="0.35">
      <c r="B17" s="86" t="s">
        <v>130</v>
      </c>
      <c r="C17" s="21" t="s">
        <v>276</v>
      </c>
      <c r="D17" s="115">
        <v>0.36000000000000004</v>
      </c>
      <c r="E17" s="115">
        <v>0.2</v>
      </c>
      <c r="F17" s="115">
        <v>0.3</v>
      </c>
      <c r="G17" s="115">
        <v>0.3</v>
      </c>
      <c r="H17" s="116">
        <v>0.13999999999999999</v>
      </c>
      <c r="I17" s="115">
        <v>0.12</v>
      </c>
      <c r="J17" s="122">
        <f t="shared" si="0"/>
        <v>0.23666666666666666</v>
      </c>
      <c r="L17" s="99">
        <v>0.95</v>
      </c>
      <c r="M17" s="102">
        <v>5.0000000000000001E-4</v>
      </c>
      <c r="N17" s="156">
        <v>1.0929610929610899E-5</v>
      </c>
      <c r="O17" s="150" t="s">
        <v>271</v>
      </c>
      <c r="P17" s="96" t="s">
        <v>272</v>
      </c>
    </row>
    <row r="18" spans="1:16" x14ac:dyDescent="0.35">
      <c r="B18" s="86" t="s">
        <v>138</v>
      </c>
      <c r="C18" s="21" t="s">
        <v>139</v>
      </c>
      <c r="D18" s="120">
        <v>0</v>
      </c>
      <c r="E18" s="120">
        <v>0</v>
      </c>
      <c r="F18" s="120">
        <v>0</v>
      </c>
      <c r="G18" s="120">
        <v>0</v>
      </c>
      <c r="H18" s="18">
        <v>0</v>
      </c>
      <c r="I18" s="120">
        <v>0</v>
      </c>
      <c r="J18" s="123">
        <f t="shared" si="0"/>
        <v>0</v>
      </c>
      <c r="L18" s="169" t="s">
        <v>139</v>
      </c>
      <c r="M18" s="169"/>
      <c r="N18" s="204" t="s">
        <v>141</v>
      </c>
      <c r="O18" s="204"/>
      <c r="P18" s="96" t="s">
        <v>245</v>
      </c>
    </row>
    <row r="19" spans="1:16" ht="29" x14ac:dyDescent="0.35">
      <c r="A19" s="2">
        <v>6</v>
      </c>
      <c r="B19" s="126" t="s">
        <v>148</v>
      </c>
      <c r="C19" s="138" t="s">
        <v>149</v>
      </c>
      <c r="D19" s="139" t="s">
        <v>151</v>
      </c>
      <c r="E19" s="139" t="s">
        <v>151</v>
      </c>
      <c r="F19" s="139" t="s">
        <v>151</v>
      </c>
      <c r="G19" s="139" t="s">
        <v>151</v>
      </c>
      <c r="H19" s="140" t="s">
        <v>151</v>
      </c>
      <c r="I19" s="139" t="s">
        <v>151</v>
      </c>
      <c r="J19" s="139" t="s">
        <v>151</v>
      </c>
      <c r="L19" s="204" t="s">
        <v>149</v>
      </c>
      <c r="M19" s="204"/>
      <c r="N19" s="204" t="s">
        <v>151</v>
      </c>
      <c r="O19" s="204"/>
      <c r="P19" s="96" t="s">
        <v>152</v>
      </c>
    </row>
    <row r="20" spans="1:16" ht="28" x14ac:dyDescent="0.35">
      <c r="B20" s="18" t="s">
        <v>158</v>
      </c>
      <c r="C20" s="79" t="s">
        <v>159</v>
      </c>
      <c r="D20" s="15" t="s">
        <v>162</v>
      </c>
      <c r="E20" s="15">
        <v>27</v>
      </c>
      <c r="F20" s="15" t="s">
        <v>163</v>
      </c>
      <c r="G20" s="15" t="s">
        <v>164</v>
      </c>
      <c r="H20" s="14" t="s">
        <v>164</v>
      </c>
      <c r="I20" s="15" t="s">
        <v>164</v>
      </c>
      <c r="J20" s="15" t="s">
        <v>263</v>
      </c>
      <c r="L20" s="169" t="s">
        <v>161</v>
      </c>
      <c r="M20" s="169"/>
      <c r="N20" s="169" t="s">
        <v>164</v>
      </c>
      <c r="O20" s="169"/>
      <c r="P20" s="83" t="s">
        <v>165</v>
      </c>
    </row>
    <row r="21" spans="1:16" ht="28" x14ac:dyDescent="0.35">
      <c r="A21" s="2">
        <v>7</v>
      </c>
      <c r="B21" s="140" t="s">
        <v>169</v>
      </c>
      <c r="C21" s="138" t="s">
        <v>170</v>
      </c>
      <c r="D21" s="141" t="s">
        <v>151</v>
      </c>
      <c r="E21" s="141" t="s">
        <v>151</v>
      </c>
      <c r="F21" s="141" t="s">
        <v>151</v>
      </c>
      <c r="G21" s="141" t="s">
        <v>172</v>
      </c>
      <c r="H21" s="142" t="s">
        <v>172</v>
      </c>
      <c r="I21" s="141" t="s">
        <v>172</v>
      </c>
      <c r="J21" s="143" t="s">
        <v>264</v>
      </c>
      <c r="L21" s="246">
        <v>44927</v>
      </c>
      <c r="M21" s="246"/>
      <c r="N21" s="247" t="s">
        <v>172</v>
      </c>
      <c r="O21" s="247"/>
      <c r="P21" s="83" t="s">
        <v>173</v>
      </c>
    </row>
    <row r="22" spans="1:16" x14ac:dyDescent="0.35">
      <c r="B22" s="42" t="s">
        <v>178</v>
      </c>
      <c r="C22" s="20" t="s">
        <v>179</v>
      </c>
      <c r="D22" s="15">
        <v>1</v>
      </c>
      <c r="E22" s="15">
        <v>1</v>
      </c>
      <c r="F22" s="15">
        <v>3</v>
      </c>
      <c r="G22" s="15">
        <v>3</v>
      </c>
      <c r="H22" s="14">
        <v>3</v>
      </c>
      <c r="I22" s="15">
        <v>3</v>
      </c>
      <c r="J22" s="125">
        <f>AVERAGE(D22:I22)</f>
        <v>2.3333333333333335</v>
      </c>
      <c r="L22" s="180" t="s">
        <v>181</v>
      </c>
      <c r="M22" s="180"/>
      <c r="N22" s="169">
        <v>3</v>
      </c>
      <c r="O22" s="169"/>
      <c r="P22" s="188" t="s">
        <v>182</v>
      </c>
    </row>
    <row r="23" spans="1:16" x14ac:dyDescent="0.35">
      <c r="B23" s="42" t="s">
        <v>183</v>
      </c>
      <c r="C23" s="20">
        <v>0.75</v>
      </c>
      <c r="D23" s="100"/>
      <c r="E23" s="100"/>
      <c r="F23" s="100">
        <v>0.75</v>
      </c>
      <c r="G23" s="100">
        <v>0.75</v>
      </c>
      <c r="H23" s="98">
        <v>0.75</v>
      </c>
      <c r="I23" s="100">
        <v>0.75</v>
      </c>
      <c r="J23" s="121">
        <f>AVERAGE(D23:I23)</f>
        <v>0.75</v>
      </c>
      <c r="L23" s="238">
        <v>0.75</v>
      </c>
      <c r="M23" s="238"/>
      <c r="N23" s="239">
        <v>0.75</v>
      </c>
      <c r="O23" s="239"/>
      <c r="P23" s="188"/>
    </row>
    <row r="24" spans="1:16" ht="28" x14ac:dyDescent="0.35">
      <c r="A24" s="2">
        <v>8</v>
      </c>
      <c r="B24" s="134" t="s">
        <v>187</v>
      </c>
      <c r="C24" s="144" t="s">
        <v>188</v>
      </c>
      <c r="D24" s="111">
        <v>0</v>
      </c>
      <c r="E24" s="111">
        <v>0</v>
      </c>
      <c r="F24" s="111">
        <v>0</v>
      </c>
      <c r="G24" s="111">
        <v>0</v>
      </c>
      <c r="H24" s="132">
        <v>0</v>
      </c>
      <c r="I24" s="111">
        <v>3</v>
      </c>
      <c r="J24" s="145">
        <v>3</v>
      </c>
      <c r="L24" s="169" t="s">
        <v>190</v>
      </c>
      <c r="M24" s="169"/>
      <c r="N24" s="169" t="s">
        <v>246</v>
      </c>
      <c r="O24" s="169"/>
      <c r="P24" s="97" t="s">
        <v>247</v>
      </c>
    </row>
    <row r="25" spans="1:16" ht="56" x14ac:dyDescent="0.35">
      <c r="A25" s="2">
        <v>9</v>
      </c>
      <c r="B25" s="134" t="s">
        <v>197</v>
      </c>
      <c r="C25" s="144" t="s">
        <v>198</v>
      </c>
      <c r="D25" s="146">
        <v>0.86</v>
      </c>
      <c r="E25" s="146">
        <v>0.86</v>
      </c>
      <c r="F25" s="146">
        <v>0.86</v>
      </c>
      <c r="G25" s="146">
        <v>0.86</v>
      </c>
      <c r="H25" s="144">
        <v>0.86</v>
      </c>
      <c r="I25" s="146"/>
      <c r="J25" s="147">
        <f>AVERAGE(D25:I25)</f>
        <v>0.86</v>
      </c>
      <c r="L25" s="202" t="s">
        <v>200</v>
      </c>
      <c r="M25" s="202"/>
      <c r="N25" s="458"/>
      <c r="O25" s="459"/>
      <c r="P25" s="96" t="s">
        <v>202</v>
      </c>
    </row>
    <row r="26" spans="1:16" x14ac:dyDescent="0.35">
      <c r="B26" s="86" t="s">
        <v>205</v>
      </c>
      <c r="C26" s="14" t="s">
        <v>206</v>
      </c>
      <c r="D26" s="15"/>
      <c r="E26" s="15"/>
      <c r="F26" s="15" t="s">
        <v>151</v>
      </c>
      <c r="G26" s="15" t="s">
        <v>151</v>
      </c>
      <c r="H26" s="14" t="s">
        <v>210</v>
      </c>
      <c r="I26" s="15"/>
      <c r="J26" s="124" t="s">
        <v>265</v>
      </c>
      <c r="L26" s="162" t="s">
        <v>208</v>
      </c>
      <c r="M26" s="162"/>
      <c r="N26" s="187"/>
      <c r="O26" s="187"/>
      <c r="P26" s="33" t="s">
        <v>212</v>
      </c>
    </row>
    <row r="27" spans="1:16" ht="42" x14ac:dyDescent="0.35">
      <c r="A27" s="2">
        <v>10</v>
      </c>
      <c r="B27" s="148" t="s">
        <v>218</v>
      </c>
      <c r="C27" s="144" t="s">
        <v>219</v>
      </c>
      <c r="D27" s="111"/>
      <c r="E27" s="111"/>
      <c r="F27" s="111"/>
      <c r="G27" s="111"/>
      <c r="H27" s="132"/>
      <c r="I27" s="111"/>
      <c r="J27" s="139"/>
      <c r="L27" s="162" t="s">
        <v>221</v>
      </c>
      <c r="M27" s="162"/>
      <c r="N27" s="187"/>
      <c r="O27" s="187"/>
      <c r="P27" s="96" t="s">
        <v>202</v>
      </c>
    </row>
    <row r="28" spans="1:16" ht="29" x14ac:dyDescent="0.35">
      <c r="A28" s="2">
        <v>11</v>
      </c>
      <c r="B28" s="148" t="s">
        <v>225</v>
      </c>
      <c r="C28" s="149">
        <v>0</v>
      </c>
      <c r="D28" s="111" t="s">
        <v>228</v>
      </c>
      <c r="E28" s="111"/>
      <c r="F28" s="111"/>
      <c r="G28" s="111"/>
      <c r="H28" s="132"/>
      <c r="I28" s="111"/>
      <c r="J28" s="111">
        <v>2</v>
      </c>
      <c r="L28" s="162">
        <v>0</v>
      </c>
      <c r="M28" s="162"/>
      <c r="N28" s="180">
        <v>0</v>
      </c>
      <c r="O28" s="180"/>
      <c r="P28" s="94" t="s">
        <v>248</v>
      </c>
    </row>
    <row r="29" spans="1:16" ht="29" x14ac:dyDescent="0.35">
      <c r="B29" s="42" t="s">
        <v>231</v>
      </c>
      <c r="C29" s="79" t="s">
        <v>232</v>
      </c>
      <c r="D29" s="15" t="s">
        <v>235</v>
      </c>
      <c r="E29" s="15" t="s">
        <v>235</v>
      </c>
      <c r="F29" s="15" t="s">
        <v>235</v>
      </c>
      <c r="G29" s="15" t="s">
        <v>235</v>
      </c>
      <c r="H29" s="14" t="s">
        <v>235</v>
      </c>
      <c r="I29" s="15"/>
      <c r="J29" s="14" t="s">
        <v>235</v>
      </c>
      <c r="L29" s="162" t="s">
        <v>234</v>
      </c>
      <c r="M29" s="162"/>
      <c r="N29" s="170" t="s">
        <v>249</v>
      </c>
      <c r="O29" s="169"/>
      <c r="P29" s="94" t="s">
        <v>248</v>
      </c>
    </row>
    <row r="30" spans="1:16" ht="42" x14ac:dyDescent="0.35">
      <c r="A30" s="2">
        <v>12</v>
      </c>
      <c r="B30" s="148" t="s">
        <v>238</v>
      </c>
      <c r="C30" s="138" t="s">
        <v>239</v>
      </c>
      <c r="D30" s="111" t="s">
        <v>151</v>
      </c>
      <c r="E30" s="111" t="s">
        <v>151</v>
      </c>
      <c r="F30" s="111" t="s">
        <v>151</v>
      </c>
      <c r="G30" s="111" t="s">
        <v>151</v>
      </c>
      <c r="H30" s="132" t="s">
        <v>151</v>
      </c>
      <c r="I30" s="111"/>
      <c r="J30" s="132" t="s">
        <v>151</v>
      </c>
      <c r="L30" s="162" t="s">
        <v>239</v>
      </c>
      <c r="M30" s="162"/>
      <c r="N30" s="163"/>
      <c r="O30" s="163"/>
      <c r="P30" s="94" t="s">
        <v>250</v>
      </c>
    </row>
  </sheetData>
  <mergeCells count="42">
    <mergeCell ref="L30:M30"/>
    <mergeCell ref="N30:O30"/>
    <mergeCell ref="D6:I6"/>
    <mergeCell ref="L29:M29"/>
    <mergeCell ref="N29:O29"/>
    <mergeCell ref="L28:M28"/>
    <mergeCell ref="N28:O28"/>
    <mergeCell ref="L27:M27"/>
    <mergeCell ref="N27:O27"/>
    <mergeCell ref="N26:O26"/>
    <mergeCell ref="L26:M26"/>
    <mergeCell ref="L25:M25"/>
    <mergeCell ref="N25:O25"/>
    <mergeCell ref="L24:M24"/>
    <mergeCell ref="N24:O24"/>
    <mergeCell ref="L21:M21"/>
    <mergeCell ref="P22:P23"/>
    <mergeCell ref="L22:M22"/>
    <mergeCell ref="N22:O22"/>
    <mergeCell ref="L23:M23"/>
    <mergeCell ref="N23:O23"/>
    <mergeCell ref="N21:O21"/>
    <mergeCell ref="L20:M20"/>
    <mergeCell ref="N20:O20"/>
    <mergeCell ref="L19:M19"/>
    <mergeCell ref="N19:O19"/>
    <mergeCell ref="L18:M18"/>
    <mergeCell ref="N18:O18"/>
    <mergeCell ref="N13:O13"/>
    <mergeCell ref="L13:M13"/>
    <mergeCell ref="L12:M12"/>
    <mergeCell ref="N12:O12"/>
    <mergeCell ref="P6:P7"/>
    <mergeCell ref="D5:E5"/>
    <mergeCell ref="B6:B7"/>
    <mergeCell ref="C6:C7"/>
    <mergeCell ref="L11:M11"/>
    <mergeCell ref="N11:O11"/>
    <mergeCell ref="L10:M10"/>
    <mergeCell ref="N10:O10"/>
    <mergeCell ref="J6:J7"/>
    <mergeCell ref="L6:O6"/>
  </mergeCells>
  <printOptions horizontalCentered="1"/>
  <pageMargins left="0" right="0" top="0" bottom="0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BSC JULI ENG</vt:lpstr>
      <vt:lpstr>JAN-JUN ENG</vt:lpstr>
      <vt:lpstr>REAMRK</vt:lpstr>
      <vt:lpstr>'BSC JULI ENG'!Print_Area</vt:lpstr>
      <vt:lpstr>'JAN-JUN ENG'!Print_Area</vt:lpstr>
      <vt:lpstr>REAMRK!Print_Area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Ruby</cp:lastModifiedBy>
  <dcterms:created xsi:type="dcterms:W3CDTF">2023-08-09T01:40:13Z</dcterms:created>
  <dcterms:modified xsi:type="dcterms:W3CDTF">2023-08-11T08:15:13Z</dcterms:modified>
</cp:coreProperties>
</file>