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9. EVALUASI KINERJA\9.1 PEMANTAUAN, PENGUKURAN, ANALISIS DAN EVALUASI\01. BSC\02. Pencapaian BSC_2024\"/>
    </mc:Choice>
  </mc:AlternateContent>
  <xr:revisionPtr revIDLastSave="0" documentId="13_ncr:1_{3E5F654E-E982-4C3C-A310-AE636BCC0102}" xr6:coauthVersionLast="47" xr6:coauthVersionMax="47" xr10:uidLastSave="{00000000-0000-0000-0000-000000000000}"/>
  <bookViews>
    <workbookView xWindow="-120" yWindow="-120" windowWidth="20730" windowHeight="11160" xr2:uid="{BA9C64F0-E39A-440D-9F20-68EC54B37090}"/>
  </bookViews>
  <sheets>
    <sheet name="Summary" sheetId="2" r:id="rId1"/>
    <sheet name="Monitoring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I23" i="1"/>
  <c r="J23" i="1"/>
  <c r="K23" i="1"/>
  <c r="M23" i="1"/>
  <c r="N23" i="1"/>
  <c r="L23" i="1"/>
  <c r="K7" i="2" s="1"/>
  <c r="C6" i="2"/>
  <c r="D6" i="2"/>
  <c r="E6" i="2"/>
  <c r="F6" i="2"/>
  <c r="G6" i="2"/>
  <c r="H6" i="2"/>
  <c r="I6" i="2"/>
  <c r="J6" i="2"/>
  <c r="K6" i="2"/>
  <c r="L6" i="2"/>
  <c r="M6" i="2"/>
  <c r="C8" i="2"/>
  <c r="D8" i="2"/>
  <c r="E8" i="2"/>
  <c r="F8" i="2"/>
  <c r="G8" i="2"/>
  <c r="H8" i="2"/>
  <c r="I8" i="2"/>
  <c r="J8" i="2"/>
  <c r="K8" i="2"/>
  <c r="L8" i="2"/>
  <c r="M8" i="2"/>
  <c r="B8" i="2"/>
  <c r="B6" i="2"/>
  <c r="J7" i="2"/>
  <c r="F7" i="2"/>
  <c r="C7" i="2"/>
  <c r="E7" i="2" l="1"/>
  <c r="I7" i="2"/>
  <c r="I9" i="2" s="1"/>
  <c r="I10" i="2" s="1"/>
  <c r="M7" i="2"/>
  <c r="M9" i="2" s="1"/>
  <c r="M10" i="2" s="1"/>
  <c r="G7" i="2"/>
  <c r="G9" i="2" s="1"/>
  <c r="G10" i="2" s="1"/>
  <c r="D7" i="2"/>
  <c r="D9" i="2" s="1"/>
  <c r="D10" i="2" s="1"/>
  <c r="H7" i="2"/>
  <c r="H9" i="2" s="1"/>
  <c r="H10" i="2" s="1"/>
  <c r="L7" i="2"/>
  <c r="L9" i="2" s="1"/>
  <c r="L10" i="2" s="1"/>
  <c r="B7" i="2"/>
  <c r="B9" i="2" s="1"/>
  <c r="B10" i="2" s="1"/>
  <c r="J9" i="2"/>
  <c r="J10" i="2" s="1"/>
  <c r="F9" i="2"/>
  <c r="F10" i="2" s="1"/>
  <c r="K9" i="2"/>
  <c r="K10" i="2" s="1"/>
  <c r="C9" i="2"/>
  <c r="C10" i="2" s="1"/>
  <c r="N8" i="2"/>
  <c r="E9" i="2"/>
  <c r="E10" i="2" s="1"/>
  <c r="N6" i="2"/>
  <c r="O10" i="2" l="1"/>
  <c r="N7" i="2"/>
  <c r="N9" i="2" s="1"/>
  <c r="N10" i="2" s="1"/>
</calcChain>
</file>

<file path=xl/sharedStrings.xml><?xml version="1.0" encoding="utf-8"?>
<sst xmlns="http://schemas.openxmlformats.org/spreadsheetml/2006/main" count="256" uniqueCount="64">
  <si>
    <t>PERIODE  2024</t>
  </si>
  <si>
    <t>DEPARTEMEN</t>
  </si>
  <si>
    <t>Periode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</si>
  <si>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</si>
  <si>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</si>
  <si>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</si>
  <si>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</si>
  <si>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</si>
  <si>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</si>
  <si>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</si>
  <si>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</si>
  <si>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</si>
  <si>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</si>
  <si>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</si>
  <si>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</si>
  <si>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BO</t>
  </si>
  <si>
    <t>CORPORATE MANAGEMENT SYSTEM</t>
  </si>
  <si>
    <t>V</t>
  </si>
  <si>
    <t>R&amp;D</t>
  </si>
  <si>
    <t>FIACO</t>
  </si>
  <si>
    <t>PURCHASING</t>
  </si>
  <si>
    <t>HC&amp;GA</t>
  </si>
  <si>
    <t>IT</t>
  </si>
  <si>
    <t>FO</t>
  </si>
  <si>
    <t>MKT &amp; SYS. DEV.</t>
  </si>
  <si>
    <t>SALES &amp; DIST</t>
  </si>
  <si>
    <t>Belum</t>
  </si>
  <si>
    <t>SALES &amp; MKT ADM.</t>
  </si>
  <si>
    <t>GLOBAL SOURCHING &amp; NSB</t>
  </si>
  <si>
    <t>BUSINESS DEV.</t>
  </si>
  <si>
    <t>MO</t>
  </si>
  <si>
    <t>SCM</t>
  </si>
  <si>
    <t>PRODUKSI</t>
  </si>
  <si>
    <t>QC</t>
  </si>
  <si>
    <t>ENGINEERING</t>
  </si>
  <si>
    <t>O</t>
  </si>
  <si>
    <t>TOTAL</t>
  </si>
  <si>
    <t>Summary</t>
  </si>
  <si>
    <t>Jumlah</t>
  </si>
  <si>
    <t>Summary Report Pengumpulan BSC PT Chitose Internasional Tbk.
Tahun 2024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</si>
  <si>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</si>
  <si>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</si>
  <si>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</si>
  <si>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</si>
  <si>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</si>
  <si>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</si>
  <si>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</si>
  <si>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</si>
  <si>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</si>
  <si>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</si>
  <si>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</si>
  <si>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</si>
  <si>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PROGRESS PENGUMPULAN BSC</t>
  </si>
  <si>
    <t>Belum Submit</t>
  </si>
  <si>
    <t>E-CATALOGUE</t>
  </si>
  <si>
    <t>% Ketepatan</t>
  </si>
  <si>
    <t>YTD</t>
  </si>
  <si>
    <t>Tepat waktu</t>
  </si>
  <si>
    <t>Tidak tepat waktu</t>
  </si>
  <si>
    <t>Keterangan</t>
  </si>
  <si>
    <t>Tepat Waktu sebelum tanggal 15</t>
  </si>
  <si>
    <t>Tidak Tepat Waktu/ Submit setelah tanggal 15</t>
  </si>
  <si>
    <t>Belum update realisasi BSC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</si>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</sst>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4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0" borderId="0" xfId="1" applyFont="1"/>
    <xf numFmtId="0" fontId="0" fillId="4" borderId="1" xfId="0" applyFill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10" fontId="0" fillId="4" borderId="1" xfId="1" applyNumberFormat="1" applyFont="1" applyFill="1" applyBorder="1"/>
    <xf numFmtId="0" fontId="0" fillId="0" borderId="5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Ketepatan Waktu Submit BSC</a:t>
            </a:r>
          </a:p>
          <a:p>
            <a:pPr>
              <a:defRPr/>
            </a:pPr>
            <a:r>
              <a:rPr lang="en-US" sz="1050" b="1">
                <a:solidFill>
                  <a:srgbClr val="002060"/>
                </a:solidFill>
              </a:rPr>
              <a:t>KPI Maks.</a:t>
            </a:r>
            <a:r>
              <a:rPr lang="en-US" sz="1050" b="1" baseline="0">
                <a:solidFill>
                  <a:srgbClr val="002060"/>
                </a:solidFill>
              </a:rPr>
              <a:t> Tanggal 15</a:t>
            </a:r>
            <a:endParaRPr lang="en-US" sz="105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Summary!$A$6</c:f>
              <c:strCache>
                <c:ptCount val="1"/>
                <c:pt idx="0">
                  <c:v>Tepat waktu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Summary!$B$5:$N$5</c15:sqref>
                  </c15:fullRef>
                </c:ext>
              </c:extLst>
              <c:f>Summary!$B$5:$M$5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Summary!$B$6:$N$6</c15:sqref>
                  </c15:fullRef>
                </c:ext>
              </c:extLst>
              <c:f>Summary!$B$6:$M$6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13</c:v>
                </c:pt>
                <c:pt idx="7">
                  <c:v>11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B-423D-B6D1-ADA906FB051B}"/>
            </c:ext>
          </c:extLst>
        </c:ser>
        <c:ser>
          <c:idx val="1"/>
          <c:order val="1"/>
          <c:tx>
            <c:strRef>
              <c:f>Summary!$A$7</c:f>
              <c:strCache>
                <c:ptCount val="1"/>
                <c:pt idx="0">
                  <c:v>Tidak tepat waktu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Summary!$B$5:$N$5</c15:sqref>
                  </c15:fullRef>
                </c:ext>
              </c:extLst>
              <c:f>Summary!$B$5:$M$5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Summary!$B$7:$N$7</c15:sqref>
                  </c15:fullRef>
                </c:ext>
              </c:extLst>
              <c:f>Summary!$B$7:$M$7</c:f>
              <c:numCache>
                <c:formatCode>General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B-423D-B6D1-ADA906FB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505571392"/>
        <c:axId val="505570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Summary!$A$8</c15:sqref>
                        </c15:formulaRef>
                      </c:ext>
                    </c:extLst>
                    <c:strCache>
                      <c:ptCount val="1"/>
                      <c:pt idx="0">
                        <c:v>Belum Submit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Summary!$B$5:$N$5</c15:sqref>
                        </c15:fullRef>
                        <c15:formulaRef>
                          <c15:sqref>Summary!$B$5:$M$5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Summary!$B$8:$N$8</c15:sqref>
                        </c15:fullRef>
                        <c15:formulaRef>
                          <c15:sqref>Summary!$B$8:$M$8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C5B-423D-B6D1-ADA906FB051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571392"/>
        <c:axId val="50557031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Summary!$A$9</c15:sqref>
                        </c15:formulaRef>
                      </c:ext>
                    </c:extLst>
                    <c:strCache>
                      <c:ptCount val="1"/>
                      <c:pt idx="0">
                        <c:v>Jumlah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Summary!$B$5:$N$5</c15:sqref>
                        </c15:fullRef>
                        <c15:formulaRef>
                          <c15:sqref>Summary!$B$5:$M$5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Summary!$B$9:$N$9</c15:sqref>
                        </c15:fullRef>
                        <c15:formulaRef>
                          <c15:sqref>Summary!$B$9:$M$9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16</c:v>
                      </c:pt>
                      <c:pt idx="1">
                        <c:v>16</c:v>
                      </c:pt>
                      <c:pt idx="2">
                        <c:v>16</c:v>
                      </c:pt>
                      <c:pt idx="3">
                        <c:v>16</c:v>
                      </c:pt>
                      <c:pt idx="4">
                        <c:v>16</c:v>
                      </c:pt>
                      <c:pt idx="5">
                        <c:v>16</c:v>
                      </c:pt>
                      <c:pt idx="6">
                        <c:v>16</c:v>
                      </c:pt>
                      <c:pt idx="7">
                        <c:v>16</c:v>
                      </c:pt>
                      <c:pt idx="8">
                        <c:v>16</c:v>
                      </c:pt>
                      <c:pt idx="9">
                        <c:v>16</c:v>
                      </c:pt>
                      <c:pt idx="10">
                        <c:v>16</c:v>
                      </c:pt>
                      <c:pt idx="11">
                        <c:v>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5C5B-423D-B6D1-ADA906FB05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4"/>
          <c:order val="4"/>
          <c:tx>
            <c:strRef>
              <c:f>Summary!$A$10</c:f>
              <c:strCache>
                <c:ptCount val="1"/>
                <c:pt idx="0">
                  <c:v>% Ketepatan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Summary!$B$5:$N$5</c15:sqref>
                  </c15:fullRef>
                </c:ext>
              </c:extLst>
              <c:f>Summary!$B$5:$M$5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Summary!$B$10:$N$10</c15:sqref>
                  </c15:fullRef>
                </c:ext>
              </c:extLst>
              <c:f>Summary!$B$10:$M$10</c:f>
              <c:numCache>
                <c:formatCode>0.00%</c:formatCode>
                <c:ptCount val="12"/>
                <c:pt idx="0">
                  <c:v>0.1875</c:v>
                </c:pt>
                <c:pt idx="1">
                  <c:v>0.1875</c:v>
                </c:pt>
                <c:pt idx="2">
                  <c:v>6.25E-2</c:v>
                </c:pt>
                <c:pt idx="3">
                  <c:v>0.375</c:v>
                </c:pt>
                <c:pt idx="4">
                  <c:v>0.375</c:v>
                </c:pt>
                <c:pt idx="5">
                  <c:v>0.5625</c:v>
                </c:pt>
                <c:pt idx="6">
                  <c:v>0.8125</c:v>
                </c:pt>
                <c:pt idx="7">
                  <c:v>0.6875</c:v>
                </c:pt>
                <c:pt idx="8">
                  <c:v>0.625</c:v>
                </c:pt>
                <c:pt idx="9">
                  <c:v>0.75</c:v>
                </c:pt>
                <c:pt idx="10">
                  <c:v>0.9375</c:v>
                </c:pt>
                <c:pt idx="11">
                  <c:v>0.8125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5B-423D-B6D1-ADA906FB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078824"/>
        <c:axId val="512083144"/>
      </c:lineChart>
      <c:catAx>
        <c:axId val="5055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570312"/>
        <c:crosses val="autoZero"/>
        <c:auto val="1"/>
        <c:lblAlgn val="ctr"/>
        <c:lblOffset val="100"/>
        <c:noMultiLvlLbl val="0"/>
      </c:catAx>
      <c:valAx>
        <c:axId val="5055703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Qty Dept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571392"/>
        <c:crosses val="autoZero"/>
        <c:crossBetween val="between"/>
      </c:valAx>
      <c:valAx>
        <c:axId val="51208314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078824"/>
        <c:crosses val="max"/>
        <c:crossBetween val="between"/>
        <c:majorUnit val="0.2"/>
      </c:valAx>
      <c:catAx>
        <c:axId val="512078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0831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505571392"/>
        <c:axId val="5055703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Summary!$A$6</c15:sqref>
                        </c15:formulaRef>
                      </c:ext>
                    </c:extLst>
                    <c:strCache>
                      <c:ptCount val="1"/>
                      <c:pt idx="0">
                        <c:v>Tepat waktu</c:v>
                      </c:pt>
                    </c:strCache>
                  </c:strRef>
                </c:tx>
                <c:spPr>
                  <a:solidFill>
                    <a:srgbClr val="00206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Summary!$B$5:$N$5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YTD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Summary!$B$6:$N$6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3</c:v>
                      </c:pt>
                      <c:pt idx="1">
                        <c:v>3</c:v>
                      </c:pt>
                      <c:pt idx="2">
                        <c:v>1</c:v>
                      </c:pt>
                      <c:pt idx="3">
                        <c:v>6</c:v>
                      </c:pt>
                      <c:pt idx="4">
                        <c:v>6</c:v>
                      </c:pt>
                      <c:pt idx="5">
                        <c:v>9</c:v>
                      </c:pt>
                      <c:pt idx="6">
                        <c:v>13</c:v>
                      </c:pt>
                      <c:pt idx="7">
                        <c:v>11</c:v>
                      </c:pt>
                      <c:pt idx="8">
                        <c:v>10</c:v>
                      </c:pt>
                      <c:pt idx="9">
                        <c:v>12</c:v>
                      </c:pt>
                      <c:pt idx="10">
                        <c:v>15</c:v>
                      </c:pt>
                      <c:pt idx="11">
                        <c:v>13</c:v>
                      </c:pt>
                      <c:pt idx="12">
                        <c:v>102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585-4254-9B41-BE47C31B608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Summary!$A$7</c15:sqref>
                        </c15:formulaRef>
                      </c:ext>
                    </c:extLst>
                    <c:strCache>
                      <c:ptCount val="1"/>
                      <c:pt idx="0">
                        <c:v>Tidak tepat waktu</c:v>
                      </c:pt>
                    </c:strCache>
                  </c:strRef>
                </c:tx>
                <c:spPr>
                  <a:solidFill>
                    <a:schemeClr val="accent5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Summary!$B$5:$N$5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13</c:v>
                      </c:pt>
                      <c:pt idx="1">
                        <c:v>13</c:v>
                      </c:pt>
                      <c:pt idx="2">
                        <c:v>15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7</c:v>
                      </c:pt>
                      <c:pt idx="6">
                        <c:v>3</c:v>
                      </c:pt>
                      <c:pt idx="7">
                        <c:v>5</c:v>
                      </c:pt>
                      <c:pt idx="8">
                        <c:v>6</c:v>
                      </c:pt>
                      <c:pt idx="9">
                        <c:v>4</c:v>
                      </c:pt>
                      <c:pt idx="10">
                        <c:v>1</c:v>
                      </c:pt>
                      <c:pt idx="11">
                        <c:v>3</c:v>
                      </c:pt>
                      <c:pt idx="12">
                        <c:v>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585-4254-9B41-BE47C31B608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Summary!$A$8</c15:sqref>
                        </c15:formulaRef>
                      </c:ext>
                    </c:extLst>
                    <c:strCache>
                      <c:ptCount val="1"/>
                      <c:pt idx="0">
                        <c:v>Belum Submit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Summary!$B$5:$N$5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585-4254-9B41-BE47C31B608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Summary!$A$9</c15:sqref>
                        </c15:formulaRef>
                      </c:ext>
                    </c:extLst>
                    <c:strCache>
                      <c:ptCount val="1"/>
                      <c:pt idx="0">
                        <c:v>Jumlah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Summary!$B$5:$N$5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YTD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Summary!$B$9:$N$9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16</c:v>
                      </c:pt>
                      <c:pt idx="1">
                        <c:v>16</c:v>
                      </c:pt>
                      <c:pt idx="2">
                        <c:v>16</c:v>
                      </c:pt>
                      <c:pt idx="3">
                        <c:v>16</c:v>
                      </c:pt>
                      <c:pt idx="4">
                        <c:v>16</c:v>
                      </c:pt>
                      <c:pt idx="5">
                        <c:v>16</c:v>
                      </c:pt>
                      <c:pt idx="6">
                        <c:v>16</c:v>
                      </c:pt>
                      <c:pt idx="7">
                        <c:v>16</c:v>
                      </c:pt>
                      <c:pt idx="8">
                        <c:v>16</c:v>
                      </c:pt>
                      <c:pt idx="9">
                        <c:v>16</c:v>
                      </c:pt>
                      <c:pt idx="10">
                        <c:v>16</c:v>
                      </c:pt>
                      <c:pt idx="11">
                        <c:v>16</c:v>
                      </c:pt>
                      <c:pt idx="12">
                        <c:v>192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85-4254-9B41-BE47C31B608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Summary!$A$10</c:f>
              <c:strCache>
                <c:ptCount val="1"/>
                <c:pt idx="0">
                  <c:v>% Ketepatan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Summary!$B$5:$N$5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YTD</c:v>
                </c:pt>
              </c:strCache>
            </c:strRef>
          </c:cat>
          <c:val>
            <c:numRef>
              <c:f>Summary!$B$10:$N$10</c:f>
              <c:numCache>
                <c:formatCode>0.00%</c:formatCode>
                <c:ptCount val="13"/>
                <c:pt idx="0">
                  <c:v>0.1875</c:v>
                </c:pt>
                <c:pt idx="1">
                  <c:v>0.1875</c:v>
                </c:pt>
                <c:pt idx="2">
                  <c:v>6.25E-2</c:v>
                </c:pt>
                <c:pt idx="3">
                  <c:v>0.375</c:v>
                </c:pt>
                <c:pt idx="4">
                  <c:v>0.375</c:v>
                </c:pt>
                <c:pt idx="5">
                  <c:v>0.5625</c:v>
                </c:pt>
                <c:pt idx="6">
                  <c:v>0.8125</c:v>
                </c:pt>
                <c:pt idx="7">
                  <c:v>0.6875</c:v>
                </c:pt>
                <c:pt idx="8">
                  <c:v>0.625</c:v>
                </c:pt>
                <c:pt idx="9">
                  <c:v>0.75</c:v>
                </c:pt>
                <c:pt idx="10">
                  <c:v>0.9375</c:v>
                </c:pt>
                <c:pt idx="11">
                  <c:v>0.8125</c:v>
                </c:pt>
                <c:pt idx="12">
                  <c:v>0.53125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85-4254-9B41-BE47C31B6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571392"/>
        <c:axId val="505570312"/>
      </c:lineChart>
      <c:catAx>
        <c:axId val="50557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5570312"/>
        <c:crosses val="autoZero"/>
        <c:auto val="1"/>
        <c:lblAlgn val="ctr"/>
        <c:lblOffset val="100"/>
        <c:noMultiLvlLbl val="0"/>
      </c:catAx>
      <c:valAx>
        <c:axId val="505570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557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1457325</xdr:colOff>
      <xdr:row>2</xdr:row>
      <xdr:rowOff>108196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5CC451-0A85-B022-22AA-CEAF97351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381125" cy="489196"/>
        </a:xfrm>
        <a:prstGeom prst="rect">
          <a:avLst/>
        </a:prstGeom>
      </xdr:spPr>
    </xdr:pic>
    <xdr:clientData/>
  </xdr:twoCellAnchor>
  <xdr:twoCellAnchor>
    <xdr:from>
      <xdr:col>1</xdr:col>
      <xdr:colOff>4761</xdr:colOff>
      <xdr:row>10</xdr:row>
      <xdr:rowOff>138112</xdr:rowOff>
    </xdr:from>
    <xdr:to>
      <xdr:col>11</xdr:col>
      <xdr:colOff>352424</xdr:colOff>
      <xdr:row>25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F38808-89F2-969C-8D2D-ABC9BF228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11</xdr:col>
      <xdr:colOff>347663</xdr:colOff>
      <xdr:row>40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E5BD1D-3691-451F-83DF-E47AB83B3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22A3-5D0D-43C8-A405-6F42503C371A}">
  <dimension ref="A1:O10"/>
  <sheetViews>
    <sheetView showGridLines="0" tabSelected="1" topLeftCell="A5" zoomScaleNormal="100" workbookViewId="0">
      <selection activeCell="M19" sqref="M19"/>
    </sheetView>
  </sheetViews>
  <sheetFormatPr defaultRowHeight="15" x14ac:dyDescent="0.25"/>
  <cols>
    <col min="1" max="1" width="22" bestFit="1" customWidth="1"/>
    <col min="2" max="13" width="11.28515625" customWidth="1"/>
  </cols>
  <sheetData>
    <row r="1" spans="1:15" ht="15" customHeight="1" x14ac:dyDescent="0.25">
      <c r="A1" s="24"/>
      <c r="B1" s="25" t="s">
        <v>39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ht="15" customHeight="1" x14ac:dyDescent="0.25">
      <c r="A2" s="2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x14ac:dyDescent="0.25">
      <c r="A4" s="9"/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9"/>
    </row>
    <row r="5" spans="1:15" x14ac:dyDescent="0.25">
      <c r="A5" s="4" t="s">
        <v>37</v>
      </c>
      <c r="B5" s="4" t="s">
        <v>40</v>
      </c>
      <c r="C5" s="4" t="s">
        <v>41</v>
      </c>
      <c r="D5" s="4" t="s">
        <v>42</v>
      </c>
      <c r="E5" s="4" t="s">
        <v>43</v>
      </c>
      <c r="F5" s="4" t="s">
        <v>44</v>
      </c>
      <c r="G5" s="4" t="s">
        <v>45</v>
      </c>
      <c r="H5" s="4" t="s">
        <v>46</v>
      </c>
      <c r="I5" s="4" t="s">
        <v>47</v>
      </c>
      <c r="J5" s="4" t="s">
        <v>48</v>
      </c>
      <c r="K5" s="4" t="s">
        <v>49</v>
      </c>
      <c r="L5" s="4" t="s">
        <v>50</v>
      </c>
      <c r="M5" s="4" t="s">
        <v>51</v>
      </c>
      <c r="N5" s="9" t="s">
        <v>56</v>
      </c>
    </row>
    <row r="6" spans="1:15" x14ac:dyDescent="0.25">
      <c r="A6" s="5" t="s">
        <v>57</v>
      </c>
      <c r="B6" s="5">
        <f>COUNTIF(Monitoring!C7:C22,"O")</f>
        <v>3</v>
      </c>
      <c r="C6" s="5">
        <f>COUNTIF(Monitoring!D7:D22,"O")</f>
        <v>3</v>
      </c>
      <c r="D6" s="5">
        <f>COUNTIF(Monitoring!E7:E22,"O")</f>
        <v>1</v>
      </c>
      <c r="E6" s="5">
        <f>COUNTIF(Monitoring!F7:F22,"O")</f>
        <v>6</v>
      </c>
      <c r="F6" s="5">
        <f>COUNTIF(Monitoring!G7:G22,"O")</f>
        <v>6</v>
      </c>
      <c r="G6" s="5">
        <f>COUNTIF(Monitoring!H7:H22,"O")</f>
        <v>9</v>
      </c>
      <c r="H6" s="5">
        <f>COUNTIF(Monitoring!I7:I22,"O")</f>
        <v>13</v>
      </c>
      <c r="I6" s="5">
        <f>COUNTIF(Monitoring!J7:J22,"O")</f>
        <v>11</v>
      </c>
      <c r="J6" s="5">
        <f>COUNTIF(Monitoring!K7:K22,"O")</f>
        <v>10</v>
      </c>
      <c r="K6" s="5">
        <f>COUNTIF(Monitoring!L7:L22,"O")</f>
        <v>12</v>
      </c>
      <c r="L6" s="5">
        <f>COUNTIF(Monitoring!M7:M22,"O")</f>
        <v>15</v>
      </c>
      <c r="M6" s="5">
        <f>COUNTIF(Monitoring!N7:N22,"O")</f>
        <v>13</v>
      </c>
      <c r="N6" s="5">
        <f>SUM(B6:M6)</f>
        <v>102</v>
      </c>
    </row>
    <row r="7" spans="1:15" x14ac:dyDescent="0.25">
      <c r="A7" s="5" t="s">
        <v>58</v>
      </c>
      <c r="B7" s="5">
        <f>COUNTIF(Monitoring!C7:C222,"V")</f>
        <v>13</v>
      </c>
      <c r="C7" s="5">
        <f>COUNTIF(Monitoring!D7:D222,"V")</f>
        <v>13</v>
      </c>
      <c r="D7" s="5">
        <f>COUNTIF(Monitoring!E7:E222,"V")</f>
        <v>15</v>
      </c>
      <c r="E7" s="5">
        <f>COUNTIF(Monitoring!F7:F222,"V")</f>
        <v>10</v>
      </c>
      <c r="F7" s="5">
        <f>COUNTIF(Monitoring!G7:G222,"V")</f>
        <v>10</v>
      </c>
      <c r="G7" s="5">
        <f>COUNTIF(Monitoring!H7:H222,"V")</f>
        <v>7</v>
      </c>
      <c r="H7" s="5">
        <f>COUNTIF(Monitoring!I7:I222,"V")</f>
        <v>3</v>
      </c>
      <c r="I7" s="5">
        <f>COUNTIF(Monitoring!J7:J222,"V")</f>
        <v>5</v>
      </c>
      <c r="J7" s="5">
        <f>COUNTIF(Monitoring!K7:K222,"V")</f>
        <v>6</v>
      </c>
      <c r="K7" s="5">
        <f>COUNTIF(Monitoring!L7:L222,"V")</f>
        <v>4</v>
      </c>
      <c r="L7" s="5">
        <f>COUNTIF(Monitoring!M7:M222,"V")</f>
        <v>1</v>
      </c>
      <c r="M7" s="5">
        <f>COUNTIF(Monitoring!N7:N222,"V")</f>
        <v>3</v>
      </c>
      <c r="N7" s="5">
        <f t="shared" ref="N7:N8" si="0">SUM(B7:M7)</f>
        <v>90</v>
      </c>
    </row>
    <row r="8" spans="1:15" x14ac:dyDescent="0.25">
      <c r="A8" s="5" t="s">
        <v>53</v>
      </c>
      <c r="B8" s="5">
        <f>COUNTIF(Monitoring!C7:C22,"belum")</f>
        <v>0</v>
      </c>
      <c r="C8" s="5">
        <f>COUNTIF(Monitoring!D7:D22,"belum")</f>
        <v>0</v>
      </c>
      <c r="D8" s="5">
        <f>COUNTIF(Monitoring!E7:E22,"belum")</f>
        <v>0</v>
      </c>
      <c r="E8" s="5">
        <f>COUNTIF(Monitoring!F7:F22,"belum")</f>
        <v>0</v>
      </c>
      <c r="F8" s="5">
        <f>COUNTIF(Monitoring!G7:G22,"belum")</f>
        <v>0</v>
      </c>
      <c r="G8" s="5">
        <f>COUNTIF(Monitoring!H7:H22,"belum")</f>
        <v>0</v>
      </c>
      <c r="H8" s="5">
        <f>COUNTIF(Monitoring!I7:I22,"belum")</f>
        <v>0</v>
      </c>
      <c r="I8" s="5">
        <f>COUNTIF(Monitoring!J7:J22,"belum")</f>
        <v>0</v>
      </c>
      <c r="J8" s="5">
        <f>COUNTIF(Monitoring!K7:K22,"belum")</f>
        <v>0</v>
      </c>
      <c r="K8" s="5">
        <f>COUNTIF(Monitoring!L7:L22,"belum")</f>
        <v>0</v>
      </c>
      <c r="L8" s="5">
        <f>COUNTIF(Monitoring!M7:M22,"belum")</f>
        <v>0</v>
      </c>
      <c r="M8" s="5">
        <f>COUNTIF(Monitoring!N7:N22,"belum")</f>
        <v>0</v>
      </c>
      <c r="N8" s="5">
        <f t="shared" si="0"/>
        <v>0</v>
      </c>
    </row>
    <row r="9" spans="1:15" x14ac:dyDescent="0.25">
      <c r="A9" s="8" t="s">
        <v>38</v>
      </c>
      <c r="B9" s="8">
        <f>SUM(B6:B8)</f>
        <v>16</v>
      </c>
      <c r="C9" s="8">
        <f t="shared" ref="C9:N9" si="1">SUM(C6:C8)</f>
        <v>16</v>
      </c>
      <c r="D9" s="8">
        <f t="shared" si="1"/>
        <v>16</v>
      </c>
      <c r="E9" s="8">
        <f t="shared" si="1"/>
        <v>16</v>
      </c>
      <c r="F9" s="8">
        <f t="shared" si="1"/>
        <v>16</v>
      </c>
      <c r="G9" s="8">
        <f t="shared" si="1"/>
        <v>16</v>
      </c>
      <c r="H9" s="8">
        <f t="shared" si="1"/>
        <v>16</v>
      </c>
      <c r="I9" s="8">
        <f t="shared" si="1"/>
        <v>16</v>
      </c>
      <c r="J9" s="8">
        <f t="shared" si="1"/>
        <v>16</v>
      </c>
      <c r="K9" s="8">
        <f t="shared" si="1"/>
        <v>16</v>
      </c>
      <c r="L9" s="8">
        <f t="shared" si="1"/>
        <v>16</v>
      </c>
      <c r="M9" s="8">
        <f t="shared" si="1"/>
        <v>16</v>
      </c>
      <c r="N9" s="8">
        <f t="shared" si="1"/>
        <v>192</v>
      </c>
    </row>
    <row r="10" spans="1:15" x14ac:dyDescent="0.25">
      <c r="A10" s="18" t="s">
        <v>55</v>
      </c>
      <c r="B10" s="21">
        <f>B6/B9</f>
        <v>0.1875</v>
      </c>
      <c r="C10" s="21">
        <f t="shared" ref="C10:N10" si="2">C6/C9</f>
        <v>0.1875</v>
      </c>
      <c r="D10" s="21">
        <f t="shared" si="2"/>
        <v>6.25E-2</v>
      </c>
      <c r="E10" s="21">
        <f t="shared" si="2"/>
        <v>0.375</v>
      </c>
      <c r="F10" s="21">
        <f t="shared" si="2"/>
        <v>0.375</v>
      </c>
      <c r="G10" s="21">
        <f t="shared" si="2"/>
        <v>0.5625</v>
      </c>
      <c r="H10" s="21">
        <f t="shared" si="2"/>
        <v>0.8125</v>
      </c>
      <c r="I10" s="21">
        <f t="shared" si="2"/>
        <v>0.6875</v>
      </c>
      <c r="J10" s="21">
        <f t="shared" si="2"/>
        <v>0.625</v>
      </c>
      <c r="K10" s="21">
        <f t="shared" si="2"/>
        <v>0.75</v>
      </c>
      <c r="L10" s="21">
        <f t="shared" si="2"/>
        <v>0.9375</v>
      </c>
      <c r="M10" s="21">
        <f t="shared" si="2"/>
        <v>0.8125</v>
      </c>
      <c r="N10" s="21">
        <f t="shared" si="2"/>
        <v>0.53125</v>
      </c>
      <c r="O10" s="35">
        <f>AVERAGE(B10:M10)</f>
        <v>0.53125</v>
      </c>
    </row>
  </sheetData>
  <mergeCells count="3">
    <mergeCell ref="B4:M4"/>
    <mergeCell ref="A1:A2"/>
    <mergeCell ref="B1:N3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0C51C-DA91-46C8-8303-EB0AC8E21827}">
  <dimension ref="A1:R29"/>
  <sheetViews>
    <sheetView topLeftCell="A5" workbookViewId="0">
      <selection activeCell="N13" sqref="N13"/>
    </sheetView>
  </sheetViews>
  <sheetFormatPr defaultRowHeight="15" x14ac:dyDescent="0.25"/>
  <cols>
    <col min="1" max="1" width="12.85546875" customWidth="1"/>
    <col min="2" max="2" width="36.85546875" customWidth="1"/>
    <col min="3" max="5" width="13.7109375" customWidth="1"/>
    <col min="6" max="6" width="12" style="11" customWidth="1"/>
    <col min="7" max="7" width="12" style="12" customWidth="1"/>
    <col min="8" max="8" width="12" customWidth="1"/>
    <col min="9" max="9" width="12" style="12" customWidth="1"/>
    <col min="10" max="10" width="18" style="12" customWidth="1"/>
    <col min="11" max="14" width="12" style="12" customWidth="1"/>
    <col min="17" max="17" width="24" bestFit="1" customWidth="1"/>
  </cols>
  <sheetData>
    <row r="1" spans="1:18" ht="21" x14ac:dyDescent="0.25">
      <c r="A1" s="1" t="s">
        <v>52</v>
      </c>
      <c r="B1" s="1"/>
      <c r="C1" s="1"/>
      <c r="D1" s="1"/>
    </row>
    <row r="2" spans="1:18" ht="21" x14ac:dyDescent="0.25">
      <c r="A2" s="1" t="s">
        <v>0</v>
      </c>
      <c r="B2" s="1"/>
      <c r="C2" s="1"/>
      <c r="D2" s="1"/>
    </row>
    <row r="3" spans="1:18" x14ac:dyDescent="0.25">
      <c r="A3" s="2"/>
      <c r="B3" s="2"/>
      <c r="C3" s="2"/>
      <c r="D3" s="2"/>
    </row>
    <row r="4" spans="1:18" x14ac:dyDescent="0.25">
      <c r="A4" s="28"/>
      <c r="B4" s="28"/>
      <c r="C4" s="28"/>
      <c r="D4" s="28"/>
    </row>
    <row r="5" spans="1:18" x14ac:dyDescent="0.25">
      <c r="A5" s="29"/>
      <c r="B5" s="29" t="s">
        <v>1</v>
      </c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8" x14ac:dyDescent="0.25">
      <c r="A6" s="29"/>
      <c r="B6" s="29"/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Q6" s="20"/>
      <c r="R6" s="20"/>
    </row>
    <row r="7" spans="1:18" x14ac:dyDescent="0.25">
      <c r="A7" s="32" t="s">
        <v>15</v>
      </c>
      <c r="B7" s="5" t="s">
        <v>16</v>
      </c>
      <c r="C7" s="6" t="s">
        <v>17</v>
      </c>
      <c r="D7" s="6" t="s">
        <v>17</v>
      </c>
      <c r="E7" s="6" t="s">
        <v>17</v>
      </c>
      <c r="F7" s="10" t="s">
        <v>35</v>
      </c>
      <c r="G7" s="7" t="s">
        <v>35</v>
      </c>
      <c r="H7" s="7" t="s">
        <v>35</v>
      </c>
      <c r="I7" s="7" t="s">
        <v>35</v>
      </c>
      <c r="J7" s="7" t="s">
        <v>35</v>
      </c>
      <c r="K7" s="7" t="s">
        <v>35</v>
      </c>
      <c r="L7" s="7" t="s">
        <v>35</v>
      </c>
      <c r="M7" s="7" t="s">
        <v>35</v>
      </c>
      <c r="N7" s="7" t="s">
        <v>35</v>
      </c>
      <c r="O7" s="22"/>
    </row>
    <row r="8" spans="1:18" x14ac:dyDescent="0.25">
      <c r="A8" s="33"/>
      <c r="B8" s="5" t="s">
        <v>19</v>
      </c>
      <c r="C8" s="6" t="s">
        <v>17</v>
      </c>
      <c r="D8" s="6" t="s">
        <v>17</v>
      </c>
      <c r="E8" s="6" t="s">
        <v>17</v>
      </c>
      <c r="F8" s="10" t="s">
        <v>17</v>
      </c>
      <c r="G8" s="7" t="s">
        <v>35</v>
      </c>
      <c r="H8" s="7" t="s">
        <v>17</v>
      </c>
      <c r="I8" s="7" t="s">
        <v>35</v>
      </c>
      <c r="J8" s="7" t="s">
        <v>35</v>
      </c>
      <c r="K8" s="7" t="s">
        <v>17</v>
      </c>
      <c r="L8" s="7" t="s">
        <v>17</v>
      </c>
      <c r="M8" s="7" t="s">
        <v>35</v>
      </c>
      <c r="N8" s="7" t="s">
        <v>35</v>
      </c>
    </row>
    <row r="9" spans="1:18" x14ac:dyDescent="0.25">
      <c r="A9" s="33"/>
      <c r="B9" s="5" t="s">
        <v>20</v>
      </c>
      <c r="C9" s="6" t="s">
        <v>17</v>
      </c>
      <c r="D9" s="7" t="s">
        <v>35</v>
      </c>
      <c r="E9" s="6" t="s">
        <v>17</v>
      </c>
      <c r="F9" s="10" t="s">
        <v>35</v>
      </c>
      <c r="G9" s="7" t="s">
        <v>17</v>
      </c>
      <c r="H9" s="7" t="s">
        <v>35</v>
      </c>
      <c r="I9" s="7" t="s">
        <v>35</v>
      </c>
      <c r="J9" s="7" t="s">
        <v>35</v>
      </c>
      <c r="K9" s="7" t="s">
        <v>35</v>
      </c>
      <c r="L9" s="7" t="s">
        <v>35</v>
      </c>
      <c r="M9" s="7" t="s">
        <v>35</v>
      </c>
      <c r="N9" s="7" t="s">
        <v>35</v>
      </c>
    </row>
    <row r="10" spans="1:18" x14ac:dyDescent="0.25">
      <c r="A10" s="33"/>
      <c r="B10" s="5" t="s">
        <v>21</v>
      </c>
      <c r="C10" s="6" t="s">
        <v>35</v>
      </c>
      <c r="D10" s="7" t="s">
        <v>17</v>
      </c>
      <c r="E10" s="6" t="s">
        <v>17</v>
      </c>
      <c r="F10" s="10" t="s">
        <v>35</v>
      </c>
      <c r="G10" s="7" t="s">
        <v>17</v>
      </c>
      <c r="H10" s="7" t="s">
        <v>35</v>
      </c>
      <c r="I10" s="7" t="s">
        <v>35</v>
      </c>
      <c r="J10" s="7" t="s">
        <v>35</v>
      </c>
      <c r="K10" s="7" t="s">
        <v>35</v>
      </c>
      <c r="L10" s="7" t="s">
        <v>35</v>
      </c>
      <c r="M10" s="7" t="s">
        <v>35</v>
      </c>
      <c r="N10" s="7" t="s">
        <v>35</v>
      </c>
    </row>
    <row r="11" spans="1:18" x14ac:dyDescent="0.25">
      <c r="A11" s="34"/>
      <c r="B11" s="5" t="s">
        <v>22</v>
      </c>
      <c r="C11" s="6" t="s">
        <v>35</v>
      </c>
      <c r="D11" s="7" t="s">
        <v>17</v>
      </c>
      <c r="E11" s="6" t="s">
        <v>17</v>
      </c>
      <c r="F11" s="10" t="s">
        <v>17</v>
      </c>
      <c r="G11" s="7" t="s">
        <v>35</v>
      </c>
      <c r="H11" s="7" t="s">
        <v>17</v>
      </c>
      <c r="I11" s="7" t="s">
        <v>35</v>
      </c>
      <c r="J11" s="7" t="s">
        <v>35</v>
      </c>
      <c r="K11" s="7" t="s">
        <v>35</v>
      </c>
      <c r="L11" s="7" t="s">
        <v>35</v>
      </c>
      <c r="M11" s="7" t="s">
        <v>35</v>
      </c>
      <c r="N11" s="7" t="s">
        <v>35</v>
      </c>
    </row>
    <row r="12" spans="1:18" x14ac:dyDescent="0.25">
      <c r="A12" s="32" t="s">
        <v>23</v>
      </c>
      <c r="B12" s="5" t="s">
        <v>24</v>
      </c>
      <c r="C12" s="6" t="s">
        <v>17</v>
      </c>
      <c r="D12" s="7" t="s">
        <v>17</v>
      </c>
      <c r="E12" s="6" t="s">
        <v>17</v>
      </c>
      <c r="F12" s="10" t="s">
        <v>35</v>
      </c>
      <c r="G12" s="7" t="s">
        <v>17</v>
      </c>
      <c r="H12" s="7" t="s">
        <v>35</v>
      </c>
      <c r="I12" s="7" t="s">
        <v>35</v>
      </c>
      <c r="J12" s="7" t="s">
        <v>17</v>
      </c>
      <c r="K12" s="7" t="s">
        <v>17</v>
      </c>
      <c r="L12" s="7" t="s">
        <v>17</v>
      </c>
      <c r="M12" s="7" t="s">
        <v>35</v>
      </c>
      <c r="N12" s="7" t="s">
        <v>17</v>
      </c>
    </row>
    <row r="13" spans="1:18" x14ac:dyDescent="0.25">
      <c r="A13" s="33"/>
      <c r="B13" s="5" t="s">
        <v>25</v>
      </c>
      <c r="C13" s="6" t="s">
        <v>17</v>
      </c>
      <c r="D13" s="7" t="s">
        <v>17</v>
      </c>
      <c r="E13" s="6" t="s">
        <v>17</v>
      </c>
      <c r="F13" s="10" t="s">
        <v>17</v>
      </c>
      <c r="G13" s="7" t="s">
        <v>17</v>
      </c>
      <c r="H13" s="7" t="s">
        <v>17</v>
      </c>
      <c r="I13" s="7" t="s">
        <v>17</v>
      </c>
      <c r="J13" s="7" t="s">
        <v>17</v>
      </c>
      <c r="K13" s="7" t="s">
        <v>17</v>
      </c>
      <c r="L13" s="7" t="s">
        <v>17</v>
      </c>
      <c r="M13" s="7" t="s">
        <v>17</v>
      </c>
      <c r="N13" s="7" t="s">
        <v>17</v>
      </c>
    </row>
    <row r="14" spans="1:18" x14ac:dyDescent="0.25">
      <c r="A14" s="33"/>
      <c r="B14" s="5" t="s">
        <v>27</v>
      </c>
      <c r="C14" s="6" t="s">
        <v>35</v>
      </c>
      <c r="D14" s="7" t="s">
        <v>17</v>
      </c>
      <c r="E14" s="6" t="s">
        <v>17</v>
      </c>
      <c r="F14" s="10" t="s">
        <v>35</v>
      </c>
      <c r="G14" s="7" t="s">
        <v>17</v>
      </c>
      <c r="H14" s="7" t="s">
        <v>35</v>
      </c>
      <c r="I14" s="7" t="s">
        <v>35</v>
      </c>
      <c r="J14" s="7" t="s">
        <v>35</v>
      </c>
      <c r="K14" s="7" t="s">
        <v>35</v>
      </c>
      <c r="L14" s="7" t="s">
        <v>35</v>
      </c>
      <c r="M14" s="7" t="s">
        <v>35</v>
      </c>
      <c r="N14" s="7" t="s">
        <v>35</v>
      </c>
    </row>
    <row r="15" spans="1:18" x14ac:dyDescent="0.25">
      <c r="A15" s="33"/>
      <c r="B15" s="5" t="s">
        <v>54</v>
      </c>
      <c r="C15" s="6" t="s">
        <v>17</v>
      </c>
      <c r="D15" s="7" t="s">
        <v>17</v>
      </c>
      <c r="E15" s="6" t="s">
        <v>17</v>
      </c>
      <c r="F15" s="10" t="s">
        <v>17</v>
      </c>
      <c r="G15" s="7" t="s">
        <v>17</v>
      </c>
      <c r="H15" s="7" t="s">
        <v>17</v>
      </c>
      <c r="I15" s="7" t="s">
        <v>17</v>
      </c>
      <c r="J15" s="7" t="s">
        <v>17</v>
      </c>
      <c r="K15" s="7" t="s">
        <v>17</v>
      </c>
      <c r="L15" s="7" t="s">
        <v>17</v>
      </c>
      <c r="M15" s="7" t="s">
        <v>35</v>
      </c>
      <c r="N15" s="7" t="s">
        <v>17</v>
      </c>
    </row>
    <row r="16" spans="1:18" x14ac:dyDescent="0.25">
      <c r="A16" s="33"/>
      <c r="B16" s="5" t="s">
        <v>28</v>
      </c>
      <c r="C16" s="6" t="s">
        <v>17</v>
      </c>
      <c r="D16" s="7" t="s">
        <v>17</v>
      </c>
      <c r="E16" s="6" t="s">
        <v>17</v>
      </c>
      <c r="F16" s="10" t="s">
        <v>17</v>
      </c>
      <c r="G16" s="7" t="s">
        <v>17</v>
      </c>
      <c r="H16" s="7" t="s">
        <v>17</v>
      </c>
      <c r="I16" s="7" t="s">
        <v>35</v>
      </c>
      <c r="J16" s="7" t="s">
        <v>17</v>
      </c>
      <c r="K16" s="7" t="s">
        <v>17</v>
      </c>
      <c r="L16" s="7" t="s">
        <v>35</v>
      </c>
      <c r="M16" s="7" t="s">
        <v>35</v>
      </c>
      <c r="N16" s="7" t="s">
        <v>35</v>
      </c>
    </row>
    <row r="17" spans="1:15" x14ac:dyDescent="0.25">
      <c r="A17" s="34"/>
      <c r="B17" s="13" t="s">
        <v>29</v>
      </c>
      <c r="C17" s="14" t="s">
        <v>17</v>
      </c>
      <c r="D17" s="15" t="s">
        <v>17</v>
      </c>
      <c r="E17" s="14" t="s">
        <v>17</v>
      </c>
      <c r="F17" s="16" t="s">
        <v>17</v>
      </c>
      <c r="G17" s="15" t="s">
        <v>35</v>
      </c>
      <c r="H17" s="15" t="s">
        <v>35</v>
      </c>
      <c r="I17" s="15" t="s">
        <v>63</v>
      </c>
      <c r="J17" s="15" t="s">
        <v>17</v>
      </c>
      <c r="K17" s="15" t="s">
        <v>17</v>
      </c>
      <c r="L17" s="15" t="s">
        <v>35</v>
      </c>
      <c r="M17" s="15" t="s">
        <v>35</v>
      </c>
      <c r="N17" s="7" t="s">
        <v>35</v>
      </c>
    </row>
    <row r="18" spans="1:15" x14ac:dyDescent="0.25">
      <c r="A18" s="32" t="s">
        <v>30</v>
      </c>
      <c r="B18" s="5" t="s">
        <v>31</v>
      </c>
      <c r="C18" s="6" t="s">
        <v>17</v>
      </c>
      <c r="D18" s="6" t="s">
        <v>35</v>
      </c>
      <c r="E18" s="6" t="s">
        <v>17</v>
      </c>
      <c r="F18" s="10" t="s">
        <v>17</v>
      </c>
      <c r="G18" s="7" t="s">
        <v>17</v>
      </c>
      <c r="H18" s="7" t="s">
        <v>35</v>
      </c>
      <c r="I18" s="7" t="s">
        <v>35</v>
      </c>
      <c r="J18" s="7" t="s">
        <v>35</v>
      </c>
      <c r="K18" s="7" t="s">
        <v>35</v>
      </c>
      <c r="L18" s="7" t="s">
        <v>35</v>
      </c>
      <c r="M18" s="7" t="s">
        <v>35</v>
      </c>
      <c r="N18" s="7" t="s">
        <v>35</v>
      </c>
    </row>
    <row r="19" spans="1:15" x14ac:dyDescent="0.25">
      <c r="A19" s="33"/>
      <c r="B19" s="5" t="s">
        <v>32</v>
      </c>
      <c r="C19" s="6" t="s">
        <v>17</v>
      </c>
      <c r="D19" s="6" t="s">
        <v>17</v>
      </c>
      <c r="E19" s="6" t="s">
        <v>17</v>
      </c>
      <c r="F19" s="10" t="s">
        <v>17</v>
      </c>
      <c r="G19" s="7" t="s">
        <v>17</v>
      </c>
      <c r="H19" s="7" t="s">
        <v>17</v>
      </c>
      <c r="I19" s="7" t="s">
        <v>35</v>
      </c>
      <c r="J19" s="7" t="s">
        <v>35</v>
      </c>
      <c r="K19" s="7" t="s">
        <v>35</v>
      </c>
      <c r="L19" s="7" t="s">
        <v>35</v>
      </c>
      <c r="M19" s="7" t="s">
        <v>35</v>
      </c>
      <c r="N19" s="7" t="s">
        <v>35</v>
      </c>
    </row>
    <row r="20" spans="1:15" x14ac:dyDescent="0.25">
      <c r="A20" s="33"/>
      <c r="B20" s="5" t="s">
        <v>33</v>
      </c>
      <c r="C20" s="6" t="s">
        <v>17</v>
      </c>
      <c r="D20" s="6" t="s">
        <v>35</v>
      </c>
      <c r="E20" s="6" t="s">
        <v>17</v>
      </c>
      <c r="F20" s="10" t="s">
        <v>17</v>
      </c>
      <c r="G20" s="7" t="s">
        <v>35</v>
      </c>
      <c r="H20" s="7" t="s">
        <v>35</v>
      </c>
      <c r="I20" s="7" t="s">
        <v>35</v>
      </c>
      <c r="J20" s="7" t="s">
        <v>35</v>
      </c>
      <c r="K20" s="7" t="s">
        <v>35</v>
      </c>
      <c r="L20" s="7" t="s">
        <v>35</v>
      </c>
      <c r="M20" s="7" t="s">
        <v>35</v>
      </c>
      <c r="N20" s="7" t="s">
        <v>35</v>
      </c>
    </row>
    <row r="21" spans="1:15" x14ac:dyDescent="0.25">
      <c r="A21" s="33"/>
      <c r="B21" s="5" t="s">
        <v>18</v>
      </c>
      <c r="C21" s="6" t="s">
        <v>17</v>
      </c>
      <c r="D21" s="6" t="s">
        <v>17</v>
      </c>
      <c r="E21" s="6" t="s">
        <v>17</v>
      </c>
      <c r="F21" s="10" t="s">
        <v>17</v>
      </c>
      <c r="G21" s="7" t="s">
        <v>17</v>
      </c>
      <c r="H21" s="7" t="s">
        <v>17</v>
      </c>
      <c r="I21" s="7" t="s">
        <v>35</v>
      </c>
      <c r="J21" s="7" t="s">
        <v>35</v>
      </c>
      <c r="K21" s="7" t="s">
        <v>35</v>
      </c>
      <c r="L21" s="7" t="s">
        <v>35</v>
      </c>
      <c r="M21" s="7" t="s">
        <v>35</v>
      </c>
      <c r="N21" s="7" t="s">
        <v>35</v>
      </c>
    </row>
    <row r="22" spans="1:15" x14ac:dyDescent="0.25">
      <c r="A22" s="34"/>
      <c r="B22" s="5" t="s">
        <v>34</v>
      </c>
      <c r="C22" s="6" t="s">
        <v>17</v>
      </c>
      <c r="D22" s="6" t="s">
        <v>17</v>
      </c>
      <c r="E22" s="6" t="s">
        <v>35</v>
      </c>
      <c r="F22" s="10" t="s">
        <v>35</v>
      </c>
      <c r="G22" s="7" t="s">
        <v>35</v>
      </c>
      <c r="H22" s="7" t="s">
        <v>35</v>
      </c>
      <c r="I22" s="7" t="s">
        <v>35</v>
      </c>
      <c r="J22" s="7" t="s">
        <v>35</v>
      </c>
      <c r="K22" s="7" t="s">
        <v>35</v>
      </c>
      <c r="L22" s="7" t="s">
        <v>35</v>
      </c>
      <c r="M22" s="7" t="s">
        <v>35</v>
      </c>
      <c r="N22" s="7" t="s">
        <v>35</v>
      </c>
    </row>
    <row r="23" spans="1:15" x14ac:dyDescent="0.25">
      <c r="A23" s="23" t="s">
        <v>36</v>
      </c>
      <c r="B23" s="23"/>
      <c r="C23" s="3">
        <f t="shared" ref="C23:K23" si="0">SUM(COUNTIF(C7:C22,"V"),COUNTIF(C7:C22,"O"),COUNTIF(C7:C22,"Belum"))</f>
        <v>16</v>
      </c>
      <c r="D23" s="3">
        <f t="shared" si="0"/>
        <v>16</v>
      </c>
      <c r="E23" s="3">
        <f t="shared" si="0"/>
        <v>16</v>
      </c>
      <c r="F23" s="3">
        <f t="shared" si="0"/>
        <v>16</v>
      </c>
      <c r="G23" s="3">
        <f t="shared" si="0"/>
        <v>16</v>
      </c>
      <c r="H23" s="3">
        <f t="shared" si="0"/>
        <v>16</v>
      </c>
      <c r="I23" s="3">
        <f t="shared" si="0"/>
        <v>16</v>
      </c>
      <c r="J23" s="3">
        <f t="shared" si="0"/>
        <v>16</v>
      </c>
      <c r="K23" s="3">
        <f t="shared" si="0"/>
        <v>16</v>
      </c>
      <c r="L23" s="3">
        <f>SUM(COUNTIF(L7:L22,"V"),COUNTIF(L7:L22,"O"),COUNTIF(L7:L22,"Belum"))</f>
        <v>16</v>
      </c>
      <c r="M23" s="3">
        <f t="shared" ref="M23:N23" si="1">SUM(COUNTIF(M7:M22,"V"),COUNTIF(M7:M22,"O"),COUNTIF(M7:M22,"Belum"))</f>
        <v>16</v>
      </c>
      <c r="N23" s="3">
        <f t="shared" si="1"/>
        <v>16</v>
      </c>
    </row>
    <row r="25" spans="1:15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5" x14ac:dyDescent="0.25">
      <c r="A26" s="12" t="s">
        <v>59</v>
      </c>
      <c r="F26"/>
      <c r="G26"/>
      <c r="I26"/>
      <c r="J26"/>
      <c r="K26"/>
      <c r="L26"/>
      <c r="M26"/>
      <c r="N26"/>
    </row>
    <row r="27" spans="1:15" x14ac:dyDescent="0.25">
      <c r="A27" s="12" t="s">
        <v>35</v>
      </c>
      <c r="B27" t="s">
        <v>60</v>
      </c>
      <c r="F27"/>
      <c r="G27"/>
      <c r="I27"/>
      <c r="J27"/>
      <c r="K27"/>
      <c r="L27"/>
      <c r="M27"/>
      <c r="N27"/>
    </row>
    <row r="28" spans="1:15" x14ac:dyDescent="0.25">
      <c r="A28" s="12" t="s">
        <v>17</v>
      </c>
      <c r="B28" t="s">
        <v>61</v>
      </c>
      <c r="F28"/>
      <c r="G28"/>
      <c r="I28"/>
      <c r="J28"/>
      <c r="K28"/>
      <c r="L28"/>
      <c r="M28"/>
      <c r="N28"/>
    </row>
    <row r="29" spans="1:15" x14ac:dyDescent="0.25">
      <c r="A29" s="12" t="s">
        <v>26</v>
      </c>
      <c r="B29" t="s">
        <v>62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</sheetData>
  <mergeCells count="8">
    <mergeCell ref="A23:B23"/>
    <mergeCell ref="A4:D4"/>
    <mergeCell ref="A5:A6"/>
    <mergeCell ref="B5:B6"/>
    <mergeCell ref="C5:N5"/>
    <mergeCell ref="A7:A11"/>
    <mergeCell ref="A12:A17"/>
    <mergeCell ref="A18:A2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Monitoring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2024-04-26T06:38:48Z</dcterms:created>
  <dcterms:modified xsi:type="dcterms:W3CDTF">2025-02-21T09:31:59Z</dcterms:modified>
</cp:coreProperties>
</file>