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390" windowHeight="8190" tabRatio="910" activeTab="11"/>
  </bookViews>
  <sheets>
    <sheet name="JANUARI" sheetId="34" r:id="rId1"/>
    <sheet name="PEBRUARI" sheetId="32" r:id="rId2"/>
    <sheet name="MARET" sheetId="33" r:id="rId3"/>
    <sheet name="APRIL" sheetId="35" r:id="rId4"/>
    <sheet name="MEI" sheetId="36" r:id="rId5"/>
    <sheet name="JUNI" sheetId="38" r:id="rId6"/>
    <sheet name="JULI" sheetId="39" r:id="rId7"/>
    <sheet name="AGUSTUS" sheetId="42" r:id="rId8"/>
    <sheet name="SEPTEMBER" sheetId="43" r:id="rId9"/>
    <sheet name="OKTOBER" sheetId="44" r:id="rId10"/>
    <sheet name="NOPEMBER" sheetId="45" r:id="rId11"/>
    <sheet name="DESEMBER" sheetId="46" r:id="rId12"/>
  </sheets>
  <definedNames>
    <definedName name="_xlnm.Print_Area" localSheetId="7">AGUSTUS!$A$1:$AO$196</definedName>
    <definedName name="_xlnm.Print_Area" localSheetId="3">APRIL!$A$4:$AO$168</definedName>
    <definedName name="_xlnm.Print_Area" localSheetId="11">DESEMBER!$A$8:$AO$207</definedName>
    <definedName name="_xlnm.Print_Area" localSheetId="0">JANUARI!$A$1:$AN$134</definedName>
    <definedName name="_xlnm.Print_Area" localSheetId="6">JULI!$A$6:$AN$193</definedName>
    <definedName name="_xlnm.Print_Area" localSheetId="5">JUNI!$C$56:$H$66</definedName>
    <definedName name="_xlnm.Print_Area" localSheetId="2">MARET!$A$1:$AN$142</definedName>
    <definedName name="_xlnm.Print_Area" localSheetId="4">MEI!$A$4:$AO$192</definedName>
    <definedName name="_xlnm.Print_Area" localSheetId="10">NOPEMBER!$A$1:$AP$209</definedName>
    <definedName name="_xlnm.Print_Area" localSheetId="9">OKTOBER!$A$1:$AP$209</definedName>
    <definedName name="_xlnm.Print_Area" localSheetId="1">PEBRUARI!$A$4:$AN$134</definedName>
    <definedName name="_xlnm.Print_Area" localSheetId="8">SEPTEMBER!$A$4:$AO$204</definedName>
    <definedName name="_xlnm.Print_Titles" localSheetId="7">AGUSTUS!#REF!</definedName>
    <definedName name="_xlnm.Print_Titles" localSheetId="3">APRIL!#REF!</definedName>
    <definedName name="_xlnm.Print_Titles" localSheetId="11">DESEMBER!#REF!</definedName>
    <definedName name="_xlnm.Print_Titles" localSheetId="0">JANUARI!$8:$9</definedName>
    <definedName name="_xlnm.Print_Titles" localSheetId="6">JULI!#REF!</definedName>
    <definedName name="_xlnm.Print_Titles" localSheetId="5">JUNI!#REF!</definedName>
    <definedName name="_xlnm.Print_Titles" localSheetId="2">MARET!$8:$9</definedName>
    <definedName name="_xlnm.Print_Titles" localSheetId="4">MEI!#REF!</definedName>
    <definedName name="_xlnm.Print_Titles" localSheetId="10">NOPEMBER!#REF!</definedName>
    <definedName name="_xlnm.Print_Titles" localSheetId="9">OKTOBER!#REF!</definedName>
    <definedName name="_xlnm.Print_Titles" localSheetId="1">PEBRUARI!$8:$9</definedName>
    <definedName name="_xlnm.Print_Titles" localSheetId="8">SEPTEMBER!#REF!</definedName>
  </definedNames>
  <calcPr calcId="124519"/>
</workbook>
</file>

<file path=xl/calcChain.xml><?xml version="1.0" encoding="utf-8"?>
<calcChain xmlns="http://schemas.openxmlformats.org/spreadsheetml/2006/main">
  <c r="I36" i="34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H36"/>
  <c r="H44"/>
  <c r="H60"/>
  <c r="H81"/>
  <c r="H85"/>
  <c r="H107"/>
  <c r="H110"/>
  <c r="H120"/>
  <c r="H133"/>
  <c r="H134"/>
  <c r="G115" i="33"/>
  <c r="H170" i="42"/>
  <c r="AN170"/>
  <c r="D229" i="46" l="1"/>
  <c r="G141" i="32" l="1"/>
  <c r="AM142"/>
  <c r="N89" i="46" l="1"/>
  <c r="H42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G206"/>
  <c r="F206"/>
  <c r="E206"/>
  <c r="AN205"/>
  <c r="AO205" s="1"/>
  <c r="H205"/>
  <c r="AN204"/>
  <c r="AO204" s="1"/>
  <c r="H204"/>
  <c r="AN203"/>
  <c r="H203"/>
  <c r="AO203" s="1"/>
  <c r="AN202"/>
  <c r="AO202" s="1"/>
  <c r="H202"/>
  <c r="AN201"/>
  <c r="H201"/>
  <c r="AO201" s="1"/>
  <c r="AN200"/>
  <c r="AO200" s="1"/>
  <c r="H200"/>
  <c r="AN199"/>
  <c r="H199"/>
  <c r="AO199" s="1"/>
  <c r="AN198"/>
  <c r="AO198" s="1"/>
  <c r="H198"/>
  <c r="AN197"/>
  <c r="H197"/>
  <c r="AO197" s="1"/>
  <c r="AN196"/>
  <c r="AO196" s="1"/>
  <c r="H196"/>
  <c r="AN195"/>
  <c r="H195"/>
  <c r="AO195" s="1"/>
  <c r="AN194"/>
  <c r="AO194" s="1"/>
  <c r="AO206" s="1"/>
  <c r="H194"/>
  <c r="H206" s="1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G193"/>
  <c r="F193"/>
  <c r="E193"/>
  <c r="AN192"/>
  <c r="AO192" s="1"/>
  <c r="H192"/>
  <c r="AN191"/>
  <c r="AP191" s="1"/>
  <c r="H191"/>
  <c r="AO191" s="1"/>
  <c r="AN190"/>
  <c r="AP190" s="1"/>
  <c r="H190"/>
  <c r="AO190" s="1"/>
  <c r="AN189"/>
  <c r="AP189" s="1"/>
  <c r="H189"/>
  <c r="AO189" s="1"/>
  <c r="AN188"/>
  <c r="AP188" s="1"/>
  <c r="H188"/>
  <c r="AO188" s="1"/>
  <c r="AN187"/>
  <c r="AP187" s="1"/>
  <c r="H187"/>
  <c r="AO187" s="1"/>
  <c r="AN186"/>
  <c r="AP186" s="1"/>
  <c r="H186"/>
  <c r="AO186" s="1"/>
  <c r="AN185"/>
  <c r="AP185" s="1"/>
  <c r="H185"/>
  <c r="AO185" s="1"/>
  <c r="AN184"/>
  <c r="AN193" s="1"/>
  <c r="H184"/>
  <c r="AO184" s="1"/>
  <c r="AO193" s="1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G183"/>
  <c r="F183"/>
  <c r="E183"/>
  <c r="AN182"/>
  <c r="AP182" s="1"/>
  <c r="H182"/>
  <c r="AO182" s="1"/>
  <c r="AN181"/>
  <c r="AP181" s="1"/>
  <c r="H181"/>
  <c r="AO181" s="1"/>
  <c r="AN180"/>
  <c r="AP180" s="1"/>
  <c r="H180"/>
  <c r="AO180" s="1"/>
  <c r="AN179"/>
  <c r="AN183" s="1"/>
  <c r="H179"/>
  <c r="AO179" s="1"/>
  <c r="AO183" s="1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G178"/>
  <c r="F178"/>
  <c r="E178"/>
  <c r="AN177"/>
  <c r="AP177" s="1"/>
  <c r="H177"/>
  <c r="AO177" s="1"/>
  <c r="AN176"/>
  <c r="AP176" s="1"/>
  <c r="H176"/>
  <c r="AO176" s="1"/>
  <c r="AN175"/>
  <c r="AP175" s="1"/>
  <c r="H175"/>
  <c r="AO175" s="1"/>
  <c r="AN174"/>
  <c r="AP174" s="1"/>
  <c r="H174"/>
  <c r="AO174" s="1"/>
  <c r="AN173"/>
  <c r="AP173" s="1"/>
  <c r="H173"/>
  <c r="AO173" s="1"/>
  <c r="AN172"/>
  <c r="AP172" s="1"/>
  <c r="H172"/>
  <c r="AO172" s="1"/>
  <c r="AN171"/>
  <c r="AP171" s="1"/>
  <c r="H171"/>
  <c r="AO171" s="1"/>
  <c r="AN170"/>
  <c r="AP170" s="1"/>
  <c r="H170"/>
  <c r="AO170" s="1"/>
  <c r="AO169"/>
  <c r="AN169"/>
  <c r="AP169" s="1"/>
  <c r="AN168"/>
  <c r="AP168" s="1"/>
  <c r="H168"/>
  <c r="AN167"/>
  <c r="AP167" s="1"/>
  <c r="H167"/>
  <c r="AN166"/>
  <c r="AP166" s="1"/>
  <c r="H166"/>
  <c r="AN165"/>
  <c r="AP165" s="1"/>
  <c r="H165"/>
  <c r="AN164"/>
  <c r="AP164" s="1"/>
  <c r="H164"/>
  <c r="AN163"/>
  <c r="H163"/>
  <c r="AN162"/>
  <c r="AP162" s="1"/>
  <c r="H162"/>
  <c r="AN161"/>
  <c r="AP161" s="1"/>
  <c r="H161"/>
  <c r="AN160"/>
  <c r="AP160" s="1"/>
  <c r="H160"/>
  <c r="AN159"/>
  <c r="AP159" s="1"/>
  <c r="H159"/>
  <c r="AN158"/>
  <c r="AP158" s="1"/>
  <c r="H158"/>
  <c r="AN157"/>
  <c r="AP157" s="1"/>
  <c r="H157"/>
  <c r="AN156"/>
  <c r="AP156" s="1"/>
  <c r="H156"/>
  <c r="AN155"/>
  <c r="AP155" s="1"/>
  <c r="H155"/>
  <c r="AN154"/>
  <c r="AP154" s="1"/>
  <c r="H154"/>
  <c r="AN153"/>
  <c r="AP153" s="1"/>
  <c r="H153"/>
  <c r="AN152"/>
  <c r="AP152" s="1"/>
  <c r="H152"/>
  <c r="AN151"/>
  <c r="AP151" s="1"/>
  <c r="H151"/>
  <c r="AN150"/>
  <c r="AP150" s="1"/>
  <c r="H150"/>
  <c r="AN149"/>
  <c r="AP149" s="1"/>
  <c r="H149"/>
  <c r="AN148"/>
  <c r="AP148" s="1"/>
  <c r="H148"/>
  <c r="AN147"/>
  <c r="AP147" s="1"/>
  <c r="H147"/>
  <c r="AN146"/>
  <c r="AP146" s="1"/>
  <c r="H146"/>
  <c r="AN145"/>
  <c r="AP145" s="1"/>
  <c r="H145"/>
  <c r="AN144"/>
  <c r="AP144" s="1"/>
  <c r="H144"/>
  <c r="AN143"/>
  <c r="AP143" s="1"/>
  <c r="H143"/>
  <c r="AN142"/>
  <c r="AP142" s="1"/>
  <c r="H142"/>
  <c r="AN141"/>
  <c r="AP141" s="1"/>
  <c r="H141"/>
  <c r="AN140"/>
  <c r="AP140" s="1"/>
  <c r="H140"/>
  <c r="AN139"/>
  <c r="AP139" s="1"/>
  <c r="H139"/>
  <c r="AN138"/>
  <c r="AP138" s="1"/>
  <c r="H138"/>
  <c r="AN137"/>
  <c r="AP137" s="1"/>
  <c r="H137"/>
  <c r="AN136"/>
  <c r="AP136" s="1"/>
  <c r="H136"/>
  <c r="AN135"/>
  <c r="AP135" s="1"/>
  <c r="H135"/>
  <c r="AN134"/>
  <c r="AP134" s="1"/>
  <c r="H134"/>
  <c r="AN133"/>
  <c r="AP133" s="1"/>
  <c r="H133"/>
  <c r="AN132"/>
  <c r="AP132" s="1"/>
  <c r="H132"/>
  <c r="AN131"/>
  <c r="AP131" s="1"/>
  <c r="H131"/>
  <c r="AN130"/>
  <c r="AP130" s="1"/>
  <c r="H130"/>
  <c r="AN129"/>
  <c r="AP129" s="1"/>
  <c r="H129"/>
  <c r="AN128"/>
  <c r="AP128" s="1"/>
  <c r="H128"/>
  <c r="AN127"/>
  <c r="AP127" s="1"/>
  <c r="H127"/>
  <c r="AN126"/>
  <c r="AP126" s="1"/>
  <c r="H126"/>
  <c r="AN125"/>
  <c r="AP125" s="1"/>
  <c r="H125"/>
  <c r="AN124"/>
  <c r="AP124" s="1"/>
  <c r="H124"/>
  <c r="AN123"/>
  <c r="AP123" s="1"/>
  <c r="H123"/>
  <c r="AN122"/>
  <c r="AP122" s="1"/>
  <c r="H122"/>
  <c r="AN121"/>
  <c r="AP121" s="1"/>
  <c r="H121"/>
  <c r="AN120"/>
  <c r="AP120" s="1"/>
  <c r="H120"/>
  <c r="AN119"/>
  <c r="AP119" s="1"/>
  <c r="H119"/>
  <c r="AN118"/>
  <c r="AP118" s="1"/>
  <c r="H118"/>
  <c r="AN117"/>
  <c r="AP117" s="1"/>
  <c r="H117"/>
  <c r="AN116"/>
  <c r="AP116" s="1"/>
  <c r="H116"/>
  <c r="AN115"/>
  <c r="AP115" s="1"/>
  <c r="H115"/>
  <c r="AN114"/>
  <c r="AP114" s="1"/>
  <c r="H114"/>
  <c r="AN113"/>
  <c r="AP113" s="1"/>
  <c r="H113"/>
  <c r="AN112"/>
  <c r="AP112" s="1"/>
  <c r="H112"/>
  <c r="AN111"/>
  <c r="AP111" s="1"/>
  <c r="H111"/>
  <c r="AN110"/>
  <c r="AP110" s="1"/>
  <c r="H110"/>
  <c r="AN109"/>
  <c r="AP109" s="1"/>
  <c r="H109"/>
  <c r="AN108"/>
  <c r="AP108" s="1"/>
  <c r="H108"/>
  <c r="AN107"/>
  <c r="AP107" s="1"/>
  <c r="H107"/>
  <c r="AN106"/>
  <c r="AP106" s="1"/>
  <c r="H106"/>
  <c r="AN105"/>
  <c r="AP105" s="1"/>
  <c r="H105"/>
  <c r="AN104"/>
  <c r="AP104" s="1"/>
  <c r="H104"/>
  <c r="AN103"/>
  <c r="AP103" s="1"/>
  <c r="H103"/>
  <c r="AN102"/>
  <c r="AP102" s="1"/>
  <c r="H102"/>
  <c r="AN101"/>
  <c r="AP101" s="1"/>
  <c r="H101"/>
  <c r="AN100"/>
  <c r="AP100" s="1"/>
  <c r="H100"/>
  <c r="AN99"/>
  <c r="AP99" s="1"/>
  <c r="H99"/>
  <c r="AN98"/>
  <c r="AP98" s="1"/>
  <c r="H98"/>
  <c r="AN97"/>
  <c r="AP97" s="1"/>
  <c r="H97"/>
  <c r="AN96"/>
  <c r="AP96" s="1"/>
  <c r="H96"/>
  <c r="AN95"/>
  <c r="AP95" s="1"/>
  <c r="H95"/>
  <c r="AN94"/>
  <c r="AP94" s="1"/>
  <c r="H94"/>
  <c r="AN93"/>
  <c r="AP93" s="1"/>
  <c r="H93"/>
  <c r="AN92"/>
  <c r="AP92" s="1"/>
  <c r="H92"/>
  <c r="AN91"/>
  <c r="AP91" s="1"/>
  <c r="H91"/>
  <c r="H178" s="1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M90"/>
  <c r="L90"/>
  <c r="K90"/>
  <c r="J90"/>
  <c r="I90"/>
  <c r="G90"/>
  <c r="F90"/>
  <c r="E90"/>
  <c r="AN89"/>
  <c r="N90"/>
  <c r="H89"/>
  <c r="AN88"/>
  <c r="AP88" s="1"/>
  <c r="H88"/>
  <c r="AN87"/>
  <c r="AP87" s="1"/>
  <c r="H87"/>
  <c r="AO87" s="1"/>
  <c r="AN86"/>
  <c r="AN90" s="1"/>
  <c r="H86"/>
  <c r="H90" s="1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AO84" s="1"/>
  <c r="H84"/>
  <c r="AN83"/>
  <c r="AP83" s="1"/>
  <c r="H83"/>
  <c r="AO83" s="1"/>
  <c r="AN82"/>
  <c r="AP82" s="1"/>
  <c r="H82"/>
  <c r="AO82" s="1"/>
  <c r="AN81"/>
  <c r="AP81" s="1"/>
  <c r="H81"/>
  <c r="AO81" s="1"/>
  <c r="AN80"/>
  <c r="AP80" s="1"/>
  <c r="H80"/>
  <c r="AO80" s="1"/>
  <c r="AN79"/>
  <c r="AP79" s="1"/>
  <c r="H79"/>
  <c r="AO79" s="1"/>
  <c r="AN78"/>
  <c r="AP78" s="1"/>
  <c r="H78"/>
  <c r="AO78" s="1"/>
  <c r="AN77"/>
  <c r="AP77" s="1"/>
  <c r="H77"/>
  <c r="AO77" s="1"/>
  <c r="AN76"/>
  <c r="AP76" s="1"/>
  <c r="H76"/>
  <c r="AO76" s="1"/>
  <c r="AN75"/>
  <c r="AP75" s="1"/>
  <c r="H75"/>
  <c r="AO75" s="1"/>
  <c r="AN74"/>
  <c r="AP74" s="1"/>
  <c r="H74"/>
  <c r="AO74" s="1"/>
  <c r="AN73"/>
  <c r="AP73" s="1"/>
  <c r="H73"/>
  <c r="AO73" s="1"/>
  <c r="AN72"/>
  <c r="AP72" s="1"/>
  <c r="H72"/>
  <c r="AO72" s="1"/>
  <c r="AN71"/>
  <c r="AP71" s="1"/>
  <c r="H71"/>
  <c r="AO71" s="1"/>
  <c r="AN70"/>
  <c r="AP70" s="1"/>
  <c r="H70"/>
  <c r="AO70" s="1"/>
  <c r="AN69"/>
  <c r="H69"/>
  <c r="AO69" s="1"/>
  <c r="AN68"/>
  <c r="H68"/>
  <c r="AN67"/>
  <c r="H67"/>
  <c r="AN66"/>
  <c r="H66"/>
  <c r="AN65"/>
  <c r="AN85" s="1"/>
  <c r="H65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AO63" s="1"/>
  <c r="H63"/>
  <c r="AN62"/>
  <c r="AP62" s="1"/>
  <c r="H62"/>
  <c r="AN61"/>
  <c r="AP61" s="1"/>
  <c r="H61"/>
  <c r="AN60"/>
  <c r="AP60" s="1"/>
  <c r="H60"/>
  <c r="AN59"/>
  <c r="AP59" s="1"/>
  <c r="H59"/>
  <c r="AN58"/>
  <c r="AP58" s="1"/>
  <c r="H58"/>
  <c r="AN57"/>
  <c r="AP57" s="1"/>
  <c r="H57"/>
  <c r="AN56"/>
  <c r="AP56" s="1"/>
  <c r="H56"/>
  <c r="AN55"/>
  <c r="AP55" s="1"/>
  <c r="H55"/>
  <c r="AN54"/>
  <c r="AP54" s="1"/>
  <c r="H54"/>
  <c r="AN53"/>
  <c r="AP53" s="1"/>
  <c r="H53"/>
  <c r="AN52"/>
  <c r="H52"/>
  <c r="AN51"/>
  <c r="AP51" s="1"/>
  <c r="H51"/>
  <c r="AN50"/>
  <c r="AP50" s="1"/>
  <c r="H50"/>
  <c r="AN49"/>
  <c r="AP49" s="1"/>
  <c r="H49"/>
  <c r="AN48"/>
  <c r="AP48" s="1"/>
  <c r="H48"/>
  <c r="AN47"/>
  <c r="AP47" s="1"/>
  <c r="H47"/>
  <c r="AN46"/>
  <c r="AP46" s="1"/>
  <c r="H46"/>
  <c r="AN45"/>
  <c r="AN64" s="1"/>
  <c r="H45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G44"/>
  <c r="G209" s="1"/>
  <c r="F44"/>
  <c r="F209" s="1"/>
  <c r="E44"/>
  <c r="E209" s="1"/>
  <c r="AN43"/>
  <c r="H43"/>
  <c r="AN42"/>
  <c r="AN41"/>
  <c r="AO41" s="1"/>
  <c r="H41"/>
  <c r="AN40"/>
  <c r="H40"/>
  <c r="AN39"/>
  <c r="H39"/>
  <c r="AN38"/>
  <c r="AP38" s="1"/>
  <c r="H38"/>
  <c r="AN37"/>
  <c r="H37"/>
  <c r="AM36"/>
  <c r="AM207" s="1"/>
  <c r="AL36"/>
  <c r="AL207" s="1"/>
  <c r="AK36"/>
  <c r="AK207" s="1"/>
  <c r="AJ36"/>
  <c r="AJ207" s="1"/>
  <c r="AI36"/>
  <c r="AI207" s="1"/>
  <c r="AH36"/>
  <c r="AH207" s="1"/>
  <c r="AG36"/>
  <c r="AG207" s="1"/>
  <c r="AF36"/>
  <c r="AF207" s="1"/>
  <c r="AE36"/>
  <c r="AE207" s="1"/>
  <c r="AD36"/>
  <c r="AD207" s="1"/>
  <c r="AC36"/>
  <c r="AC207" s="1"/>
  <c r="AB36"/>
  <c r="AB207" s="1"/>
  <c r="AA36"/>
  <c r="AA207" s="1"/>
  <c r="Z36"/>
  <c r="Z207" s="1"/>
  <c r="Y36"/>
  <c r="Y207" s="1"/>
  <c r="X36"/>
  <c r="X207" s="1"/>
  <c r="W36"/>
  <c r="W207" s="1"/>
  <c r="V36"/>
  <c r="V207" s="1"/>
  <c r="U36"/>
  <c r="U207" s="1"/>
  <c r="T36"/>
  <c r="T207" s="1"/>
  <c r="S36"/>
  <c r="S207" s="1"/>
  <c r="R36"/>
  <c r="R207" s="1"/>
  <c r="Q36"/>
  <c r="Q207" s="1"/>
  <c r="P36"/>
  <c r="P207" s="1"/>
  <c r="O36"/>
  <c r="O207" s="1"/>
  <c r="N36"/>
  <c r="N207" s="1"/>
  <c r="M36"/>
  <c r="M207" s="1"/>
  <c r="L36"/>
  <c r="L207" s="1"/>
  <c r="K36"/>
  <c r="K207" s="1"/>
  <c r="J36"/>
  <c r="J207" s="1"/>
  <c r="I36"/>
  <c r="I207" s="1"/>
  <c r="G36"/>
  <c r="G207" s="1"/>
  <c r="F36"/>
  <c r="AN35"/>
  <c r="H35"/>
  <c r="AN34"/>
  <c r="E36"/>
  <c r="E207" s="1"/>
  <c r="AN33"/>
  <c r="H33"/>
  <c r="AN32"/>
  <c r="H32"/>
  <c r="AN31"/>
  <c r="H31"/>
  <c r="AN30"/>
  <c r="H30"/>
  <c r="AN29"/>
  <c r="H29"/>
  <c r="AN28"/>
  <c r="H28"/>
  <c r="AN27"/>
  <c r="H27"/>
  <c r="AN26"/>
  <c r="H26"/>
  <c r="AN25"/>
  <c r="H25"/>
  <c r="AN24"/>
  <c r="H24"/>
  <c r="AN23"/>
  <c r="H23"/>
  <c r="AN22"/>
  <c r="H22"/>
  <c r="AN21"/>
  <c r="H21"/>
  <c r="AN20"/>
  <c r="H20"/>
  <c r="AN19"/>
  <c r="AP19" s="1"/>
  <c r="H19"/>
  <c r="AN18"/>
  <c r="AP18" s="1"/>
  <c r="H18"/>
  <c r="AN17"/>
  <c r="AP17" s="1"/>
  <c r="H17"/>
  <c r="AN16"/>
  <c r="AP16" s="1"/>
  <c r="H16"/>
  <c r="AN15"/>
  <c r="AP15" s="1"/>
  <c r="H15"/>
  <c r="AN14"/>
  <c r="H14"/>
  <c r="AN13"/>
  <c r="H13"/>
  <c r="AN12"/>
  <c r="H12"/>
  <c r="AN11"/>
  <c r="H11"/>
  <c r="AN10"/>
  <c r="AN36" s="1"/>
  <c r="H10"/>
  <c r="AN178" i="44"/>
  <c r="AO65" i="46" l="1"/>
  <c r="AO68"/>
  <c r="AO67"/>
  <c r="AO66"/>
  <c r="AP13"/>
  <c r="AP12"/>
  <c r="AP27"/>
  <c r="AO88"/>
  <c r="AP25"/>
  <c r="AP14"/>
  <c r="AP31"/>
  <c r="AP30"/>
  <c r="AP28"/>
  <c r="AP29"/>
  <c r="AP11"/>
  <c r="AP163"/>
  <c r="AP89"/>
  <c r="AP90"/>
  <c r="AP69"/>
  <c r="AP68"/>
  <c r="AP67"/>
  <c r="AP66"/>
  <c r="F207"/>
  <c r="AP52"/>
  <c r="H44"/>
  <c r="AO43"/>
  <c r="AO42"/>
  <c r="AO40"/>
  <c r="AO39"/>
  <c r="AO37"/>
  <c r="AP33"/>
  <c r="AP32"/>
  <c r="AP26"/>
  <c r="AP24"/>
  <c r="AP23"/>
  <c r="AP22"/>
  <c r="AP21"/>
  <c r="AP20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38"/>
  <c r="AO44" s="1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5"/>
  <c r="AO64"/>
  <c r="AO85"/>
  <c r="AP10"/>
  <c r="H34"/>
  <c r="AO34" s="1"/>
  <c r="AP35"/>
  <c r="AP37"/>
  <c r="AP39"/>
  <c r="AP40"/>
  <c r="AP41"/>
  <c r="AP42"/>
  <c r="AP43"/>
  <c r="AN44"/>
  <c r="AP45"/>
  <c r="AP63"/>
  <c r="H64"/>
  <c r="AP64" s="1"/>
  <c r="AP65"/>
  <c r="AP84"/>
  <c r="H85"/>
  <c r="AP85" s="1"/>
  <c r="AP86"/>
  <c r="AO89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O151"/>
  <c r="AO152"/>
  <c r="AO153"/>
  <c r="AO154"/>
  <c r="AO155"/>
  <c r="AO156"/>
  <c r="AO157"/>
  <c r="AO158"/>
  <c r="AO159"/>
  <c r="AO160"/>
  <c r="AO161"/>
  <c r="AO162"/>
  <c r="AO163"/>
  <c r="AO164"/>
  <c r="AO165"/>
  <c r="AO166"/>
  <c r="AO167"/>
  <c r="AO168"/>
  <c r="AN178"/>
  <c r="AP178" s="1"/>
  <c r="AP179"/>
  <c r="H183"/>
  <c r="AP183" s="1"/>
  <c r="AP184"/>
  <c r="AP192"/>
  <c r="H193"/>
  <c r="AP193" s="1"/>
  <c r="AN206"/>
  <c r="AO86"/>
  <c r="AO90" s="1"/>
  <c r="N89" i="45"/>
  <c r="E35"/>
  <c r="E34"/>
  <c r="AO36" i="46" l="1"/>
  <c r="AN209"/>
  <c r="AP44"/>
  <c r="H209"/>
  <c r="AP34"/>
  <c r="AO178"/>
  <c r="AO209" s="1"/>
  <c r="H36"/>
  <c r="AN207"/>
  <c r="AM206" i="45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G206"/>
  <c r="F206"/>
  <c r="E206"/>
  <c r="AN205"/>
  <c r="AO205" s="1"/>
  <c r="H205"/>
  <c r="AN204"/>
  <c r="AO204" s="1"/>
  <c r="H204"/>
  <c r="AN203"/>
  <c r="AO203" s="1"/>
  <c r="H203"/>
  <c r="AN202"/>
  <c r="AO202" s="1"/>
  <c r="H202"/>
  <c r="AN201"/>
  <c r="AO201" s="1"/>
  <c r="H201"/>
  <c r="AN200"/>
  <c r="AO200" s="1"/>
  <c r="H200"/>
  <c r="AN199"/>
  <c r="AO199" s="1"/>
  <c r="H199"/>
  <c r="AN198"/>
  <c r="H198"/>
  <c r="AO198" s="1"/>
  <c r="AN197"/>
  <c r="AO197" s="1"/>
  <c r="H197"/>
  <c r="AN196"/>
  <c r="H196"/>
  <c r="AO196" s="1"/>
  <c r="AN195"/>
  <c r="AO195" s="1"/>
  <c r="H195"/>
  <c r="AN194"/>
  <c r="AN206" s="1"/>
  <c r="H194"/>
  <c r="AO194" s="1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G193"/>
  <c r="F193"/>
  <c r="E193"/>
  <c r="AN192"/>
  <c r="AO192" s="1"/>
  <c r="H192"/>
  <c r="AN191"/>
  <c r="AO191" s="1"/>
  <c r="H191"/>
  <c r="AN190"/>
  <c r="AO190" s="1"/>
  <c r="H190"/>
  <c r="AN189"/>
  <c r="AO189" s="1"/>
  <c r="H189"/>
  <c r="AN188"/>
  <c r="AO188" s="1"/>
  <c r="H188"/>
  <c r="AN187"/>
  <c r="AO187" s="1"/>
  <c r="H187"/>
  <c r="AN186"/>
  <c r="AO186" s="1"/>
  <c r="H186"/>
  <c r="AN185"/>
  <c r="AO185" s="1"/>
  <c r="H185"/>
  <c r="AN184"/>
  <c r="AO184" s="1"/>
  <c r="AO193" s="1"/>
  <c r="H184"/>
  <c r="H193" s="1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G183"/>
  <c r="F183"/>
  <c r="E183"/>
  <c r="AN182"/>
  <c r="AO182" s="1"/>
  <c r="H182"/>
  <c r="AN181"/>
  <c r="H181"/>
  <c r="AN180"/>
  <c r="H180"/>
  <c r="AN179"/>
  <c r="H179"/>
  <c r="H183" s="1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G178"/>
  <c r="F178"/>
  <c r="E178"/>
  <c r="AN177"/>
  <c r="H177"/>
  <c r="AO177" s="1"/>
  <c r="AN176"/>
  <c r="H176"/>
  <c r="AO176" s="1"/>
  <c r="AN175"/>
  <c r="H175"/>
  <c r="AN174"/>
  <c r="H174"/>
  <c r="AN173"/>
  <c r="H173"/>
  <c r="AN172"/>
  <c r="H172"/>
  <c r="AN171"/>
  <c r="H171"/>
  <c r="AN170"/>
  <c r="H170"/>
  <c r="AN169"/>
  <c r="AP169" s="1"/>
  <c r="AN168"/>
  <c r="AP168" s="1"/>
  <c r="H168"/>
  <c r="AN167"/>
  <c r="AP167" s="1"/>
  <c r="H167"/>
  <c r="AN166"/>
  <c r="AP166" s="1"/>
  <c r="H166"/>
  <c r="AN165"/>
  <c r="AP165" s="1"/>
  <c r="H165"/>
  <c r="AN164"/>
  <c r="AP164" s="1"/>
  <c r="H164"/>
  <c r="AN163"/>
  <c r="AP163" s="1"/>
  <c r="H163"/>
  <c r="AN162"/>
  <c r="AP162" s="1"/>
  <c r="H162"/>
  <c r="AN161"/>
  <c r="AP161" s="1"/>
  <c r="H161"/>
  <c r="AN160"/>
  <c r="AP160" s="1"/>
  <c r="H160"/>
  <c r="AN159"/>
  <c r="AP159" s="1"/>
  <c r="H159"/>
  <c r="AN158"/>
  <c r="AP158" s="1"/>
  <c r="H158"/>
  <c r="AN157"/>
  <c r="AP157" s="1"/>
  <c r="H157"/>
  <c r="AN156"/>
  <c r="AP156" s="1"/>
  <c r="H156"/>
  <c r="AN155"/>
  <c r="AP155" s="1"/>
  <c r="H155"/>
  <c r="AN154"/>
  <c r="AP154" s="1"/>
  <c r="H154"/>
  <c r="AN153"/>
  <c r="AP153" s="1"/>
  <c r="H153"/>
  <c r="AN152"/>
  <c r="AP152" s="1"/>
  <c r="H152"/>
  <c r="AN151"/>
  <c r="AP151" s="1"/>
  <c r="H151"/>
  <c r="AN150"/>
  <c r="AP150" s="1"/>
  <c r="H150"/>
  <c r="AN149"/>
  <c r="AP149" s="1"/>
  <c r="H149"/>
  <c r="AN148"/>
  <c r="AP148" s="1"/>
  <c r="H148"/>
  <c r="AN147"/>
  <c r="AP147" s="1"/>
  <c r="H147"/>
  <c r="AN146"/>
  <c r="AP146" s="1"/>
  <c r="H146"/>
  <c r="AN145"/>
  <c r="AP145" s="1"/>
  <c r="H145"/>
  <c r="AN144"/>
  <c r="AP144" s="1"/>
  <c r="H144"/>
  <c r="AN143"/>
  <c r="AP143" s="1"/>
  <c r="H143"/>
  <c r="AN142"/>
  <c r="AP142" s="1"/>
  <c r="H142"/>
  <c r="AN141"/>
  <c r="AP141" s="1"/>
  <c r="H141"/>
  <c r="AN140"/>
  <c r="AP140" s="1"/>
  <c r="H140"/>
  <c r="AN139"/>
  <c r="AP139" s="1"/>
  <c r="H139"/>
  <c r="AN138"/>
  <c r="AP138" s="1"/>
  <c r="H138"/>
  <c r="AN137"/>
  <c r="AP137" s="1"/>
  <c r="H137"/>
  <c r="AN136"/>
  <c r="AP136" s="1"/>
  <c r="H136"/>
  <c r="AN135"/>
  <c r="AP135" s="1"/>
  <c r="H135"/>
  <c r="AN134"/>
  <c r="AP134" s="1"/>
  <c r="H134"/>
  <c r="AN133"/>
  <c r="AP133" s="1"/>
  <c r="H133"/>
  <c r="AN132"/>
  <c r="AP132" s="1"/>
  <c r="H132"/>
  <c r="AN131"/>
  <c r="AP131" s="1"/>
  <c r="H131"/>
  <c r="AN130"/>
  <c r="AP130" s="1"/>
  <c r="H130"/>
  <c r="AN129"/>
  <c r="AP129" s="1"/>
  <c r="H129"/>
  <c r="AN128"/>
  <c r="AP128" s="1"/>
  <c r="H128"/>
  <c r="AN127"/>
  <c r="AP127" s="1"/>
  <c r="H127"/>
  <c r="AN126"/>
  <c r="AP126" s="1"/>
  <c r="H126"/>
  <c r="AN125"/>
  <c r="AP125" s="1"/>
  <c r="H125"/>
  <c r="AN124"/>
  <c r="AP124" s="1"/>
  <c r="H124"/>
  <c r="AN123"/>
  <c r="AP123" s="1"/>
  <c r="H123"/>
  <c r="AN122"/>
  <c r="AP122" s="1"/>
  <c r="H122"/>
  <c r="AN121"/>
  <c r="AP121" s="1"/>
  <c r="H121"/>
  <c r="AN120"/>
  <c r="AP120" s="1"/>
  <c r="H120"/>
  <c r="AN119"/>
  <c r="AP119" s="1"/>
  <c r="H119"/>
  <c r="AN118"/>
  <c r="AP118" s="1"/>
  <c r="H118"/>
  <c r="AN117"/>
  <c r="AP117" s="1"/>
  <c r="H117"/>
  <c r="AN116"/>
  <c r="AP116" s="1"/>
  <c r="H116"/>
  <c r="AN115"/>
  <c r="AP115" s="1"/>
  <c r="H115"/>
  <c r="AN114"/>
  <c r="AP114" s="1"/>
  <c r="H114"/>
  <c r="AN113"/>
  <c r="AP113" s="1"/>
  <c r="H113"/>
  <c r="AN112"/>
  <c r="AP112" s="1"/>
  <c r="H112"/>
  <c r="AN111"/>
  <c r="AP111" s="1"/>
  <c r="H111"/>
  <c r="AN110"/>
  <c r="AP110" s="1"/>
  <c r="H110"/>
  <c r="AN109"/>
  <c r="AP109" s="1"/>
  <c r="H109"/>
  <c r="AN108"/>
  <c r="AP108" s="1"/>
  <c r="H108"/>
  <c r="AN107"/>
  <c r="AP107" s="1"/>
  <c r="H107"/>
  <c r="AN106"/>
  <c r="AP106" s="1"/>
  <c r="H106"/>
  <c r="AN105"/>
  <c r="AP105" s="1"/>
  <c r="H105"/>
  <c r="AN104"/>
  <c r="AP104" s="1"/>
  <c r="H104"/>
  <c r="AN103"/>
  <c r="AP103" s="1"/>
  <c r="H103"/>
  <c r="AN102"/>
  <c r="AP102" s="1"/>
  <c r="H102"/>
  <c r="AN101"/>
  <c r="AP101" s="1"/>
  <c r="H101"/>
  <c r="AN100"/>
  <c r="AP100" s="1"/>
  <c r="H100"/>
  <c r="AN99"/>
  <c r="AP99" s="1"/>
  <c r="H99"/>
  <c r="AN98"/>
  <c r="AP98" s="1"/>
  <c r="H98"/>
  <c r="AN97"/>
  <c r="AP97" s="1"/>
  <c r="H97"/>
  <c r="AN96"/>
  <c r="AP96" s="1"/>
  <c r="H96"/>
  <c r="AN95"/>
  <c r="AP95" s="1"/>
  <c r="H95"/>
  <c r="AN94"/>
  <c r="AP94" s="1"/>
  <c r="H94"/>
  <c r="AN93"/>
  <c r="AP93" s="1"/>
  <c r="H93"/>
  <c r="AN92"/>
  <c r="AP92" s="1"/>
  <c r="H92"/>
  <c r="AN91"/>
  <c r="AP91" s="1"/>
  <c r="H91"/>
  <c r="H178" s="1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G90"/>
  <c r="F90"/>
  <c r="E90"/>
  <c r="AN89"/>
  <c r="H89"/>
  <c r="AN88"/>
  <c r="I90"/>
  <c r="H88"/>
  <c r="AN87"/>
  <c r="AP87" s="1"/>
  <c r="H87"/>
  <c r="AO87" s="1"/>
  <c r="AN86"/>
  <c r="H86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AP84" s="1"/>
  <c r="H84"/>
  <c r="AO84" s="1"/>
  <c r="AN83"/>
  <c r="AP83" s="1"/>
  <c r="H83"/>
  <c r="AN82"/>
  <c r="AP82" s="1"/>
  <c r="H82"/>
  <c r="AN81"/>
  <c r="AP81" s="1"/>
  <c r="H81"/>
  <c r="AN80"/>
  <c r="AP80" s="1"/>
  <c r="H80"/>
  <c r="AN79"/>
  <c r="AP79" s="1"/>
  <c r="H79"/>
  <c r="AN78"/>
  <c r="AP78" s="1"/>
  <c r="H78"/>
  <c r="AN77"/>
  <c r="AP77" s="1"/>
  <c r="H77"/>
  <c r="AN76"/>
  <c r="AP76" s="1"/>
  <c r="H76"/>
  <c r="AN75"/>
  <c r="AP75" s="1"/>
  <c r="H75"/>
  <c r="AN74"/>
  <c r="AP74" s="1"/>
  <c r="H74"/>
  <c r="AN73"/>
  <c r="AP73" s="1"/>
  <c r="H73"/>
  <c r="AN72"/>
  <c r="AP72" s="1"/>
  <c r="H72"/>
  <c r="AN71"/>
  <c r="AP71" s="1"/>
  <c r="H71"/>
  <c r="AN70"/>
  <c r="AP70" s="1"/>
  <c r="H70"/>
  <c r="AN69"/>
  <c r="AP69" s="1"/>
  <c r="H69"/>
  <c r="AN68"/>
  <c r="H68"/>
  <c r="AN67"/>
  <c r="H67"/>
  <c r="AN66"/>
  <c r="H66"/>
  <c r="AN65"/>
  <c r="AN85" s="1"/>
  <c r="H65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AO63" s="1"/>
  <c r="H63"/>
  <c r="AN62"/>
  <c r="H62"/>
  <c r="AN61"/>
  <c r="H61"/>
  <c r="AN60"/>
  <c r="H60"/>
  <c r="AN59"/>
  <c r="H59"/>
  <c r="AN58"/>
  <c r="H58"/>
  <c r="AN57"/>
  <c r="H57"/>
  <c r="AN56"/>
  <c r="H56"/>
  <c r="AN55"/>
  <c r="H55"/>
  <c r="AN54"/>
  <c r="H54"/>
  <c r="AN53"/>
  <c r="H53"/>
  <c r="AN52"/>
  <c r="H52"/>
  <c r="AN51"/>
  <c r="H51"/>
  <c r="AN50"/>
  <c r="H50"/>
  <c r="AN49"/>
  <c r="H49"/>
  <c r="AN48"/>
  <c r="AO48" s="1"/>
  <c r="H48"/>
  <c r="AN47"/>
  <c r="AO47" s="1"/>
  <c r="H47"/>
  <c r="AN46"/>
  <c r="AO46" s="1"/>
  <c r="H46"/>
  <c r="AN45"/>
  <c r="AO45" s="1"/>
  <c r="H45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G44"/>
  <c r="G209" s="1"/>
  <c r="F44"/>
  <c r="F209" s="1"/>
  <c r="E44"/>
  <c r="E209" s="1"/>
  <c r="AN43"/>
  <c r="H43"/>
  <c r="AN42"/>
  <c r="H42"/>
  <c r="AN41"/>
  <c r="H41"/>
  <c r="AN40"/>
  <c r="H40"/>
  <c r="AN39"/>
  <c r="H39"/>
  <c r="AN38"/>
  <c r="AO38" s="1"/>
  <c r="H38"/>
  <c r="AN37"/>
  <c r="H37"/>
  <c r="AM36"/>
  <c r="AM207" s="1"/>
  <c r="AL36"/>
  <c r="AL207" s="1"/>
  <c r="AK36"/>
  <c r="AK207" s="1"/>
  <c r="AJ36"/>
  <c r="AJ207" s="1"/>
  <c r="AI36"/>
  <c r="AI207" s="1"/>
  <c r="AH36"/>
  <c r="AH207" s="1"/>
  <c r="AG36"/>
  <c r="AG207" s="1"/>
  <c r="AF36"/>
  <c r="AF207" s="1"/>
  <c r="AE36"/>
  <c r="AE207" s="1"/>
  <c r="AD36"/>
  <c r="AD207" s="1"/>
  <c r="AC36"/>
  <c r="AC207" s="1"/>
  <c r="AB36"/>
  <c r="AB207" s="1"/>
  <c r="AA36"/>
  <c r="AA207" s="1"/>
  <c r="Z36"/>
  <c r="Z207" s="1"/>
  <c r="Y36"/>
  <c r="Y207" s="1"/>
  <c r="X36"/>
  <c r="X207" s="1"/>
  <c r="W36"/>
  <c r="W207" s="1"/>
  <c r="V36"/>
  <c r="V207" s="1"/>
  <c r="U36"/>
  <c r="U207" s="1"/>
  <c r="S36"/>
  <c r="R36"/>
  <c r="R207" s="1"/>
  <c r="Q36"/>
  <c r="Q207" s="1"/>
  <c r="P36"/>
  <c r="P207" s="1"/>
  <c r="O36"/>
  <c r="N36"/>
  <c r="N207" s="1"/>
  <c r="M36"/>
  <c r="L36"/>
  <c r="K36"/>
  <c r="K207" s="1"/>
  <c r="J36"/>
  <c r="J207" s="1"/>
  <c r="I36"/>
  <c r="G36"/>
  <c r="F36"/>
  <c r="F207" s="1"/>
  <c r="E36"/>
  <c r="AN35"/>
  <c r="H35"/>
  <c r="AN34"/>
  <c r="H34"/>
  <c r="AN33"/>
  <c r="H33"/>
  <c r="AN32"/>
  <c r="H32"/>
  <c r="AN31"/>
  <c r="H31"/>
  <c r="AN30"/>
  <c r="H30"/>
  <c r="AN29"/>
  <c r="H29"/>
  <c r="AN28"/>
  <c r="H28"/>
  <c r="AN27"/>
  <c r="H27"/>
  <c r="AN26"/>
  <c r="H26"/>
  <c r="AN25"/>
  <c r="T36"/>
  <c r="T207" s="1"/>
  <c r="H25"/>
  <c r="AN24"/>
  <c r="AP24" s="1"/>
  <c r="H24"/>
  <c r="AN23"/>
  <c r="AP23" s="1"/>
  <c r="H23"/>
  <c r="AN22"/>
  <c r="AP22" s="1"/>
  <c r="H22"/>
  <c r="AN21"/>
  <c r="AP21" s="1"/>
  <c r="H21"/>
  <c r="AN20"/>
  <c r="AP20" s="1"/>
  <c r="H20"/>
  <c r="AN19"/>
  <c r="AP19" s="1"/>
  <c r="H19"/>
  <c r="AN18"/>
  <c r="AP18" s="1"/>
  <c r="H18"/>
  <c r="AN17"/>
  <c r="AP17" s="1"/>
  <c r="H17"/>
  <c r="AN16"/>
  <c r="AP16" s="1"/>
  <c r="H16"/>
  <c r="AN15"/>
  <c r="AP15" s="1"/>
  <c r="H15"/>
  <c r="AN14"/>
  <c r="AP14" s="1"/>
  <c r="H14"/>
  <c r="AN13"/>
  <c r="AP13" s="1"/>
  <c r="H13"/>
  <c r="AN12"/>
  <c r="AP12" s="1"/>
  <c r="H12"/>
  <c r="AN11"/>
  <c r="AP11" s="1"/>
  <c r="H11"/>
  <c r="AN10"/>
  <c r="AP10" s="1"/>
  <c r="H10"/>
  <c r="AP209" i="46" l="1"/>
  <c r="AO207"/>
  <c r="H207"/>
  <c r="AP207" s="1"/>
  <c r="AP36"/>
  <c r="AO180" i="45"/>
  <c r="AO181"/>
  <c r="AO169"/>
  <c r="AO24"/>
  <c r="S207"/>
  <c r="AP37"/>
  <c r="O207"/>
  <c r="H44"/>
  <c r="M207"/>
  <c r="L207"/>
  <c r="AN90"/>
  <c r="I207"/>
  <c r="H64"/>
  <c r="AO179"/>
  <c r="AO49"/>
  <c r="AO50"/>
  <c r="AO51"/>
  <c r="AO52"/>
  <c r="AO53"/>
  <c r="AO54"/>
  <c r="AP55"/>
  <c r="AP56"/>
  <c r="AP57"/>
  <c r="AP58"/>
  <c r="AP59"/>
  <c r="AP60"/>
  <c r="AP61"/>
  <c r="AP62"/>
  <c r="G207"/>
  <c r="AO26"/>
  <c r="AO28"/>
  <c r="AO32"/>
  <c r="AP171"/>
  <c r="AP172"/>
  <c r="AP173"/>
  <c r="AP174"/>
  <c r="AP175"/>
  <c r="AP176"/>
  <c r="AP177"/>
  <c r="AP170"/>
  <c r="H90"/>
  <c r="AP89"/>
  <c r="AP90"/>
  <c r="AP88"/>
  <c r="AP68"/>
  <c r="AP67"/>
  <c r="AP66"/>
  <c r="AO43"/>
  <c r="AO42"/>
  <c r="AO41"/>
  <c r="AO40"/>
  <c r="AO39"/>
  <c r="E207"/>
  <c r="AO37"/>
  <c r="AP35"/>
  <c r="AO34"/>
  <c r="AO33"/>
  <c r="AO31"/>
  <c r="AO30"/>
  <c r="AO29"/>
  <c r="H36"/>
  <c r="AO27"/>
  <c r="AO25"/>
  <c r="AO170"/>
  <c r="AO171"/>
  <c r="AO172"/>
  <c r="AO173"/>
  <c r="AO174"/>
  <c r="AO175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55"/>
  <c r="AO56"/>
  <c r="AO57"/>
  <c r="AO58"/>
  <c r="AO59"/>
  <c r="AO60"/>
  <c r="AO61"/>
  <c r="AO62"/>
  <c r="AO35"/>
  <c r="AO11"/>
  <c r="AO12"/>
  <c r="AO13"/>
  <c r="AO14"/>
  <c r="AO15"/>
  <c r="AO16"/>
  <c r="AO17"/>
  <c r="AO18"/>
  <c r="AO19"/>
  <c r="AO20"/>
  <c r="AO21"/>
  <c r="AO22"/>
  <c r="AO23"/>
  <c r="AO206"/>
  <c r="AO10"/>
  <c r="AP25"/>
  <c r="AP26"/>
  <c r="AP27"/>
  <c r="AP28"/>
  <c r="AP29"/>
  <c r="AP30"/>
  <c r="AP31"/>
  <c r="AP32"/>
  <c r="AP33"/>
  <c r="AP34"/>
  <c r="AN36"/>
  <c r="AP38"/>
  <c r="AP39"/>
  <c r="AP40"/>
  <c r="AP41"/>
  <c r="AP42"/>
  <c r="AP43"/>
  <c r="AN44"/>
  <c r="AP45"/>
  <c r="AP46"/>
  <c r="AP47"/>
  <c r="AP48"/>
  <c r="AP49"/>
  <c r="AP50"/>
  <c r="AP51"/>
  <c r="AP52"/>
  <c r="AP53"/>
  <c r="AP54"/>
  <c r="AP63"/>
  <c r="AN64"/>
  <c r="AP64" s="1"/>
  <c r="AP65"/>
  <c r="H85"/>
  <c r="AP85" s="1"/>
  <c r="AP86"/>
  <c r="AO88"/>
  <c r="AO89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O151"/>
  <c r="AO152"/>
  <c r="AO153"/>
  <c r="AO154"/>
  <c r="AO155"/>
  <c r="AO156"/>
  <c r="AO157"/>
  <c r="AO158"/>
  <c r="AO159"/>
  <c r="AO160"/>
  <c r="AO161"/>
  <c r="AO162"/>
  <c r="AO163"/>
  <c r="AO164"/>
  <c r="AO165"/>
  <c r="AO166"/>
  <c r="AO167"/>
  <c r="AO168"/>
  <c r="AN178"/>
  <c r="AP178" s="1"/>
  <c r="AP179"/>
  <c r="AP180"/>
  <c r="AP181"/>
  <c r="AP182"/>
  <c r="AN183"/>
  <c r="AP183" s="1"/>
  <c r="AP184"/>
  <c r="AP185"/>
  <c r="AP186"/>
  <c r="AP187"/>
  <c r="AP188"/>
  <c r="AP189"/>
  <c r="AP190"/>
  <c r="AP191"/>
  <c r="AP192"/>
  <c r="AN193"/>
  <c r="AP193" s="1"/>
  <c r="H206"/>
  <c r="AO86"/>
  <c r="AO183" l="1"/>
  <c r="AO90"/>
  <c r="AO64"/>
  <c r="AO44"/>
  <c r="AO36"/>
  <c r="AO85"/>
  <c r="AN209"/>
  <c r="AP44"/>
  <c r="AN207"/>
  <c r="AP36"/>
  <c r="AO178"/>
  <c r="H207"/>
  <c r="H209"/>
  <c r="AO209" l="1"/>
  <c r="AO207"/>
  <c r="AP207"/>
  <c r="AP209"/>
  <c r="AE178" i="44" l="1"/>
  <c r="AF178"/>
  <c r="AG178"/>
  <c r="AH178"/>
  <c r="AI178"/>
  <c r="AJ178"/>
  <c r="AK178"/>
  <c r="AD178"/>
  <c r="AN177" l="1"/>
  <c r="AO177" s="1"/>
  <c r="AN176"/>
  <c r="AO176" s="1"/>
  <c r="AN175"/>
  <c r="AO175" s="1"/>
  <c r="AN174"/>
  <c r="AO174" s="1"/>
  <c r="AN173"/>
  <c r="AO173" s="1"/>
  <c r="AN172"/>
  <c r="AO172" s="1"/>
  <c r="AN171"/>
  <c r="AO171" s="1"/>
  <c r="AN170"/>
  <c r="AO170" s="1"/>
  <c r="AP172"/>
  <c r="AP170"/>
  <c r="H177"/>
  <c r="H176"/>
  <c r="H175"/>
  <c r="H174"/>
  <c r="H173"/>
  <c r="H172"/>
  <c r="H171"/>
  <c r="H170"/>
  <c r="T25"/>
  <c r="I88"/>
  <c r="H88"/>
  <c r="AP177" l="1"/>
  <c r="AP176"/>
  <c r="AP175"/>
  <c r="AP174"/>
  <c r="AP173"/>
  <c r="AP171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G206"/>
  <c r="F206"/>
  <c r="E206"/>
  <c r="AN205"/>
  <c r="H205"/>
  <c r="AN204"/>
  <c r="H204"/>
  <c r="AN203"/>
  <c r="H203"/>
  <c r="AN202"/>
  <c r="H202"/>
  <c r="AN201"/>
  <c r="H201"/>
  <c r="AN200"/>
  <c r="H200"/>
  <c r="AN199"/>
  <c r="H199"/>
  <c r="AN198"/>
  <c r="H198"/>
  <c r="AN197"/>
  <c r="H197"/>
  <c r="AN196"/>
  <c r="H196"/>
  <c r="AN195"/>
  <c r="H195"/>
  <c r="AN194"/>
  <c r="AN206" s="1"/>
  <c r="H194"/>
  <c r="H206" s="1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G193"/>
  <c r="F193"/>
  <c r="E193"/>
  <c r="AN192"/>
  <c r="H192"/>
  <c r="AN191"/>
  <c r="H191"/>
  <c r="AN190"/>
  <c r="H190"/>
  <c r="AN189"/>
  <c r="AP189" s="1"/>
  <c r="H189"/>
  <c r="AN188"/>
  <c r="AP188" s="1"/>
  <c r="H188"/>
  <c r="AN187"/>
  <c r="AP187" s="1"/>
  <c r="H187"/>
  <c r="AN186"/>
  <c r="AP186" s="1"/>
  <c r="H186"/>
  <c r="AN185"/>
  <c r="AP185" s="1"/>
  <c r="H185"/>
  <c r="AN184"/>
  <c r="AN193" s="1"/>
  <c r="AP193" s="1"/>
  <c r="H184"/>
  <c r="H193" s="1"/>
  <c r="AM183"/>
  <c r="AL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G183"/>
  <c r="F183"/>
  <c r="E183"/>
  <c r="AN182"/>
  <c r="H182"/>
  <c r="AN181"/>
  <c r="H181"/>
  <c r="AN180"/>
  <c r="H180"/>
  <c r="AN179"/>
  <c r="AN183" s="1"/>
  <c r="H179"/>
  <c r="H183" s="1"/>
  <c r="AM178"/>
  <c r="AL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G178"/>
  <c r="F178"/>
  <c r="E178"/>
  <c r="AN169"/>
  <c r="AP169" s="1"/>
  <c r="AN168"/>
  <c r="H168"/>
  <c r="AN167"/>
  <c r="H167"/>
  <c r="AN166"/>
  <c r="H166"/>
  <c r="AN165"/>
  <c r="H165"/>
  <c r="AN164"/>
  <c r="H164"/>
  <c r="AN163"/>
  <c r="H163"/>
  <c r="AN162"/>
  <c r="H162"/>
  <c r="AN161"/>
  <c r="AO161" s="1"/>
  <c r="H161"/>
  <c r="AN160"/>
  <c r="AO160" s="1"/>
  <c r="H160"/>
  <c r="AN159"/>
  <c r="AO159" s="1"/>
  <c r="H159"/>
  <c r="AN158"/>
  <c r="AO158" s="1"/>
  <c r="H158"/>
  <c r="AN157"/>
  <c r="AO157" s="1"/>
  <c r="H157"/>
  <c r="AN156"/>
  <c r="AO156" s="1"/>
  <c r="H156"/>
  <c r="AN155"/>
  <c r="AO155" s="1"/>
  <c r="H155"/>
  <c r="AN154"/>
  <c r="AO154" s="1"/>
  <c r="H154"/>
  <c r="AN153"/>
  <c r="AO153" s="1"/>
  <c r="H153"/>
  <c r="AN152"/>
  <c r="AO152" s="1"/>
  <c r="H152"/>
  <c r="AN151"/>
  <c r="AO151" s="1"/>
  <c r="H151"/>
  <c r="AN150"/>
  <c r="AO150" s="1"/>
  <c r="H150"/>
  <c r="AN149"/>
  <c r="AO149" s="1"/>
  <c r="H149"/>
  <c r="AN148"/>
  <c r="AO148" s="1"/>
  <c r="H148"/>
  <c r="AN147"/>
  <c r="AO147" s="1"/>
  <c r="H147"/>
  <c r="AN146"/>
  <c r="AO146" s="1"/>
  <c r="H146"/>
  <c r="AN145"/>
  <c r="AO145" s="1"/>
  <c r="H145"/>
  <c r="AN144"/>
  <c r="AO144" s="1"/>
  <c r="H144"/>
  <c r="AN143"/>
  <c r="AO143" s="1"/>
  <c r="H143"/>
  <c r="AN142"/>
  <c r="AO142" s="1"/>
  <c r="H142"/>
  <c r="AN141"/>
  <c r="AO141" s="1"/>
  <c r="H141"/>
  <c r="AN140"/>
  <c r="AO140" s="1"/>
  <c r="H140"/>
  <c r="AN139"/>
  <c r="AO139" s="1"/>
  <c r="H139"/>
  <c r="AN138"/>
  <c r="AO138" s="1"/>
  <c r="H138"/>
  <c r="AN137"/>
  <c r="AO137" s="1"/>
  <c r="H137"/>
  <c r="AN136"/>
  <c r="AO136" s="1"/>
  <c r="H136"/>
  <c r="AN135"/>
  <c r="AO135" s="1"/>
  <c r="H135"/>
  <c r="AN134"/>
  <c r="AO134" s="1"/>
  <c r="H134"/>
  <c r="AN133"/>
  <c r="AO133" s="1"/>
  <c r="H133"/>
  <c r="AN132"/>
  <c r="AO132" s="1"/>
  <c r="H132"/>
  <c r="AN131"/>
  <c r="AO131" s="1"/>
  <c r="H131"/>
  <c r="AN130"/>
  <c r="AO130" s="1"/>
  <c r="H130"/>
  <c r="AN129"/>
  <c r="AO129" s="1"/>
  <c r="H129"/>
  <c r="AN128"/>
  <c r="AO128" s="1"/>
  <c r="H128"/>
  <c r="AN127"/>
  <c r="AO127" s="1"/>
  <c r="H127"/>
  <c r="AN126"/>
  <c r="AO126" s="1"/>
  <c r="H126"/>
  <c r="AN125"/>
  <c r="AO125" s="1"/>
  <c r="H125"/>
  <c r="AN124"/>
  <c r="AO124" s="1"/>
  <c r="H124"/>
  <c r="AN123"/>
  <c r="AO123" s="1"/>
  <c r="H123"/>
  <c r="AN122"/>
  <c r="AO122" s="1"/>
  <c r="H122"/>
  <c r="AN121"/>
  <c r="AO121" s="1"/>
  <c r="H121"/>
  <c r="AN120"/>
  <c r="AO120" s="1"/>
  <c r="H120"/>
  <c r="AN119"/>
  <c r="AO119" s="1"/>
  <c r="H119"/>
  <c r="AN118"/>
  <c r="AO118" s="1"/>
  <c r="H118"/>
  <c r="AN117"/>
  <c r="AO117" s="1"/>
  <c r="H117"/>
  <c r="AN116"/>
  <c r="AO116" s="1"/>
  <c r="H116"/>
  <c r="AN115"/>
  <c r="AO115" s="1"/>
  <c r="H115"/>
  <c r="AN114"/>
  <c r="AO114" s="1"/>
  <c r="H114"/>
  <c r="AN113"/>
  <c r="AO113" s="1"/>
  <c r="H113"/>
  <c r="AN112"/>
  <c r="AO112" s="1"/>
  <c r="H112"/>
  <c r="AN111"/>
  <c r="AO111" s="1"/>
  <c r="H111"/>
  <c r="AN110"/>
  <c r="AO110" s="1"/>
  <c r="H110"/>
  <c r="AN109"/>
  <c r="AO109" s="1"/>
  <c r="H109"/>
  <c r="AN108"/>
  <c r="AO108" s="1"/>
  <c r="H108"/>
  <c r="AN107"/>
  <c r="AO107" s="1"/>
  <c r="H107"/>
  <c r="AN106"/>
  <c r="AO106" s="1"/>
  <c r="H106"/>
  <c r="AN105"/>
  <c r="AO105" s="1"/>
  <c r="H105"/>
  <c r="AN104"/>
  <c r="AO104" s="1"/>
  <c r="H104"/>
  <c r="AN103"/>
  <c r="AO103" s="1"/>
  <c r="H103"/>
  <c r="AN102"/>
  <c r="AO102" s="1"/>
  <c r="H102"/>
  <c r="AN101"/>
  <c r="AO101" s="1"/>
  <c r="H101"/>
  <c r="AN100"/>
  <c r="AO100" s="1"/>
  <c r="H100"/>
  <c r="AN99"/>
  <c r="AO99" s="1"/>
  <c r="H99"/>
  <c r="AN98"/>
  <c r="AO98" s="1"/>
  <c r="H98"/>
  <c r="AN97"/>
  <c r="AO97" s="1"/>
  <c r="H97"/>
  <c r="AN96"/>
  <c r="AO96" s="1"/>
  <c r="H96"/>
  <c r="AN95"/>
  <c r="AO95" s="1"/>
  <c r="H95"/>
  <c r="AN94"/>
  <c r="AO94" s="1"/>
  <c r="H94"/>
  <c r="AN93"/>
  <c r="AO93" s="1"/>
  <c r="H93"/>
  <c r="AN92"/>
  <c r="AO92" s="1"/>
  <c r="H92"/>
  <c r="AN91"/>
  <c r="AP178" s="1"/>
  <c r="H91"/>
  <c r="H178" s="1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G90"/>
  <c r="F90"/>
  <c r="E90"/>
  <c r="AN89"/>
  <c r="H89"/>
  <c r="AN88"/>
  <c r="AN87"/>
  <c r="H87"/>
  <c r="AN86"/>
  <c r="H86"/>
  <c r="H90" s="1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H84"/>
  <c r="AO84" s="1"/>
  <c r="AN83"/>
  <c r="H83"/>
  <c r="AN82"/>
  <c r="H82"/>
  <c r="AN81"/>
  <c r="H81"/>
  <c r="AN80"/>
  <c r="H80"/>
  <c r="AN79"/>
  <c r="H79"/>
  <c r="AN78"/>
  <c r="H78"/>
  <c r="AN77"/>
  <c r="H77"/>
  <c r="AN76"/>
  <c r="H76"/>
  <c r="AN75"/>
  <c r="H75"/>
  <c r="AN74"/>
  <c r="H74"/>
  <c r="AN73"/>
  <c r="H73"/>
  <c r="AN72"/>
  <c r="H72"/>
  <c r="AN71"/>
  <c r="H71"/>
  <c r="AN70"/>
  <c r="H70"/>
  <c r="AN69"/>
  <c r="H69"/>
  <c r="AN68"/>
  <c r="H68"/>
  <c r="AN67"/>
  <c r="H67"/>
  <c r="AN66"/>
  <c r="H66"/>
  <c r="AO66" s="1"/>
  <c r="AN65"/>
  <c r="AN85" s="1"/>
  <c r="H65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H63"/>
  <c r="AO63" s="1"/>
  <c r="AN62"/>
  <c r="H62"/>
  <c r="AO62" s="1"/>
  <c r="AN61"/>
  <c r="H61"/>
  <c r="AN60"/>
  <c r="H60"/>
  <c r="AN59"/>
  <c r="H59"/>
  <c r="AN58"/>
  <c r="H58"/>
  <c r="AN57"/>
  <c r="H57"/>
  <c r="AN56"/>
  <c r="H56"/>
  <c r="AN55"/>
  <c r="H55"/>
  <c r="AN54"/>
  <c r="H54"/>
  <c r="AN53"/>
  <c r="H53"/>
  <c r="AN52"/>
  <c r="H52"/>
  <c r="AN51"/>
  <c r="H51"/>
  <c r="AN50"/>
  <c r="H50"/>
  <c r="AN49"/>
  <c r="H49"/>
  <c r="AN48"/>
  <c r="H48"/>
  <c r="AN47"/>
  <c r="H47"/>
  <c r="AN46"/>
  <c r="H46"/>
  <c r="AN45"/>
  <c r="AN64" s="1"/>
  <c r="H45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G44"/>
  <c r="G209" s="1"/>
  <c r="F44"/>
  <c r="F209" s="1"/>
  <c r="E44"/>
  <c r="E209" s="1"/>
  <c r="AN43"/>
  <c r="H43"/>
  <c r="AN42"/>
  <c r="H42"/>
  <c r="AN41"/>
  <c r="H41"/>
  <c r="AN40"/>
  <c r="H40"/>
  <c r="AN39"/>
  <c r="H39"/>
  <c r="AN38"/>
  <c r="H38"/>
  <c r="AN37"/>
  <c r="H37"/>
  <c r="AM36"/>
  <c r="AM207" s="1"/>
  <c r="AL36"/>
  <c r="AL207" s="1"/>
  <c r="AK36"/>
  <c r="AK207" s="1"/>
  <c r="AJ36"/>
  <c r="AJ207" s="1"/>
  <c r="AI36"/>
  <c r="AI207" s="1"/>
  <c r="AG36"/>
  <c r="AF36"/>
  <c r="AF207" s="1"/>
  <c r="AE36"/>
  <c r="AE207" s="1"/>
  <c r="AD36"/>
  <c r="AD207" s="1"/>
  <c r="AC36"/>
  <c r="AC207" s="1"/>
  <c r="AA36"/>
  <c r="AA207" s="1"/>
  <c r="Z36"/>
  <c r="Z207" s="1"/>
  <c r="Y36"/>
  <c r="Y207" s="1"/>
  <c r="X36"/>
  <c r="X207" s="1"/>
  <c r="W36"/>
  <c r="W207" s="1"/>
  <c r="V36"/>
  <c r="V207" s="1"/>
  <c r="U36"/>
  <c r="U207" s="1"/>
  <c r="T36"/>
  <c r="T207" s="1"/>
  <c r="S36"/>
  <c r="S207" s="1"/>
  <c r="R36"/>
  <c r="R207" s="1"/>
  <c r="Q36"/>
  <c r="Q207" s="1"/>
  <c r="P36"/>
  <c r="P207" s="1"/>
  <c r="O36"/>
  <c r="O207" s="1"/>
  <c r="N36"/>
  <c r="N207" s="1"/>
  <c r="M36"/>
  <c r="M207" s="1"/>
  <c r="L36"/>
  <c r="L207" s="1"/>
  <c r="K36"/>
  <c r="K207" s="1"/>
  <c r="J36"/>
  <c r="J207" s="1"/>
  <c r="I36"/>
  <c r="I207" s="1"/>
  <c r="G36"/>
  <c r="G207" s="1"/>
  <c r="F36"/>
  <c r="F207" s="1"/>
  <c r="E36"/>
  <c r="E207" s="1"/>
  <c r="AN35"/>
  <c r="H35"/>
  <c r="AN34"/>
  <c r="H34"/>
  <c r="AN33"/>
  <c r="H33"/>
  <c r="AN32"/>
  <c r="H32"/>
  <c r="AN31"/>
  <c r="H31"/>
  <c r="AN30"/>
  <c r="H30"/>
  <c r="AN29"/>
  <c r="H29"/>
  <c r="AN28"/>
  <c r="AB36"/>
  <c r="AB207" s="1"/>
  <c r="H28"/>
  <c r="AN27"/>
  <c r="AP27" s="1"/>
  <c r="H27"/>
  <c r="AN26"/>
  <c r="AP26" s="1"/>
  <c r="H26"/>
  <c r="AN25"/>
  <c r="AP25" s="1"/>
  <c r="H25"/>
  <c r="AN24"/>
  <c r="AP24" s="1"/>
  <c r="H24"/>
  <c r="AN23"/>
  <c r="AP23" s="1"/>
  <c r="H23"/>
  <c r="AN22"/>
  <c r="AP22" s="1"/>
  <c r="H22"/>
  <c r="AN21"/>
  <c r="AP21" s="1"/>
  <c r="H21"/>
  <c r="AH36"/>
  <c r="AH207" s="1"/>
  <c r="H20"/>
  <c r="AN19"/>
  <c r="AP19" s="1"/>
  <c r="H19"/>
  <c r="AN18"/>
  <c r="AP18" s="1"/>
  <c r="H18"/>
  <c r="AN17"/>
  <c r="AP17" s="1"/>
  <c r="H17"/>
  <c r="AN16"/>
  <c r="AP16" s="1"/>
  <c r="H16"/>
  <c r="AN15"/>
  <c r="AP15" s="1"/>
  <c r="H15"/>
  <c r="AN14"/>
  <c r="AP14" s="1"/>
  <c r="H14"/>
  <c r="AN13"/>
  <c r="AP13" s="1"/>
  <c r="H13"/>
  <c r="AN12"/>
  <c r="AP12" s="1"/>
  <c r="H12"/>
  <c r="AN11"/>
  <c r="AP11" s="1"/>
  <c r="H11"/>
  <c r="AN10"/>
  <c r="AP10" s="1"/>
  <c r="H10"/>
  <c r="AH20" i="43"/>
  <c r="AB34"/>
  <c r="AB30"/>
  <c r="AB28"/>
  <c r="AB32"/>
  <c r="AN169"/>
  <c r="AO169" s="1"/>
  <c r="AN168"/>
  <c r="AN167"/>
  <c r="AN166"/>
  <c r="G173"/>
  <c r="H168"/>
  <c r="H167"/>
  <c r="H166"/>
  <c r="AO166" s="1"/>
  <c r="AK90"/>
  <c r="AL90"/>
  <c r="AM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J90"/>
  <c r="AP190" i="44" l="1"/>
  <c r="H44"/>
  <c r="AG207"/>
  <c r="AO41"/>
  <c r="AP191"/>
  <c r="AO68"/>
  <c r="AO67"/>
  <c r="AO65"/>
  <c r="AO27"/>
  <c r="AP181"/>
  <c r="AO40"/>
  <c r="AO39"/>
  <c r="AO38"/>
  <c r="AO37"/>
  <c r="AO195"/>
  <c r="AO196"/>
  <c r="AO197"/>
  <c r="AO198"/>
  <c r="AO199"/>
  <c r="AO200"/>
  <c r="AP192"/>
  <c r="AO162"/>
  <c r="AO201"/>
  <c r="AP182"/>
  <c r="AO23"/>
  <c r="AO24"/>
  <c r="AO25"/>
  <c r="AO26"/>
  <c r="AO42"/>
  <c r="AO43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O86"/>
  <c r="AO87"/>
  <c r="AO202"/>
  <c r="AO203"/>
  <c r="AO204"/>
  <c r="AP183"/>
  <c r="AP180"/>
  <c r="AO163"/>
  <c r="AO164"/>
  <c r="AO165"/>
  <c r="AO166"/>
  <c r="AO167"/>
  <c r="AO168"/>
  <c r="AO169"/>
  <c r="AO205"/>
  <c r="AO180"/>
  <c r="AO181"/>
  <c r="AO182"/>
  <c r="AO185"/>
  <c r="AO186"/>
  <c r="AO187"/>
  <c r="AO188"/>
  <c r="AO189"/>
  <c r="AO69"/>
  <c r="AO70"/>
  <c r="AO71"/>
  <c r="AO72"/>
  <c r="AO73"/>
  <c r="AO74"/>
  <c r="AO75"/>
  <c r="AO76"/>
  <c r="AO77"/>
  <c r="AO78"/>
  <c r="AO79"/>
  <c r="AO80"/>
  <c r="AO81"/>
  <c r="AO82"/>
  <c r="AO83"/>
  <c r="AP8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89"/>
  <c r="AO88"/>
  <c r="AO90" s="1"/>
  <c r="H36"/>
  <c r="AP35"/>
  <c r="AP28"/>
  <c r="AP29"/>
  <c r="AP31"/>
  <c r="AP32"/>
  <c r="AP33"/>
  <c r="AO31"/>
  <c r="AO35"/>
  <c r="AO21"/>
  <c r="AO22"/>
  <c r="AO34"/>
  <c r="AP34"/>
  <c r="AO30"/>
  <c r="AP30"/>
  <c r="AO10"/>
  <c r="AO11"/>
  <c r="AO12"/>
  <c r="AO13"/>
  <c r="AO14"/>
  <c r="AO15"/>
  <c r="AO16"/>
  <c r="AO17"/>
  <c r="AO18"/>
  <c r="AO19"/>
  <c r="AN20"/>
  <c r="AN36" s="1"/>
  <c r="AO28"/>
  <c r="AO29"/>
  <c r="AO32"/>
  <c r="AO33"/>
  <c r="AP37"/>
  <c r="AP38"/>
  <c r="AP39"/>
  <c r="AP40"/>
  <c r="AP41"/>
  <c r="AP42"/>
  <c r="AP43"/>
  <c r="AN44"/>
  <c r="AP45"/>
  <c r="H64"/>
  <c r="AP65"/>
  <c r="H85"/>
  <c r="AP85" s="1"/>
  <c r="AP86"/>
  <c r="AP87"/>
  <c r="AP88"/>
  <c r="AP89"/>
  <c r="AN90"/>
  <c r="AP90" s="1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O179"/>
  <c r="AO183" s="1"/>
  <c r="AO184"/>
  <c r="AO190"/>
  <c r="AO191"/>
  <c r="AO192"/>
  <c r="AO194"/>
  <c r="AO206" s="1"/>
  <c r="AO91"/>
  <c r="AO178" s="1"/>
  <c r="AP179"/>
  <c r="AP184"/>
  <c r="AP168" i="43"/>
  <c r="AP166"/>
  <c r="AO167"/>
  <c r="AO168"/>
  <c r="AP167"/>
  <c r="AP169"/>
  <c r="F90"/>
  <c r="G90"/>
  <c r="H90"/>
  <c r="AO44" i="44" l="1"/>
  <c r="AO85"/>
  <c r="H209"/>
  <c r="AO64"/>
  <c r="AN207"/>
  <c r="AP36"/>
  <c r="AN209"/>
  <c r="AP44"/>
  <c r="H207"/>
  <c r="AO20"/>
  <c r="AP20"/>
  <c r="AO193"/>
  <c r="AO36"/>
  <c r="AP64"/>
  <c r="AN89" i="43"/>
  <c r="AO89" s="1"/>
  <c r="H89"/>
  <c r="E90"/>
  <c r="AO209" i="44" l="1"/>
  <c r="AO207"/>
  <c r="AP209"/>
  <c r="AP207"/>
  <c r="AP89" i="43"/>
  <c r="D231" l="1"/>
  <c r="AM201"/>
  <c r="AL201"/>
  <c r="AK201"/>
  <c r="AJ201"/>
  <c r="AI201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G201"/>
  <c r="F201"/>
  <c r="E201"/>
  <c r="AN200"/>
  <c r="H200"/>
  <c r="AN199"/>
  <c r="H199"/>
  <c r="AN198"/>
  <c r="H198"/>
  <c r="AN197"/>
  <c r="H197"/>
  <c r="AN196"/>
  <c r="H196"/>
  <c r="AN195"/>
  <c r="H195"/>
  <c r="AN194"/>
  <c r="H194"/>
  <c r="AN193"/>
  <c r="H193"/>
  <c r="AN192"/>
  <c r="H192"/>
  <c r="AN191"/>
  <c r="H191"/>
  <c r="AN190"/>
  <c r="H190"/>
  <c r="AN189"/>
  <c r="AN201" s="1"/>
  <c r="H189"/>
  <c r="H201" s="1"/>
  <c r="AM188"/>
  <c r="AL188"/>
  <c r="AK188"/>
  <c r="AJ188"/>
  <c r="AI188"/>
  <c r="AH188"/>
  <c r="AG188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G188"/>
  <c r="F188"/>
  <c r="E188"/>
  <c r="AN187"/>
  <c r="H187"/>
  <c r="AN186"/>
  <c r="H186"/>
  <c r="AN185"/>
  <c r="H185"/>
  <c r="AN184"/>
  <c r="H184"/>
  <c r="AN183"/>
  <c r="H183"/>
  <c r="AN182"/>
  <c r="H182"/>
  <c r="AN181"/>
  <c r="H181"/>
  <c r="AN180"/>
  <c r="H180"/>
  <c r="AN179"/>
  <c r="AN188" s="1"/>
  <c r="AP188" s="1"/>
  <c r="H179"/>
  <c r="H188" s="1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G178"/>
  <c r="F178"/>
  <c r="E178"/>
  <c r="AN177"/>
  <c r="H177"/>
  <c r="AN176"/>
  <c r="AP176" s="1"/>
  <c r="H176"/>
  <c r="AN175"/>
  <c r="H175"/>
  <c r="AN174"/>
  <c r="AN178" s="1"/>
  <c r="H174"/>
  <c r="H178" s="1"/>
  <c r="AM173"/>
  <c r="AL173"/>
  <c r="AK173"/>
  <c r="AJ173"/>
  <c r="AI173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F173"/>
  <c r="E173"/>
  <c r="AN165"/>
  <c r="H165"/>
  <c r="AO165" s="1"/>
  <c r="AN164"/>
  <c r="H164"/>
  <c r="AN163"/>
  <c r="H163"/>
  <c r="AN162"/>
  <c r="H162"/>
  <c r="AN161"/>
  <c r="H161"/>
  <c r="AN160"/>
  <c r="H160"/>
  <c r="AN159"/>
  <c r="H159"/>
  <c r="AO159" s="1"/>
  <c r="AN158"/>
  <c r="H158"/>
  <c r="AO158" s="1"/>
  <c r="AN157"/>
  <c r="H157"/>
  <c r="AO157" s="1"/>
  <c r="AN156"/>
  <c r="H156"/>
  <c r="AO156" s="1"/>
  <c r="AN155"/>
  <c r="H155"/>
  <c r="AO155" s="1"/>
  <c r="AN154"/>
  <c r="H154"/>
  <c r="AO154" s="1"/>
  <c r="AN153"/>
  <c r="H153"/>
  <c r="AO153" s="1"/>
  <c r="AN152"/>
  <c r="H152"/>
  <c r="AO152" s="1"/>
  <c r="AN151"/>
  <c r="H151"/>
  <c r="AO151" s="1"/>
  <c r="AN150"/>
  <c r="H150"/>
  <c r="AO150" s="1"/>
  <c r="AN149"/>
  <c r="H149"/>
  <c r="AO149" s="1"/>
  <c r="AN148"/>
  <c r="H148"/>
  <c r="AO148" s="1"/>
  <c r="AN147"/>
  <c r="H147"/>
  <c r="AO147" s="1"/>
  <c r="AN146"/>
  <c r="H146"/>
  <c r="AO146" s="1"/>
  <c r="AN145"/>
  <c r="H145"/>
  <c r="AO145" s="1"/>
  <c r="AN144"/>
  <c r="H144"/>
  <c r="AO144" s="1"/>
  <c r="AN143"/>
  <c r="H143"/>
  <c r="AO143" s="1"/>
  <c r="AN142"/>
  <c r="H142"/>
  <c r="AO142" s="1"/>
  <c r="AN141"/>
  <c r="H141"/>
  <c r="AO141" s="1"/>
  <c r="AN140"/>
  <c r="H140"/>
  <c r="AO140" s="1"/>
  <c r="AN139"/>
  <c r="H139"/>
  <c r="AO139" s="1"/>
  <c r="AN138"/>
  <c r="H138"/>
  <c r="AO138" s="1"/>
  <c r="AN137"/>
  <c r="H137"/>
  <c r="AO137" s="1"/>
  <c r="AN136"/>
  <c r="H136"/>
  <c r="AO136" s="1"/>
  <c r="AN135"/>
  <c r="H135"/>
  <c r="AO135" s="1"/>
  <c r="AN134"/>
  <c r="H134"/>
  <c r="AO134" s="1"/>
  <c r="AN133"/>
  <c r="H133"/>
  <c r="AO133" s="1"/>
  <c r="AN132"/>
  <c r="H132"/>
  <c r="AO132" s="1"/>
  <c r="AN131"/>
  <c r="H131"/>
  <c r="AO131" s="1"/>
  <c r="AN130"/>
  <c r="H130"/>
  <c r="AO130" s="1"/>
  <c r="AN129"/>
  <c r="H129"/>
  <c r="AO129" s="1"/>
  <c r="AN128"/>
  <c r="H128"/>
  <c r="AO128" s="1"/>
  <c r="AN127"/>
  <c r="H127"/>
  <c r="AO127" s="1"/>
  <c r="AN126"/>
  <c r="H126"/>
  <c r="AO126" s="1"/>
  <c r="AN125"/>
  <c r="H125"/>
  <c r="AO125" s="1"/>
  <c r="AN124"/>
  <c r="H124"/>
  <c r="AO124" s="1"/>
  <c r="AN123"/>
  <c r="H123"/>
  <c r="AO123" s="1"/>
  <c r="AN122"/>
  <c r="H122"/>
  <c r="AO122" s="1"/>
  <c r="AN121"/>
  <c r="H121"/>
  <c r="AO121" s="1"/>
  <c r="AN120"/>
  <c r="H120"/>
  <c r="AO120" s="1"/>
  <c r="AN119"/>
  <c r="H119"/>
  <c r="AO119" s="1"/>
  <c r="AN118"/>
  <c r="H118"/>
  <c r="AO118" s="1"/>
  <c r="AN117"/>
  <c r="H117"/>
  <c r="AO117" s="1"/>
  <c r="AN116"/>
  <c r="H116"/>
  <c r="AO116" s="1"/>
  <c r="AN115"/>
  <c r="H115"/>
  <c r="AO115" s="1"/>
  <c r="AN114"/>
  <c r="H114"/>
  <c r="AO114" s="1"/>
  <c r="AN113"/>
  <c r="H113"/>
  <c r="AO113" s="1"/>
  <c r="AN112"/>
  <c r="H112"/>
  <c r="AO112" s="1"/>
  <c r="AN111"/>
  <c r="H111"/>
  <c r="AO111" s="1"/>
  <c r="AN110"/>
  <c r="H110"/>
  <c r="AO110" s="1"/>
  <c r="AN109"/>
  <c r="H109"/>
  <c r="AO109" s="1"/>
  <c r="AN108"/>
  <c r="H108"/>
  <c r="AO108" s="1"/>
  <c r="AN107"/>
  <c r="H107"/>
  <c r="AO107" s="1"/>
  <c r="AN106"/>
  <c r="H106"/>
  <c r="AO106" s="1"/>
  <c r="AN105"/>
  <c r="H105"/>
  <c r="AO105" s="1"/>
  <c r="AN104"/>
  <c r="H104"/>
  <c r="AO104" s="1"/>
  <c r="AN103"/>
  <c r="H103"/>
  <c r="AO103" s="1"/>
  <c r="AN102"/>
  <c r="H102"/>
  <c r="AO102" s="1"/>
  <c r="AN101"/>
  <c r="H101"/>
  <c r="AO101" s="1"/>
  <c r="AN100"/>
  <c r="H100"/>
  <c r="AO100" s="1"/>
  <c r="AN99"/>
  <c r="H99"/>
  <c r="AO99" s="1"/>
  <c r="AN98"/>
  <c r="H98"/>
  <c r="AO98" s="1"/>
  <c r="AN97"/>
  <c r="H97"/>
  <c r="AO97" s="1"/>
  <c r="AN96"/>
  <c r="H96"/>
  <c r="AO96" s="1"/>
  <c r="AN95"/>
  <c r="H95"/>
  <c r="AO95" s="1"/>
  <c r="AN94"/>
  <c r="H94"/>
  <c r="AO94" s="1"/>
  <c r="AN93"/>
  <c r="H93"/>
  <c r="AO93" s="1"/>
  <c r="AN92"/>
  <c r="H92"/>
  <c r="AO92" s="1"/>
  <c r="AN91"/>
  <c r="AN173" s="1"/>
  <c r="H91"/>
  <c r="H173" s="1"/>
  <c r="I90"/>
  <c r="AN88"/>
  <c r="AN90" s="1"/>
  <c r="H88"/>
  <c r="AN87"/>
  <c r="AP87" s="1"/>
  <c r="H87"/>
  <c r="AN86"/>
  <c r="H86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H84"/>
  <c r="AN83"/>
  <c r="H83"/>
  <c r="AN82"/>
  <c r="AP82" s="1"/>
  <c r="H82"/>
  <c r="AN81"/>
  <c r="AP81" s="1"/>
  <c r="H81"/>
  <c r="AN80"/>
  <c r="AP80" s="1"/>
  <c r="H80"/>
  <c r="AN79"/>
  <c r="AP79" s="1"/>
  <c r="H79"/>
  <c r="AN78"/>
  <c r="AP78" s="1"/>
  <c r="H78"/>
  <c r="AN77"/>
  <c r="AP77" s="1"/>
  <c r="H77"/>
  <c r="AN76"/>
  <c r="AP76" s="1"/>
  <c r="H76"/>
  <c r="AN75"/>
  <c r="AP75" s="1"/>
  <c r="H75"/>
  <c r="AN74"/>
  <c r="AP74" s="1"/>
  <c r="H74"/>
  <c r="AN73"/>
  <c r="AP73" s="1"/>
  <c r="H73"/>
  <c r="AN72"/>
  <c r="AP72" s="1"/>
  <c r="H72"/>
  <c r="AN71"/>
  <c r="AP71" s="1"/>
  <c r="H71"/>
  <c r="AN70"/>
  <c r="AP70" s="1"/>
  <c r="H70"/>
  <c r="AN69"/>
  <c r="H69"/>
  <c r="AN68"/>
  <c r="H68"/>
  <c r="AN67"/>
  <c r="H67"/>
  <c r="AN66"/>
  <c r="H66"/>
  <c r="AN65"/>
  <c r="AN85" s="1"/>
  <c r="H65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AO63" s="1"/>
  <c r="H63"/>
  <c r="AN62"/>
  <c r="AP62" s="1"/>
  <c r="H62"/>
  <c r="AN61"/>
  <c r="H61"/>
  <c r="AN60"/>
  <c r="H60"/>
  <c r="AN59"/>
  <c r="AP59" s="1"/>
  <c r="H59"/>
  <c r="AN58"/>
  <c r="H58"/>
  <c r="AN57"/>
  <c r="H57"/>
  <c r="AN56"/>
  <c r="H56"/>
  <c r="AN55"/>
  <c r="H55"/>
  <c r="AN54"/>
  <c r="AP54" s="1"/>
  <c r="H54"/>
  <c r="AN53"/>
  <c r="AP53" s="1"/>
  <c r="H53"/>
  <c r="AN52"/>
  <c r="AP52" s="1"/>
  <c r="H52"/>
  <c r="AN51"/>
  <c r="AP51" s="1"/>
  <c r="H51"/>
  <c r="AN50"/>
  <c r="H50"/>
  <c r="AN49"/>
  <c r="H49"/>
  <c r="AN48"/>
  <c r="H48"/>
  <c r="AN47"/>
  <c r="H47"/>
  <c r="AN46"/>
  <c r="AP46" s="1"/>
  <c r="H46"/>
  <c r="AN45"/>
  <c r="AN64" s="1"/>
  <c r="H45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G44"/>
  <c r="G204" s="1"/>
  <c r="F44"/>
  <c r="F204" s="1"/>
  <c r="E44"/>
  <c r="E204" s="1"/>
  <c r="AN43"/>
  <c r="AP43" s="1"/>
  <c r="H43"/>
  <c r="AN42"/>
  <c r="AP42" s="1"/>
  <c r="H42"/>
  <c r="AN41"/>
  <c r="AP41" s="1"/>
  <c r="H41"/>
  <c r="AN40"/>
  <c r="H40"/>
  <c r="AN39"/>
  <c r="H39"/>
  <c r="AN38"/>
  <c r="H38"/>
  <c r="AN37"/>
  <c r="AN44" s="1"/>
  <c r="H37"/>
  <c r="AM36"/>
  <c r="AM202" s="1"/>
  <c r="AK36"/>
  <c r="AJ36"/>
  <c r="AJ202" s="1"/>
  <c r="AI36"/>
  <c r="AI202" s="1"/>
  <c r="AH36"/>
  <c r="AH202" s="1"/>
  <c r="AG36"/>
  <c r="AG202" s="1"/>
  <c r="AF36"/>
  <c r="AF202" s="1"/>
  <c r="AE36"/>
  <c r="AE202" s="1"/>
  <c r="AD36"/>
  <c r="AD202" s="1"/>
  <c r="AC36"/>
  <c r="AC202" s="1"/>
  <c r="AB36"/>
  <c r="AB202" s="1"/>
  <c r="AA36"/>
  <c r="AA202" s="1"/>
  <c r="Z36"/>
  <c r="Z202" s="1"/>
  <c r="Y36"/>
  <c r="Y202" s="1"/>
  <c r="X36"/>
  <c r="X202" s="1"/>
  <c r="W36"/>
  <c r="W202" s="1"/>
  <c r="V36"/>
  <c r="V202" s="1"/>
  <c r="U36"/>
  <c r="U202" s="1"/>
  <c r="T36"/>
  <c r="T202" s="1"/>
  <c r="S36"/>
  <c r="S202" s="1"/>
  <c r="R36"/>
  <c r="R202" s="1"/>
  <c r="Q36"/>
  <c r="Q202" s="1"/>
  <c r="P36"/>
  <c r="P202" s="1"/>
  <c r="O36"/>
  <c r="O202" s="1"/>
  <c r="N36"/>
  <c r="N202" s="1"/>
  <c r="M36"/>
  <c r="M202" s="1"/>
  <c r="L36"/>
  <c r="L202" s="1"/>
  <c r="K36"/>
  <c r="K202" s="1"/>
  <c r="J36"/>
  <c r="J202" s="1"/>
  <c r="I36"/>
  <c r="I202" s="1"/>
  <c r="G36"/>
  <c r="G202" s="1"/>
  <c r="F36"/>
  <c r="F202" s="1"/>
  <c r="E36"/>
  <c r="AN35"/>
  <c r="H35"/>
  <c r="AN34"/>
  <c r="H34"/>
  <c r="AN33"/>
  <c r="H33"/>
  <c r="AL36"/>
  <c r="AL202" s="1"/>
  <c r="H32"/>
  <c r="AN31"/>
  <c r="H31"/>
  <c r="AN30"/>
  <c r="H30"/>
  <c r="AN29"/>
  <c r="H29"/>
  <c r="AN28"/>
  <c r="H28"/>
  <c r="AN27"/>
  <c r="H27"/>
  <c r="AN26"/>
  <c r="H26"/>
  <c r="AN25"/>
  <c r="H25"/>
  <c r="AN24"/>
  <c r="H24"/>
  <c r="AN23"/>
  <c r="H23"/>
  <c r="AN22"/>
  <c r="H22"/>
  <c r="AN21"/>
  <c r="H21"/>
  <c r="AN20"/>
  <c r="H20"/>
  <c r="AN19"/>
  <c r="H19"/>
  <c r="AN18"/>
  <c r="H18"/>
  <c r="AN17"/>
  <c r="H17"/>
  <c r="AN16"/>
  <c r="H16"/>
  <c r="AN15"/>
  <c r="H15"/>
  <c r="AN14"/>
  <c r="H14"/>
  <c r="AN13"/>
  <c r="H13"/>
  <c r="AN12"/>
  <c r="H12"/>
  <c r="AN11"/>
  <c r="H11"/>
  <c r="AN10"/>
  <c r="H10"/>
  <c r="H36" s="1"/>
  <c r="E44" i="42"/>
  <c r="AL32"/>
  <c r="AK86"/>
  <c r="D223"/>
  <c r="AN169"/>
  <c r="AP169" s="1"/>
  <c r="H169"/>
  <c r="G170"/>
  <c r="H162"/>
  <c r="H161"/>
  <c r="H160"/>
  <c r="H159"/>
  <c r="AO164"/>
  <c r="AO163"/>
  <c r="AN162"/>
  <c r="AO162" s="1"/>
  <c r="AN161"/>
  <c r="AO161" s="1"/>
  <c r="AN160"/>
  <c r="AO160" s="1"/>
  <c r="AN159"/>
  <c r="AP159" s="1"/>
  <c r="AM193"/>
  <c r="AL193"/>
  <c r="AK193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G193"/>
  <c r="F193"/>
  <c r="E193"/>
  <c r="AN192"/>
  <c r="H192"/>
  <c r="AN191"/>
  <c r="H191"/>
  <c r="AN190"/>
  <c r="AO190" s="1"/>
  <c r="H190"/>
  <c r="AN189"/>
  <c r="AO189" s="1"/>
  <c r="H189"/>
  <c r="AN188"/>
  <c r="AO188" s="1"/>
  <c r="H188"/>
  <c r="AN187"/>
  <c r="AO187" s="1"/>
  <c r="H187"/>
  <c r="AN186"/>
  <c r="H186"/>
  <c r="AN185"/>
  <c r="AO185" s="1"/>
  <c r="H185"/>
  <c r="AN184"/>
  <c r="H184"/>
  <c r="AN183"/>
  <c r="AO183" s="1"/>
  <c r="H183"/>
  <c r="AN182"/>
  <c r="H182"/>
  <c r="AN181"/>
  <c r="AO181" s="1"/>
  <c r="H181"/>
  <c r="H193" s="1"/>
  <c r="AM180"/>
  <c r="AL180"/>
  <c r="AK180"/>
  <c r="AJ180"/>
  <c r="AI180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G180"/>
  <c r="F180"/>
  <c r="E180"/>
  <c r="AN179"/>
  <c r="H179"/>
  <c r="AN178"/>
  <c r="H178"/>
  <c r="AN177"/>
  <c r="H177"/>
  <c r="AN176"/>
  <c r="H176"/>
  <c r="AN175"/>
  <c r="H175"/>
  <c r="AN174"/>
  <c r="H174"/>
  <c r="AN173"/>
  <c r="AP173" s="1"/>
  <c r="H173"/>
  <c r="AN172"/>
  <c r="AP172" s="1"/>
  <c r="H172"/>
  <c r="AN171"/>
  <c r="AN180" s="1"/>
  <c r="H171"/>
  <c r="AM170"/>
  <c r="AL170"/>
  <c r="AK170"/>
  <c r="AJ170"/>
  <c r="AI170"/>
  <c r="AH170"/>
  <c r="AG170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F170"/>
  <c r="E170"/>
  <c r="AN168"/>
  <c r="AP168" s="1"/>
  <c r="H168"/>
  <c r="AN167"/>
  <c r="AP167" s="1"/>
  <c r="H167"/>
  <c r="AN166"/>
  <c r="H166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G165"/>
  <c r="F165"/>
  <c r="E165"/>
  <c r="AN164"/>
  <c r="H164"/>
  <c r="AN163"/>
  <c r="H163"/>
  <c r="AN158"/>
  <c r="H158"/>
  <c r="AO158" s="1"/>
  <c r="AN157"/>
  <c r="H157"/>
  <c r="AO157" s="1"/>
  <c r="AN156"/>
  <c r="H156"/>
  <c r="AO156" s="1"/>
  <c r="AN155"/>
  <c r="H155"/>
  <c r="AO155" s="1"/>
  <c r="AN154"/>
  <c r="H154"/>
  <c r="AO154" s="1"/>
  <c r="AN153"/>
  <c r="H153"/>
  <c r="AO153" s="1"/>
  <c r="AN152"/>
  <c r="H152"/>
  <c r="AO152" s="1"/>
  <c r="AN151"/>
  <c r="H151"/>
  <c r="AO151" s="1"/>
  <c r="AN150"/>
  <c r="H150"/>
  <c r="AO150" s="1"/>
  <c r="AN149"/>
  <c r="H149"/>
  <c r="AO149" s="1"/>
  <c r="AN148"/>
  <c r="H148"/>
  <c r="AO148" s="1"/>
  <c r="AN147"/>
  <c r="H147"/>
  <c r="AO147" s="1"/>
  <c r="AN146"/>
  <c r="H146"/>
  <c r="AO146" s="1"/>
  <c r="AN145"/>
  <c r="H145"/>
  <c r="AO145" s="1"/>
  <c r="AN144"/>
  <c r="H144"/>
  <c r="AO144" s="1"/>
  <c r="AN143"/>
  <c r="H143"/>
  <c r="AO143" s="1"/>
  <c r="AN142"/>
  <c r="H142"/>
  <c r="AO142" s="1"/>
  <c r="AN141"/>
  <c r="H141"/>
  <c r="AO141" s="1"/>
  <c r="AN140"/>
  <c r="H140"/>
  <c r="AO140" s="1"/>
  <c r="AN139"/>
  <c r="H139"/>
  <c r="AO139" s="1"/>
  <c r="AN138"/>
  <c r="H138"/>
  <c r="AO138" s="1"/>
  <c r="AN137"/>
  <c r="H137"/>
  <c r="AO137" s="1"/>
  <c r="AN136"/>
  <c r="H136"/>
  <c r="AO136" s="1"/>
  <c r="AN135"/>
  <c r="H135"/>
  <c r="AO135" s="1"/>
  <c r="AN134"/>
  <c r="H134"/>
  <c r="AO134" s="1"/>
  <c r="AN133"/>
  <c r="H133"/>
  <c r="AO133" s="1"/>
  <c r="AN132"/>
  <c r="H132"/>
  <c r="AO132" s="1"/>
  <c r="AN131"/>
  <c r="H131"/>
  <c r="AO131" s="1"/>
  <c r="AN130"/>
  <c r="H130"/>
  <c r="AO130" s="1"/>
  <c r="AN129"/>
  <c r="H129"/>
  <c r="AO129" s="1"/>
  <c r="AN128"/>
  <c r="H128"/>
  <c r="AO128" s="1"/>
  <c r="AN127"/>
  <c r="H127"/>
  <c r="AO127" s="1"/>
  <c r="AN126"/>
  <c r="H126"/>
  <c r="AO126" s="1"/>
  <c r="AN125"/>
  <c r="H125"/>
  <c r="AO125" s="1"/>
  <c r="AN124"/>
  <c r="H124"/>
  <c r="AN123"/>
  <c r="H123"/>
  <c r="AN122"/>
  <c r="H122"/>
  <c r="AN121"/>
  <c r="H121"/>
  <c r="AN120"/>
  <c r="H120"/>
  <c r="AN119"/>
  <c r="H119"/>
  <c r="AN118"/>
  <c r="H118"/>
  <c r="AN117"/>
  <c r="H117"/>
  <c r="AN116"/>
  <c r="H116"/>
  <c r="AN115"/>
  <c r="H115"/>
  <c r="AN114"/>
  <c r="H114"/>
  <c r="AN113"/>
  <c r="H113"/>
  <c r="AN112"/>
  <c r="H112"/>
  <c r="AN111"/>
  <c r="H111"/>
  <c r="AN110"/>
  <c r="H110"/>
  <c r="AN109"/>
  <c r="H109"/>
  <c r="AN108"/>
  <c r="H108"/>
  <c r="AN107"/>
  <c r="H107"/>
  <c r="AN106"/>
  <c r="H106"/>
  <c r="AN105"/>
  <c r="H105"/>
  <c r="AN104"/>
  <c r="H104"/>
  <c r="AN103"/>
  <c r="H103"/>
  <c r="AN102"/>
  <c r="H102"/>
  <c r="AN101"/>
  <c r="H101"/>
  <c r="AN100"/>
  <c r="H100"/>
  <c r="AN99"/>
  <c r="H99"/>
  <c r="AN98"/>
  <c r="H98"/>
  <c r="AN97"/>
  <c r="H97"/>
  <c r="AN96"/>
  <c r="H96"/>
  <c r="AN95"/>
  <c r="H95"/>
  <c r="AN94"/>
  <c r="H94"/>
  <c r="AN93"/>
  <c r="H93"/>
  <c r="AN92"/>
  <c r="H92"/>
  <c r="AN91"/>
  <c r="H91"/>
  <c r="AN90"/>
  <c r="AN165" s="1"/>
  <c r="H90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G89"/>
  <c r="F89"/>
  <c r="E89"/>
  <c r="AN88"/>
  <c r="H88"/>
  <c r="AN87"/>
  <c r="H87"/>
  <c r="AN86"/>
  <c r="AN89" s="1"/>
  <c r="H86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H84"/>
  <c r="AN83"/>
  <c r="AO83" s="1"/>
  <c r="H83"/>
  <c r="AN82"/>
  <c r="AO82" s="1"/>
  <c r="H82"/>
  <c r="AN81"/>
  <c r="AO81" s="1"/>
  <c r="H81"/>
  <c r="AN80"/>
  <c r="AO80" s="1"/>
  <c r="H80"/>
  <c r="AN79"/>
  <c r="AO79" s="1"/>
  <c r="H79"/>
  <c r="AN78"/>
  <c r="AO78" s="1"/>
  <c r="H78"/>
  <c r="AN77"/>
  <c r="AP77" s="1"/>
  <c r="H77"/>
  <c r="AN76"/>
  <c r="AP76" s="1"/>
  <c r="H76"/>
  <c r="AN75"/>
  <c r="AP75" s="1"/>
  <c r="H75"/>
  <c r="AN74"/>
  <c r="AP74" s="1"/>
  <c r="H74"/>
  <c r="AN73"/>
  <c r="AP73" s="1"/>
  <c r="H73"/>
  <c r="AN72"/>
  <c r="AP72" s="1"/>
  <c r="H72"/>
  <c r="AN71"/>
  <c r="AP71" s="1"/>
  <c r="H71"/>
  <c r="AN70"/>
  <c r="AP70" s="1"/>
  <c r="H70"/>
  <c r="AN69"/>
  <c r="H69"/>
  <c r="AO69" s="1"/>
  <c r="AN68"/>
  <c r="H68"/>
  <c r="AN67"/>
  <c r="H67"/>
  <c r="AN66"/>
  <c r="H66"/>
  <c r="AN65"/>
  <c r="AN85" s="1"/>
  <c r="H65"/>
  <c r="AO65" s="1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H63"/>
  <c r="AN62"/>
  <c r="H62"/>
  <c r="AN61"/>
  <c r="H61"/>
  <c r="AN60"/>
  <c r="H60"/>
  <c r="AN59"/>
  <c r="H59"/>
  <c r="AN58"/>
  <c r="H58"/>
  <c r="AO58" s="1"/>
  <c r="AN57"/>
  <c r="H57"/>
  <c r="AN56"/>
  <c r="H56"/>
  <c r="AO56" s="1"/>
  <c r="AN55"/>
  <c r="H55"/>
  <c r="AO55" s="1"/>
  <c r="AN54"/>
  <c r="H54"/>
  <c r="AO54" s="1"/>
  <c r="AN53"/>
  <c r="H53"/>
  <c r="AN52"/>
  <c r="H52"/>
  <c r="AN51"/>
  <c r="H51"/>
  <c r="AN50"/>
  <c r="H50"/>
  <c r="AN49"/>
  <c r="H49"/>
  <c r="AN48"/>
  <c r="H48"/>
  <c r="AN47"/>
  <c r="H47"/>
  <c r="AN46"/>
  <c r="H46"/>
  <c r="AN45"/>
  <c r="AN64" s="1"/>
  <c r="H45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G44"/>
  <c r="G196" s="1"/>
  <c r="F44"/>
  <c r="F196" s="1"/>
  <c r="E196"/>
  <c r="AN43"/>
  <c r="H43"/>
  <c r="AN42"/>
  <c r="H42"/>
  <c r="AN41"/>
  <c r="H41"/>
  <c r="AN40"/>
  <c r="H40"/>
  <c r="AN39"/>
  <c r="H39"/>
  <c r="AN38"/>
  <c r="H38"/>
  <c r="AN37"/>
  <c r="H37"/>
  <c r="H44" s="1"/>
  <c r="AM36"/>
  <c r="AM194" s="1"/>
  <c r="AL36"/>
  <c r="AL194" s="1"/>
  <c r="AK36"/>
  <c r="AK194" s="1"/>
  <c r="AJ36"/>
  <c r="AJ194" s="1"/>
  <c r="AI36"/>
  <c r="AI194" s="1"/>
  <c r="AH36"/>
  <c r="AH194" s="1"/>
  <c r="AG36"/>
  <c r="AG194" s="1"/>
  <c r="AF36"/>
  <c r="AF194" s="1"/>
  <c r="AE36"/>
  <c r="AE194" s="1"/>
  <c r="AD36"/>
  <c r="AD194" s="1"/>
  <c r="AC36"/>
  <c r="AC194" s="1"/>
  <c r="AB36"/>
  <c r="AB194" s="1"/>
  <c r="AA36"/>
  <c r="AA194" s="1"/>
  <c r="Z36"/>
  <c r="Z194" s="1"/>
  <c r="Y36"/>
  <c r="Y194" s="1"/>
  <c r="X36"/>
  <c r="X194" s="1"/>
  <c r="W36"/>
  <c r="W194" s="1"/>
  <c r="V36"/>
  <c r="V194" s="1"/>
  <c r="U36"/>
  <c r="U194" s="1"/>
  <c r="T36"/>
  <c r="T194" s="1"/>
  <c r="S36"/>
  <c r="S194" s="1"/>
  <c r="R36"/>
  <c r="R194" s="1"/>
  <c r="Q36"/>
  <c r="Q194" s="1"/>
  <c r="P36"/>
  <c r="P194" s="1"/>
  <c r="O36"/>
  <c r="O194" s="1"/>
  <c r="N36"/>
  <c r="N194" s="1"/>
  <c r="M36"/>
  <c r="M194" s="1"/>
  <c r="L36"/>
  <c r="L194" s="1"/>
  <c r="K36"/>
  <c r="K194" s="1"/>
  <c r="J36"/>
  <c r="J194" s="1"/>
  <c r="I36"/>
  <c r="I194" s="1"/>
  <c r="G36"/>
  <c r="G194" s="1"/>
  <c r="F36"/>
  <c r="F194" s="1"/>
  <c r="E36"/>
  <c r="E194" s="1"/>
  <c r="AN35"/>
  <c r="H35"/>
  <c r="AN34"/>
  <c r="H34"/>
  <c r="AN33"/>
  <c r="H33"/>
  <c r="AN32"/>
  <c r="H32"/>
  <c r="AN31"/>
  <c r="H31"/>
  <c r="AN30"/>
  <c r="H30"/>
  <c r="AN29"/>
  <c r="H29"/>
  <c r="AN28"/>
  <c r="H28"/>
  <c r="AN27"/>
  <c r="H27"/>
  <c r="AN26"/>
  <c r="H26"/>
  <c r="AN25"/>
  <c r="H25"/>
  <c r="AN24"/>
  <c r="H24"/>
  <c r="AN23"/>
  <c r="H23"/>
  <c r="AN22"/>
  <c r="H22"/>
  <c r="AN21"/>
  <c r="H21"/>
  <c r="AN20"/>
  <c r="H20"/>
  <c r="AN19"/>
  <c r="H19"/>
  <c r="AN18"/>
  <c r="H18"/>
  <c r="AN17"/>
  <c r="H17"/>
  <c r="AN16"/>
  <c r="H16"/>
  <c r="AN15"/>
  <c r="H15"/>
  <c r="AN14"/>
  <c r="H14"/>
  <c r="AN13"/>
  <c r="H13"/>
  <c r="AN12"/>
  <c r="H12"/>
  <c r="AN11"/>
  <c r="H11"/>
  <c r="AN10"/>
  <c r="H10"/>
  <c r="H36" s="1"/>
  <c r="AO169" l="1"/>
  <c r="AP91"/>
  <c r="AP92"/>
  <c r="AP93"/>
  <c r="AP94"/>
  <c r="AP95"/>
  <c r="AP96"/>
  <c r="AP97"/>
  <c r="AP98"/>
  <c r="AO70"/>
  <c r="AO71"/>
  <c r="AO72"/>
  <c r="AO73"/>
  <c r="AO74"/>
  <c r="AO75"/>
  <c r="AO76"/>
  <c r="AO77"/>
  <c r="AO84"/>
  <c r="AP83" i="43"/>
  <c r="AO84"/>
  <c r="AP178"/>
  <c r="AP175"/>
  <c r="AP180"/>
  <c r="AP181"/>
  <c r="AP182"/>
  <c r="AP183"/>
  <c r="AP184"/>
  <c r="AO190"/>
  <c r="AO192"/>
  <c r="AP185"/>
  <c r="AP186"/>
  <c r="AO194"/>
  <c r="AO195"/>
  <c r="AO196"/>
  <c r="AO197"/>
  <c r="E202"/>
  <c r="AP174" i="42"/>
  <c r="AO175"/>
  <c r="AO176"/>
  <c r="AO177"/>
  <c r="AO178"/>
  <c r="AO191"/>
  <c r="AO175" i="43"/>
  <c r="AO176"/>
  <c r="AO180"/>
  <c r="AO191"/>
  <c r="AO193"/>
  <c r="AP10"/>
  <c r="AP11"/>
  <c r="AP14"/>
  <c r="AP15"/>
  <c r="AP17"/>
  <c r="AP18"/>
  <c r="AP19"/>
  <c r="AP20"/>
  <c r="AP22"/>
  <c r="AP23"/>
  <c r="AP29"/>
  <c r="AO43"/>
  <c r="AO70"/>
  <c r="AO71"/>
  <c r="AO72"/>
  <c r="AO73"/>
  <c r="AO74"/>
  <c r="AO75"/>
  <c r="AO76"/>
  <c r="AO77"/>
  <c r="AO78"/>
  <c r="AO79"/>
  <c r="AO80"/>
  <c r="AO81"/>
  <c r="AO82"/>
  <c r="AO83"/>
  <c r="AO87"/>
  <c r="AO88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4"/>
  <c r="AP165"/>
  <c r="AP187"/>
  <c r="AO198"/>
  <c r="AO199"/>
  <c r="AO200"/>
  <c r="AO45"/>
  <c r="AO46"/>
  <c r="AO47"/>
  <c r="AO48"/>
  <c r="AO50"/>
  <c r="AO51"/>
  <c r="AO52"/>
  <c r="AO53"/>
  <c r="AO54"/>
  <c r="AO55"/>
  <c r="AO56"/>
  <c r="AO57"/>
  <c r="AO58"/>
  <c r="AO59"/>
  <c r="AO60"/>
  <c r="AO61"/>
  <c r="AO62"/>
  <c r="AO160"/>
  <c r="AO161"/>
  <c r="AO162"/>
  <c r="AO163"/>
  <c r="AO164"/>
  <c r="AO65"/>
  <c r="AO66"/>
  <c r="AO67"/>
  <c r="AO68"/>
  <c r="AO69"/>
  <c r="AO37"/>
  <c r="AO38"/>
  <c r="AO39"/>
  <c r="AO40"/>
  <c r="AO41"/>
  <c r="AO42"/>
  <c r="AP177"/>
  <c r="AP163"/>
  <c r="AP162"/>
  <c r="AP161"/>
  <c r="AP173"/>
  <c r="AP160"/>
  <c r="AP88"/>
  <c r="AP69"/>
  <c r="AP68"/>
  <c r="AP67"/>
  <c r="AP66"/>
  <c r="AP61"/>
  <c r="AP60"/>
  <c r="AP58"/>
  <c r="AP57"/>
  <c r="AP56"/>
  <c r="AP55"/>
  <c r="AP50"/>
  <c r="AO49"/>
  <c r="AP48"/>
  <c r="AP47"/>
  <c r="AP39"/>
  <c r="AP31"/>
  <c r="AP16"/>
  <c r="AP40"/>
  <c r="AP38"/>
  <c r="AP35"/>
  <c r="AP34"/>
  <c r="AP33"/>
  <c r="AP30"/>
  <c r="AP28"/>
  <c r="AP27"/>
  <c r="AP26"/>
  <c r="AP25"/>
  <c r="AP24"/>
  <c r="AP21"/>
  <c r="AP13"/>
  <c r="AP12"/>
  <c r="AO33"/>
  <c r="AO34"/>
  <c r="AO35"/>
  <c r="AP90"/>
  <c r="AP86"/>
  <c r="AO86"/>
  <c r="AN204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N32"/>
  <c r="AN36" s="1"/>
  <c r="AP37"/>
  <c r="H44"/>
  <c r="AP44" s="1"/>
  <c r="AP45"/>
  <c r="AP49"/>
  <c r="AP63"/>
  <c r="H64"/>
  <c r="AP64" s="1"/>
  <c r="AP65"/>
  <c r="AP84"/>
  <c r="H85"/>
  <c r="AP85" s="1"/>
  <c r="AK202"/>
  <c r="AO91"/>
  <c r="AO173" s="1"/>
  <c r="AO174"/>
  <c r="AO178" s="1"/>
  <c r="AO177"/>
  <c r="AO179"/>
  <c r="AO181"/>
  <c r="AO182"/>
  <c r="AO183"/>
  <c r="AO184"/>
  <c r="AO185"/>
  <c r="AO186"/>
  <c r="AO187"/>
  <c r="AO189"/>
  <c r="AO201" s="1"/>
  <c r="AP91"/>
  <c r="AP174"/>
  <c r="AP179"/>
  <c r="AO68" i="42"/>
  <c r="AO57"/>
  <c r="AO66"/>
  <c r="AO67"/>
  <c r="AO159"/>
  <c r="AP162"/>
  <c r="AP161"/>
  <c r="AP160"/>
  <c r="AO86"/>
  <c r="AO45"/>
  <c r="AO46"/>
  <c r="AO47"/>
  <c r="AO48"/>
  <c r="AO49"/>
  <c r="AO50"/>
  <c r="AO51"/>
  <c r="AO52"/>
  <c r="AO53"/>
  <c r="AO59"/>
  <c r="AO35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66"/>
  <c r="AP67"/>
  <c r="AP68"/>
  <c r="AP69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63"/>
  <c r="AP164"/>
  <c r="AO179"/>
  <c r="AO192"/>
  <c r="AO87"/>
  <c r="AO88"/>
  <c r="AO89" s="1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66"/>
  <c r="AO167"/>
  <c r="AO168"/>
  <c r="AO171"/>
  <c r="AO172"/>
  <c r="AO173"/>
  <c r="AO174"/>
  <c r="AO182"/>
  <c r="AO184"/>
  <c r="AO186"/>
  <c r="AP87"/>
  <c r="AP88"/>
  <c r="AO37"/>
  <c r="AO38"/>
  <c r="AO39"/>
  <c r="AO40"/>
  <c r="AO41"/>
  <c r="AO42"/>
  <c r="AO43"/>
  <c r="AP46"/>
  <c r="AP47"/>
  <c r="AP48"/>
  <c r="AP49"/>
  <c r="AP50"/>
  <c r="AP51"/>
  <c r="AP52"/>
  <c r="AP53"/>
  <c r="AP54"/>
  <c r="AP55"/>
  <c r="AP56"/>
  <c r="AP57"/>
  <c r="AP58"/>
  <c r="AP59"/>
  <c r="AO60"/>
  <c r="AO61"/>
  <c r="AO62"/>
  <c r="AO63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P35"/>
  <c r="AO64"/>
  <c r="AO85"/>
  <c r="AO180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N36"/>
  <c r="AP37"/>
  <c r="AP38"/>
  <c r="AP39"/>
  <c r="AP40"/>
  <c r="AP41"/>
  <c r="AP42"/>
  <c r="AP43"/>
  <c r="AN44"/>
  <c r="AP45"/>
  <c r="AP60"/>
  <c r="AP61"/>
  <c r="AP62"/>
  <c r="AP63"/>
  <c r="H64"/>
  <c r="AP65"/>
  <c r="AP78"/>
  <c r="AP79"/>
  <c r="AP80"/>
  <c r="AP81"/>
  <c r="AP82"/>
  <c r="AP83"/>
  <c r="AP84"/>
  <c r="H85"/>
  <c r="AP85" s="1"/>
  <c r="AP86"/>
  <c r="H89"/>
  <c r="AP89" s="1"/>
  <c r="AP90"/>
  <c r="H165"/>
  <c r="AP165" s="1"/>
  <c r="AP166"/>
  <c r="AP170"/>
  <c r="AP171"/>
  <c r="AP175"/>
  <c r="AP176"/>
  <c r="AP177"/>
  <c r="AP178"/>
  <c r="AP179"/>
  <c r="H180"/>
  <c r="AP180" s="1"/>
  <c r="AN193"/>
  <c r="AO90" i="43" l="1"/>
  <c r="AO193" i="42"/>
  <c r="AO64" i="43"/>
  <c r="AO85"/>
  <c r="AO44"/>
  <c r="AO32"/>
  <c r="AP32"/>
  <c r="AO36"/>
  <c r="AN202"/>
  <c r="AP36"/>
  <c r="AO188"/>
  <c r="H204"/>
  <c r="AP204" s="1"/>
  <c r="H202"/>
  <c r="AO170" i="42"/>
  <c r="AO165"/>
  <c r="H196"/>
  <c r="AO44"/>
  <c r="AO36"/>
  <c r="AN194"/>
  <c r="AP36"/>
  <c r="H194"/>
  <c r="AP64"/>
  <c r="AN196"/>
  <c r="AP196" s="1"/>
  <c r="AP44"/>
  <c r="AO204" i="43" l="1"/>
  <c r="AO202"/>
  <c r="AP202"/>
  <c r="AO196" i="42"/>
  <c r="AO194"/>
  <c r="AP194"/>
  <c r="AM192" i="39" l="1"/>
  <c r="AL192"/>
  <c r="AK192"/>
  <c r="AJ192"/>
  <c r="AI192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G192"/>
  <c r="F192"/>
  <c r="E192"/>
  <c r="AN191"/>
  <c r="H191"/>
  <c r="AN190"/>
  <c r="AO190" s="1"/>
  <c r="H190"/>
  <c r="AN189"/>
  <c r="AO189" s="1"/>
  <c r="H189"/>
  <c r="AN188"/>
  <c r="AO188" s="1"/>
  <c r="H188"/>
  <c r="AN187"/>
  <c r="AO187" s="1"/>
  <c r="H187"/>
  <c r="AN186"/>
  <c r="AO186" s="1"/>
  <c r="H186"/>
  <c r="AN185"/>
  <c r="AO185" s="1"/>
  <c r="H185"/>
  <c r="AN184"/>
  <c r="AO184" s="1"/>
  <c r="H184"/>
  <c r="AN183"/>
  <c r="AO183" s="1"/>
  <c r="H183"/>
  <c r="AN182"/>
  <c r="AO182" s="1"/>
  <c r="H182"/>
  <c r="AN181"/>
  <c r="AO181" s="1"/>
  <c r="H181"/>
  <c r="AN180"/>
  <c r="AO180" s="1"/>
  <c r="H180"/>
  <c r="H192" s="1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G179"/>
  <c r="F179"/>
  <c r="E179"/>
  <c r="AN178"/>
  <c r="AO178" s="1"/>
  <c r="H178"/>
  <c r="AN177"/>
  <c r="AP177" s="1"/>
  <c r="H177"/>
  <c r="AN176"/>
  <c r="AP176" s="1"/>
  <c r="H176"/>
  <c r="AN175"/>
  <c r="AP175" s="1"/>
  <c r="H175"/>
  <c r="AN174"/>
  <c r="AP174" s="1"/>
  <c r="H174"/>
  <c r="AN173"/>
  <c r="AP173" s="1"/>
  <c r="H173"/>
  <c r="AN172"/>
  <c r="AP172" s="1"/>
  <c r="H172"/>
  <c r="AN171"/>
  <c r="AP171" s="1"/>
  <c r="H171"/>
  <c r="AN170"/>
  <c r="AN179" s="1"/>
  <c r="H170"/>
  <c r="AM169"/>
  <c r="AL169"/>
  <c r="AK169"/>
  <c r="AJ169"/>
  <c r="AI169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G169"/>
  <c r="F169"/>
  <c r="E169"/>
  <c r="AN168"/>
  <c r="H168"/>
  <c r="AN167"/>
  <c r="AP167" s="1"/>
  <c r="H167"/>
  <c r="AN166"/>
  <c r="AN169" s="1"/>
  <c r="H166"/>
  <c r="AM165"/>
  <c r="AL165"/>
  <c r="AK165"/>
  <c r="AJ165"/>
  <c r="AI165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G165"/>
  <c r="F165"/>
  <c r="E165"/>
  <c r="AN164"/>
  <c r="H164"/>
  <c r="AO164" s="1"/>
  <c r="AN163"/>
  <c r="H163"/>
  <c r="AN158"/>
  <c r="H158"/>
  <c r="AN157"/>
  <c r="H157"/>
  <c r="AN156"/>
  <c r="H156"/>
  <c r="AN155"/>
  <c r="H155"/>
  <c r="AN154"/>
  <c r="H154"/>
  <c r="AN153"/>
  <c r="H153"/>
  <c r="AN152"/>
  <c r="H152"/>
  <c r="AN151"/>
  <c r="H151"/>
  <c r="AN150"/>
  <c r="H150"/>
  <c r="AN149"/>
  <c r="H149"/>
  <c r="AN148"/>
  <c r="H148"/>
  <c r="AN147"/>
  <c r="H147"/>
  <c r="AN146"/>
  <c r="H146"/>
  <c r="AN145"/>
  <c r="H145"/>
  <c r="AN144"/>
  <c r="H144"/>
  <c r="AN143"/>
  <c r="H143"/>
  <c r="AN142"/>
  <c r="AP142" s="1"/>
  <c r="H142"/>
  <c r="AN141"/>
  <c r="AP141" s="1"/>
  <c r="H141"/>
  <c r="AN140"/>
  <c r="AP140" s="1"/>
  <c r="H140"/>
  <c r="AN139"/>
  <c r="AP139" s="1"/>
  <c r="H139"/>
  <c r="AN138"/>
  <c r="AP138" s="1"/>
  <c r="H138"/>
  <c r="AN137"/>
  <c r="AP137" s="1"/>
  <c r="H137"/>
  <c r="AN136"/>
  <c r="AP136" s="1"/>
  <c r="H136"/>
  <c r="AN135"/>
  <c r="AP135" s="1"/>
  <c r="H135"/>
  <c r="AN134"/>
  <c r="AP134" s="1"/>
  <c r="H134"/>
  <c r="AN133"/>
  <c r="AP133" s="1"/>
  <c r="H133"/>
  <c r="AN132"/>
  <c r="AP132" s="1"/>
  <c r="H132"/>
  <c r="AN131"/>
  <c r="AP131" s="1"/>
  <c r="H131"/>
  <c r="AN130"/>
  <c r="AP130" s="1"/>
  <c r="H130"/>
  <c r="AN129"/>
  <c r="AP129" s="1"/>
  <c r="H129"/>
  <c r="AN128"/>
  <c r="AP128" s="1"/>
  <c r="H128"/>
  <c r="AN127"/>
  <c r="AP127" s="1"/>
  <c r="H127"/>
  <c r="AN126"/>
  <c r="AP126" s="1"/>
  <c r="H126"/>
  <c r="AN125"/>
  <c r="AP125" s="1"/>
  <c r="H125"/>
  <c r="AN124"/>
  <c r="AP124" s="1"/>
  <c r="H124"/>
  <c r="AN123"/>
  <c r="AP123" s="1"/>
  <c r="H123"/>
  <c r="AN122"/>
  <c r="AP122" s="1"/>
  <c r="H122"/>
  <c r="AN121"/>
  <c r="AP121" s="1"/>
  <c r="H121"/>
  <c r="AN120"/>
  <c r="AP120" s="1"/>
  <c r="H120"/>
  <c r="AN119"/>
  <c r="AP119" s="1"/>
  <c r="H119"/>
  <c r="AN118"/>
  <c r="AP118" s="1"/>
  <c r="H118"/>
  <c r="AN117"/>
  <c r="AP117" s="1"/>
  <c r="H117"/>
  <c r="AN116"/>
  <c r="AP116" s="1"/>
  <c r="H116"/>
  <c r="AN115"/>
  <c r="AP115" s="1"/>
  <c r="H115"/>
  <c r="AN114"/>
  <c r="AP114" s="1"/>
  <c r="H114"/>
  <c r="AN113"/>
  <c r="AP113" s="1"/>
  <c r="H113"/>
  <c r="AN112"/>
  <c r="H112"/>
  <c r="AN111"/>
  <c r="AP111" s="1"/>
  <c r="H111"/>
  <c r="AN110"/>
  <c r="AP110" s="1"/>
  <c r="H110"/>
  <c r="AN109"/>
  <c r="H109"/>
  <c r="AN108"/>
  <c r="H108"/>
  <c r="AN107"/>
  <c r="H107"/>
  <c r="AN106"/>
  <c r="H106"/>
  <c r="AN105"/>
  <c r="H105"/>
  <c r="AN104"/>
  <c r="H104"/>
  <c r="AN103"/>
  <c r="H103"/>
  <c r="AN102"/>
  <c r="H102"/>
  <c r="AN101"/>
  <c r="H101"/>
  <c r="AN100"/>
  <c r="H100"/>
  <c r="AN99"/>
  <c r="H99"/>
  <c r="AN98"/>
  <c r="H98"/>
  <c r="AN97"/>
  <c r="H97"/>
  <c r="AN96"/>
  <c r="H96"/>
  <c r="AN95"/>
  <c r="H95"/>
  <c r="AN94"/>
  <c r="H94"/>
  <c r="AN93"/>
  <c r="H93"/>
  <c r="AN92"/>
  <c r="H92"/>
  <c r="AN91"/>
  <c r="H91"/>
  <c r="AN90"/>
  <c r="AN165" s="1"/>
  <c r="H90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G89"/>
  <c r="F89"/>
  <c r="E89"/>
  <c r="AN88"/>
  <c r="H88"/>
  <c r="AN87"/>
  <c r="AP87" s="1"/>
  <c r="H87"/>
  <c r="AN86"/>
  <c r="AN89" s="1"/>
  <c r="H86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AO84" s="1"/>
  <c r="H84"/>
  <c r="AN83"/>
  <c r="AO83" s="1"/>
  <c r="H83"/>
  <c r="AN82"/>
  <c r="AO82" s="1"/>
  <c r="H82"/>
  <c r="AN81"/>
  <c r="AP81" s="1"/>
  <c r="H81"/>
  <c r="AN80"/>
  <c r="AP80" s="1"/>
  <c r="H80"/>
  <c r="AN79"/>
  <c r="AP79" s="1"/>
  <c r="H79"/>
  <c r="AN78"/>
  <c r="AP78" s="1"/>
  <c r="H78"/>
  <c r="AN77"/>
  <c r="AP77" s="1"/>
  <c r="H77"/>
  <c r="AN76"/>
  <c r="AP76" s="1"/>
  <c r="H76"/>
  <c r="AN75"/>
  <c r="AP75" s="1"/>
  <c r="H75"/>
  <c r="AN74"/>
  <c r="AP74" s="1"/>
  <c r="H74"/>
  <c r="AN73"/>
  <c r="AP73" s="1"/>
  <c r="H73"/>
  <c r="AN72"/>
  <c r="AP72" s="1"/>
  <c r="H72"/>
  <c r="AN71"/>
  <c r="AP71" s="1"/>
  <c r="H71"/>
  <c r="AN70"/>
  <c r="AP70" s="1"/>
  <c r="H70"/>
  <c r="AN69"/>
  <c r="H69"/>
  <c r="AN68"/>
  <c r="H68"/>
  <c r="AN67"/>
  <c r="H67"/>
  <c r="AN66"/>
  <c r="H66"/>
  <c r="AN65"/>
  <c r="AN85" s="1"/>
  <c r="H65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AO63" s="1"/>
  <c r="H63"/>
  <c r="AN62"/>
  <c r="AO62" s="1"/>
  <c r="H62"/>
  <c r="AN61"/>
  <c r="AO61" s="1"/>
  <c r="H61"/>
  <c r="AN60"/>
  <c r="AO60" s="1"/>
  <c r="H60"/>
  <c r="AN59"/>
  <c r="AO59" s="1"/>
  <c r="H59"/>
  <c r="AN58"/>
  <c r="AO58" s="1"/>
  <c r="H58"/>
  <c r="AN57"/>
  <c r="AO57" s="1"/>
  <c r="H57"/>
  <c r="AN56"/>
  <c r="AO56" s="1"/>
  <c r="H56"/>
  <c r="AN55"/>
  <c r="AO55" s="1"/>
  <c r="H55"/>
  <c r="AN54"/>
  <c r="AO54" s="1"/>
  <c r="H54"/>
  <c r="AN53"/>
  <c r="AO53" s="1"/>
  <c r="H53"/>
  <c r="AN52"/>
  <c r="AO52" s="1"/>
  <c r="H52"/>
  <c r="AN51"/>
  <c r="AO51" s="1"/>
  <c r="H51"/>
  <c r="AN50"/>
  <c r="AO50" s="1"/>
  <c r="H50"/>
  <c r="AN49"/>
  <c r="AO49" s="1"/>
  <c r="H49"/>
  <c r="AN48"/>
  <c r="H48"/>
  <c r="AN47"/>
  <c r="H47"/>
  <c r="AN46"/>
  <c r="AO46" s="1"/>
  <c r="H46"/>
  <c r="AN45"/>
  <c r="H45"/>
  <c r="H64" s="1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G44"/>
  <c r="G195" s="1"/>
  <c r="F44"/>
  <c r="F195" s="1"/>
  <c r="E44"/>
  <c r="E195" s="1"/>
  <c r="AN43"/>
  <c r="H43"/>
  <c r="AN42"/>
  <c r="AO42" s="1"/>
  <c r="H42"/>
  <c r="AN41"/>
  <c r="AO41" s="1"/>
  <c r="H41"/>
  <c r="AN40"/>
  <c r="H40"/>
  <c r="AN39"/>
  <c r="AO39" s="1"/>
  <c r="H39"/>
  <c r="AN38"/>
  <c r="H38"/>
  <c r="AN37"/>
  <c r="AO37" s="1"/>
  <c r="H37"/>
  <c r="H44" s="1"/>
  <c r="AM36"/>
  <c r="AM193" s="1"/>
  <c r="AL36"/>
  <c r="AL193" s="1"/>
  <c r="AK36"/>
  <c r="AK193" s="1"/>
  <c r="AJ36"/>
  <c r="AJ193" s="1"/>
  <c r="AI36"/>
  <c r="AI193" s="1"/>
  <c r="AH36"/>
  <c r="AH193" s="1"/>
  <c r="AG36"/>
  <c r="AG193" s="1"/>
  <c r="AF36"/>
  <c r="AF193" s="1"/>
  <c r="AE36"/>
  <c r="AE193" s="1"/>
  <c r="AD36"/>
  <c r="AD193" s="1"/>
  <c r="AC36"/>
  <c r="AC193" s="1"/>
  <c r="AB36"/>
  <c r="AB193" s="1"/>
  <c r="AA36"/>
  <c r="AA193" s="1"/>
  <c r="Z36"/>
  <c r="Z193" s="1"/>
  <c r="Y36"/>
  <c r="Y193" s="1"/>
  <c r="X36"/>
  <c r="X193" s="1"/>
  <c r="W36"/>
  <c r="W193" s="1"/>
  <c r="V36"/>
  <c r="V193" s="1"/>
  <c r="U36"/>
  <c r="U193" s="1"/>
  <c r="T36"/>
  <c r="T193" s="1"/>
  <c r="S36"/>
  <c r="S193" s="1"/>
  <c r="R36"/>
  <c r="R193" s="1"/>
  <c r="Q36"/>
  <c r="Q193" s="1"/>
  <c r="P36"/>
  <c r="P193" s="1"/>
  <c r="O36"/>
  <c r="O193" s="1"/>
  <c r="N36"/>
  <c r="N193" s="1"/>
  <c r="M36"/>
  <c r="M193" s="1"/>
  <c r="L36"/>
  <c r="L193" s="1"/>
  <c r="K36"/>
  <c r="K193" s="1"/>
  <c r="J36"/>
  <c r="J193" s="1"/>
  <c r="I36"/>
  <c r="I193" s="1"/>
  <c r="G36"/>
  <c r="G193" s="1"/>
  <c r="F36"/>
  <c r="F193" s="1"/>
  <c r="AN35"/>
  <c r="E36"/>
  <c r="E193" s="1"/>
  <c r="AN34"/>
  <c r="H34"/>
  <c r="AN33"/>
  <c r="H33"/>
  <c r="AN32"/>
  <c r="H32"/>
  <c r="AN31"/>
  <c r="H31"/>
  <c r="AN30"/>
  <c r="H30"/>
  <c r="AN29"/>
  <c r="H29"/>
  <c r="AN28"/>
  <c r="H28"/>
  <c r="AN27"/>
  <c r="H27"/>
  <c r="AN26"/>
  <c r="H26"/>
  <c r="AN25"/>
  <c r="H25"/>
  <c r="AN24"/>
  <c r="H24"/>
  <c r="AN23"/>
  <c r="H23"/>
  <c r="AN22"/>
  <c r="H22"/>
  <c r="AN21"/>
  <c r="H21"/>
  <c r="AN20"/>
  <c r="H20"/>
  <c r="AN19"/>
  <c r="H19"/>
  <c r="AN18"/>
  <c r="H18"/>
  <c r="AN17"/>
  <c r="H17"/>
  <c r="AN16"/>
  <c r="H16"/>
  <c r="AN15"/>
  <c r="H15"/>
  <c r="AN14"/>
  <c r="H14"/>
  <c r="AN13"/>
  <c r="H13"/>
  <c r="AN12"/>
  <c r="H12"/>
  <c r="AN11"/>
  <c r="H11"/>
  <c r="AN10"/>
  <c r="H10"/>
  <c r="E38" i="38"/>
  <c r="AP143" i="39" l="1"/>
  <c r="AP144"/>
  <c r="AP145"/>
  <c r="AP146"/>
  <c r="AP147"/>
  <c r="AP168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66"/>
  <c r="AO167"/>
  <c r="AO168"/>
  <c r="AO170"/>
  <c r="AO171"/>
  <c r="AO172"/>
  <c r="AO173"/>
  <c r="AO174"/>
  <c r="AO175"/>
  <c r="AO176"/>
  <c r="AO177"/>
  <c r="AP148"/>
  <c r="AP149"/>
  <c r="AP150"/>
  <c r="AP151"/>
  <c r="AP152"/>
  <c r="AP153"/>
  <c r="AP154"/>
  <c r="AP155"/>
  <c r="AP156"/>
  <c r="AP157"/>
  <c r="AP158"/>
  <c r="AP163"/>
  <c r="AP164"/>
  <c r="AO192"/>
  <c r="AO191"/>
  <c r="AO88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2"/>
  <c r="AO110"/>
  <c r="AO45"/>
  <c r="AO43"/>
  <c r="AP14"/>
  <c r="AP15"/>
  <c r="AP16"/>
  <c r="AP17"/>
  <c r="AP18"/>
  <c r="AP19"/>
  <c r="AP88"/>
  <c r="AP69"/>
  <c r="AP68"/>
  <c r="AP67"/>
  <c r="AP66"/>
  <c r="AO48"/>
  <c r="AO47"/>
  <c r="AO64" s="1"/>
  <c r="AO40"/>
  <c r="AO38"/>
  <c r="AP27"/>
  <c r="AP26"/>
  <c r="AP25"/>
  <c r="AP24"/>
  <c r="AP23"/>
  <c r="AP21"/>
  <c r="AP13"/>
  <c r="AP11"/>
  <c r="AP34"/>
  <c r="AP33"/>
  <c r="AP32"/>
  <c r="AP31"/>
  <c r="AP30"/>
  <c r="AP29"/>
  <c r="AP28"/>
  <c r="AP22"/>
  <c r="AP20"/>
  <c r="AP12"/>
  <c r="AP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O151"/>
  <c r="AO152"/>
  <c r="AO153"/>
  <c r="AO154"/>
  <c r="AO155"/>
  <c r="AO156"/>
  <c r="AO157"/>
  <c r="AO158"/>
  <c r="AO163"/>
  <c r="AO86"/>
  <c r="AO89" s="1"/>
  <c r="AO87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5" s="1"/>
  <c r="AO17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N36"/>
  <c r="AP37"/>
  <c r="AP38"/>
  <c r="AP39"/>
  <c r="AP40"/>
  <c r="AP41"/>
  <c r="AP42"/>
  <c r="AP43"/>
  <c r="AN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N64"/>
  <c r="AP64" s="1"/>
  <c r="AP65"/>
  <c r="AP82"/>
  <c r="AP83"/>
  <c r="AP84"/>
  <c r="H85"/>
  <c r="AP85" s="1"/>
  <c r="AP86"/>
  <c r="H89"/>
  <c r="AP89" s="1"/>
  <c r="AP90"/>
  <c r="H165"/>
  <c r="AP165" s="1"/>
  <c r="AP166"/>
  <c r="H169"/>
  <c r="AP169" s="1"/>
  <c r="AP170"/>
  <c r="AP178"/>
  <c r="H179"/>
  <c r="AP179" s="1"/>
  <c r="AN192"/>
  <c r="H35"/>
  <c r="AO35" s="1"/>
  <c r="AM191" i="38"/>
  <c r="AL191"/>
  <c r="AK191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G191"/>
  <c r="F191"/>
  <c r="E191"/>
  <c r="AN190"/>
  <c r="H190"/>
  <c r="AO190" s="1"/>
  <c r="AN189"/>
  <c r="AO189" s="1"/>
  <c r="H189"/>
  <c r="AN188"/>
  <c r="H188"/>
  <c r="AO188" s="1"/>
  <c r="AN187"/>
  <c r="AO187" s="1"/>
  <c r="H187"/>
  <c r="AN186"/>
  <c r="H186"/>
  <c r="AO186" s="1"/>
  <c r="AN185"/>
  <c r="AO185" s="1"/>
  <c r="H185"/>
  <c r="AN184"/>
  <c r="H184"/>
  <c r="AO184" s="1"/>
  <c r="AN183"/>
  <c r="AO183" s="1"/>
  <c r="H183"/>
  <c r="AN182"/>
  <c r="H182"/>
  <c r="AO182" s="1"/>
  <c r="AN181"/>
  <c r="AO181" s="1"/>
  <c r="H181"/>
  <c r="AN180"/>
  <c r="H180"/>
  <c r="AO180" s="1"/>
  <c r="AN179"/>
  <c r="AO179" s="1"/>
  <c r="AO191" s="1"/>
  <c r="H179"/>
  <c r="H191" s="1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G178"/>
  <c r="F178"/>
  <c r="E178"/>
  <c r="AN177"/>
  <c r="AO177" s="1"/>
  <c r="H177"/>
  <c r="AN176"/>
  <c r="AO176" s="1"/>
  <c r="H176"/>
  <c r="AN175"/>
  <c r="AO175" s="1"/>
  <c r="H175"/>
  <c r="AN174"/>
  <c r="AO174" s="1"/>
  <c r="H174"/>
  <c r="AN173"/>
  <c r="AO173" s="1"/>
  <c r="H173"/>
  <c r="AN172"/>
  <c r="AO172" s="1"/>
  <c r="H172"/>
  <c r="AN171"/>
  <c r="AO171" s="1"/>
  <c r="H171"/>
  <c r="AN170"/>
  <c r="AO170" s="1"/>
  <c r="H170"/>
  <c r="AN169"/>
  <c r="AO169" s="1"/>
  <c r="AO178" s="1"/>
  <c r="H169"/>
  <c r="H178" s="1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G168"/>
  <c r="F168"/>
  <c r="E168"/>
  <c r="AN167"/>
  <c r="AO167" s="1"/>
  <c r="H167"/>
  <c r="AN166"/>
  <c r="AO166" s="1"/>
  <c r="H166"/>
  <c r="AN165"/>
  <c r="AO165" s="1"/>
  <c r="AO168" s="1"/>
  <c r="H165"/>
  <c r="H168" s="1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G164"/>
  <c r="F164"/>
  <c r="E164"/>
  <c r="AN163"/>
  <c r="H163"/>
  <c r="AO163" s="1"/>
  <c r="AN162"/>
  <c r="H162"/>
  <c r="AO162" s="1"/>
  <c r="AN161"/>
  <c r="H161"/>
  <c r="AO161" s="1"/>
  <c r="AN160"/>
  <c r="H160"/>
  <c r="AO160" s="1"/>
  <c r="AN159"/>
  <c r="H159"/>
  <c r="AO159" s="1"/>
  <c r="AN158"/>
  <c r="H158"/>
  <c r="AO158" s="1"/>
  <c r="AN157"/>
  <c r="H157"/>
  <c r="AO157" s="1"/>
  <c r="AN156"/>
  <c r="H156"/>
  <c r="AO156" s="1"/>
  <c r="AN155"/>
  <c r="H155"/>
  <c r="AO155" s="1"/>
  <c r="AN154"/>
  <c r="H154"/>
  <c r="AO154" s="1"/>
  <c r="AN153"/>
  <c r="H153"/>
  <c r="AO153" s="1"/>
  <c r="AN152"/>
  <c r="H152"/>
  <c r="AO152" s="1"/>
  <c r="AN151"/>
  <c r="H151"/>
  <c r="AO151" s="1"/>
  <c r="AN150"/>
  <c r="H150"/>
  <c r="AO150" s="1"/>
  <c r="AN149"/>
  <c r="H149"/>
  <c r="AO149" s="1"/>
  <c r="AN148"/>
  <c r="H148"/>
  <c r="AO148" s="1"/>
  <c r="AN147"/>
  <c r="H147"/>
  <c r="AO147" s="1"/>
  <c r="AN146"/>
  <c r="H146"/>
  <c r="AO146" s="1"/>
  <c r="AN145"/>
  <c r="H145"/>
  <c r="AO145" s="1"/>
  <c r="AN144"/>
  <c r="H144"/>
  <c r="AO144" s="1"/>
  <c r="AN143"/>
  <c r="H143"/>
  <c r="AO143" s="1"/>
  <c r="AN142"/>
  <c r="H142"/>
  <c r="AO142" s="1"/>
  <c r="AN141"/>
  <c r="H141"/>
  <c r="AO141" s="1"/>
  <c r="AN140"/>
  <c r="H140"/>
  <c r="AO140" s="1"/>
  <c r="AN139"/>
  <c r="H139"/>
  <c r="AO139" s="1"/>
  <c r="AN138"/>
  <c r="H138"/>
  <c r="AO138" s="1"/>
  <c r="AN137"/>
  <c r="H137"/>
  <c r="AO137" s="1"/>
  <c r="AN136"/>
  <c r="H136"/>
  <c r="AO136" s="1"/>
  <c r="AN135"/>
  <c r="H135"/>
  <c r="AN134"/>
  <c r="H134"/>
  <c r="AN133"/>
  <c r="H133"/>
  <c r="AN132"/>
  <c r="H132"/>
  <c r="AN131"/>
  <c r="H131"/>
  <c r="AN130"/>
  <c r="H130"/>
  <c r="AN129"/>
  <c r="H129"/>
  <c r="AN128"/>
  <c r="H128"/>
  <c r="AN127"/>
  <c r="AO127" s="1"/>
  <c r="H127"/>
  <c r="AN126"/>
  <c r="AO126" s="1"/>
  <c r="H126"/>
  <c r="AN125"/>
  <c r="AO125" s="1"/>
  <c r="H125"/>
  <c r="AN124"/>
  <c r="AO124" s="1"/>
  <c r="H124"/>
  <c r="AN123"/>
  <c r="AO123" s="1"/>
  <c r="H123"/>
  <c r="AN122"/>
  <c r="AO122" s="1"/>
  <c r="H122"/>
  <c r="AN121"/>
  <c r="AO121" s="1"/>
  <c r="H121"/>
  <c r="AN120"/>
  <c r="AO120" s="1"/>
  <c r="H120"/>
  <c r="AN119"/>
  <c r="AO119" s="1"/>
  <c r="H119"/>
  <c r="AN118"/>
  <c r="AO118" s="1"/>
  <c r="H118"/>
  <c r="AN117"/>
  <c r="AO117" s="1"/>
  <c r="H117"/>
  <c r="AN116"/>
  <c r="AO116" s="1"/>
  <c r="H116"/>
  <c r="AN115"/>
  <c r="AO115" s="1"/>
  <c r="H115"/>
  <c r="AN114"/>
  <c r="AO114" s="1"/>
  <c r="H114"/>
  <c r="AN113"/>
  <c r="AO113" s="1"/>
  <c r="H113"/>
  <c r="AN112"/>
  <c r="AO112" s="1"/>
  <c r="H112"/>
  <c r="AN111"/>
  <c r="AO111" s="1"/>
  <c r="H111"/>
  <c r="AN110"/>
  <c r="AO110" s="1"/>
  <c r="H110"/>
  <c r="AN109"/>
  <c r="AO109" s="1"/>
  <c r="H109"/>
  <c r="AN108"/>
  <c r="AO108" s="1"/>
  <c r="H108"/>
  <c r="AN107"/>
  <c r="AO107" s="1"/>
  <c r="H107"/>
  <c r="AN106"/>
  <c r="AO106" s="1"/>
  <c r="H106"/>
  <c r="AN105"/>
  <c r="AO105" s="1"/>
  <c r="H105"/>
  <c r="AN104"/>
  <c r="AO104" s="1"/>
  <c r="H104"/>
  <c r="AN103"/>
  <c r="AO103" s="1"/>
  <c r="H103"/>
  <c r="AN102"/>
  <c r="AO102" s="1"/>
  <c r="H102"/>
  <c r="AN101"/>
  <c r="AO101" s="1"/>
  <c r="H101"/>
  <c r="AN100"/>
  <c r="AO100" s="1"/>
  <c r="H100"/>
  <c r="AN99"/>
  <c r="AO99" s="1"/>
  <c r="H99"/>
  <c r="AN98"/>
  <c r="AO98" s="1"/>
  <c r="H98"/>
  <c r="AN97"/>
  <c r="AO97" s="1"/>
  <c r="H97"/>
  <c r="AN96"/>
  <c r="AO96" s="1"/>
  <c r="H96"/>
  <c r="AN95"/>
  <c r="AO95" s="1"/>
  <c r="H95"/>
  <c r="AN94"/>
  <c r="AO94" s="1"/>
  <c r="H94"/>
  <c r="AN93"/>
  <c r="AO93" s="1"/>
  <c r="H93"/>
  <c r="H164" s="1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G92"/>
  <c r="F92"/>
  <c r="E92"/>
  <c r="AN91"/>
  <c r="H91"/>
  <c r="H92" s="1"/>
  <c r="AN90"/>
  <c r="AO90" s="1"/>
  <c r="H90"/>
  <c r="AN89"/>
  <c r="AO89" s="1"/>
  <c r="H89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G88"/>
  <c r="F88"/>
  <c r="E88"/>
  <c r="AN87"/>
  <c r="AO87" s="1"/>
  <c r="H87"/>
  <c r="AN86"/>
  <c r="AO86" s="1"/>
  <c r="H86"/>
  <c r="AN85"/>
  <c r="AO85" s="1"/>
  <c r="H85"/>
  <c r="AN84"/>
  <c r="AO84" s="1"/>
  <c r="H84"/>
  <c r="AN83"/>
  <c r="AO83" s="1"/>
  <c r="H83"/>
  <c r="AN82"/>
  <c r="AO82" s="1"/>
  <c r="H82"/>
  <c r="AN81"/>
  <c r="AO81" s="1"/>
  <c r="H81"/>
  <c r="AN80"/>
  <c r="AO80" s="1"/>
  <c r="H80"/>
  <c r="AN79"/>
  <c r="AO79" s="1"/>
  <c r="H79"/>
  <c r="AN78"/>
  <c r="AO78" s="1"/>
  <c r="H78"/>
  <c r="AN77"/>
  <c r="AO77" s="1"/>
  <c r="H77"/>
  <c r="AN76"/>
  <c r="AO76" s="1"/>
  <c r="H76"/>
  <c r="AN75"/>
  <c r="AO75" s="1"/>
  <c r="H75"/>
  <c r="AN74"/>
  <c r="AO74" s="1"/>
  <c r="H74"/>
  <c r="AN73"/>
  <c r="AO73" s="1"/>
  <c r="H73"/>
  <c r="AN72"/>
  <c r="H72"/>
  <c r="AN71"/>
  <c r="H71"/>
  <c r="AN70"/>
  <c r="H70"/>
  <c r="AN69"/>
  <c r="H69"/>
  <c r="AN68"/>
  <c r="H68"/>
  <c r="H88" s="1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G67"/>
  <c r="F67"/>
  <c r="E67"/>
  <c r="AN66"/>
  <c r="AP66" s="1"/>
  <c r="H66"/>
  <c r="AN65"/>
  <c r="H65"/>
  <c r="AO65" s="1"/>
  <c r="AN64"/>
  <c r="H64"/>
  <c r="AO64" s="1"/>
  <c r="AN63"/>
  <c r="H63"/>
  <c r="AO63" s="1"/>
  <c r="AN62"/>
  <c r="AP62" s="1"/>
  <c r="H62"/>
  <c r="AO62" s="1"/>
  <c r="AN61"/>
  <c r="H61"/>
  <c r="AN60"/>
  <c r="H60"/>
  <c r="AO60" s="1"/>
  <c r="AN59"/>
  <c r="H59"/>
  <c r="AO59" s="1"/>
  <c r="AN58"/>
  <c r="H58"/>
  <c r="AO58" s="1"/>
  <c r="AN57"/>
  <c r="H57"/>
  <c r="AO57" s="1"/>
  <c r="AN56"/>
  <c r="H56"/>
  <c r="AN55"/>
  <c r="H55"/>
  <c r="AN54"/>
  <c r="AP54" s="1"/>
  <c r="H54"/>
  <c r="AN53"/>
  <c r="AP53" s="1"/>
  <c r="H53"/>
  <c r="AN52"/>
  <c r="AP52" s="1"/>
  <c r="H52"/>
  <c r="AN51"/>
  <c r="H51"/>
  <c r="AN50"/>
  <c r="H50"/>
  <c r="AN49"/>
  <c r="AP49" s="1"/>
  <c r="H49"/>
  <c r="AN48"/>
  <c r="AP48" s="1"/>
  <c r="H48"/>
  <c r="H67" s="1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G47"/>
  <c r="G194" s="1"/>
  <c r="F47"/>
  <c r="F194" s="1"/>
  <c r="E47"/>
  <c r="E194" s="1"/>
  <c r="AN46"/>
  <c r="AP46" s="1"/>
  <c r="H46"/>
  <c r="AN45"/>
  <c r="AP45" s="1"/>
  <c r="H45"/>
  <c r="AN44"/>
  <c r="AP44" s="1"/>
  <c r="H44"/>
  <c r="AN43"/>
  <c r="H43"/>
  <c r="AN42"/>
  <c r="AP42" s="1"/>
  <c r="H42"/>
  <c r="AN41"/>
  <c r="AP41" s="1"/>
  <c r="H41"/>
  <c r="AN40"/>
  <c r="AN47" s="1"/>
  <c r="H40"/>
  <c r="H47" s="1"/>
  <c r="H194" s="1"/>
  <c r="AM39"/>
  <c r="AM192" s="1"/>
  <c r="AL39"/>
  <c r="AL192" s="1"/>
  <c r="AK39"/>
  <c r="AK192" s="1"/>
  <c r="AJ39"/>
  <c r="AJ192" s="1"/>
  <c r="AI39"/>
  <c r="AI192" s="1"/>
  <c r="AH39"/>
  <c r="AH192" s="1"/>
  <c r="AG39"/>
  <c r="AG192" s="1"/>
  <c r="AF39"/>
  <c r="AF192" s="1"/>
  <c r="AE39"/>
  <c r="AE192" s="1"/>
  <c r="AD39"/>
  <c r="AD192" s="1"/>
  <c r="AC39"/>
  <c r="AC192" s="1"/>
  <c r="AB39"/>
  <c r="AB192" s="1"/>
  <c r="AA39"/>
  <c r="AA192" s="1"/>
  <c r="Z39"/>
  <c r="Z192" s="1"/>
  <c r="Y39"/>
  <c r="Y192" s="1"/>
  <c r="X39"/>
  <c r="X192" s="1"/>
  <c r="W39"/>
  <c r="W192" s="1"/>
  <c r="V39"/>
  <c r="V192" s="1"/>
  <c r="U39"/>
  <c r="U192" s="1"/>
  <c r="T39"/>
  <c r="T192" s="1"/>
  <c r="S39"/>
  <c r="S192" s="1"/>
  <c r="R39"/>
  <c r="R192" s="1"/>
  <c r="Q39"/>
  <c r="Q192" s="1"/>
  <c r="P39"/>
  <c r="P192" s="1"/>
  <c r="O39"/>
  <c r="O192" s="1"/>
  <c r="N39"/>
  <c r="N192" s="1"/>
  <c r="M39"/>
  <c r="M192" s="1"/>
  <c r="L39"/>
  <c r="L192" s="1"/>
  <c r="K39"/>
  <c r="K192" s="1"/>
  <c r="J39"/>
  <c r="J192" s="1"/>
  <c r="I39"/>
  <c r="I192" s="1"/>
  <c r="G39"/>
  <c r="G192" s="1"/>
  <c r="F39"/>
  <c r="F192" s="1"/>
  <c r="E39"/>
  <c r="E192" s="1"/>
  <c r="AN38"/>
  <c r="H38"/>
  <c r="AN37"/>
  <c r="H37"/>
  <c r="AO37" s="1"/>
  <c r="AN36"/>
  <c r="H36"/>
  <c r="AO36" s="1"/>
  <c r="AN35"/>
  <c r="H35"/>
  <c r="AO35" s="1"/>
  <c r="AN34"/>
  <c r="H34"/>
  <c r="AO34" s="1"/>
  <c r="AN33"/>
  <c r="H33"/>
  <c r="AO33" s="1"/>
  <c r="AN32"/>
  <c r="H32"/>
  <c r="AN31"/>
  <c r="H31"/>
  <c r="AN30"/>
  <c r="AP30" s="1"/>
  <c r="H30"/>
  <c r="AO30" s="1"/>
  <c r="AN29"/>
  <c r="AP29" s="1"/>
  <c r="H29"/>
  <c r="AO29" s="1"/>
  <c r="AN28"/>
  <c r="H28"/>
  <c r="AO28" s="1"/>
  <c r="AN27"/>
  <c r="AP27" s="1"/>
  <c r="H27"/>
  <c r="AO27" s="1"/>
  <c r="AN26"/>
  <c r="H26"/>
  <c r="AO26" s="1"/>
  <c r="AN25"/>
  <c r="H25"/>
  <c r="AO25" s="1"/>
  <c r="AN24"/>
  <c r="H24"/>
  <c r="AO24" s="1"/>
  <c r="AN23"/>
  <c r="H23"/>
  <c r="AO23" s="1"/>
  <c r="AN22"/>
  <c r="AP22" s="1"/>
  <c r="H22"/>
  <c r="AO22" s="1"/>
  <c r="AN21"/>
  <c r="AP21" s="1"/>
  <c r="H21"/>
  <c r="AO21" s="1"/>
  <c r="AN20"/>
  <c r="AP20" s="1"/>
  <c r="H20"/>
  <c r="AN19"/>
  <c r="AP19" s="1"/>
  <c r="H19"/>
  <c r="AN18"/>
  <c r="AP18" s="1"/>
  <c r="H18"/>
  <c r="AN17"/>
  <c r="AP17" s="1"/>
  <c r="H17"/>
  <c r="AN16"/>
  <c r="H16"/>
  <c r="AN15"/>
  <c r="H15"/>
  <c r="AN14"/>
  <c r="H14"/>
  <c r="AN13"/>
  <c r="AN39" s="1"/>
  <c r="H13"/>
  <c r="H39" s="1"/>
  <c r="I67" i="36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G164"/>
  <c r="AN163"/>
  <c r="AO163" s="1"/>
  <c r="AP163"/>
  <c r="AN162"/>
  <c r="AO162" s="1"/>
  <c r="AP162"/>
  <c r="H162"/>
  <c r="H163"/>
  <c r="AN160"/>
  <c r="AN159"/>
  <c r="AN158"/>
  <c r="AN157"/>
  <c r="AN156"/>
  <c r="AN155"/>
  <c r="AN154"/>
  <c r="AN153"/>
  <c r="AO153" s="1"/>
  <c r="AN152"/>
  <c r="AN151"/>
  <c r="AN150"/>
  <c r="AN149"/>
  <c r="AO149" s="1"/>
  <c r="AN148"/>
  <c r="AN147"/>
  <c r="AN146"/>
  <c r="AN145"/>
  <c r="AN144"/>
  <c r="H161"/>
  <c r="H160"/>
  <c r="H159"/>
  <c r="H158"/>
  <c r="H157"/>
  <c r="AO157" s="1"/>
  <c r="H156"/>
  <c r="H155"/>
  <c r="H154"/>
  <c r="H153"/>
  <c r="H152"/>
  <c r="H151"/>
  <c r="H150"/>
  <c r="H149"/>
  <c r="H148"/>
  <c r="H147"/>
  <c r="H146"/>
  <c r="H145"/>
  <c r="H144"/>
  <c r="AN128"/>
  <c r="H128"/>
  <c r="H55"/>
  <c r="H54"/>
  <c r="AN55"/>
  <c r="AO55" s="1"/>
  <c r="AN54"/>
  <c r="AO54" s="1"/>
  <c r="F67"/>
  <c r="G67"/>
  <c r="AN66"/>
  <c r="H66"/>
  <c r="AP66" s="1"/>
  <c r="E67"/>
  <c r="AM191"/>
  <c r="AL191"/>
  <c r="AK191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G191"/>
  <c r="F191"/>
  <c r="E191"/>
  <c r="AN190"/>
  <c r="H190"/>
  <c r="AN189"/>
  <c r="H189"/>
  <c r="AN188"/>
  <c r="H188"/>
  <c r="AN187"/>
  <c r="H187"/>
  <c r="AN186"/>
  <c r="H186"/>
  <c r="AN185"/>
  <c r="H185"/>
  <c r="AN184"/>
  <c r="H184"/>
  <c r="AN183"/>
  <c r="AO183" s="1"/>
  <c r="H183"/>
  <c r="AN182"/>
  <c r="H182"/>
  <c r="AN181"/>
  <c r="AO181" s="1"/>
  <c r="H181"/>
  <c r="AN180"/>
  <c r="H180"/>
  <c r="AN179"/>
  <c r="AO179" s="1"/>
  <c r="H179"/>
  <c r="H191" s="1"/>
  <c r="AM178"/>
  <c r="AL178"/>
  <c r="AK178"/>
  <c r="AJ178"/>
  <c r="AI178"/>
  <c r="AH178"/>
  <c r="AG178"/>
  <c r="AF178"/>
  <c r="AE178"/>
  <c r="AD178"/>
  <c r="AC178"/>
  <c r="AB178"/>
  <c r="AA178"/>
  <c r="Z178"/>
  <c r="Y178"/>
  <c r="X178"/>
  <c r="W178"/>
  <c r="V178"/>
  <c r="U178"/>
  <c r="T178"/>
  <c r="S178"/>
  <c r="R178"/>
  <c r="Q178"/>
  <c r="P178"/>
  <c r="O178"/>
  <c r="N178"/>
  <c r="M178"/>
  <c r="L178"/>
  <c r="K178"/>
  <c r="J178"/>
  <c r="I178"/>
  <c r="G178"/>
  <c r="F178"/>
  <c r="E178"/>
  <c r="AN177"/>
  <c r="H177"/>
  <c r="AN176"/>
  <c r="H176"/>
  <c r="AN175"/>
  <c r="H175"/>
  <c r="AN174"/>
  <c r="AO174" s="1"/>
  <c r="H174"/>
  <c r="AN173"/>
  <c r="AO173" s="1"/>
  <c r="H173"/>
  <c r="AN172"/>
  <c r="AO172" s="1"/>
  <c r="H172"/>
  <c r="AN171"/>
  <c r="AO171" s="1"/>
  <c r="H171"/>
  <c r="AN170"/>
  <c r="AO170" s="1"/>
  <c r="H170"/>
  <c r="AN169"/>
  <c r="AO169" s="1"/>
  <c r="H169"/>
  <c r="H178" s="1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G168"/>
  <c r="F168"/>
  <c r="E168"/>
  <c r="AN167"/>
  <c r="H167"/>
  <c r="AN166"/>
  <c r="AO166" s="1"/>
  <c r="H166"/>
  <c r="AN165"/>
  <c r="AO165" s="1"/>
  <c r="H165"/>
  <c r="H168" s="1"/>
  <c r="F164"/>
  <c r="E164"/>
  <c r="AN143"/>
  <c r="H143"/>
  <c r="AO143" s="1"/>
  <c r="AN142"/>
  <c r="H142"/>
  <c r="AO142" s="1"/>
  <c r="AN141"/>
  <c r="H141"/>
  <c r="AO141" s="1"/>
  <c r="AN140"/>
  <c r="H140"/>
  <c r="AO140" s="1"/>
  <c r="AN139"/>
  <c r="H139"/>
  <c r="AO139" s="1"/>
  <c r="AN138"/>
  <c r="H138"/>
  <c r="AO138" s="1"/>
  <c r="AN137"/>
  <c r="H137"/>
  <c r="AO137" s="1"/>
  <c r="AN136"/>
  <c r="H136"/>
  <c r="AO136" s="1"/>
  <c r="AN135"/>
  <c r="H135"/>
  <c r="AN134"/>
  <c r="H134"/>
  <c r="AO134" s="1"/>
  <c r="AN133"/>
  <c r="H133"/>
  <c r="AO133" s="1"/>
  <c r="AN132"/>
  <c r="H132"/>
  <c r="AO132" s="1"/>
  <c r="AN131"/>
  <c r="H131"/>
  <c r="AO131" s="1"/>
  <c r="AN130"/>
  <c r="H130"/>
  <c r="AN129"/>
  <c r="H129"/>
  <c r="AN127"/>
  <c r="H127"/>
  <c r="AN126"/>
  <c r="H126"/>
  <c r="AN125"/>
  <c r="H125"/>
  <c r="AN124"/>
  <c r="H124"/>
  <c r="AN123"/>
  <c r="H123"/>
  <c r="AN122"/>
  <c r="H122"/>
  <c r="AN121"/>
  <c r="H121"/>
  <c r="AN120"/>
  <c r="H120"/>
  <c r="AN119"/>
  <c r="H119"/>
  <c r="AN118"/>
  <c r="H118"/>
  <c r="AN117"/>
  <c r="H117"/>
  <c r="AN116"/>
  <c r="H116"/>
  <c r="AN115"/>
  <c r="H115"/>
  <c r="AN114"/>
  <c r="H114"/>
  <c r="AN113"/>
  <c r="H113"/>
  <c r="AO113" s="1"/>
  <c r="AN112"/>
  <c r="H112"/>
  <c r="AO112" s="1"/>
  <c r="AN111"/>
  <c r="H111"/>
  <c r="AO111" s="1"/>
  <c r="AN110"/>
  <c r="H110"/>
  <c r="AO110" s="1"/>
  <c r="AN109"/>
  <c r="H109"/>
  <c r="AO109" s="1"/>
  <c r="AN108"/>
  <c r="H108"/>
  <c r="AO108" s="1"/>
  <c r="AN107"/>
  <c r="H107"/>
  <c r="AO107" s="1"/>
  <c r="AN106"/>
  <c r="H106"/>
  <c r="AN105"/>
  <c r="H105"/>
  <c r="AN104"/>
  <c r="H104"/>
  <c r="AN103"/>
  <c r="H103"/>
  <c r="AN102"/>
  <c r="H102"/>
  <c r="AN101"/>
  <c r="H101"/>
  <c r="AN100"/>
  <c r="H100"/>
  <c r="AN99"/>
  <c r="H99"/>
  <c r="AN98"/>
  <c r="H98"/>
  <c r="AN97"/>
  <c r="H97"/>
  <c r="AN96"/>
  <c r="H96"/>
  <c r="AN95"/>
  <c r="H95"/>
  <c r="AN94"/>
  <c r="H94"/>
  <c r="AN93"/>
  <c r="H93"/>
  <c r="H164" s="1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L92"/>
  <c r="K92"/>
  <c r="J92"/>
  <c r="I92"/>
  <c r="G92"/>
  <c r="F92"/>
  <c r="E92"/>
  <c r="AN91"/>
  <c r="H91"/>
  <c r="AN90"/>
  <c r="AO90" s="1"/>
  <c r="H90"/>
  <c r="AN89"/>
  <c r="M92"/>
  <c r="H89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G88"/>
  <c r="F88"/>
  <c r="E88"/>
  <c r="AN87"/>
  <c r="H87"/>
  <c r="AN86"/>
  <c r="H86"/>
  <c r="AN85"/>
  <c r="H85"/>
  <c r="AN84"/>
  <c r="H84"/>
  <c r="AN83"/>
  <c r="H83"/>
  <c r="AN82"/>
  <c r="H82"/>
  <c r="AN81"/>
  <c r="H81"/>
  <c r="AN80"/>
  <c r="H80"/>
  <c r="AN79"/>
  <c r="H79"/>
  <c r="AN78"/>
  <c r="H78"/>
  <c r="AN77"/>
  <c r="H77"/>
  <c r="AN76"/>
  <c r="H76"/>
  <c r="AN75"/>
  <c r="H75"/>
  <c r="AN74"/>
  <c r="H74"/>
  <c r="AN73"/>
  <c r="H73"/>
  <c r="AN72"/>
  <c r="H72"/>
  <c r="AN71"/>
  <c r="H71"/>
  <c r="AN70"/>
  <c r="H70"/>
  <c r="AN69"/>
  <c r="H69"/>
  <c r="AN68"/>
  <c r="AN88" s="1"/>
  <c r="H68"/>
  <c r="H88" s="1"/>
  <c r="AN65"/>
  <c r="H65"/>
  <c r="AN64"/>
  <c r="H64"/>
  <c r="AN63"/>
  <c r="H63"/>
  <c r="AN62"/>
  <c r="H62"/>
  <c r="AN61"/>
  <c r="H61"/>
  <c r="AN60"/>
  <c r="H60"/>
  <c r="AN59"/>
  <c r="H59"/>
  <c r="AN58"/>
  <c r="H58"/>
  <c r="AN57"/>
  <c r="H57"/>
  <c r="AN56"/>
  <c r="H56"/>
  <c r="AN53"/>
  <c r="H53"/>
  <c r="AN52"/>
  <c r="H52"/>
  <c r="AN51"/>
  <c r="H51"/>
  <c r="AN50"/>
  <c r="H50"/>
  <c r="AN49"/>
  <c r="H49"/>
  <c r="AN48"/>
  <c r="H48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G47"/>
  <c r="F47"/>
  <c r="F194" s="1"/>
  <c r="E47"/>
  <c r="E194" s="1"/>
  <c r="AN46"/>
  <c r="H46"/>
  <c r="AN45"/>
  <c r="H45"/>
  <c r="AN44"/>
  <c r="H44"/>
  <c r="AN43"/>
  <c r="H43"/>
  <c r="AN42"/>
  <c r="H42"/>
  <c r="AN41"/>
  <c r="H41"/>
  <c r="AN40"/>
  <c r="AN47" s="1"/>
  <c r="H40"/>
  <c r="H47" s="1"/>
  <c r="AM39"/>
  <c r="AM192" s="1"/>
  <c r="AL39"/>
  <c r="AL192" s="1"/>
  <c r="AK39"/>
  <c r="AK192" s="1"/>
  <c r="AJ39"/>
  <c r="AJ192" s="1"/>
  <c r="AI39"/>
  <c r="AI192" s="1"/>
  <c r="AH39"/>
  <c r="AH192" s="1"/>
  <c r="AG39"/>
  <c r="AG192" s="1"/>
  <c r="AF39"/>
  <c r="AF192" s="1"/>
  <c r="AE39"/>
  <c r="AE192" s="1"/>
  <c r="AD39"/>
  <c r="AD192" s="1"/>
  <c r="AC39"/>
  <c r="AC192" s="1"/>
  <c r="AB39"/>
  <c r="AB192" s="1"/>
  <c r="AA39"/>
  <c r="AA192" s="1"/>
  <c r="Z39"/>
  <c r="Z192" s="1"/>
  <c r="Y39"/>
  <c r="Y192" s="1"/>
  <c r="X39"/>
  <c r="X192" s="1"/>
  <c r="W39"/>
  <c r="W192" s="1"/>
  <c r="V39"/>
  <c r="V192" s="1"/>
  <c r="U39"/>
  <c r="U192" s="1"/>
  <c r="T39"/>
  <c r="T192" s="1"/>
  <c r="S39"/>
  <c r="S192" s="1"/>
  <c r="R39"/>
  <c r="R192" s="1"/>
  <c r="Q39"/>
  <c r="Q192" s="1"/>
  <c r="P39"/>
  <c r="P192" s="1"/>
  <c r="O39"/>
  <c r="O192" s="1"/>
  <c r="N39"/>
  <c r="M39"/>
  <c r="M192" s="1"/>
  <c r="L39"/>
  <c r="L192" s="1"/>
  <c r="K39"/>
  <c r="J39"/>
  <c r="J192" s="1"/>
  <c r="I39"/>
  <c r="I192" s="1"/>
  <c r="G39"/>
  <c r="F39"/>
  <c r="F192" s="1"/>
  <c r="E39"/>
  <c r="E192" s="1"/>
  <c r="AN38"/>
  <c r="H38"/>
  <c r="AN37"/>
  <c r="H37"/>
  <c r="AN36"/>
  <c r="H36"/>
  <c r="AN35"/>
  <c r="H35"/>
  <c r="AN34"/>
  <c r="H34"/>
  <c r="AN33"/>
  <c r="H33"/>
  <c r="AN32"/>
  <c r="H32"/>
  <c r="AN31"/>
  <c r="H31"/>
  <c r="AN30"/>
  <c r="H30"/>
  <c r="AN29"/>
  <c r="H29"/>
  <c r="AN28"/>
  <c r="H28"/>
  <c r="AN27"/>
  <c r="H27"/>
  <c r="AN26"/>
  <c r="H26"/>
  <c r="AN25"/>
  <c r="H25"/>
  <c r="AN24"/>
  <c r="H24"/>
  <c r="AN23"/>
  <c r="H23"/>
  <c r="AN22"/>
  <c r="H22"/>
  <c r="AN21"/>
  <c r="H21"/>
  <c r="AN20"/>
  <c r="H20"/>
  <c r="AN19"/>
  <c r="H19"/>
  <c r="AN18"/>
  <c r="AP18" s="1"/>
  <c r="H18"/>
  <c r="AN17"/>
  <c r="AP17" s="1"/>
  <c r="H17"/>
  <c r="AN16"/>
  <c r="AP16" s="1"/>
  <c r="H16"/>
  <c r="AN15"/>
  <c r="H15"/>
  <c r="AN14"/>
  <c r="AP14" s="1"/>
  <c r="H14"/>
  <c r="AN13"/>
  <c r="AN39" s="1"/>
  <c r="H13"/>
  <c r="H39" s="1"/>
  <c r="D160" i="32"/>
  <c r="AO165" i="39" l="1"/>
  <c r="AO169"/>
  <c r="AO44"/>
  <c r="AO145" i="36"/>
  <c r="AN164"/>
  <c r="AO195" i="39"/>
  <c r="AP35"/>
  <c r="H195"/>
  <c r="H36"/>
  <c r="H193" s="1"/>
  <c r="AN195"/>
  <c r="AP195" s="1"/>
  <c r="AP44"/>
  <c r="AN193"/>
  <c r="AP36"/>
  <c r="AO36"/>
  <c r="AO193" s="1"/>
  <c r="AO66" i="38"/>
  <c r="AP28"/>
  <c r="AP26"/>
  <c r="AP24"/>
  <c r="AP16"/>
  <c r="AP14"/>
  <c r="AP51"/>
  <c r="AP50"/>
  <c r="AP55"/>
  <c r="AO91"/>
  <c r="AO92" s="1"/>
  <c r="AO72"/>
  <c r="AO71"/>
  <c r="AO70"/>
  <c r="AO69"/>
  <c r="AO68"/>
  <c r="H192"/>
  <c r="AO51"/>
  <c r="AO52"/>
  <c r="AO53"/>
  <c r="AO54"/>
  <c r="AO55"/>
  <c r="AO56"/>
  <c r="AO61"/>
  <c r="AO31"/>
  <c r="AO32"/>
  <c r="AO38"/>
  <c r="AO128"/>
  <c r="AO129"/>
  <c r="AO130"/>
  <c r="AO131"/>
  <c r="AO132"/>
  <c r="AO133"/>
  <c r="AO134"/>
  <c r="AO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65"/>
  <c r="AP64"/>
  <c r="AP63"/>
  <c r="AP61"/>
  <c r="AP60"/>
  <c r="AP59"/>
  <c r="AP58"/>
  <c r="AP57"/>
  <c r="AP56"/>
  <c r="AP43"/>
  <c r="AP38"/>
  <c r="AP37"/>
  <c r="AP36"/>
  <c r="AP35"/>
  <c r="AP34"/>
  <c r="AP33"/>
  <c r="AP32"/>
  <c r="AP31"/>
  <c r="AP25"/>
  <c r="AP23"/>
  <c r="AP15"/>
  <c r="AP39"/>
  <c r="AP47"/>
  <c r="AO13"/>
  <c r="AO14"/>
  <c r="AO15"/>
  <c r="AO16"/>
  <c r="AO17"/>
  <c r="AO18"/>
  <c r="AO19"/>
  <c r="AO20"/>
  <c r="AO40"/>
  <c r="AO41"/>
  <c r="AO42"/>
  <c r="AO43"/>
  <c r="AO44"/>
  <c r="AO45"/>
  <c r="AO46"/>
  <c r="AO48"/>
  <c r="AO49"/>
  <c r="AO50"/>
  <c r="AN67"/>
  <c r="AP67" s="1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N88"/>
  <c r="AP88" s="1"/>
  <c r="AP89"/>
  <c r="AP90"/>
  <c r="AP91"/>
  <c r="AN92"/>
  <c r="AP92" s="1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N164"/>
  <c r="AP164" s="1"/>
  <c r="AP165"/>
  <c r="AP166"/>
  <c r="AP167"/>
  <c r="AN168"/>
  <c r="AP168" s="1"/>
  <c r="AP169"/>
  <c r="AP170"/>
  <c r="AP171"/>
  <c r="AP172"/>
  <c r="AP173"/>
  <c r="AP174"/>
  <c r="AP175"/>
  <c r="AP176"/>
  <c r="AP177"/>
  <c r="AN178"/>
  <c r="AP178" s="1"/>
  <c r="AN191"/>
  <c r="AP13"/>
  <c r="AP40"/>
  <c r="AO175" i="36"/>
  <c r="AO185"/>
  <c r="AP88"/>
  <c r="AP69"/>
  <c r="AP70"/>
  <c r="AO66"/>
  <c r="AO144"/>
  <c r="AP147"/>
  <c r="AO148"/>
  <c r="AP151"/>
  <c r="AO152"/>
  <c r="AP155"/>
  <c r="AO156"/>
  <c r="AP159"/>
  <c r="AO160"/>
  <c r="AP19"/>
  <c r="AP20"/>
  <c r="AP21"/>
  <c r="AO176"/>
  <c r="AO177"/>
  <c r="AO187"/>
  <c r="AO188"/>
  <c r="AO189"/>
  <c r="AP145"/>
  <c r="AO146"/>
  <c r="AO147"/>
  <c r="AP149"/>
  <c r="AO150"/>
  <c r="AO151"/>
  <c r="AP153"/>
  <c r="AO154"/>
  <c r="AO155"/>
  <c r="AP157"/>
  <c r="AO158"/>
  <c r="AO159"/>
  <c r="AP144"/>
  <c r="AP146"/>
  <c r="AP148"/>
  <c r="AP150"/>
  <c r="AP152"/>
  <c r="AP154"/>
  <c r="AP156"/>
  <c r="AP158"/>
  <c r="AP160"/>
  <c r="AO128"/>
  <c r="H67"/>
  <c r="H194" s="1"/>
  <c r="AP71"/>
  <c r="AP72"/>
  <c r="AP73"/>
  <c r="AP74"/>
  <c r="AP75"/>
  <c r="AP76"/>
  <c r="AP77"/>
  <c r="AP78"/>
  <c r="AP79"/>
  <c r="AP80"/>
  <c r="AP81"/>
  <c r="AP82"/>
  <c r="AP83"/>
  <c r="AO93"/>
  <c r="AO94"/>
  <c r="AO95"/>
  <c r="AO96"/>
  <c r="AO97"/>
  <c r="AO98"/>
  <c r="AO99"/>
  <c r="AO100"/>
  <c r="AO101"/>
  <c r="AO102"/>
  <c r="AO103"/>
  <c r="AO104"/>
  <c r="AO105"/>
  <c r="AO106"/>
  <c r="AP107"/>
  <c r="AP108"/>
  <c r="AP109"/>
  <c r="AP110"/>
  <c r="AP111"/>
  <c r="AP112"/>
  <c r="AP113"/>
  <c r="AO190"/>
  <c r="AP22"/>
  <c r="AP24"/>
  <c r="AP26"/>
  <c r="AP27"/>
  <c r="AP28"/>
  <c r="AP29"/>
  <c r="AP30"/>
  <c r="AP41"/>
  <c r="AP42"/>
  <c r="AP44"/>
  <c r="AP45"/>
  <c r="AP46"/>
  <c r="AO180"/>
  <c r="AO182"/>
  <c r="AO184"/>
  <c r="AO186"/>
  <c r="AP128"/>
  <c r="N192"/>
  <c r="K192"/>
  <c r="AP54"/>
  <c r="AP55"/>
  <c r="AO114"/>
  <c r="AO115"/>
  <c r="AO116"/>
  <c r="AO117"/>
  <c r="AO118"/>
  <c r="AO119"/>
  <c r="AO120"/>
  <c r="AO121"/>
  <c r="AO122"/>
  <c r="AO123"/>
  <c r="AO124"/>
  <c r="AO125"/>
  <c r="AO126"/>
  <c r="AO127"/>
  <c r="AO129"/>
  <c r="AO130"/>
  <c r="AO135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167"/>
  <c r="AO168" s="1"/>
  <c r="AP129"/>
  <c r="AP130"/>
  <c r="AP131"/>
  <c r="AP132"/>
  <c r="AP133"/>
  <c r="AP134"/>
  <c r="AP135"/>
  <c r="AP136"/>
  <c r="AP137"/>
  <c r="AP138"/>
  <c r="AP139"/>
  <c r="AP140"/>
  <c r="AP141"/>
  <c r="AP142"/>
  <c r="AP143"/>
  <c r="AP114"/>
  <c r="AP115"/>
  <c r="AP116"/>
  <c r="AP117"/>
  <c r="AP118"/>
  <c r="AP119"/>
  <c r="AP120"/>
  <c r="AP121"/>
  <c r="AP122"/>
  <c r="AP123"/>
  <c r="AP124"/>
  <c r="AP125"/>
  <c r="AP126"/>
  <c r="AP127"/>
  <c r="H92"/>
  <c r="AO91"/>
  <c r="H192"/>
  <c r="AO89"/>
  <c r="AO92" s="1"/>
  <c r="AP84"/>
  <c r="AP85"/>
  <c r="AP86"/>
  <c r="AP87"/>
  <c r="AP49"/>
  <c r="AP50"/>
  <c r="AP51"/>
  <c r="AP52"/>
  <c r="AP53"/>
  <c r="AP56"/>
  <c r="AP57"/>
  <c r="AP58"/>
  <c r="AP59"/>
  <c r="AP60"/>
  <c r="AP61"/>
  <c r="AP62"/>
  <c r="AP63"/>
  <c r="AP64"/>
  <c r="AP65"/>
  <c r="AP67"/>
  <c r="AP43"/>
  <c r="AP38"/>
  <c r="AP36"/>
  <c r="AP34"/>
  <c r="AP32"/>
  <c r="AP15"/>
  <c r="AP25"/>
  <c r="AP23"/>
  <c r="AP37"/>
  <c r="AP35"/>
  <c r="AP33"/>
  <c r="AP31"/>
  <c r="AP47"/>
  <c r="AP39"/>
  <c r="AO13"/>
  <c r="AO31"/>
  <c r="AO32"/>
  <c r="AO33"/>
  <c r="AO34"/>
  <c r="AO35"/>
  <c r="AO36"/>
  <c r="AO37"/>
  <c r="AO38"/>
  <c r="AO40"/>
  <c r="AO41"/>
  <c r="AO42"/>
  <c r="AO43"/>
  <c r="AO44"/>
  <c r="AO45"/>
  <c r="AO46"/>
  <c r="AO48"/>
  <c r="AO49"/>
  <c r="AO50"/>
  <c r="AO51"/>
  <c r="AO52"/>
  <c r="AO53"/>
  <c r="AO56"/>
  <c r="AO57"/>
  <c r="AO58"/>
  <c r="AO59"/>
  <c r="AO60"/>
  <c r="AO61"/>
  <c r="AO62"/>
  <c r="AO63"/>
  <c r="AO64"/>
  <c r="AO65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P89"/>
  <c r="AP90"/>
  <c r="AP91"/>
  <c r="AN92"/>
  <c r="AP92" s="1"/>
  <c r="AP93"/>
  <c r="AP94"/>
  <c r="AP95"/>
  <c r="AP96"/>
  <c r="AP97"/>
  <c r="AP98"/>
  <c r="AP99"/>
  <c r="AP100"/>
  <c r="AP101"/>
  <c r="AP102"/>
  <c r="AP103"/>
  <c r="AP104"/>
  <c r="AP105"/>
  <c r="AP106"/>
  <c r="AP164"/>
  <c r="AP165"/>
  <c r="AP166"/>
  <c r="AP167"/>
  <c r="AN168"/>
  <c r="AP168" s="1"/>
  <c r="AP169"/>
  <c r="AP170"/>
  <c r="AP171"/>
  <c r="AP172"/>
  <c r="AP173"/>
  <c r="AP174"/>
  <c r="AP175"/>
  <c r="AP176"/>
  <c r="AP177"/>
  <c r="AN178"/>
  <c r="AP178" s="1"/>
  <c r="AN191"/>
  <c r="AP13"/>
  <c r="AP40"/>
  <c r="AP48"/>
  <c r="AP68"/>
  <c r="AM144" i="35"/>
  <c r="AL144"/>
  <c r="AK144"/>
  <c r="AJ144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G144"/>
  <c r="F144"/>
  <c r="E144"/>
  <c r="AN143"/>
  <c r="AO143" s="1"/>
  <c r="AO144" s="1"/>
  <c r="H143"/>
  <c r="H144" s="1"/>
  <c r="AN124"/>
  <c r="AN123"/>
  <c r="AN122"/>
  <c r="AN121"/>
  <c r="AN120"/>
  <c r="AN119"/>
  <c r="H124"/>
  <c r="AO124" s="1"/>
  <c r="H123"/>
  <c r="AO123" s="1"/>
  <c r="H122"/>
  <c r="AO122" s="1"/>
  <c r="H121"/>
  <c r="AO121" s="1"/>
  <c r="H120"/>
  <c r="AO120" s="1"/>
  <c r="H119"/>
  <c r="AO119" s="1"/>
  <c r="M86"/>
  <c r="AP193" i="39" l="1"/>
  <c r="AO164" i="38"/>
  <c r="AO88"/>
  <c r="AO47"/>
  <c r="AO39"/>
  <c r="AN192"/>
  <c r="AP192" s="1"/>
  <c r="AO67"/>
  <c r="AN194"/>
  <c r="AP194" s="1"/>
  <c r="AO164" i="36"/>
  <c r="AO178"/>
  <c r="AO191"/>
  <c r="AO67"/>
  <c r="AO88"/>
  <c r="AO39"/>
  <c r="AN192"/>
  <c r="AP192" s="1"/>
  <c r="AO47"/>
  <c r="AN194"/>
  <c r="AP194" s="1"/>
  <c r="AN144" i="35"/>
  <c r="AP143"/>
  <c r="AP119"/>
  <c r="AP121"/>
  <c r="AP120"/>
  <c r="AP122"/>
  <c r="AP124"/>
  <c r="AP123"/>
  <c r="AN61"/>
  <c r="H61"/>
  <c r="AP36" i="32"/>
  <c r="AM139"/>
  <c r="G139"/>
  <c r="I140" i="35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G140"/>
  <c r="H139"/>
  <c r="H138"/>
  <c r="H137"/>
  <c r="H136"/>
  <c r="H135"/>
  <c r="H134"/>
  <c r="H133"/>
  <c r="H132"/>
  <c r="H131"/>
  <c r="H130"/>
  <c r="H129"/>
  <c r="H128"/>
  <c r="H127"/>
  <c r="H126"/>
  <c r="H125"/>
  <c r="AN139"/>
  <c r="AO139" s="1"/>
  <c r="AN138"/>
  <c r="AP138" s="1"/>
  <c r="AN137"/>
  <c r="AO137" s="1"/>
  <c r="AN136"/>
  <c r="AO136" s="1"/>
  <c r="AN135"/>
  <c r="AO135" s="1"/>
  <c r="AN134"/>
  <c r="AN133"/>
  <c r="AO133" s="1"/>
  <c r="AN132"/>
  <c r="AN131"/>
  <c r="AO131" s="1"/>
  <c r="AN130"/>
  <c r="AN129"/>
  <c r="AO129" s="1"/>
  <c r="AN128"/>
  <c r="AN127"/>
  <c r="AO127" s="1"/>
  <c r="AN126"/>
  <c r="AN125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I167"/>
  <c r="G167"/>
  <c r="F167"/>
  <c r="E167"/>
  <c r="AN166"/>
  <c r="H166"/>
  <c r="AN165"/>
  <c r="H165"/>
  <c r="AN164"/>
  <c r="H164"/>
  <c r="AN163"/>
  <c r="H163"/>
  <c r="AN162"/>
  <c r="H162"/>
  <c r="AN161"/>
  <c r="H161"/>
  <c r="AN160"/>
  <c r="H160"/>
  <c r="AN159"/>
  <c r="H159"/>
  <c r="AN158"/>
  <c r="H158"/>
  <c r="AN157"/>
  <c r="H157"/>
  <c r="AN156"/>
  <c r="H156"/>
  <c r="AN155"/>
  <c r="AN167" s="1"/>
  <c r="H155"/>
  <c r="AM154"/>
  <c r="AL154"/>
  <c r="AK154"/>
  <c r="AJ154"/>
  <c r="AI154"/>
  <c r="AH154"/>
  <c r="AG154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O154"/>
  <c r="N154"/>
  <c r="M154"/>
  <c r="L154"/>
  <c r="K154"/>
  <c r="J154"/>
  <c r="I154"/>
  <c r="G154"/>
  <c r="F154"/>
  <c r="E154"/>
  <c r="AN153"/>
  <c r="H153"/>
  <c r="AN152"/>
  <c r="AO152" s="1"/>
  <c r="H152"/>
  <c r="AN151"/>
  <c r="AP151" s="1"/>
  <c r="H151"/>
  <c r="AN150"/>
  <c r="AP150" s="1"/>
  <c r="H150"/>
  <c r="AN149"/>
  <c r="AP149" s="1"/>
  <c r="H149"/>
  <c r="AN148"/>
  <c r="AP148" s="1"/>
  <c r="H148"/>
  <c r="AN147"/>
  <c r="AP147" s="1"/>
  <c r="H147"/>
  <c r="AN146"/>
  <c r="AP146" s="1"/>
  <c r="H146"/>
  <c r="AN145"/>
  <c r="AN154" s="1"/>
  <c r="H145"/>
  <c r="AN142"/>
  <c r="H142"/>
  <c r="AN141"/>
  <c r="H141"/>
  <c r="F140"/>
  <c r="E140"/>
  <c r="AN118"/>
  <c r="H118"/>
  <c r="AN117"/>
  <c r="H117"/>
  <c r="AN116"/>
  <c r="H116"/>
  <c r="AN115"/>
  <c r="H115"/>
  <c r="AN114"/>
  <c r="H114"/>
  <c r="AN113"/>
  <c r="H113"/>
  <c r="AN112"/>
  <c r="H112"/>
  <c r="AN111"/>
  <c r="H111"/>
  <c r="AN110"/>
  <c r="H110"/>
  <c r="AN109"/>
  <c r="H109"/>
  <c r="AN108"/>
  <c r="H108"/>
  <c r="AN107"/>
  <c r="H107"/>
  <c r="AN106"/>
  <c r="H106"/>
  <c r="AN105"/>
  <c r="H105"/>
  <c r="AN104"/>
  <c r="AO104" s="1"/>
  <c r="H104"/>
  <c r="AN103"/>
  <c r="AO103" s="1"/>
  <c r="H103"/>
  <c r="AN102"/>
  <c r="AO102" s="1"/>
  <c r="H102"/>
  <c r="AN101"/>
  <c r="AO101" s="1"/>
  <c r="H101"/>
  <c r="AN100"/>
  <c r="AO100" s="1"/>
  <c r="H100"/>
  <c r="AN99"/>
  <c r="AO99" s="1"/>
  <c r="H99"/>
  <c r="AN98"/>
  <c r="AO98" s="1"/>
  <c r="H98"/>
  <c r="AN97"/>
  <c r="AO97" s="1"/>
  <c r="H97"/>
  <c r="AN96"/>
  <c r="AO96" s="1"/>
  <c r="H96"/>
  <c r="AN95"/>
  <c r="AO95" s="1"/>
  <c r="H95"/>
  <c r="AN94"/>
  <c r="AO94" s="1"/>
  <c r="H94"/>
  <c r="AN93"/>
  <c r="AO93" s="1"/>
  <c r="H93"/>
  <c r="AN92"/>
  <c r="AO92" s="1"/>
  <c r="H92"/>
  <c r="AN91"/>
  <c r="AO91" s="1"/>
  <c r="H91"/>
  <c r="AN90"/>
  <c r="AO90" s="1"/>
  <c r="H90"/>
  <c r="H140" s="1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G89"/>
  <c r="F89"/>
  <c r="E89"/>
  <c r="AN88"/>
  <c r="H88"/>
  <c r="AN87"/>
  <c r="AO87" s="1"/>
  <c r="H87"/>
  <c r="AN86"/>
  <c r="H86"/>
  <c r="H89" s="1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G85"/>
  <c r="F85"/>
  <c r="E85"/>
  <c r="AN84"/>
  <c r="AP84" s="1"/>
  <c r="H84"/>
  <c r="AN83"/>
  <c r="AP83" s="1"/>
  <c r="H83"/>
  <c r="AN82"/>
  <c r="AP82" s="1"/>
  <c r="H82"/>
  <c r="AN81"/>
  <c r="AP81" s="1"/>
  <c r="H81"/>
  <c r="AN80"/>
  <c r="AP80" s="1"/>
  <c r="H80"/>
  <c r="AN79"/>
  <c r="AP79" s="1"/>
  <c r="H79"/>
  <c r="AN78"/>
  <c r="AP78" s="1"/>
  <c r="H78"/>
  <c r="AN77"/>
  <c r="AP77" s="1"/>
  <c r="H77"/>
  <c r="AN76"/>
  <c r="AP76" s="1"/>
  <c r="H76"/>
  <c r="AN75"/>
  <c r="AP75" s="1"/>
  <c r="H75"/>
  <c r="AN74"/>
  <c r="AP74" s="1"/>
  <c r="H74"/>
  <c r="AN73"/>
  <c r="AP73" s="1"/>
  <c r="H73"/>
  <c r="AN72"/>
  <c r="AP72" s="1"/>
  <c r="H72"/>
  <c r="AN71"/>
  <c r="AP71" s="1"/>
  <c r="H71"/>
  <c r="AN70"/>
  <c r="H70"/>
  <c r="AN69"/>
  <c r="H69"/>
  <c r="AN68"/>
  <c r="H68"/>
  <c r="AN67"/>
  <c r="H67"/>
  <c r="AN66"/>
  <c r="H66"/>
  <c r="AN65"/>
  <c r="AN85" s="1"/>
  <c r="H65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G64"/>
  <c r="F64"/>
  <c r="E64"/>
  <c r="AN63"/>
  <c r="AO63" s="1"/>
  <c r="H63"/>
  <c r="AN62"/>
  <c r="AO62" s="1"/>
  <c r="H62"/>
  <c r="AN60"/>
  <c r="AO60" s="1"/>
  <c r="H60"/>
  <c r="AN59"/>
  <c r="AO59" s="1"/>
  <c r="H59"/>
  <c r="AN58"/>
  <c r="AP58" s="1"/>
  <c r="H58"/>
  <c r="AN57"/>
  <c r="AP57" s="1"/>
  <c r="H57"/>
  <c r="AN56"/>
  <c r="AP56" s="1"/>
  <c r="H56"/>
  <c r="AN55"/>
  <c r="AP55" s="1"/>
  <c r="H55"/>
  <c r="AN54"/>
  <c r="H54"/>
  <c r="AN53"/>
  <c r="H53"/>
  <c r="AN52"/>
  <c r="H52"/>
  <c r="AN51"/>
  <c r="H51"/>
  <c r="AN50"/>
  <c r="H50"/>
  <c r="AN49"/>
  <c r="H49"/>
  <c r="AN48"/>
  <c r="H48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G47"/>
  <c r="G170" s="1"/>
  <c r="F47"/>
  <c r="F170" s="1"/>
  <c r="E47"/>
  <c r="E170" s="1"/>
  <c r="AN46"/>
  <c r="H46"/>
  <c r="AN45"/>
  <c r="H45"/>
  <c r="AN44"/>
  <c r="H44"/>
  <c r="AN43"/>
  <c r="AO43" s="1"/>
  <c r="H43"/>
  <c r="AN42"/>
  <c r="AO42" s="1"/>
  <c r="H42"/>
  <c r="AN41"/>
  <c r="AO41" s="1"/>
  <c r="H41"/>
  <c r="AN40"/>
  <c r="AO40" s="1"/>
  <c r="H40"/>
  <c r="H47" s="1"/>
  <c r="AM39"/>
  <c r="AM168" s="1"/>
  <c r="AL39"/>
  <c r="AL168" s="1"/>
  <c r="AK39"/>
  <c r="AK168" s="1"/>
  <c r="AJ39"/>
  <c r="AJ168" s="1"/>
  <c r="AI39"/>
  <c r="AI168" s="1"/>
  <c r="AH39"/>
  <c r="AH168" s="1"/>
  <c r="AG39"/>
  <c r="AG168" s="1"/>
  <c r="AF39"/>
  <c r="AF168" s="1"/>
  <c r="AE39"/>
  <c r="AE168" s="1"/>
  <c r="AD39"/>
  <c r="AD168" s="1"/>
  <c r="AC39"/>
  <c r="AC168" s="1"/>
  <c r="AB39"/>
  <c r="AB168" s="1"/>
  <c r="AA39"/>
  <c r="AA168" s="1"/>
  <c r="Z39"/>
  <c r="Z168" s="1"/>
  <c r="Y39"/>
  <c r="Y168" s="1"/>
  <c r="X39"/>
  <c r="X168" s="1"/>
  <c r="W39"/>
  <c r="W168" s="1"/>
  <c r="V39"/>
  <c r="V168" s="1"/>
  <c r="U39"/>
  <c r="U168" s="1"/>
  <c r="T39"/>
  <c r="T168" s="1"/>
  <c r="S39"/>
  <c r="S168" s="1"/>
  <c r="R39"/>
  <c r="R168" s="1"/>
  <c r="Q39"/>
  <c r="Q168" s="1"/>
  <c r="P39"/>
  <c r="P168" s="1"/>
  <c r="O39"/>
  <c r="O168" s="1"/>
  <c r="N39"/>
  <c r="N168" s="1"/>
  <c r="M39"/>
  <c r="M168" s="1"/>
  <c r="L39"/>
  <c r="L168" s="1"/>
  <c r="K39"/>
  <c r="K168" s="1"/>
  <c r="J39"/>
  <c r="J168" s="1"/>
  <c r="I39"/>
  <c r="I168" s="1"/>
  <c r="G39"/>
  <c r="G168" s="1"/>
  <c r="F39"/>
  <c r="F168" s="1"/>
  <c r="E39"/>
  <c r="E168" s="1"/>
  <c r="AN38"/>
  <c r="H38"/>
  <c r="AN37"/>
  <c r="H37"/>
  <c r="AN36"/>
  <c r="H36"/>
  <c r="AN35"/>
  <c r="H35"/>
  <c r="AN34"/>
  <c r="H34"/>
  <c r="AN33"/>
  <c r="H33"/>
  <c r="AN32"/>
  <c r="H32"/>
  <c r="AN31"/>
  <c r="H31"/>
  <c r="AN30"/>
  <c r="AP30" s="1"/>
  <c r="H30"/>
  <c r="AN29"/>
  <c r="AP29" s="1"/>
  <c r="H29"/>
  <c r="AN28"/>
  <c r="H28"/>
  <c r="AN27"/>
  <c r="AO27" s="1"/>
  <c r="H27"/>
  <c r="AN26"/>
  <c r="AO26" s="1"/>
  <c r="H26"/>
  <c r="AN25"/>
  <c r="H25"/>
  <c r="AN24"/>
  <c r="AO24" s="1"/>
  <c r="H24"/>
  <c r="AN23"/>
  <c r="H23"/>
  <c r="AN22"/>
  <c r="AO22" s="1"/>
  <c r="H22"/>
  <c r="AN21"/>
  <c r="AO21" s="1"/>
  <c r="H21"/>
  <c r="AN20"/>
  <c r="AO20" s="1"/>
  <c r="H20"/>
  <c r="AN19"/>
  <c r="AO19" s="1"/>
  <c r="H19"/>
  <c r="AN18"/>
  <c r="AO18" s="1"/>
  <c r="H18"/>
  <c r="AN17"/>
  <c r="AO17" s="1"/>
  <c r="H17"/>
  <c r="AN16"/>
  <c r="AO16" s="1"/>
  <c r="H16"/>
  <c r="AN15"/>
  <c r="AO15" s="1"/>
  <c r="H15"/>
  <c r="AN14"/>
  <c r="AO14" s="1"/>
  <c r="H14"/>
  <c r="AN13"/>
  <c r="AN39" s="1"/>
  <c r="H13"/>
  <c r="AO156" l="1"/>
  <c r="AO158"/>
  <c r="AO160"/>
  <c r="AO162"/>
  <c r="AO194" i="38"/>
  <c r="AO192"/>
  <c r="AO194" i="36"/>
  <c r="AO192"/>
  <c r="AP70" i="35"/>
  <c r="AO88"/>
  <c r="AN64"/>
  <c r="AO61"/>
  <c r="AO163"/>
  <c r="AO164"/>
  <c r="AO138"/>
  <c r="AP61"/>
  <c r="AO25"/>
  <c r="AO23"/>
  <c r="AP49"/>
  <c r="AP142"/>
  <c r="AO118"/>
  <c r="AO117"/>
  <c r="AO116"/>
  <c r="AO115"/>
  <c r="AO114"/>
  <c r="AO113"/>
  <c r="AO112"/>
  <c r="AO111"/>
  <c r="AN140"/>
  <c r="AP140" s="1"/>
  <c r="AP51"/>
  <c r="AP50"/>
  <c r="AP136"/>
  <c r="AP134"/>
  <c r="AP132"/>
  <c r="AP130"/>
  <c r="AP128"/>
  <c r="AP126"/>
  <c r="AO125"/>
  <c r="AP125"/>
  <c r="AO126"/>
  <c r="AP127"/>
  <c r="AO128"/>
  <c r="AP129"/>
  <c r="AO130"/>
  <c r="AP131"/>
  <c r="AO132"/>
  <c r="AP133"/>
  <c r="AO134"/>
  <c r="AP135"/>
  <c r="AP137"/>
  <c r="AP139"/>
  <c r="AP32"/>
  <c r="AP34"/>
  <c r="AO153"/>
  <c r="AO165"/>
  <c r="AO166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141"/>
  <c r="AO142"/>
  <c r="AO145"/>
  <c r="AO146"/>
  <c r="AO147"/>
  <c r="AO148"/>
  <c r="AO149"/>
  <c r="AO150"/>
  <c r="AO151"/>
  <c r="AO155"/>
  <c r="AO157"/>
  <c r="AO159"/>
  <c r="AO161"/>
  <c r="AP37"/>
  <c r="AP35"/>
  <c r="AP33"/>
  <c r="AP31"/>
  <c r="AP54"/>
  <c r="AO110"/>
  <c r="AO109"/>
  <c r="AO108"/>
  <c r="AO107"/>
  <c r="AO106"/>
  <c r="AO105"/>
  <c r="AO140" s="1"/>
  <c r="AO48"/>
  <c r="AO49"/>
  <c r="AO50"/>
  <c r="AO51"/>
  <c r="AO52"/>
  <c r="AO53"/>
  <c r="AO54"/>
  <c r="AO55"/>
  <c r="AO56"/>
  <c r="AO57"/>
  <c r="AO58"/>
  <c r="AO85"/>
  <c r="AO84"/>
  <c r="AP68"/>
  <c r="AP69"/>
  <c r="AP67"/>
  <c r="AP66"/>
  <c r="AO86"/>
  <c r="AO89" s="1"/>
  <c r="AO13"/>
  <c r="AO28"/>
  <c r="AO29"/>
  <c r="AO30"/>
  <c r="AO31"/>
  <c r="AO32"/>
  <c r="AO33"/>
  <c r="AO34"/>
  <c r="AO35"/>
  <c r="AO36"/>
  <c r="AO37"/>
  <c r="AO38"/>
  <c r="AP53"/>
  <c r="AP52"/>
  <c r="AO46"/>
  <c r="AO45"/>
  <c r="AO44"/>
  <c r="AP38"/>
  <c r="AP36"/>
  <c r="AP28"/>
  <c r="AO154"/>
  <c r="AO167"/>
  <c r="AP13"/>
  <c r="AP14"/>
  <c r="AP15"/>
  <c r="AP16"/>
  <c r="AP17"/>
  <c r="AP18"/>
  <c r="AP19"/>
  <c r="AP20"/>
  <c r="AP21"/>
  <c r="AP22"/>
  <c r="AP23"/>
  <c r="AP24"/>
  <c r="AP25"/>
  <c r="AP26"/>
  <c r="AP27"/>
  <c r="H39"/>
  <c r="AP40"/>
  <c r="AP41"/>
  <c r="AP42"/>
  <c r="AP43"/>
  <c r="AP44"/>
  <c r="AP45"/>
  <c r="AP46"/>
  <c r="AN47"/>
  <c r="AP48"/>
  <c r="AP59"/>
  <c r="AP60"/>
  <c r="AP62"/>
  <c r="AP63"/>
  <c r="H64"/>
  <c r="AP64" s="1"/>
  <c r="AP65"/>
  <c r="H85"/>
  <c r="AP85" s="1"/>
  <c r="AP86"/>
  <c r="AP87"/>
  <c r="AP88"/>
  <c r="AN89"/>
  <c r="AP89" s="1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41"/>
  <c r="AP144"/>
  <c r="AP145"/>
  <c r="AP152"/>
  <c r="AP153"/>
  <c r="H154"/>
  <c r="AP154" s="1"/>
  <c r="H167"/>
  <c r="AO39" l="1"/>
  <c r="AO64"/>
  <c r="AO170" s="1"/>
  <c r="AO47"/>
  <c r="AN168"/>
  <c r="H170"/>
  <c r="AN170"/>
  <c r="AP47"/>
  <c r="H168"/>
  <c r="AP39"/>
  <c r="AN161" i="36" l="1"/>
  <c r="AO168" i="35"/>
  <c r="AP168"/>
  <c r="AP170"/>
  <c r="AO161" i="36" l="1"/>
  <c r="AP161"/>
  <c r="F115" i="33"/>
  <c r="AM114"/>
  <c r="AM113"/>
  <c r="AN113" s="1"/>
  <c r="AM112"/>
  <c r="AM111"/>
  <c r="AN111" s="1"/>
  <c r="AM110"/>
  <c r="AM109"/>
  <c r="AN109" s="1"/>
  <c r="AM108"/>
  <c r="AN108" s="1"/>
  <c r="AM107"/>
  <c r="AN107" s="1"/>
  <c r="AM106"/>
  <c r="AN106" s="1"/>
  <c r="AM105"/>
  <c r="AN105" s="1"/>
  <c r="AM104"/>
  <c r="AN104" s="1"/>
  <c r="AM103"/>
  <c r="AN103" s="1"/>
  <c r="AM102"/>
  <c r="AN102" s="1"/>
  <c r="AM101"/>
  <c r="AN101" s="1"/>
  <c r="AM100"/>
  <c r="AN100" s="1"/>
  <c r="AM99"/>
  <c r="AN99" s="1"/>
  <c r="AM98"/>
  <c r="AN98" s="1"/>
  <c r="AM97"/>
  <c r="AN97" s="1"/>
  <c r="AM96"/>
  <c r="AN96" s="1"/>
  <c r="AM95"/>
  <c r="AN95" s="1"/>
  <c r="AM94"/>
  <c r="AN94" s="1"/>
  <c r="AM93"/>
  <c r="AN93" s="1"/>
  <c r="AM92"/>
  <c r="AN92" s="1"/>
  <c r="AM91"/>
  <c r="AN91" s="1"/>
  <c r="AM90"/>
  <c r="AN90" s="1"/>
  <c r="AM89"/>
  <c r="AN89" s="1"/>
  <c r="AM88"/>
  <c r="AN88" s="1"/>
  <c r="AM87"/>
  <c r="AN87" s="1"/>
  <c r="AM86"/>
  <c r="AN86" s="1"/>
  <c r="G114"/>
  <c r="G113"/>
  <c r="G112"/>
  <c r="G111"/>
  <c r="G110"/>
  <c r="G109"/>
  <c r="G108"/>
  <c r="G107"/>
  <c r="AN114" l="1"/>
  <c r="AN112"/>
  <c r="AN110"/>
  <c r="E133" i="34" l="1"/>
  <c r="AM132"/>
  <c r="AN132" s="1"/>
  <c r="G132"/>
  <c r="AM131"/>
  <c r="AN131" s="1"/>
  <c r="G131"/>
  <c r="AM130"/>
  <c r="AN130" s="1"/>
  <c r="G130"/>
  <c r="AM129"/>
  <c r="AN129" s="1"/>
  <c r="G129"/>
  <c r="AM128"/>
  <c r="AN128" s="1"/>
  <c r="G128"/>
  <c r="AN127"/>
  <c r="AM127"/>
  <c r="G127"/>
  <c r="AM126"/>
  <c r="AN126" s="1"/>
  <c r="G126"/>
  <c r="AM125"/>
  <c r="AN125" s="1"/>
  <c r="G125"/>
  <c r="AM124"/>
  <c r="AN124" s="1"/>
  <c r="G124"/>
  <c r="AM123"/>
  <c r="AN123" s="1"/>
  <c r="G123"/>
  <c r="AM122"/>
  <c r="AN122" s="1"/>
  <c r="G122"/>
  <c r="AM121"/>
  <c r="AN121" s="1"/>
  <c r="G121"/>
  <c r="F120"/>
  <c r="E120"/>
  <c r="AM119"/>
  <c r="G119"/>
  <c r="AM118"/>
  <c r="G118"/>
  <c r="AM117"/>
  <c r="G117"/>
  <c r="AM116"/>
  <c r="AN116" s="1"/>
  <c r="G116"/>
  <c r="AM115"/>
  <c r="AN115" s="1"/>
  <c r="G115"/>
  <c r="AM114"/>
  <c r="G114"/>
  <c r="AM113"/>
  <c r="AN113" s="1"/>
  <c r="G113"/>
  <c r="AM112"/>
  <c r="G112"/>
  <c r="AM111"/>
  <c r="AM120" s="1"/>
  <c r="G111"/>
  <c r="G120" s="1"/>
  <c r="F110"/>
  <c r="E110"/>
  <c r="AM109"/>
  <c r="G109"/>
  <c r="AM108"/>
  <c r="AM110" s="1"/>
  <c r="G108"/>
  <c r="G110" s="1"/>
  <c r="F107"/>
  <c r="E107"/>
  <c r="AM106"/>
  <c r="G106"/>
  <c r="AM105"/>
  <c r="G105"/>
  <c r="AM104"/>
  <c r="G104"/>
  <c r="AM103"/>
  <c r="G103"/>
  <c r="AM102"/>
  <c r="G102"/>
  <c r="AM101"/>
  <c r="G101"/>
  <c r="AM100"/>
  <c r="G100"/>
  <c r="AM99"/>
  <c r="AN99" s="1"/>
  <c r="G99"/>
  <c r="AM98"/>
  <c r="G98"/>
  <c r="AM97"/>
  <c r="AN97" s="1"/>
  <c r="G97"/>
  <c r="AM96"/>
  <c r="G96"/>
  <c r="AM95"/>
  <c r="AN95" s="1"/>
  <c r="G95"/>
  <c r="AM94"/>
  <c r="G94"/>
  <c r="AM93"/>
  <c r="G93"/>
  <c r="AM92"/>
  <c r="G92"/>
  <c r="AM91"/>
  <c r="AN91" s="1"/>
  <c r="G91"/>
  <c r="AM90"/>
  <c r="G90"/>
  <c r="AM89"/>
  <c r="AN89" s="1"/>
  <c r="G89"/>
  <c r="AM88"/>
  <c r="G88"/>
  <c r="AM87"/>
  <c r="AN87" s="1"/>
  <c r="G87"/>
  <c r="AM86"/>
  <c r="AM107" s="1"/>
  <c r="G86"/>
  <c r="F85"/>
  <c r="E85"/>
  <c r="AM84"/>
  <c r="G84"/>
  <c r="AM83"/>
  <c r="G83"/>
  <c r="AM82"/>
  <c r="AM85" s="1"/>
  <c r="G82"/>
  <c r="G85" s="1"/>
  <c r="F81"/>
  <c r="E81"/>
  <c r="AM80"/>
  <c r="AN80" s="1"/>
  <c r="G80"/>
  <c r="AM79"/>
  <c r="AN79" s="1"/>
  <c r="G79"/>
  <c r="AM78"/>
  <c r="AN78" s="1"/>
  <c r="G78"/>
  <c r="AM77"/>
  <c r="AN77" s="1"/>
  <c r="G77"/>
  <c r="AM76"/>
  <c r="AN76" s="1"/>
  <c r="G76"/>
  <c r="AM75"/>
  <c r="AN75" s="1"/>
  <c r="G75"/>
  <c r="AM74"/>
  <c r="AN74" s="1"/>
  <c r="G74"/>
  <c r="AM73"/>
  <c r="AN73" s="1"/>
  <c r="G73"/>
  <c r="AM72"/>
  <c r="AN72" s="1"/>
  <c r="G72"/>
  <c r="AM71"/>
  <c r="AN71" s="1"/>
  <c r="G71"/>
  <c r="AM70"/>
  <c r="AN70" s="1"/>
  <c r="G70"/>
  <c r="AM69"/>
  <c r="AN69" s="1"/>
  <c r="G69"/>
  <c r="AM68"/>
  <c r="AN68" s="1"/>
  <c r="G68"/>
  <c r="AM67"/>
  <c r="AN67" s="1"/>
  <c r="G67"/>
  <c r="AM66"/>
  <c r="AN66" s="1"/>
  <c r="G66"/>
  <c r="AM65"/>
  <c r="AN65" s="1"/>
  <c r="G65"/>
  <c r="AM64"/>
  <c r="AN64" s="1"/>
  <c r="G64"/>
  <c r="AM63"/>
  <c r="AN63" s="1"/>
  <c r="G63"/>
  <c r="AM62"/>
  <c r="AN62" s="1"/>
  <c r="G62"/>
  <c r="AM61"/>
  <c r="AM81" s="1"/>
  <c r="G61"/>
  <c r="G81" s="1"/>
  <c r="F60"/>
  <c r="E60"/>
  <c r="AM59"/>
  <c r="G59"/>
  <c r="AM58"/>
  <c r="G58"/>
  <c r="AM57"/>
  <c r="G57"/>
  <c r="AM56"/>
  <c r="G56"/>
  <c r="AM55"/>
  <c r="G55"/>
  <c r="AM54"/>
  <c r="G54"/>
  <c r="AM53"/>
  <c r="G53"/>
  <c r="AM52"/>
  <c r="G52"/>
  <c r="AM51"/>
  <c r="G51"/>
  <c r="AM50"/>
  <c r="G50"/>
  <c r="AM49"/>
  <c r="G49"/>
  <c r="AM48"/>
  <c r="G48"/>
  <c r="AM47"/>
  <c r="G47"/>
  <c r="AM46"/>
  <c r="G46"/>
  <c r="AM45"/>
  <c r="G45"/>
  <c r="G60" s="1"/>
  <c r="F44"/>
  <c r="E44"/>
  <c r="AM43"/>
  <c r="G43"/>
  <c r="AM42"/>
  <c r="G42"/>
  <c r="AM41"/>
  <c r="G41"/>
  <c r="AM40"/>
  <c r="G40"/>
  <c r="AM39"/>
  <c r="AN39" s="1"/>
  <c r="G39"/>
  <c r="AM38"/>
  <c r="G38"/>
  <c r="AM37"/>
  <c r="AM44" s="1"/>
  <c r="G37"/>
  <c r="G44" s="1"/>
  <c r="F36"/>
  <c r="E36"/>
  <c r="AM35"/>
  <c r="G35"/>
  <c r="AM34"/>
  <c r="G34"/>
  <c r="AM33"/>
  <c r="G33"/>
  <c r="AM32"/>
  <c r="G32"/>
  <c r="AM31"/>
  <c r="G31"/>
  <c r="AM30"/>
  <c r="G30"/>
  <c r="AM29"/>
  <c r="G29"/>
  <c r="AM28"/>
  <c r="G28"/>
  <c r="AM27"/>
  <c r="G27"/>
  <c r="AM26"/>
  <c r="G26"/>
  <c r="AM25"/>
  <c r="G25"/>
  <c r="AM24"/>
  <c r="G24"/>
  <c r="AM23"/>
  <c r="G23"/>
  <c r="AM22"/>
  <c r="G22"/>
  <c r="AM21"/>
  <c r="G21"/>
  <c r="AM20"/>
  <c r="G20"/>
  <c r="AM19"/>
  <c r="G19"/>
  <c r="AM18"/>
  <c r="G18"/>
  <c r="AM17"/>
  <c r="G17"/>
  <c r="AM16"/>
  <c r="G16"/>
  <c r="AM15"/>
  <c r="G15"/>
  <c r="AM14"/>
  <c r="G14"/>
  <c r="AM13"/>
  <c r="G13"/>
  <c r="AM12"/>
  <c r="G12"/>
  <c r="AM11"/>
  <c r="G11"/>
  <c r="AM10"/>
  <c r="AM36" s="1"/>
  <c r="G10"/>
  <c r="G36" s="1"/>
  <c r="AM136" i="32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19"/>
  <c r="AN118"/>
  <c r="AN117"/>
  <c r="AN116"/>
  <c r="AN115"/>
  <c r="AN114"/>
  <c r="AN113"/>
  <c r="AN112"/>
  <c r="AN111"/>
  <c r="AN109"/>
  <c r="AN108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F128" i="33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N106" i="32"/>
  <c r="AN105"/>
  <c r="AN104"/>
  <c r="AN103"/>
  <c r="AN102"/>
  <c r="AN101"/>
  <c r="AN98"/>
  <c r="AN97"/>
  <c r="AN96"/>
  <c r="AN95"/>
  <c r="AN92"/>
  <c r="AN91"/>
  <c r="AN90"/>
  <c r="AN89"/>
  <c r="AN88"/>
  <c r="AN87"/>
  <c r="AN86"/>
  <c r="AL141" i="33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E141"/>
  <c r="AM140"/>
  <c r="AN140" s="1"/>
  <c r="G140"/>
  <c r="AM139"/>
  <c r="AN139" s="1"/>
  <c r="G139"/>
  <c r="AN138"/>
  <c r="AM138"/>
  <c r="G138"/>
  <c r="AM137"/>
  <c r="AN137" s="1"/>
  <c r="G137"/>
  <c r="AM136"/>
  <c r="AN136" s="1"/>
  <c r="G136"/>
  <c r="AM135"/>
  <c r="AN135" s="1"/>
  <c r="G135"/>
  <c r="AN134"/>
  <c r="AM134"/>
  <c r="G134"/>
  <c r="AM133"/>
  <c r="AN133" s="1"/>
  <c r="G133"/>
  <c r="AM132"/>
  <c r="AN132" s="1"/>
  <c r="G132"/>
  <c r="AM131"/>
  <c r="AN131" s="1"/>
  <c r="G131"/>
  <c r="AN130"/>
  <c r="AM130"/>
  <c r="G130"/>
  <c r="AM129"/>
  <c r="AM141" s="1"/>
  <c r="G129"/>
  <c r="E128"/>
  <c r="AN127"/>
  <c r="AM127"/>
  <c r="G127"/>
  <c r="AM126"/>
  <c r="AN126" s="1"/>
  <c r="G126"/>
  <c r="AM125"/>
  <c r="AN125" s="1"/>
  <c r="G125"/>
  <c r="AM124"/>
  <c r="AN124" s="1"/>
  <c r="G124"/>
  <c r="AM123"/>
  <c r="AN123" s="1"/>
  <c r="G123"/>
  <c r="AM122"/>
  <c r="AN122" s="1"/>
  <c r="G122"/>
  <c r="AM121"/>
  <c r="AN121" s="1"/>
  <c r="G121"/>
  <c r="AM120"/>
  <c r="AN120" s="1"/>
  <c r="G120"/>
  <c r="AN119"/>
  <c r="AM119"/>
  <c r="G119"/>
  <c r="G128" s="1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F118"/>
  <c r="E118"/>
  <c r="AM117"/>
  <c r="AN117" s="1"/>
  <c r="G117"/>
  <c r="AN116"/>
  <c r="AN118" s="1"/>
  <c r="AM116"/>
  <c r="G116"/>
  <c r="G118" s="1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H142" s="1"/>
  <c r="E115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AL85"/>
  <c r="AK85"/>
  <c r="AJ85"/>
  <c r="AI85"/>
  <c r="AH85"/>
  <c r="AG85"/>
  <c r="AF85"/>
  <c r="AF142" s="1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F85"/>
  <c r="E85"/>
  <c r="AM84"/>
  <c r="G84"/>
  <c r="AN84" s="1"/>
  <c r="AM83"/>
  <c r="AN83" s="1"/>
  <c r="G83"/>
  <c r="AM82"/>
  <c r="G82"/>
  <c r="G85" s="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F81"/>
  <c r="E81"/>
  <c r="AM80"/>
  <c r="AN80" s="1"/>
  <c r="G80"/>
  <c r="AN79"/>
  <c r="AM79"/>
  <c r="G79"/>
  <c r="AM78"/>
  <c r="AN78" s="1"/>
  <c r="G78"/>
  <c r="AN77"/>
  <c r="AM77"/>
  <c r="G77"/>
  <c r="AM76"/>
  <c r="AN76" s="1"/>
  <c r="G76"/>
  <c r="AN75"/>
  <c r="AM75"/>
  <c r="G75"/>
  <c r="AM74"/>
  <c r="AN74" s="1"/>
  <c r="G74"/>
  <c r="AN73"/>
  <c r="AM73"/>
  <c r="G73"/>
  <c r="AM72"/>
  <c r="AN72" s="1"/>
  <c r="G72"/>
  <c r="AN71"/>
  <c r="AM71"/>
  <c r="G71"/>
  <c r="AM70"/>
  <c r="AN70" s="1"/>
  <c r="G70"/>
  <c r="AN69"/>
  <c r="AM69"/>
  <c r="G69"/>
  <c r="AM68"/>
  <c r="AN68" s="1"/>
  <c r="G68"/>
  <c r="AN67"/>
  <c r="AM67"/>
  <c r="G67"/>
  <c r="AM66"/>
  <c r="AN66" s="1"/>
  <c r="G66"/>
  <c r="AN65"/>
  <c r="AM65"/>
  <c r="G65"/>
  <c r="AM64"/>
  <c r="AN64" s="1"/>
  <c r="G64"/>
  <c r="AN63"/>
  <c r="AM63"/>
  <c r="G63"/>
  <c r="AM62"/>
  <c r="AN62" s="1"/>
  <c r="G62"/>
  <c r="AN61"/>
  <c r="AN81" s="1"/>
  <c r="AM61"/>
  <c r="G61"/>
  <c r="G81" s="1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F60"/>
  <c r="E60"/>
  <c r="AM59"/>
  <c r="AN59" s="1"/>
  <c r="G59"/>
  <c r="AM58"/>
  <c r="G58"/>
  <c r="AN58" s="1"/>
  <c r="AM57"/>
  <c r="AN57" s="1"/>
  <c r="G57"/>
  <c r="AM56"/>
  <c r="G56"/>
  <c r="AN56" s="1"/>
  <c r="AM55"/>
  <c r="AN55" s="1"/>
  <c r="G55"/>
  <c r="AM54"/>
  <c r="G54"/>
  <c r="AN54" s="1"/>
  <c r="AM53"/>
  <c r="AN53" s="1"/>
  <c r="G53"/>
  <c r="AM52"/>
  <c r="G52"/>
  <c r="AN52" s="1"/>
  <c r="AM51"/>
  <c r="G51"/>
  <c r="AM50"/>
  <c r="G50"/>
  <c r="AN50" s="1"/>
  <c r="AM49"/>
  <c r="AN49" s="1"/>
  <c r="G49"/>
  <c r="AM48"/>
  <c r="G48"/>
  <c r="AN48" s="1"/>
  <c r="AM47"/>
  <c r="AN47" s="1"/>
  <c r="G47"/>
  <c r="AM46"/>
  <c r="G46"/>
  <c r="G60" s="1"/>
  <c r="AM45"/>
  <c r="AN45" s="1"/>
  <c r="G45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F44"/>
  <c r="E44"/>
  <c r="AM43"/>
  <c r="G43"/>
  <c r="AN43" s="1"/>
  <c r="AM42"/>
  <c r="AN42" s="1"/>
  <c r="G42"/>
  <c r="AM41"/>
  <c r="G41"/>
  <c r="AN41" s="1"/>
  <c r="AM40"/>
  <c r="AN40" s="1"/>
  <c r="G40"/>
  <c r="AM39"/>
  <c r="G39"/>
  <c r="AN39" s="1"/>
  <c r="AM38"/>
  <c r="AN38" s="1"/>
  <c r="G38"/>
  <c r="AM37"/>
  <c r="AM44" s="1"/>
  <c r="G37"/>
  <c r="G44" s="1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F36"/>
  <c r="E36"/>
  <c r="E142" s="1"/>
  <c r="AM35"/>
  <c r="AN35" s="1"/>
  <c r="G35"/>
  <c r="AM34"/>
  <c r="G34"/>
  <c r="AM33"/>
  <c r="AN33" s="1"/>
  <c r="G33"/>
  <c r="AM32"/>
  <c r="G32"/>
  <c r="AN32" s="1"/>
  <c r="AM31"/>
  <c r="AN31" s="1"/>
  <c r="G31"/>
  <c r="AM30"/>
  <c r="G30"/>
  <c r="AN30" s="1"/>
  <c r="AM29"/>
  <c r="AN29" s="1"/>
  <c r="G29"/>
  <c r="AM28"/>
  <c r="G28"/>
  <c r="AN28" s="1"/>
  <c r="AM27"/>
  <c r="AN27" s="1"/>
  <c r="G27"/>
  <c r="AM26"/>
  <c r="G26"/>
  <c r="AN26" s="1"/>
  <c r="AM25"/>
  <c r="AN25" s="1"/>
  <c r="G25"/>
  <c r="AM24"/>
  <c r="G24"/>
  <c r="AM23"/>
  <c r="AN23" s="1"/>
  <c r="G23"/>
  <c r="AM22"/>
  <c r="G22"/>
  <c r="AN22" s="1"/>
  <c r="AM21"/>
  <c r="AN21" s="1"/>
  <c r="G21"/>
  <c r="AM20"/>
  <c r="G20"/>
  <c r="AN20" s="1"/>
  <c r="AM19"/>
  <c r="AN19" s="1"/>
  <c r="G19"/>
  <c r="AM18"/>
  <c r="G18"/>
  <c r="AN18" s="1"/>
  <c r="AM17"/>
  <c r="AN17" s="1"/>
  <c r="G17"/>
  <c r="AM16"/>
  <c r="G16"/>
  <c r="AN16" s="1"/>
  <c r="AM15"/>
  <c r="AN15" s="1"/>
  <c r="G15"/>
  <c r="AM14"/>
  <c r="G14"/>
  <c r="AN14" s="1"/>
  <c r="AM13"/>
  <c r="AN13" s="1"/>
  <c r="G13"/>
  <c r="AM12"/>
  <c r="G12"/>
  <c r="AN12" s="1"/>
  <c r="AM11"/>
  <c r="AN11" s="1"/>
  <c r="G11"/>
  <c r="AM10"/>
  <c r="G10"/>
  <c r="G36" s="1"/>
  <c r="F110" i="32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F107"/>
  <c r="F134" s="1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F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F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N117" i="34" l="1"/>
  <c r="AN118"/>
  <c r="AN54"/>
  <c r="AN56"/>
  <c r="F134"/>
  <c r="AN45"/>
  <c r="AN84"/>
  <c r="AN109"/>
  <c r="AN112"/>
  <c r="AN114"/>
  <c r="AN100"/>
  <c r="AN101"/>
  <c r="AN102"/>
  <c r="AN103"/>
  <c r="AN104"/>
  <c r="AN105"/>
  <c r="AN106"/>
  <c r="AN119"/>
  <c r="AL142" i="33"/>
  <c r="AH142"/>
  <c r="AD142"/>
  <c r="Z142"/>
  <c r="X142"/>
  <c r="V142"/>
  <c r="T142"/>
  <c r="R142"/>
  <c r="P142"/>
  <c r="N142"/>
  <c r="L142"/>
  <c r="J142"/>
  <c r="AK142"/>
  <c r="AE142"/>
  <c r="W142"/>
  <c r="U142"/>
  <c r="S142"/>
  <c r="Q142"/>
  <c r="O142"/>
  <c r="M142"/>
  <c r="K142"/>
  <c r="I142"/>
  <c r="AN128"/>
  <c r="AM128"/>
  <c r="Y142"/>
  <c r="AI142"/>
  <c r="AC142"/>
  <c r="AJ142"/>
  <c r="G142"/>
  <c r="F142"/>
  <c r="AN34"/>
  <c r="AN24"/>
  <c r="AG142"/>
  <c r="AB142"/>
  <c r="AA142"/>
  <c r="AN115"/>
  <c r="AM133" i="34"/>
  <c r="AN86"/>
  <c r="AN88"/>
  <c r="AN90"/>
  <c r="AN92"/>
  <c r="AN98"/>
  <c r="AN51" i="33"/>
  <c r="AN94" i="34"/>
  <c r="AN96"/>
  <c r="AN83"/>
  <c r="AN46"/>
  <c r="AN48"/>
  <c r="AN50"/>
  <c r="AN52"/>
  <c r="AN58"/>
  <c r="AN11"/>
  <c r="AN13"/>
  <c r="AN93"/>
  <c r="E134"/>
  <c r="AN59"/>
  <c r="AN57"/>
  <c r="AN55"/>
  <c r="AN53"/>
  <c r="AN51"/>
  <c r="AN49"/>
  <c r="AN47"/>
  <c r="AN43"/>
  <c r="AN42"/>
  <c r="AN41"/>
  <c r="AN40"/>
  <c r="AN38"/>
  <c r="AN12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60"/>
  <c r="AN107"/>
  <c r="AM138"/>
  <c r="AN133"/>
  <c r="AN10"/>
  <c r="AN36" s="1"/>
  <c r="AN37"/>
  <c r="AM60"/>
  <c r="AM136" s="1"/>
  <c r="AN61"/>
  <c r="AN81" s="1"/>
  <c r="AN82"/>
  <c r="AN85" s="1"/>
  <c r="G107"/>
  <c r="G134" s="1"/>
  <c r="AN108"/>
  <c r="AN110" s="1"/>
  <c r="AN111"/>
  <c r="AN120" s="1"/>
  <c r="AN10" i="33"/>
  <c r="AN36" s="1"/>
  <c r="AM36"/>
  <c r="AN37"/>
  <c r="AN44" s="1"/>
  <c r="AN46"/>
  <c r="AN60" s="1"/>
  <c r="AM60"/>
  <c r="AM81"/>
  <c r="AM146" s="1"/>
  <c r="AN82"/>
  <c r="AM115"/>
  <c r="AM118"/>
  <c r="AM85"/>
  <c r="AN129"/>
  <c r="AN141" s="1"/>
  <c r="G132" i="32"/>
  <c r="G131"/>
  <c r="G130"/>
  <c r="G129"/>
  <c r="G128"/>
  <c r="G127"/>
  <c r="G126"/>
  <c r="G125"/>
  <c r="G124"/>
  <c r="G123"/>
  <c r="G122"/>
  <c r="G121"/>
  <c r="G119"/>
  <c r="G118"/>
  <c r="G117"/>
  <c r="G116"/>
  <c r="G115"/>
  <c r="G114"/>
  <c r="G113"/>
  <c r="G112"/>
  <c r="G111"/>
  <c r="G109"/>
  <c r="G108"/>
  <c r="G110" s="1"/>
  <c r="G106"/>
  <c r="G105"/>
  <c r="G104"/>
  <c r="G103"/>
  <c r="G102"/>
  <c r="G101"/>
  <c r="G100"/>
  <c r="G99"/>
  <c r="G98"/>
  <c r="G97"/>
  <c r="G96"/>
  <c r="G95"/>
  <c r="G94"/>
  <c r="AN94" s="1"/>
  <c r="G93"/>
  <c r="AN93" s="1"/>
  <c r="G92"/>
  <c r="G91"/>
  <c r="G90"/>
  <c r="G89"/>
  <c r="G88"/>
  <c r="G87"/>
  <c r="G86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81" s="1"/>
  <c r="G65"/>
  <c r="G64"/>
  <c r="G63"/>
  <c r="G62"/>
  <c r="G61"/>
  <c r="G59"/>
  <c r="G58"/>
  <c r="G57"/>
  <c r="G56"/>
  <c r="G55"/>
  <c r="G54"/>
  <c r="G53"/>
  <c r="G52"/>
  <c r="G51"/>
  <c r="G50"/>
  <c r="G49"/>
  <c r="G48"/>
  <c r="G47"/>
  <c r="G46"/>
  <c r="G45"/>
  <c r="G43"/>
  <c r="G42"/>
  <c r="G41"/>
  <c r="G40"/>
  <c r="G39"/>
  <c r="G38"/>
  <c r="G37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E110"/>
  <c r="E133"/>
  <c r="E120"/>
  <c r="E107"/>
  <c r="E85"/>
  <c r="E81"/>
  <c r="E60"/>
  <c r="AM144" i="33" l="1"/>
  <c r="AM142"/>
  <c r="AN44" i="34"/>
  <c r="AM134"/>
  <c r="AN134"/>
  <c r="G107" i="32"/>
  <c r="G134" s="1"/>
  <c r="G60"/>
  <c r="AN85" i="33"/>
  <c r="AN142" s="1"/>
  <c r="AM106" i="32"/>
  <c r="AM105"/>
  <c r="AM104"/>
  <c r="AM103"/>
  <c r="AM102"/>
  <c r="AM101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AM132"/>
  <c r="AN132" s="1"/>
  <c r="AM131"/>
  <c r="AN131" s="1"/>
  <c r="AM130"/>
  <c r="AN130" s="1"/>
  <c r="AM129"/>
  <c r="AN129" s="1"/>
  <c r="AM128"/>
  <c r="AN128" s="1"/>
  <c r="AM127"/>
  <c r="AN127" s="1"/>
  <c r="AM126"/>
  <c r="AN126" s="1"/>
  <c r="AM125"/>
  <c r="AN125" s="1"/>
  <c r="AM124"/>
  <c r="AN124" s="1"/>
  <c r="AM123"/>
  <c r="AN123" s="1"/>
  <c r="AM122"/>
  <c r="AN122" s="1"/>
  <c r="AM121"/>
  <c r="AM119"/>
  <c r="AM118"/>
  <c r="AM117"/>
  <c r="AM116"/>
  <c r="AM115"/>
  <c r="AM114"/>
  <c r="AM113"/>
  <c r="AM112"/>
  <c r="AM111"/>
  <c r="AM100"/>
  <c r="AN100" s="1"/>
  <c r="AM99"/>
  <c r="AN99" s="1"/>
  <c r="AM109"/>
  <c r="AM108"/>
  <c r="AM98"/>
  <c r="AM97"/>
  <c r="AM96"/>
  <c r="AM95"/>
  <c r="AM94"/>
  <c r="AM93"/>
  <c r="AM92"/>
  <c r="AM91"/>
  <c r="AM90"/>
  <c r="AM89"/>
  <c r="AM88"/>
  <c r="AM87"/>
  <c r="AM86"/>
  <c r="AM84"/>
  <c r="AN84" s="1"/>
  <c r="AM83"/>
  <c r="AN83" s="1"/>
  <c r="AM82"/>
  <c r="AM59"/>
  <c r="AM58"/>
  <c r="AN58" s="1"/>
  <c r="AM57"/>
  <c r="AN57" s="1"/>
  <c r="AM56"/>
  <c r="AN56" s="1"/>
  <c r="AM55"/>
  <c r="AN55" s="1"/>
  <c r="AM54"/>
  <c r="AN54" s="1"/>
  <c r="AM53"/>
  <c r="AN53" s="1"/>
  <c r="AM80"/>
  <c r="AN80" s="1"/>
  <c r="AM79"/>
  <c r="AN79" s="1"/>
  <c r="AM78"/>
  <c r="AN78" s="1"/>
  <c r="AM77"/>
  <c r="AN77" s="1"/>
  <c r="AM76"/>
  <c r="AN76" s="1"/>
  <c r="AM75"/>
  <c r="AN75" s="1"/>
  <c r="AM74"/>
  <c r="AN74" s="1"/>
  <c r="AM73"/>
  <c r="AN73" s="1"/>
  <c r="AM72"/>
  <c r="AN72" s="1"/>
  <c r="AM71"/>
  <c r="AN71" s="1"/>
  <c r="AM70"/>
  <c r="AN70" s="1"/>
  <c r="AM69"/>
  <c r="AN69" s="1"/>
  <c r="AM68"/>
  <c r="AN68" s="1"/>
  <c r="AM67"/>
  <c r="AN67" s="1"/>
  <c r="AM66"/>
  <c r="AN66" s="1"/>
  <c r="AM65"/>
  <c r="AN65" s="1"/>
  <c r="AM64"/>
  <c r="AN64" s="1"/>
  <c r="AM63"/>
  <c r="AN63" s="1"/>
  <c r="AM62"/>
  <c r="AN62" s="1"/>
  <c r="AM61"/>
  <c r="AM52"/>
  <c r="AN52" s="1"/>
  <c r="AM51"/>
  <c r="AN51" s="1"/>
  <c r="AM50"/>
  <c r="AN50" s="1"/>
  <c r="AM49"/>
  <c r="AN49" s="1"/>
  <c r="AM48"/>
  <c r="AN48" s="1"/>
  <c r="AM47"/>
  <c r="AN47" s="1"/>
  <c r="AM46"/>
  <c r="AN46" s="1"/>
  <c r="AM45"/>
  <c r="AN45" s="1"/>
  <c r="G44"/>
  <c r="F44"/>
  <c r="E44"/>
  <c r="AM43"/>
  <c r="AN43" s="1"/>
  <c r="AM42"/>
  <c r="AN42" s="1"/>
  <c r="AM41"/>
  <c r="AN41" s="1"/>
  <c r="AM40"/>
  <c r="AN40" s="1"/>
  <c r="AM39"/>
  <c r="AN39" s="1"/>
  <c r="AM38"/>
  <c r="AN38" s="1"/>
  <c r="AM37"/>
  <c r="G36"/>
  <c r="F36"/>
  <c r="E36"/>
  <c r="AM35"/>
  <c r="AN35" s="1"/>
  <c r="AM34"/>
  <c r="AN34" s="1"/>
  <c r="AM33"/>
  <c r="AN33" s="1"/>
  <c r="AM32"/>
  <c r="AN32" s="1"/>
  <c r="AM31"/>
  <c r="AN31" s="1"/>
  <c r="AM30"/>
  <c r="AN30" s="1"/>
  <c r="AM29"/>
  <c r="AN29" s="1"/>
  <c r="AM28"/>
  <c r="AN28" s="1"/>
  <c r="AM27"/>
  <c r="AN27" s="1"/>
  <c r="AM26"/>
  <c r="AN26" s="1"/>
  <c r="AM25"/>
  <c r="AN25" s="1"/>
  <c r="AM24"/>
  <c r="AN24" s="1"/>
  <c r="AM23"/>
  <c r="AN23" s="1"/>
  <c r="AM22"/>
  <c r="AN22" s="1"/>
  <c r="AM21"/>
  <c r="AN21" s="1"/>
  <c r="AM20"/>
  <c r="AN20" s="1"/>
  <c r="AM19"/>
  <c r="AN19" s="1"/>
  <c r="AM18"/>
  <c r="AN18" s="1"/>
  <c r="AM17"/>
  <c r="AN17" s="1"/>
  <c r="AM16"/>
  <c r="AN16" s="1"/>
  <c r="AM15"/>
  <c r="AN15" s="1"/>
  <c r="AM14"/>
  <c r="AN14" s="1"/>
  <c r="AM13"/>
  <c r="AN13" s="1"/>
  <c r="AM12"/>
  <c r="AN12" s="1"/>
  <c r="AM11"/>
  <c r="AN11" s="1"/>
  <c r="AM10"/>
  <c r="E134" l="1"/>
  <c r="AN110"/>
  <c r="AM110"/>
  <c r="AN107"/>
  <c r="AN134" s="1"/>
  <c r="AM107"/>
  <c r="AM85"/>
  <c r="AN82"/>
  <c r="AN85" s="1"/>
  <c r="AN61"/>
  <c r="AN81" s="1"/>
  <c r="AM81"/>
  <c r="AM44"/>
  <c r="AN37"/>
  <c r="AM36"/>
  <c r="AN10"/>
  <c r="AN36" s="1"/>
  <c r="AM60"/>
  <c r="AN59"/>
  <c r="AN60" s="1"/>
  <c r="AM133"/>
  <c r="AN44"/>
  <c r="AN121"/>
  <c r="AN133" s="1"/>
  <c r="AM138" l="1"/>
  <c r="G194" i="36" l="1"/>
  <c r="G192"/>
</calcChain>
</file>

<file path=xl/comments1.xml><?xml version="1.0" encoding="utf-8"?>
<comments xmlns="http://schemas.openxmlformats.org/spreadsheetml/2006/main">
  <authors>
    <author>User</author>
  </authors>
  <commentList>
    <comment ref="T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6 pcs custom</t>
        </r>
      </text>
    </comment>
    <comment ref="T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Custom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D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Custom</t>
        </r>
      </text>
    </comment>
    <comment ref="AD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Custom</t>
        </r>
      </text>
    </comment>
    <comment ref="AA8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US Destination</t>
        </r>
      </text>
    </comment>
  </commentList>
</comments>
</file>

<file path=xl/sharedStrings.xml><?xml version="1.0" encoding="utf-8"?>
<sst xmlns="http://schemas.openxmlformats.org/spreadsheetml/2006/main" count="3035" uniqueCount="273">
  <si>
    <t>TOTAL</t>
  </si>
  <si>
    <t>WHITE</t>
  </si>
  <si>
    <t>BLACK</t>
  </si>
  <si>
    <t>TYPE</t>
  </si>
  <si>
    <t>KUMI ED</t>
  </si>
  <si>
    <t>KUMI MD</t>
  </si>
  <si>
    <t>KUMI MT</t>
  </si>
  <si>
    <t>KUMI SD</t>
  </si>
  <si>
    <t>PT. CHITOSE INTERNASIONAL Tbk</t>
  </si>
  <si>
    <t>PRODUCTION WOOD DEPARTMENT</t>
  </si>
  <si>
    <t>NO</t>
  </si>
  <si>
    <t>WARNA</t>
  </si>
  <si>
    <t>TANGGAL</t>
  </si>
  <si>
    <t>JUMLAH
HASIL</t>
  </si>
  <si>
    <t>WAGON 2D</t>
  </si>
  <si>
    <t>PSO 2D</t>
  </si>
  <si>
    <t>DBO 2D</t>
  </si>
  <si>
    <t>WAGON 3D</t>
  </si>
  <si>
    <t>PSO 3D</t>
  </si>
  <si>
    <t>DBO 3D</t>
  </si>
  <si>
    <t>ROLAND</t>
  </si>
  <si>
    <t>SEAT BOARD</t>
  </si>
  <si>
    <t>ALL KUMI</t>
  </si>
  <si>
    <t>TOP TABLE DBO</t>
  </si>
  <si>
    <t>TOP TABLE PSO</t>
  </si>
  <si>
    <t>SIDE TABLE DBO</t>
  </si>
  <si>
    <t>SIDE TABLE PSO</t>
  </si>
  <si>
    <t>SIDE BOARD DBO</t>
  </si>
  <si>
    <t>SIDE BOARD PSO</t>
  </si>
  <si>
    <t>PALET ROLAND</t>
  </si>
  <si>
    <t>MULTI BOX</t>
  </si>
  <si>
    <t>MAHOGANY</t>
  </si>
  <si>
    <t>SONOMA OAK</t>
  </si>
  <si>
    <t>CABLE BOX PSO</t>
  </si>
  <si>
    <t>CABLE BOX DBO</t>
  </si>
  <si>
    <t>CREDENSA</t>
  </si>
  <si>
    <t>OTHER</t>
  </si>
  <si>
    <t xml:space="preserve"> REKAPITULASI HASIL PRODUKSI WOOD LINE</t>
  </si>
  <si>
    <t>VISION 1</t>
  </si>
  <si>
    <t>SUB TOTAL OTHER</t>
  </si>
  <si>
    <t xml:space="preserve">BASE </t>
  </si>
  <si>
    <t>APS</t>
  </si>
  <si>
    <t>ROP</t>
  </si>
  <si>
    <t>GREEN</t>
  </si>
  <si>
    <t>ORANGE</t>
  </si>
  <si>
    <t>ROLLAND</t>
  </si>
  <si>
    <t>MAGENTA</t>
  </si>
  <si>
    <t>KUMI FD</t>
  </si>
  <si>
    <t>COLOR BOX 35</t>
  </si>
  <si>
    <t>COLOR BOX 89</t>
  </si>
  <si>
    <t>DRAWER PSO</t>
  </si>
  <si>
    <t>DRAWER DBO</t>
  </si>
  <si>
    <t>COLOR BOX 35D</t>
  </si>
  <si>
    <t>COLOR BOX 35S</t>
  </si>
  <si>
    <t>PARAMOUNT CHAIR</t>
  </si>
  <si>
    <t>PARAMOUNT DESK</t>
  </si>
  <si>
    <t>BACK BOARD</t>
  </si>
  <si>
    <t>TOP TABLE</t>
  </si>
  <si>
    <t>SIDE BOARD</t>
  </si>
  <si>
    <t>BOTTOM BOARD</t>
  </si>
  <si>
    <t>FRONT BOARD</t>
  </si>
  <si>
    <t>OKAMURA</t>
  </si>
  <si>
    <t>BENCH MF - 2400X 685</t>
  </si>
  <si>
    <t>BENCH MF - 1200.X 685</t>
  </si>
  <si>
    <t>FREE MF - 1400 X 687</t>
  </si>
  <si>
    <t>KAWAI</t>
  </si>
  <si>
    <t>PAR-CHAIR M SPECIAL</t>
  </si>
  <si>
    <t>PAR-DESK M SPECIAL</t>
  </si>
  <si>
    <t>TABLE TOP T25,8A X W685 X L2415R</t>
  </si>
  <si>
    <t>TABLE TOP T25,8A X W685 X L2415L</t>
  </si>
  <si>
    <t>TABLE TOP T25,8A X W685 X L2400</t>
  </si>
  <si>
    <t>TABLE TOP T25,8A X W685 X L1200</t>
  </si>
  <si>
    <t>PARAMOUNT</t>
  </si>
  <si>
    <t>MARUBENI</t>
  </si>
  <si>
    <t>SECOM</t>
  </si>
  <si>
    <t>TABLE TOP T25 X W600 X L1500</t>
  </si>
  <si>
    <t>FRONT BOARD DBO</t>
  </si>
  <si>
    <t>FRONT BOARD PSO</t>
  </si>
  <si>
    <t>FOLDIA 6015 (MAHOGANI)</t>
  </si>
  <si>
    <t>FOLDIA 6015 (SONOMA)</t>
  </si>
  <si>
    <t>ALOKASI JANUARI 2019</t>
  </si>
  <si>
    <t>UFFICIO</t>
  </si>
  <si>
    <t>ARMADIO</t>
  </si>
  <si>
    <t>OLIVE A P. SILVER RED</t>
  </si>
  <si>
    <t>FLORA HN BIRU POLOS</t>
  </si>
  <si>
    <t>PARTISI 355 X 1200 GREEN</t>
  </si>
  <si>
    <t>FLORA HN MERAH POLOS</t>
  </si>
  <si>
    <t>OLIVE A P. SILVER DARK GREY</t>
  </si>
  <si>
    <t>FLORA HN GREEN POLOS</t>
  </si>
  <si>
    <t>RIBBON BLACK</t>
  </si>
  <si>
    <t>FLORA SAN CHROME GREEN</t>
  </si>
  <si>
    <t>COSMO 541 HITAM</t>
  </si>
  <si>
    <t>YASUKA SLIDING HITAM</t>
  </si>
  <si>
    <t>TOP TABLE 500 X 1100 WHITE</t>
  </si>
  <si>
    <t>KUMON CHAIR P. IVORY GREY</t>
  </si>
  <si>
    <t xml:space="preserve">OKAMURA </t>
  </si>
  <si>
    <t>MISUMI</t>
  </si>
  <si>
    <t>BENCH MF - 2400 x 600</t>
  </si>
  <si>
    <t>BENCH MF - 1200 X 600</t>
  </si>
  <si>
    <t xml:space="preserve"> </t>
  </si>
  <si>
    <t>DRAGON 89 D</t>
  </si>
  <si>
    <t>MAHOGANI</t>
  </si>
  <si>
    <t>SISA PRD</t>
  </si>
  <si>
    <t>ALOKASI PEBRUARI 2019</t>
  </si>
  <si>
    <t>APS
+ 
OST</t>
  </si>
  <si>
    <t>TOP TABLE 25.8 X 1200 X 1800 (AS14025)</t>
  </si>
  <si>
    <t>TOP TABLE 25.8 X 685 X 2415 (AS14015)</t>
  </si>
  <si>
    <t>TOP TABLE 25.8 X 685 X 1215 (AS14015)</t>
  </si>
  <si>
    <t>TOP TABLE 25.8 X 685 X 1200 (AS14015)</t>
  </si>
  <si>
    <t>Total tanpa Kumi</t>
  </si>
  <si>
    <t>CK 810 + BASE</t>
  </si>
  <si>
    <t>CK 1800</t>
  </si>
  <si>
    <t>KUMI MT SIKOU</t>
  </si>
  <si>
    <t>TOP TABLE 25 X 1600 X 3600</t>
  </si>
  <si>
    <t>TOP TABLE 25 X 1400 X 2400</t>
  </si>
  <si>
    <t>KUMI SERIES</t>
  </si>
  <si>
    <t>WAGON</t>
  </si>
  <si>
    <t>DRAGON</t>
  </si>
  <si>
    <t>COLOUR BOX</t>
  </si>
  <si>
    <t>FOLDIA</t>
  </si>
  <si>
    <t>SUB TOTAL KUMI SERIES</t>
  </si>
  <si>
    <t>SUB TOTAL DRAGON</t>
  </si>
  <si>
    <t>SUB TOTAL COLOUR BOX</t>
  </si>
  <si>
    <t>SUB TOTAL OKAMURA</t>
  </si>
  <si>
    <t>SUB TOTAL FOLDIA</t>
  </si>
  <si>
    <t>SUB TOTAL PARAMOUNT</t>
  </si>
  <si>
    <t>CABINET</t>
  </si>
  <si>
    <t>TOYOTA TSUSHO</t>
  </si>
  <si>
    <t>BENCH MF 25.8 X 685 X 2400</t>
  </si>
  <si>
    <t>BENCH MF 25.8 X 685 X 1200</t>
  </si>
  <si>
    <t>NICHIAS</t>
  </si>
  <si>
    <t>BENCH MF 25 X 685 X 1200</t>
  </si>
  <si>
    <t>FREE MF 25 X 687.5 X 1400</t>
  </si>
  <si>
    <t>BENCH MF 25 X 685 X 2400</t>
  </si>
  <si>
    <t>MF 25 X 1015 X 2430</t>
  </si>
  <si>
    <t>SUB TOTAL ROLLAND / KAWAI</t>
  </si>
  <si>
    <t xml:space="preserve">
HARUS
PRODUKSI</t>
  </si>
  <si>
    <t>SUB TOTAL WAGON + CABINET</t>
  </si>
  <si>
    <t>ALOKASI MARET 2019</t>
  </si>
  <si>
    <t>MEIJI</t>
  </si>
  <si>
    <t>MF 25.8 X 685 X 1400 (AICA AS  130004CN74)</t>
  </si>
  <si>
    <t>FS 25.8 X 687.5 X 1400 (AICA AS  130004CN74)</t>
  </si>
  <si>
    <t>SOJITZ</t>
  </si>
  <si>
    <t>MF 25.8 X 1300 X 585 ( AS 14015 CS98)</t>
  </si>
  <si>
    <t>MF 25.8 X 1300 X 585 L ( AS 14015 CS98)</t>
  </si>
  <si>
    <t>MF 25.8 X 1300 X 585 R ( AS 14015 CS98)</t>
  </si>
  <si>
    <t>FS 25.8 X 1300 X 587.5  ( AS 14015 CS98)</t>
  </si>
  <si>
    <t>FS 25.8 X 1300 X 587.5 L ( AS 14015 CS98)</t>
  </si>
  <si>
    <t>FS 25.8 X 1300 X 587.5 R ( AS 14015 CS98)</t>
  </si>
  <si>
    <t xml:space="preserve">CK 810 </t>
  </si>
  <si>
    <t>ALOKASI APRIL 2019</t>
  </si>
  <si>
    <t>OUT STANDING</t>
  </si>
  <si>
    <t>PRODUK SERIES</t>
  </si>
  <si>
    <t xml:space="preserve">
TOTAL HARUS
PRODUKSI</t>
  </si>
  <si>
    <t>%</t>
  </si>
  <si>
    <t>KETERANGAN</t>
  </si>
  <si>
    <t>TOTAL WAGON + DRAGON + OKAMURA + FOLDIA</t>
  </si>
  <si>
    <t xml:space="preserve">TOTAL
HASIL PRD
</t>
  </si>
  <si>
    <t>KMI</t>
  </si>
  <si>
    <t>MF 25,8 X 1400 X 685 (AS 14015 CS 98)</t>
  </si>
  <si>
    <t>FS 25,8 X 1400 X 687,5 (AS 14015 CS 98)</t>
  </si>
  <si>
    <t>DTRL LEFT 25 X 1350 X 687,5 (AS 14070 CY 25)</t>
  </si>
  <si>
    <t>DTRL LEFT 25 X 1200 X 450 (AS 14070 CY 25)</t>
  </si>
  <si>
    <t>DTRL RIGHT 25 X 1350 X 687,5 (AS 14070 CY 25)</t>
  </si>
  <si>
    <t>DTRL RIGHT 25 X 1200 X 450 (AS 14070 CY 25)</t>
  </si>
  <si>
    <t>DTRL LEFT 25 X 1750 X 687,5 (AS 14015 CS 98)</t>
  </si>
  <si>
    <t>DTRL LEFT 25 X 1200 X 450 (AS 14015 CS 98)</t>
  </si>
  <si>
    <t>MF 25 X 2030 X 1115 (AS 14086 CS 98)</t>
  </si>
  <si>
    <t>MF 25 X 2430 X 1215 (AS 14086 CS 98)</t>
  </si>
  <si>
    <t>MF 25 X 1600 X 800 (AS 14070 CY 25)</t>
  </si>
  <si>
    <t>TOP KD 15 X 900 X 450 (AS 14070 CS 98)</t>
  </si>
  <si>
    <t>TOP KD 15 X 900 X 450 (AS 14015 CS 98)</t>
  </si>
  <si>
    <t>END PANEL 15 X 1398 X 450  (AS 14015 CS 98 - MB 3023 DN 47)</t>
  </si>
  <si>
    <t>END PANEL 15 X 1398 X 450  (AS 14070 CY 25 - MB 14070 DN 47)</t>
  </si>
  <si>
    <t>ROP BULAN PEB 2019 (25) ROP BULAN APRIL 2019 (30)</t>
  </si>
  <si>
    <t>APS BULAN JANUARI 2019</t>
  </si>
  <si>
    <t>APS BULAN MARET 2019</t>
  </si>
  <si>
    <t>APS APRIL19 (50), ROP APRIL 19(250) APS MARET 19 (100)</t>
  </si>
  <si>
    <t>APS APRIL19 (50), ROP APRIL 19(150) APS MARET 19 (100)</t>
  </si>
  <si>
    <t xml:space="preserve">ROP APRIL 19(100) </t>
  </si>
  <si>
    <t>APS MARET 2019</t>
  </si>
  <si>
    <t>ROP APRIL 2019 (15 April 2019)</t>
  </si>
  <si>
    <t>ROP MARET 2019 (08 April 2019)</t>
  </si>
  <si>
    <t>ROP MARET  2019 (10 April 2019)</t>
  </si>
  <si>
    <t>ROP MARET 2019 (10 APRIL 2019)</t>
  </si>
  <si>
    <t>APS APRIL 2019 + BUFFER STOCK PPIC</t>
  </si>
  <si>
    <t>WHITE - MAGEO (MAGENTA - GREEN - ORANGE)</t>
  </si>
  <si>
    <t>ROP NO. 031  (TGL DIBUTUHKAN 15 APRIL 2019)</t>
  </si>
  <si>
    <t>ROP BULAN MARET 2019 (25) &amp; ROP BULAN APRIL (25)</t>
  </si>
  <si>
    <t>ROP BULAN MARET 2019 (50) &amp;  ROP BULAN APRIL (25)</t>
  </si>
  <si>
    <t>ROP BULAN APRIL (DIBUTUHKAN TGL 15 APRIL)</t>
  </si>
  <si>
    <t>MF 25.8 X 685 X 1400 (AICA AS  13004CN74)</t>
  </si>
  <si>
    <t>FS 25.8 X 687.5 X 1400 (AICA AS  13004CN74)</t>
  </si>
  <si>
    <t>ROP APRIL 2019 (TGL BUTUH 18 APRIL 2019)</t>
  </si>
  <si>
    <t>MF 25 X 2400 X 1200 (TAS 14094 CT 98)</t>
  </si>
  <si>
    <t>SD PANEL (SIDE PANEL) 15 X 470 X 587,5 (AS 14015 CS98)</t>
  </si>
  <si>
    <t>SD PANEL (SIDE PANEL) 15 X 470 X 1198 (AS 14015 CS98)</t>
  </si>
  <si>
    <t>DTRL 25 X 1350 X 687.5 L SHAPE (TAS 14080 CT98)</t>
  </si>
  <si>
    <t>DTRR 25 X 1350 X 687.5 R SHAPE (TAS 14080 CT98)</t>
  </si>
  <si>
    <t>ROUNDING TABLE</t>
  </si>
  <si>
    <t>R 1800 (DBO)</t>
  </si>
  <si>
    <t>R 1800</t>
  </si>
  <si>
    <t>ROP APRIL 2019 (09 APRIL 2019)</t>
  </si>
  <si>
    <t>SUB TOTAL FOLDIA + ROUNDING TABLE</t>
  </si>
  <si>
    <t>TGL DIBUTUHKAN 10 APRIL 2019</t>
  </si>
  <si>
    <t>ALOKASI MEI 2019</t>
  </si>
  <si>
    <t>PRIMA KARYA</t>
  </si>
  <si>
    <t>LEMARI</t>
  </si>
  <si>
    <t>UFFICIO CD</t>
  </si>
  <si>
    <t>OUT STANDING APRIL 2019</t>
  </si>
  <si>
    <t>ROP APRIL 2019</t>
  </si>
  <si>
    <t xml:space="preserve">KEKURANGAN BULAN APRIL </t>
  </si>
  <si>
    <t>(2 PCS KEKURANGAN BULAN APRIL)</t>
  </si>
  <si>
    <t>TOP KD 15 X 900 X 450 AS 14015 CS98</t>
  </si>
  <si>
    <t xml:space="preserve">ROP  043 , MEI 2019 </t>
  </si>
  <si>
    <t>KOITO</t>
  </si>
  <si>
    <t>BENCH MF 1200 X 585 AS 14108 CS98</t>
  </si>
  <si>
    <t>BENCH MF 1200 X 585 TAS 14094 CT98</t>
  </si>
  <si>
    <t>BENCH MF 2400 X 585 AS 141098 CS98</t>
  </si>
  <si>
    <t>BENCH MF 2400 X 585 TAS 14094 CT98</t>
  </si>
  <si>
    <t>FREE STANDING 2400 X 585 AS 14108 CS98</t>
  </si>
  <si>
    <t>FREE STANDING 2400 X 585 TAS 14094 CT98</t>
  </si>
  <si>
    <t>DTRR R SHAPE LEFT 1130 X 687,5 TAS 14080 CT98</t>
  </si>
  <si>
    <t>DTRR R SHAPE LEFT 1400 X 470 TAS 14080 CT98</t>
  </si>
  <si>
    <t>DTRR L SHAPE LEFT 1130 X 687,5 TAS 14080 CT98</t>
  </si>
  <si>
    <t>DTRR L SHAPE LEFT 1400 X 470 TAS 14080 CT98</t>
  </si>
  <si>
    <t>MF MEETING TABLE 2400 X 1200 AS 14108 CS98</t>
  </si>
  <si>
    <t>MF MEETING TABLE  2400 X 1200 TAS 14094 CT98</t>
  </si>
  <si>
    <t>MF MEETING TABLE 2400 X 900AS 14108 CS98</t>
  </si>
  <si>
    <t>MF MEETING TABLE  2400 X 900TAS 14094 CT98</t>
  </si>
  <si>
    <t>TOP KD 900 X 450 AS 14108 CT98</t>
  </si>
  <si>
    <t>TOP KD 900 X 450 TAS 14094 CT98</t>
  </si>
  <si>
    <t>TOP KD 900 X 450 TAS 13009 CT74</t>
  </si>
  <si>
    <t>BENC MF 4000 X 1400 AS 14108 CS98</t>
  </si>
  <si>
    <t>ROP NO. 044 , 07 MEI 2019</t>
  </si>
  <si>
    <t>ROP NO. 082 ,27 MEI 2019</t>
  </si>
  <si>
    <t>CAREADY</t>
  </si>
  <si>
    <t>BENCH MF 25,8 X 1200 X 685 AS 14025 CS98</t>
  </si>
  <si>
    <t>BENCH MF 25,8 X 2400 X 685 AS 14025 CS 98</t>
  </si>
  <si>
    <t>ROP NO,. 063, 10 MEI 2019</t>
  </si>
  <si>
    <t>ALOKASI JUNI 2019</t>
  </si>
  <si>
    <t>TOTAL WAGON + DRAGON + COLOR BOX + OKAMURA + FOLDIA</t>
  </si>
  <si>
    <t>ALOKASI JULI 2019</t>
  </si>
  <si>
    <t>TOP KD 2250 X 600 AS 14094 CS98</t>
  </si>
  <si>
    <t>MF 1800 X 900 TAS 14080 CT 98</t>
  </si>
  <si>
    <t>MF 2100 X 1000 LAMITAK WG 5255 D</t>
  </si>
  <si>
    <t>MF 2400 X 900 LAMITAK WG 5255 D</t>
  </si>
  <si>
    <t>ROP NO. 063 , 27 JUNI 2019</t>
  </si>
  <si>
    <t>ALOKASI AGUSTUS 2019</t>
  </si>
  <si>
    <t>FOCUS 7014</t>
  </si>
  <si>
    <t>MAHOGANY (TOP TABLE 25 x 700 x 1400)</t>
  </si>
  <si>
    <t>ALOKASI SEPTEMBER 2019</t>
  </si>
  <si>
    <t>SEAT BOARD  WB 35</t>
  </si>
  <si>
    <t>SEAT BOARD WB 10</t>
  </si>
  <si>
    <t>RAKEV 06 SEPTEMBER 2019</t>
  </si>
  <si>
    <t>HINO MOTOR CIKAMPEK</t>
  </si>
  <si>
    <t>BENCH MF 1000 X 586 (AS 14015 CS 98)</t>
  </si>
  <si>
    <t>FREE MF 1200 X 587  (AS 14015 CS 98)</t>
  </si>
  <si>
    <t>FREE MF 1800 X 684   (AS 14015 CS 98)</t>
  </si>
  <si>
    <t>L SHAPE 1200 X 1200  (AS 14015 CS 98)</t>
  </si>
  <si>
    <t xml:space="preserve">     </t>
  </si>
  <si>
    <t>ALOKASI OKTOBER 2019</t>
  </si>
  <si>
    <t>OCI</t>
  </si>
  <si>
    <t>BENCH MF T. TOP 1200 X 585 (TAS 13009CT74)</t>
  </si>
  <si>
    <t>BENCH MF T. TOP 2400 X 585 (TAS 13009CT74)</t>
  </si>
  <si>
    <t>BENCH MF T. TOP 1500 X 5857,5(TAS 13009CT74)</t>
  </si>
  <si>
    <t>MT  T. TOP 2100 X 585 (AS 13002CN74)</t>
  </si>
  <si>
    <t>MT  T. TOP 2400 X 1200 (TAS 13009CT74)</t>
  </si>
  <si>
    <t>MT  T. TOP 2100 X 585 (TAS 13009CT74)</t>
  </si>
  <si>
    <t>MT  T. TOP 1500 X 800 (TAS 13009CT74)</t>
  </si>
  <si>
    <t>SQUARE TABLE 1200 X 1200  (TAS 13009CT74)</t>
  </si>
  <si>
    <t>ALOKASI NOPEMBER 2019</t>
  </si>
  <si>
    <t>ALOKASI DESEMBER 2019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</si>
</sst>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0.0%"/>
  </numFmts>
  <fonts count="23"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6" xfId="0" applyNumberFormat="1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8" fontId="10" fillId="0" borderId="16" xfId="0" applyNumberFormat="1" applyFont="1" applyBorder="1" applyAlignment="1">
      <alignment horizontal="center" vertical="center"/>
    </xf>
    <xf numFmtId="38" fontId="10" fillId="0" borderId="6" xfId="0" applyNumberFormat="1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38" fontId="10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7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/>
    <xf numFmtId="0" fontId="8" fillId="0" borderId="6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38" fontId="8" fillId="0" borderId="5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38" fontId="10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0" fillId="0" borderId="28" xfId="0" applyBorder="1"/>
    <xf numFmtId="0" fontId="7" fillId="0" borderId="28" xfId="0" applyFont="1" applyBorder="1"/>
    <xf numFmtId="0" fontId="0" fillId="0" borderId="31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0" fillId="0" borderId="31" xfId="0" applyBorder="1"/>
    <xf numFmtId="0" fontId="7" fillId="0" borderId="31" xfId="0" applyFont="1" applyBorder="1"/>
    <xf numFmtId="41" fontId="0" fillId="0" borderId="6" xfId="0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" xfId="0" applyNumberFormat="1" applyBorder="1" applyAlignment="1">
      <alignment horizontal="center"/>
    </xf>
    <xf numFmtId="38" fontId="8" fillId="0" borderId="28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0" fillId="0" borderId="28" xfId="0" applyNumberFormat="1" applyBorder="1" applyAlignment="1">
      <alignment horizontal="center"/>
    </xf>
    <xf numFmtId="0" fontId="0" fillId="0" borderId="14" xfId="0" applyBorder="1" applyAlignment="1">
      <alignment vertical="center"/>
    </xf>
    <xf numFmtId="38" fontId="10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2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7" fillId="0" borderId="12" xfId="0" applyFont="1" applyBorder="1"/>
    <xf numFmtId="0" fontId="7" fillId="0" borderId="30" xfId="0" applyFont="1" applyBorder="1"/>
    <xf numFmtId="3" fontId="0" fillId="0" borderId="1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Font="1"/>
    <xf numFmtId="3" fontId="0" fillId="0" borderId="12" xfId="0" applyNumberFormat="1" applyBorder="1" applyAlignment="1">
      <alignment horizontal="center"/>
    </xf>
    <xf numFmtId="0" fontId="14" fillId="3" borderId="12" xfId="0" applyFont="1" applyFill="1" applyBorder="1" applyAlignment="1">
      <alignment horizontal="center" vertical="center"/>
    </xf>
    <xf numFmtId="38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8" fontId="14" fillId="3" borderId="12" xfId="0" applyNumberFormat="1" applyFont="1" applyFill="1" applyBorder="1" applyAlignment="1">
      <alignment horizontal="center" vertical="center"/>
    </xf>
    <xf numFmtId="38" fontId="14" fillId="3" borderId="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/>
    <xf numFmtId="0" fontId="16" fillId="0" borderId="7" xfId="0" applyFont="1" applyBorder="1"/>
    <xf numFmtId="3" fontId="11" fillId="0" borderId="7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/>
    <xf numFmtId="0" fontId="16" fillId="0" borderId="5" xfId="0" applyFont="1" applyBorder="1"/>
    <xf numFmtId="3" fontId="11" fillId="0" borderId="5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/>
    <xf numFmtId="0" fontId="16" fillId="0" borderId="13" xfId="0" applyFont="1" applyBorder="1"/>
    <xf numFmtId="0" fontId="0" fillId="0" borderId="21" xfId="0" applyBorder="1"/>
    <xf numFmtId="38" fontId="12" fillId="2" borderId="1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6" xfId="0" applyBorder="1"/>
    <xf numFmtId="0" fontId="6" fillId="0" borderId="0" xfId="0" applyFont="1" applyAlignment="1">
      <alignment horizontal="left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38" fontId="9" fillId="0" borderId="2" xfId="0" applyNumberFormat="1" applyFont="1" applyBorder="1" applyAlignment="1">
      <alignment horizontal="center"/>
    </xf>
    <xf numFmtId="38" fontId="9" fillId="0" borderId="28" xfId="0" applyNumberFormat="1" applyFont="1" applyBorder="1" applyAlignment="1">
      <alignment horizontal="center"/>
    </xf>
    <xf numFmtId="38" fontId="9" fillId="0" borderId="6" xfId="0" applyNumberFormat="1" applyFont="1" applyBorder="1" applyAlignment="1">
      <alignment horizontal="center"/>
    </xf>
    <xf numFmtId="38" fontId="9" fillId="0" borderId="7" xfId="0" applyNumberFormat="1" applyFont="1" applyBorder="1" applyAlignment="1">
      <alignment horizontal="center"/>
    </xf>
    <xf numFmtId="38" fontId="9" fillId="0" borderId="31" xfId="0" applyNumberFormat="1" applyFont="1" applyBorder="1" applyAlignment="1">
      <alignment horizontal="center"/>
    </xf>
    <xf numFmtId="38" fontId="17" fillId="3" borderId="12" xfId="0" applyNumberFormat="1" applyFont="1" applyFill="1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/>
    </xf>
    <xf numFmtId="38" fontId="17" fillId="0" borderId="2" xfId="0" applyNumberFormat="1" applyFont="1" applyBorder="1" applyAlignment="1">
      <alignment horizontal="center"/>
    </xf>
    <xf numFmtId="38" fontId="17" fillId="0" borderId="28" xfId="0" applyNumberFormat="1" applyFont="1" applyBorder="1" applyAlignment="1">
      <alignment horizontal="center"/>
    </xf>
    <xf numFmtId="38" fontId="17" fillId="3" borderId="1" xfId="0" applyNumberFormat="1" applyFont="1" applyFill="1" applyBorder="1" applyAlignment="1">
      <alignment horizontal="center" vertical="center"/>
    </xf>
    <xf numFmtId="38" fontId="9" fillId="0" borderId="33" xfId="0" applyNumberFormat="1" applyFont="1" applyBorder="1" applyAlignment="1">
      <alignment horizontal="center"/>
    </xf>
    <xf numFmtId="38" fontId="14" fillId="3" borderId="14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20" fillId="0" borderId="16" xfId="0" applyNumberFormat="1" applyFont="1" applyBorder="1" applyAlignment="1">
      <alignment horizontal="center" vertical="center"/>
    </xf>
    <xf numFmtId="38" fontId="20" fillId="0" borderId="5" xfId="0" applyNumberFormat="1" applyFont="1" applyBorder="1" applyAlignment="1">
      <alignment horizontal="center" vertical="center"/>
    </xf>
    <xf numFmtId="38" fontId="20" fillId="0" borderId="6" xfId="0" applyNumberFormat="1" applyFont="1" applyBorder="1" applyAlignment="1">
      <alignment horizontal="center" vertical="center"/>
    </xf>
    <xf numFmtId="38" fontId="20" fillId="0" borderId="2" xfId="0" applyNumberFormat="1" applyFont="1" applyBorder="1" applyAlignment="1">
      <alignment horizontal="center" vertical="center"/>
    </xf>
    <xf numFmtId="38" fontId="20" fillId="0" borderId="7" xfId="0" applyNumberFormat="1" applyFont="1" applyBorder="1" applyAlignment="1">
      <alignment horizontal="center" vertical="center"/>
    </xf>
    <xf numFmtId="38" fontId="20" fillId="0" borderId="28" xfId="0" applyNumberFormat="1" applyFont="1" applyBorder="1" applyAlignment="1">
      <alignment horizontal="center" vertical="center"/>
    </xf>
    <xf numFmtId="38" fontId="20" fillId="0" borderId="1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8" fontId="20" fillId="0" borderId="1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0" fillId="0" borderId="33" xfId="0" applyBorder="1"/>
    <xf numFmtId="0" fontId="20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7" fillId="0" borderId="33" xfId="0" applyFont="1" applyBorder="1"/>
    <xf numFmtId="3" fontId="0" fillId="0" borderId="0" xfId="0" applyNumberFormat="1"/>
    <xf numFmtId="38" fontId="0" fillId="0" borderId="0" xfId="0" applyNumberFormat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0" fillId="0" borderId="19" xfId="0" applyBorder="1"/>
    <xf numFmtId="0" fontId="0" fillId="0" borderId="25" xfId="0" applyBorder="1"/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38" fontId="20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7" fillId="0" borderId="15" xfId="0" applyFont="1" applyBorder="1"/>
    <xf numFmtId="3" fontId="0" fillId="0" borderId="15" xfId="0" applyNumberFormat="1" applyBorder="1" applyAlignment="1">
      <alignment horizontal="center"/>
    </xf>
    <xf numFmtId="38" fontId="9" fillId="0" borderId="15" xfId="0" applyNumberFormat="1" applyFont="1" applyBorder="1" applyAlignment="1">
      <alignment horizontal="center"/>
    </xf>
    <xf numFmtId="38" fontId="20" fillId="3" borderId="12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38" fontId="20" fillId="3" borderId="3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14" fillId="3" borderId="33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2" borderId="45" xfId="0" applyFont="1" applyFill="1" applyBorder="1" applyAlignment="1">
      <alignment horizontal="center" vertical="center"/>
    </xf>
    <xf numFmtId="41" fontId="20" fillId="0" borderId="16" xfId="0" applyNumberFormat="1" applyFont="1" applyBorder="1" applyAlignment="1">
      <alignment horizontal="center" vertical="center"/>
    </xf>
    <xf numFmtId="41" fontId="10" fillId="0" borderId="16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41" fontId="0" fillId="0" borderId="47" xfId="0" applyNumberForma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6" xfId="0" applyBorder="1"/>
    <xf numFmtId="41" fontId="20" fillId="0" borderId="28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9" fillId="0" borderId="28" xfId="0" applyNumberFormat="1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41" fontId="20" fillId="0" borderId="6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41" fontId="0" fillId="0" borderId="48" xfId="0" applyNumberFormat="1" applyBorder="1" applyAlignment="1">
      <alignment horizontal="center"/>
    </xf>
    <xf numFmtId="41" fontId="9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1" fontId="20" fillId="0" borderId="2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9" fillId="0" borderId="7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1" fontId="0" fillId="0" borderId="29" xfId="0" applyNumberForma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0" fillId="0" borderId="4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/>
    </xf>
    <xf numFmtId="41" fontId="20" fillId="0" borderId="7" xfId="0" applyNumberFormat="1" applyFont="1" applyBorder="1" applyAlignment="1">
      <alignment horizontal="center" vertical="center"/>
    </xf>
    <xf numFmtId="41" fontId="10" fillId="0" borderId="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41" fontId="0" fillId="0" borderId="4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1" fontId="20" fillId="0" borderId="14" xfId="0" applyNumberFormat="1" applyFont="1" applyBorder="1" applyAlignment="1">
      <alignment horizontal="center" vertical="center"/>
    </xf>
    <xf numFmtId="41" fontId="10" fillId="0" borderId="14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41" fontId="9" fillId="0" borderId="31" xfId="0" applyNumberFormat="1" applyFont="1" applyBorder="1" applyAlignment="1">
      <alignment horizontal="center"/>
    </xf>
    <xf numFmtId="41" fontId="14" fillId="3" borderId="12" xfId="0" applyNumberFormat="1" applyFont="1" applyFill="1" applyBorder="1" applyAlignment="1">
      <alignment horizontal="center" vertical="center"/>
    </xf>
    <xf numFmtId="41" fontId="14" fillId="3" borderId="51" xfId="0" applyNumberFormat="1" applyFont="1" applyFill="1" applyBorder="1" applyAlignment="1">
      <alignment horizontal="center" vertical="center"/>
    </xf>
    <xf numFmtId="41" fontId="17" fillId="3" borderId="12" xfId="0" applyNumberFormat="1" applyFont="1" applyFill="1" applyBorder="1" applyAlignment="1">
      <alignment horizontal="center" vertical="center"/>
    </xf>
    <xf numFmtId="164" fontId="14" fillId="3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/>
    <xf numFmtId="41" fontId="14" fillId="3" borderId="33" xfId="0" applyNumberFormat="1" applyFont="1" applyFill="1" applyBorder="1" applyAlignment="1">
      <alignment horizontal="center" vertical="center"/>
    </xf>
    <xf numFmtId="41" fontId="12" fillId="3" borderId="33" xfId="0" applyNumberFormat="1" applyFont="1" applyFill="1" applyBorder="1" applyAlignment="1">
      <alignment horizontal="center" vertical="center"/>
    </xf>
    <xf numFmtId="38" fontId="14" fillId="3" borderId="23" xfId="0" applyNumberFormat="1" applyFont="1" applyFill="1" applyBorder="1" applyAlignment="1">
      <alignment horizontal="center" vertical="center"/>
    </xf>
    <xf numFmtId="41" fontId="14" fillId="3" borderId="5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/>
    <xf numFmtId="41" fontId="9" fillId="0" borderId="33" xfId="0" applyNumberFormat="1" applyFont="1" applyBorder="1" applyAlignment="1">
      <alignment horizontal="center"/>
    </xf>
    <xf numFmtId="41" fontId="20" fillId="3" borderId="33" xfId="0" applyNumberFormat="1" applyFont="1" applyFill="1" applyBorder="1" applyAlignment="1">
      <alignment horizontal="center" vertical="center"/>
    </xf>
    <xf numFmtId="41" fontId="10" fillId="3" borderId="33" xfId="0" applyNumberFormat="1" applyFont="1" applyFill="1" applyBorder="1" applyAlignment="1">
      <alignment horizontal="center" vertical="center"/>
    </xf>
    <xf numFmtId="38" fontId="20" fillId="3" borderId="23" xfId="0" applyNumberFormat="1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14" fillId="3" borderId="14" xfId="0" applyNumberFormat="1" applyFont="1" applyFill="1" applyBorder="1" applyAlignment="1">
      <alignment horizontal="center" vertical="center"/>
    </xf>
    <xf numFmtId="41" fontId="12" fillId="3" borderId="14" xfId="0" applyNumberFormat="1" applyFont="1" applyFill="1" applyBorder="1" applyAlignment="1">
      <alignment horizontal="center" vertical="center"/>
    </xf>
    <xf numFmtId="38" fontId="14" fillId="3" borderId="20" xfId="0" applyNumberFormat="1" applyFont="1" applyFill="1" applyBorder="1" applyAlignment="1">
      <alignment horizontal="center" vertical="center"/>
    </xf>
    <xf numFmtId="41" fontId="14" fillId="3" borderId="50" xfId="0" applyNumberFormat="1" applyFont="1" applyFill="1" applyBorder="1" applyAlignment="1">
      <alignment horizontal="center" vertical="center"/>
    </xf>
    <xf numFmtId="0" fontId="7" fillId="0" borderId="38" xfId="0" applyFont="1" applyBorder="1"/>
    <xf numFmtId="0" fontId="7" fillId="0" borderId="17" xfId="0" applyFont="1" applyBorder="1"/>
    <xf numFmtId="41" fontId="20" fillId="0" borderId="15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0" fontId="7" fillId="0" borderId="39" xfId="0" applyFont="1" applyBorder="1"/>
    <xf numFmtId="41" fontId="0" fillId="0" borderId="53" xfId="0" applyNumberFormat="1" applyBorder="1" applyAlignment="1">
      <alignment horizontal="center"/>
    </xf>
    <xf numFmtId="41" fontId="9" fillId="0" borderId="15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41" fontId="20" fillId="3" borderId="12" xfId="0" applyNumberFormat="1" applyFont="1" applyFill="1" applyBorder="1" applyAlignment="1">
      <alignment horizontal="center" vertical="center"/>
    </xf>
    <xf numFmtId="41" fontId="10" fillId="3" borderId="12" xfId="0" applyNumberFormat="1" applyFont="1" applyFill="1" applyBorder="1" applyAlignment="1">
      <alignment horizontal="center" vertical="center"/>
    </xf>
    <xf numFmtId="38" fontId="20" fillId="3" borderId="9" xfId="0" applyNumberFormat="1" applyFont="1" applyFill="1" applyBorder="1" applyAlignment="1">
      <alignment horizontal="center" vertical="center"/>
    </xf>
    <xf numFmtId="0" fontId="0" fillId="3" borderId="33" xfId="0" applyFill="1" applyBorder="1"/>
    <xf numFmtId="0" fontId="7" fillId="0" borderId="37" xfId="0" applyFont="1" applyBorder="1"/>
    <xf numFmtId="41" fontId="20" fillId="0" borderId="31" xfId="0" applyNumberFormat="1" applyFont="1" applyBorder="1" applyAlignment="1">
      <alignment horizontal="center" vertical="center"/>
    </xf>
    <xf numFmtId="41" fontId="10" fillId="0" borderId="31" xfId="0" applyNumberFormat="1" applyFont="1" applyBorder="1" applyAlignment="1">
      <alignment horizontal="center" vertical="center"/>
    </xf>
    <xf numFmtId="0" fontId="7" fillId="0" borderId="24" xfId="0" applyFont="1" applyBorder="1"/>
    <xf numFmtId="41" fontId="0" fillId="0" borderId="54" xfId="0" applyNumberFormat="1" applyBorder="1" applyAlignment="1">
      <alignment horizontal="center"/>
    </xf>
    <xf numFmtId="0" fontId="20" fillId="3" borderId="9" xfId="0" applyFont="1" applyFill="1" applyBorder="1" applyAlignment="1">
      <alignment horizontal="center" vertical="center"/>
    </xf>
    <xf numFmtId="41" fontId="0" fillId="0" borderId="52" xfId="0" applyNumberFormat="1" applyBorder="1" applyAlignment="1">
      <alignment horizontal="center"/>
    </xf>
    <xf numFmtId="41" fontId="20" fillId="0" borderId="12" xfId="0" applyNumberFormat="1" applyFont="1" applyBorder="1" applyAlignment="1">
      <alignment horizontal="center" vertical="center"/>
    </xf>
    <xf numFmtId="41" fontId="10" fillId="0" borderId="12" xfId="0" applyNumberFormat="1" applyFont="1" applyBorder="1" applyAlignment="1">
      <alignment horizontal="center" vertical="center"/>
    </xf>
    <xf numFmtId="0" fontId="7" fillId="0" borderId="9" xfId="0" applyFont="1" applyBorder="1"/>
    <xf numFmtId="41" fontId="0" fillId="0" borderId="51" xfId="0" applyNumberFormat="1" applyBorder="1" applyAlignment="1">
      <alignment horizontal="center"/>
    </xf>
    <xf numFmtId="41" fontId="9" fillId="0" borderId="12" xfId="0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41" fontId="14" fillId="3" borderId="2" xfId="0" applyNumberFormat="1" applyFont="1" applyFill="1" applyBorder="1" applyAlignment="1">
      <alignment horizontal="center" vertical="center"/>
    </xf>
    <xf numFmtId="41" fontId="12" fillId="3" borderId="2" xfId="0" applyNumberFormat="1" applyFont="1" applyFill="1" applyBorder="1" applyAlignment="1">
      <alignment horizontal="center" vertical="center"/>
    </xf>
    <xf numFmtId="38" fontId="14" fillId="3" borderId="37" xfId="0" applyNumberFormat="1" applyFont="1" applyFill="1" applyBorder="1" applyAlignment="1">
      <alignment horizontal="center" vertical="center"/>
    </xf>
    <xf numFmtId="41" fontId="14" fillId="3" borderId="49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12" xfId="0" applyFont="1" applyFill="1" applyBorder="1"/>
    <xf numFmtId="41" fontId="15" fillId="0" borderId="7" xfId="0" applyNumberFormat="1" applyFont="1" applyBorder="1" applyAlignment="1">
      <alignment horizontal="center" vertical="center"/>
    </xf>
    <xf numFmtId="41" fontId="12" fillId="0" borderId="7" xfId="0" applyNumberFormat="1" applyFont="1" applyBorder="1" applyAlignment="1">
      <alignment horizontal="center" vertical="center"/>
    </xf>
    <xf numFmtId="0" fontId="16" fillId="0" borderId="38" xfId="0" applyFont="1" applyBorder="1"/>
    <xf numFmtId="41" fontId="11" fillId="0" borderId="44" xfId="0" applyNumberFormat="1" applyFont="1" applyBorder="1" applyAlignment="1">
      <alignment horizontal="center"/>
    </xf>
    <xf numFmtId="41" fontId="17" fillId="0" borderId="2" xfId="0" applyNumberFormat="1" applyFont="1" applyBorder="1" applyAlignment="1">
      <alignment horizontal="center"/>
    </xf>
    <xf numFmtId="41" fontId="15" fillId="0" borderId="28" xfId="0" applyNumberFormat="1" applyFont="1" applyBorder="1" applyAlignment="1">
      <alignment horizontal="center" vertical="center"/>
    </xf>
    <xf numFmtId="41" fontId="12" fillId="0" borderId="28" xfId="0" applyNumberFormat="1" applyFont="1" applyBorder="1" applyAlignment="1">
      <alignment horizontal="center" vertical="center"/>
    </xf>
    <xf numFmtId="0" fontId="11" fillId="0" borderId="28" xfId="0" applyFont="1" applyBorder="1"/>
    <xf numFmtId="0" fontId="16" fillId="0" borderId="28" xfId="0" applyFont="1" applyBorder="1"/>
    <xf numFmtId="0" fontId="16" fillId="0" borderId="30" xfId="0" applyFont="1" applyBorder="1"/>
    <xf numFmtId="41" fontId="11" fillId="0" borderId="29" xfId="0" applyNumberFormat="1" applyFont="1" applyBorder="1" applyAlignment="1">
      <alignment horizontal="center"/>
    </xf>
    <xf numFmtId="41" fontId="17" fillId="0" borderId="28" xfId="0" applyNumberFormat="1" applyFont="1" applyBorder="1" applyAlignment="1">
      <alignment horizontal="center"/>
    </xf>
    <xf numFmtId="41" fontId="15" fillId="0" borderId="31" xfId="0" applyNumberFormat="1" applyFont="1" applyBorder="1" applyAlignment="1">
      <alignment horizontal="center" vertical="center"/>
    </xf>
    <xf numFmtId="41" fontId="12" fillId="0" borderId="31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31" xfId="0" applyFont="1" applyBorder="1"/>
    <xf numFmtId="0" fontId="16" fillId="0" borderId="31" xfId="0" applyFont="1" applyBorder="1"/>
    <xf numFmtId="0" fontId="16" fillId="0" borderId="24" xfId="0" applyFont="1" applyBorder="1"/>
    <xf numFmtId="0" fontId="0" fillId="0" borderId="28" xfId="0" applyBorder="1" applyAlignment="1">
      <alignment horizontal="left" vertical="center"/>
    </xf>
    <xf numFmtId="3" fontId="14" fillId="3" borderId="33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41" fontId="17" fillId="3" borderId="33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6" xfId="0" applyFill="1" applyBorder="1"/>
    <xf numFmtId="41" fontId="12" fillId="2" borderId="15" xfId="0" applyNumberFormat="1" applyFont="1" applyFill="1" applyBorder="1" applyAlignment="1">
      <alignment horizontal="center" vertical="center"/>
    </xf>
    <xf numFmtId="38" fontId="12" fillId="2" borderId="39" xfId="0" applyNumberFormat="1" applyFont="1" applyFill="1" applyBorder="1" applyAlignment="1">
      <alignment horizontal="center" vertical="center"/>
    </xf>
    <xf numFmtId="41" fontId="12" fillId="2" borderId="51" xfId="0" applyNumberFormat="1" applyFont="1" applyFill="1" applyBorder="1" applyAlignment="1">
      <alignment horizontal="center" vertical="center"/>
    </xf>
    <xf numFmtId="164" fontId="14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/>
    <xf numFmtId="0" fontId="6" fillId="5" borderId="0" xfId="0" applyFont="1" applyFill="1" applyAlignment="1">
      <alignment vertical="center"/>
    </xf>
    <xf numFmtId="0" fontId="3" fillId="5" borderId="0" xfId="0" applyFont="1" applyFill="1"/>
    <xf numFmtId="3" fontId="22" fillId="5" borderId="28" xfId="0" applyNumberFormat="1" applyFont="1" applyFill="1" applyBorder="1" applyAlignment="1">
      <alignment vertical="center"/>
    </xf>
    <xf numFmtId="3" fontId="22" fillId="0" borderId="0" xfId="0" applyNumberFormat="1" applyFont="1" applyAlignment="1">
      <alignment vertical="center"/>
    </xf>
    <xf numFmtId="38" fontId="22" fillId="5" borderId="28" xfId="0" applyNumberFormat="1" applyFont="1" applyFill="1" applyBorder="1" applyAlignment="1">
      <alignment vertical="center"/>
    </xf>
    <xf numFmtId="164" fontId="22" fillId="5" borderId="28" xfId="0" applyNumberFormat="1" applyFont="1" applyFill="1" applyBorder="1" applyAlignment="1">
      <alignment vertical="center"/>
    </xf>
    <xf numFmtId="41" fontId="20" fillId="3" borderId="14" xfId="0" applyNumberFormat="1" applyFont="1" applyFill="1" applyBorder="1" applyAlignment="1">
      <alignment horizontal="center" vertical="center"/>
    </xf>
    <xf numFmtId="41" fontId="10" fillId="3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11" fillId="0" borderId="0" xfId="0" applyNumberFormat="1" applyFont="1"/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/>
    <xf numFmtId="0" fontId="7" fillId="0" borderId="14" xfId="0" applyFont="1" applyBorder="1"/>
    <xf numFmtId="0" fontId="7" fillId="0" borderId="20" xfId="0" applyFont="1" applyBorder="1"/>
    <xf numFmtId="41" fontId="9" fillId="0" borderId="14" xfId="0" applyNumberFormat="1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3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1" fontId="10" fillId="0" borderId="7" xfId="0" applyNumberFormat="1" applyFont="1" applyFill="1" applyBorder="1" applyAlignment="1">
      <alignment horizontal="center" vertical="center"/>
    </xf>
    <xf numFmtId="41" fontId="10" fillId="0" borderId="28" xfId="0" applyNumberFormat="1" applyFont="1" applyFill="1" applyBorder="1" applyAlignment="1">
      <alignment horizontal="center" vertical="center"/>
    </xf>
    <xf numFmtId="41" fontId="10" fillId="0" borderId="6" xfId="0" applyNumberFormat="1" applyFont="1" applyFill="1" applyBorder="1" applyAlignment="1">
      <alignment horizontal="center" vertical="center"/>
    </xf>
    <xf numFmtId="41" fontId="0" fillId="0" borderId="35" xfId="0" applyNumberFormat="1" applyBorder="1" applyAlignment="1">
      <alignment horizontal="center"/>
    </xf>
    <xf numFmtId="0" fontId="7" fillId="0" borderId="55" xfId="0" applyFont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0" fillId="0" borderId="0" xfId="0" applyFont="1"/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Font="1" applyBorder="1"/>
    <xf numFmtId="41" fontId="0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28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10" fillId="0" borderId="2" xfId="0" applyNumberFormat="1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vertical="center"/>
    </xf>
    <xf numFmtId="0" fontId="3" fillId="5" borderId="35" xfId="0" applyFont="1" applyFill="1" applyBorder="1"/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quotePrefix="1"/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20" fillId="0" borderId="33" xfId="0" applyNumberFormat="1" applyFont="1" applyBorder="1" applyAlignment="1">
      <alignment horizontal="center" vertical="center"/>
    </xf>
    <xf numFmtId="41" fontId="10" fillId="0" borderId="33" xfId="0" applyNumberFormat="1" applyFont="1" applyBorder="1" applyAlignment="1">
      <alignment horizontal="center" vertical="center"/>
    </xf>
    <xf numFmtId="0" fontId="7" fillId="0" borderId="23" xfId="0" applyFont="1" applyBorder="1"/>
    <xf numFmtId="0" fontId="0" fillId="0" borderId="39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4" fontId="3" fillId="3" borderId="56" xfId="0" applyNumberFormat="1" applyFont="1" applyFill="1" applyBorder="1" applyAlignment="1">
      <alignment horizontal="center" vertical="center"/>
    </xf>
    <xf numFmtId="0" fontId="0" fillId="3" borderId="56" xfId="0" applyFill="1" applyBorder="1"/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2" borderId="38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/>
  </cellXfs>
  <cellStyles count="4">
    <cellStyle name="Excel Built-in Explanatory Text" xfId="1"/>
    <cellStyle name="Excel Built-in Normal" xfId="2"/>
    <cellStyle name="Excel Built-in Normal 1" xf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8CBAD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83CAFF"/>
      <rgbColor rgb="00F4B18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4546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38"/>
  <sheetViews>
    <sheetView zoomScale="70" zoomScaleNormal="70" workbookViewId="0">
      <pane xSplit="7" ySplit="9" topLeftCell="V88" activePane="bottomRight" state="frozen"/>
      <selection activeCell="O48" sqref="O48"/>
      <selection pane="topRight" activeCell="O48" sqref="O48"/>
      <selection pane="bottomLeft" activeCell="O48" sqref="O48"/>
      <selection pane="bottomRight" activeCell="AP17" sqref="AP17"/>
    </sheetView>
  </sheetViews>
  <sheetFormatPr defaultRowHeight="12.75"/>
  <cols>
    <col min="1" max="1" width="3.5703125" customWidth="1"/>
    <col min="2" max="2" width="23" customWidth="1"/>
    <col min="3" max="3" width="25" customWidth="1"/>
    <col min="4" max="4" width="36.85546875" customWidth="1"/>
    <col min="5" max="5" width="7.85546875" customWidth="1"/>
    <col min="6" max="6" width="7.42578125" hidden="1" customWidth="1"/>
    <col min="7" max="7" width="12.7109375" customWidth="1"/>
    <col min="8" max="8" width="13" hidden="1" customWidth="1"/>
    <col min="9" max="10" width="9.85546875" hidden="1" customWidth="1"/>
    <col min="11" max="11" width="9.28515625" hidden="1" customWidth="1"/>
    <col min="12" max="13" width="0.7109375" hidden="1" customWidth="1"/>
    <col min="14" max="15" width="9.28515625" hidden="1" customWidth="1"/>
    <col min="16" max="17" width="9.7109375" hidden="1" customWidth="1"/>
    <col min="18" max="18" width="9.28515625" hidden="1" customWidth="1"/>
    <col min="19" max="20" width="0.7109375" hidden="1" customWidth="1"/>
    <col min="21" max="22" width="9.28515625" hidden="1" customWidth="1"/>
    <col min="23" max="24" width="10" hidden="1" customWidth="1"/>
    <col min="25" max="25" width="9.28515625" hidden="1" customWidth="1"/>
    <col min="26" max="27" width="0.5703125" hidden="1" customWidth="1"/>
    <col min="28" max="29" width="9.28515625" hidden="1" customWidth="1"/>
    <col min="30" max="31" width="10" hidden="1" customWidth="1"/>
    <col min="32" max="32" width="9.28515625" hidden="1" customWidth="1"/>
    <col min="33" max="34" width="0.7109375" hidden="1" customWidth="1"/>
    <col min="35" max="35" width="9.28515625" hidden="1" customWidth="1"/>
    <col min="36" max="38" width="9" hidden="1" customWidth="1"/>
    <col min="39" max="39" width="8.28515625" customWidth="1"/>
    <col min="40" max="40" width="9.140625" customWidth="1"/>
  </cols>
  <sheetData>
    <row r="1" spans="1:40" ht="15">
      <c r="A1" s="1" t="s">
        <v>8</v>
      </c>
      <c r="B1" s="1"/>
      <c r="C1" s="1"/>
      <c r="D1" s="2"/>
    </row>
    <row r="2" spans="1:40" ht="15">
      <c r="A2" s="3" t="s">
        <v>9</v>
      </c>
      <c r="B2" s="3"/>
      <c r="C2" s="1"/>
      <c r="D2" s="2"/>
    </row>
    <row r="3" spans="1:40" ht="15">
      <c r="A3" s="3"/>
      <c r="B3" s="3"/>
      <c r="C3" s="1"/>
      <c r="D3" s="2"/>
    </row>
    <row r="4" spans="1:40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</row>
    <row r="5" spans="1:40" ht="18.75">
      <c r="A5" s="202"/>
      <c r="B5" s="202"/>
      <c r="C5" s="12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</row>
    <row r="6" spans="1:40" ht="18.75">
      <c r="A6" s="202"/>
      <c r="B6" s="611" t="s">
        <v>80</v>
      </c>
      <c r="C6" s="611"/>
      <c r="D6" s="45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</row>
    <row r="7" spans="1:40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</row>
    <row r="8" spans="1:40" ht="15.75" customHeight="1">
      <c r="A8" s="554" t="s">
        <v>10</v>
      </c>
      <c r="B8" s="174"/>
      <c r="C8" s="554" t="s">
        <v>3</v>
      </c>
      <c r="D8" s="554" t="s">
        <v>11</v>
      </c>
      <c r="E8" s="556" t="s">
        <v>104</v>
      </c>
      <c r="F8" s="557" t="s">
        <v>42</v>
      </c>
      <c r="G8" s="557" t="s">
        <v>136</v>
      </c>
      <c r="H8" s="612" t="s">
        <v>12</v>
      </c>
      <c r="I8" s="613"/>
      <c r="J8" s="613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613"/>
      <c r="AL8" s="614"/>
      <c r="AM8" s="560" t="s">
        <v>13</v>
      </c>
      <c r="AN8" s="560" t="s">
        <v>102</v>
      </c>
    </row>
    <row r="9" spans="1:40" ht="45" customHeight="1" thickBot="1">
      <c r="A9" s="555"/>
      <c r="B9" s="552" t="s">
        <v>152</v>
      </c>
      <c r="C9" s="555"/>
      <c r="D9" s="555"/>
      <c r="E9" s="555"/>
      <c r="F9" s="558"/>
      <c r="G9" s="558"/>
      <c r="H9" s="203">
        <v>1</v>
      </c>
      <c r="I9" s="203">
        <v>2</v>
      </c>
      <c r="J9" s="203">
        <v>3</v>
      </c>
      <c r="K9" s="203">
        <v>4</v>
      </c>
      <c r="L9" s="203">
        <v>5</v>
      </c>
      <c r="M9" s="203">
        <v>6</v>
      </c>
      <c r="N9" s="203">
        <v>7</v>
      </c>
      <c r="O9" s="203">
        <v>8</v>
      </c>
      <c r="P9" s="203">
        <v>9</v>
      </c>
      <c r="Q9" s="203">
        <v>10</v>
      </c>
      <c r="R9" s="203">
        <v>11</v>
      </c>
      <c r="S9" s="203">
        <v>12</v>
      </c>
      <c r="T9" s="203">
        <v>13</v>
      </c>
      <c r="U9" s="203">
        <v>14</v>
      </c>
      <c r="V9" s="203">
        <v>15</v>
      </c>
      <c r="W9" s="203">
        <v>16</v>
      </c>
      <c r="X9" s="203">
        <v>17</v>
      </c>
      <c r="Y9" s="203">
        <v>18</v>
      </c>
      <c r="Z9" s="203">
        <v>19</v>
      </c>
      <c r="AA9" s="203">
        <v>20</v>
      </c>
      <c r="AB9" s="203">
        <v>21</v>
      </c>
      <c r="AC9" s="203">
        <v>22</v>
      </c>
      <c r="AD9" s="203">
        <v>23</v>
      </c>
      <c r="AE9" s="203">
        <v>24</v>
      </c>
      <c r="AF9" s="203">
        <v>25</v>
      </c>
      <c r="AG9" s="203">
        <v>26</v>
      </c>
      <c r="AH9" s="203">
        <v>27</v>
      </c>
      <c r="AI9" s="203">
        <v>28</v>
      </c>
      <c r="AJ9" s="203">
        <v>29</v>
      </c>
      <c r="AK9" s="203">
        <v>30</v>
      </c>
      <c r="AL9" s="203">
        <v>31</v>
      </c>
      <c r="AM9" s="561"/>
      <c r="AN9" s="562"/>
    </row>
    <row r="10" spans="1:40" ht="13.5" thickTop="1">
      <c r="A10" s="563">
        <v>1</v>
      </c>
      <c r="B10" s="563" t="s">
        <v>115</v>
      </c>
      <c r="C10" s="563" t="s">
        <v>6</v>
      </c>
      <c r="D10" s="24" t="s">
        <v>24</v>
      </c>
      <c r="E10" s="141">
        <v>42</v>
      </c>
      <c r="F10" s="33"/>
      <c r="G10" s="33">
        <f>E10+F10</f>
        <v>42</v>
      </c>
      <c r="H10" s="25"/>
      <c r="I10" s="26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>
        <v>20</v>
      </c>
      <c r="W10" s="27"/>
      <c r="X10" s="27">
        <v>22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85">
        <f>SUM(H10:AL10)</f>
        <v>42</v>
      </c>
      <c r="AN10" s="126">
        <f>AM10-G10</f>
        <v>0</v>
      </c>
    </row>
    <row r="11" spans="1:40">
      <c r="A11" s="564"/>
      <c r="B11" s="566"/>
      <c r="C11" s="564"/>
      <c r="D11" s="6" t="s">
        <v>23</v>
      </c>
      <c r="E11" s="142">
        <v>0</v>
      </c>
      <c r="F11" s="36"/>
      <c r="G11" s="54">
        <f t="shared" ref="G11:G35" si="0">E11+F11</f>
        <v>0</v>
      </c>
      <c r="H11" s="201"/>
      <c r="I11" s="7"/>
      <c r="J11" s="7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86">
        <f>SUM(H11:AL11)</f>
        <v>0</v>
      </c>
      <c r="AN11" s="127">
        <f>AM11-G11</f>
        <v>0</v>
      </c>
    </row>
    <row r="12" spans="1:40">
      <c r="A12" s="564"/>
      <c r="B12" s="566"/>
      <c r="C12" s="564"/>
      <c r="D12" s="6" t="s">
        <v>33</v>
      </c>
      <c r="E12" s="142">
        <v>44</v>
      </c>
      <c r="F12" s="36"/>
      <c r="G12" s="54">
        <f t="shared" si="0"/>
        <v>44</v>
      </c>
      <c r="H12" s="201"/>
      <c r="I12" s="7"/>
      <c r="J12" s="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>
        <v>69</v>
      </c>
      <c r="AG12" s="12"/>
      <c r="AH12" s="12"/>
      <c r="AI12" s="12"/>
      <c r="AJ12" s="12"/>
      <c r="AK12" s="12"/>
      <c r="AL12" s="12"/>
      <c r="AM12" s="86">
        <f>SUM(H12:AL12)</f>
        <v>69</v>
      </c>
      <c r="AN12" s="127">
        <f>AM12-G12</f>
        <v>25</v>
      </c>
    </row>
    <row r="13" spans="1:40" ht="13.5" thickBot="1">
      <c r="A13" s="565"/>
      <c r="B13" s="566"/>
      <c r="C13" s="565"/>
      <c r="D13" s="8" t="s">
        <v>34</v>
      </c>
      <c r="E13" s="143">
        <v>0</v>
      </c>
      <c r="F13" s="34"/>
      <c r="G13" s="34">
        <f t="shared" si="0"/>
        <v>0</v>
      </c>
      <c r="H13" s="193"/>
      <c r="I13" s="9"/>
      <c r="J13" s="9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87">
        <f>SUM(H13:AL13)</f>
        <v>0</v>
      </c>
      <c r="AN13" s="128">
        <f>AM13-G13</f>
        <v>0</v>
      </c>
    </row>
    <row r="14" spans="1:40">
      <c r="A14" s="567">
        <v>2</v>
      </c>
      <c r="B14" s="566"/>
      <c r="C14" s="567" t="s">
        <v>4</v>
      </c>
      <c r="D14" s="4" t="s">
        <v>24</v>
      </c>
      <c r="E14" s="144">
        <v>0</v>
      </c>
      <c r="F14" s="37"/>
      <c r="G14" s="37">
        <f t="shared" si="0"/>
        <v>0</v>
      </c>
      <c r="H14" s="194"/>
      <c r="I14" s="5"/>
      <c r="J14" s="5"/>
      <c r="K14" s="11"/>
      <c r="L14" s="3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88">
        <f>SUM(H14:AL14)</f>
        <v>0</v>
      </c>
      <c r="AN14" s="129">
        <f>AM14-G14</f>
        <v>0</v>
      </c>
    </row>
    <row r="15" spans="1:40">
      <c r="A15" s="564"/>
      <c r="B15" s="566"/>
      <c r="C15" s="564"/>
      <c r="D15" s="6" t="s">
        <v>23</v>
      </c>
      <c r="E15" s="142">
        <v>0</v>
      </c>
      <c r="F15" s="36"/>
      <c r="G15" s="54">
        <f t="shared" si="0"/>
        <v>0</v>
      </c>
      <c r="H15" s="201"/>
      <c r="I15" s="7"/>
      <c r="J15" s="7"/>
      <c r="K15" s="12"/>
      <c r="L15" s="1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86">
        <f>SUM(H15:AL15)</f>
        <v>0</v>
      </c>
      <c r="AN15" s="127">
        <f>AM15-G15</f>
        <v>0</v>
      </c>
    </row>
    <row r="16" spans="1:40">
      <c r="A16" s="564"/>
      <c r="B16" s="566"/>
      <c r="C16" s="564"/>
      <c r="D16" s="6" t="s">
        <v>25</v>
      </c>
      <c r="E16" s="142">
        <v>0</v>
      </c>
      <c r="F16" s="36"/>
      <c r="G16" s="54">
        <f t="shared" si="0"/>
        <v>0</v>
      </c>
      <c r="H16" s="201"/>
      <c r="I16" s="7"/>
      <c r="J16" s="7"/>
      <c r="K16" s="12"/>
      <c r="L16" s="29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86">
        <f>SUM(H16:AL16)</f>
        <v>0</v>
      </c>
      <c r="AN16" s="127">
        <f>AM16-G16</f>
        <v>0</v>
      </c>
    </row>
    <row r="17" spans="1:40">
      <c r="A17" s="564"/>
      <c r="B17" s="566"/>
      <c r="C17" s="564"/>
      <c r="D17" s="6" t="s">
        <v>26</v>
      </c>
      <c r="E17" s="142">
        <v>0</v>
      </c>
      <c r="F17" s="36"/>
      <c r="G17" s="54">
        <f t="shared" si="0"/>
        <v>0</v>
      </c>
      <c r="H17" s="201"/>
      <c r="I17" s="201"/>
      <c r="J17" s="201"/>
      <c r="K17" s="28"/>
      <c r="L17" s="2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89">
        <f>SUM(H17:AL17)</f>
        <v>0</v>
      </c>
      <c r="AN17" s="127">
        <f>AM17-G17</f>
        <v>0</v>
      </c>
    </row>
    <row r="18" spans="1:40">
      <c r="A18" s="564"/>
      <c r="B18" s="566"/>
      <c r="C18" s="564"/>
      <c r="D18" s="6" t="s">
        <v>77</v>
      </c>
      <c r="E18" s="142">
        <v>0</v>
      </c>
      <c r="F18" s="36"/>
      <c r="G18" s="54">
        <f t="shared" si="0"/>
        <v>0</v>
      </c>
      <c r="H18" s="201"/>
      <c r="I18" s="201"/>
      <c r="J18" s="201"/>
      <c r="K18" s="28"/>
      <c r="L18" s="2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89">
        <f>SUM(H18:AL18)</f>
        <v>0</v>
      </c>
      <c r="AN18" s="127">
        <f>AM18-G18</f>
        <v>0</v>
      </c>
    </row>
    <row r="19" spans="1:40" ht="13.5" thickBot="1">
      <c r="A19" s="565"/>
      <c r="B19" s="566"/>
      <c r="C19" s="565"/>
      <c r="D19" s="8" t="s">
        <v>76</v>
      </c>
      <c r="E19" s="143">
        <v>0</v>
      </c>
      <c r="F19" s="34"/>
      <c r="G19" s="34">
        <f t="shared" si="0"/>
        <v>0</v>
      </c>
      <c r="H19" s="193"/>
      <c r="I19" s="193"/>
      <c r="J19" s="19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90">
        <f>SUM(H19:AL19)</f>
        <v>0</v>
      </c>
      <c r="AN19" s="128">
        <f>AM19-G19</f>
        <v>0</v>
      </c>
    </row>
    <row r="20" spans="1:40">
      <c r="A20" s="567">
        <v>3</v>
      </c>
      <c r="B20" s="566"/>
      <c r="C20" s="567" t="s">
        <v>5</v>
      </c>
      <c r="D20" s="10" t="s">
        <v>24</v>
      </c>
      <c r="E20" s="145">
        <v>48</v>
      </c>
      <c r="F20" s="35"/>
      <c r="G20" s="35">
        <f t="shared" si="0"/>
        <v>48</v>
      </c>
      <c r="H20" s="199"/>
      <c r="I20" s="30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>
        <v>47</v>
      </c>
      <c r="X20" s="31">
        <v>1</v>
      </c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91">
        <f>SUM(H20:AL20)</f>
        <v>48</v>
      </c>
      <c r="AN20" s="129">
        <f>AM20-G20</f>
        <v>0</v>
      </c>
    </row>
    <row r="21" spans="1:40">
      <c r="A21" s="564"/>
      <c r="B21" s="566"/>
      <c r="C21" s="564"/>
      <c r="D21" s="6" t="s">
        <v>23</v>
      </c>
      <c r="E21" s="142">
        <v>0</v>
      </c>
      <c r="F21" s="36"/>
      <c r="G21" s="54">
        <f t="shared" si="0"/>
        <v>0</v>
      </c>
      <c r="H21" s="201"/>
      <c r="I21" s="7"/>
      <c r="J21" s="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86">
        <f>SUM(H21:AL21)</f>
        <v>0</v>
      </c>
      <c r="AN21" s="127">
        <f>AM21-G21</f>
        <v>0</v>
      </c>
    </row>
    <row r="22" spans="1:40">
      <c r="A22" s="564"/>
      <c r="B22" s="566"/>
      <c r="C22" s="564"/>
      <c r="D22" s="6" t="s">
        <v>77</v>
      </c>
      <c r="E22" s="142">
        <v>0</v>
      </c>
      <c r="F22" s="36"/>
      <c r="G22" s="54">
        <f t="shared" si="0"/>
        <v>0</v>
      </c>
      <c r="H22" s="201"/>
      <c r="I22" s="201"/>
      <c r="J22" s="201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9"/>
      <c r="AF22" s="28"/>
      <c r="AG22" s="28"/>
      <c r="AH22" s="28"/>
      <c r="AI22" s="28"/>
      <c r="AJ22" s="28"/>
      <c r="AK22" s="28"/>
      <c r="AL22" s="28"/>
      <c r="AM22" s="89">
        <f>SUM(H22:AL22)</f>
        <v>0</v>
      </c>
      <c r="AN22" s="127">
        <f>AM22-G22</f>
        <v>0</v>
      </c>
    </row>
    <row r="23" spans="1:40" ht="13.5" thickBot="1">
      <c r="A23" s="565"/>
      <c r="B23" s="566"/>
      <c r="C23" s="565"/>
      <c r="D23" s="8" t="s">
        <v>76</v>
      </c>
      <c r="E23" s="143">
        <v>0</v>
      </c>
      <c r="F23" s="34"/>
      <c r="G23" s="34">
        <f t="shared" si="0"/>
        <v>0</v>
      </c>
      <c r="H23" s="193"/>
      <c r="I23" s="193"/>
      <c r="J23" s="193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6"/>
      <c r="AF23" s="14"/>
      <c r="AG23" s="14"/>
      <c r="AH23" s="14"/>
      <c r="AI23" s="14"/>
      <c r="AJ23" s="14"/>
      <c r="AK23" s="14"/>
      <c r="AL23" s="14"/>
      <c r="AM23" s="90">
        <f>SUM(H23:AL23)</f>
        <v>0</v>
      </c>
      <c r="AN23" s="128">
        <f>AM23-G23</f>
        <v>0</v>
      </c>
    </row>
    <row r="24" spans="1:40">
      <c r="A24" s="567">
        <v>4</v>
      </c>
      <c r="B24" s="566"/>
      <c r="C24" s="567" t="s">
        <v>7</v>
      </c>
      <c r="D24" s="10" t="s">
        <v>24</v>
      </c>
      <c r="E24" s="145">
        <v>0</v>
      </c>
      <c r="F24" s="35"/>
      <c r="G24" s="35">
        <f t="shared" si="0"/>
        <v>0</v>
      </c>
      <c r="H24" s="199"/>
      <c r="I24" s="30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>
        <v>2</v>
      </c>
      <c r="X24" s="31"/>
      <c r="Y24" s="31"/>
      <c r="Z24" s="31"/>
      <c r="AA24" s="31"/>
      <c r="AB24" s="31"/>
      <c r="AC24" s="31"/>
      <c r="AD24" s="31"/>
      <c r="AE24" s="32"/>
      <c r="AF24" s="31"/>
      <c r="AG24" s="31"/>
      <c r="AH24" s="31"/>
      <c r="AI24" s="31"/>
      <c r="AJ24" s="31"/>
      <c r="AK24" s="31"/>
      <c r="AL24" s="31"/>
      <c r="AM24" s="91">
        <f>SUM(H24:AL24)</f>
        <v>2</v>
      </c>
      <c r="AN24" s="129">
        <f>AM24-G24</f>
        <v>2</v>
      </c>
    </row>
    <row r="25" spans="1:40">
      <c r="A25" s="564"/>
      <c r="B25" s="566"/>
      <c r="C25" s="564"/>
      <c r="D25" s="6" t="s">
        <v>23</v>
      </c>
      <c r="E25" s="142">
        <v>58</v>
      </c>
      <c r="F25" s="36"/>
      <c r="G25" s="54">
        <f t="shared" si="0"/>
        <v>58</v>
      </c>
      <c r="H25" s="201"/>
      <c r="I25" s="7"/>
      <c r="J25" s="7"/>
      <c r="K25" s="12"/>
      <c r="L25" s="12"/>
      <c r="M25" s="12"/>
      <c r="N25" s="12"/>
      <c r="O25" s="12">
        <v>25</v>
      </c>
      <c r="P25" s="12">
        <v>32</v>
      </c>
      <c r="Q25" s="12"/>
      <c r="R25" s="12"/>
      <c r="S25" s="12"/>
      <c r="T25" s="12"/>
      <c r="U25" s="12"/>
      <c r="V25" s="12"/>
      <c r="W25" s="12"/>
      <c r="X25" s="12">
        <v>1</v>
      </c>
      <c r="Y25" s="12"/>
      <c r="Z25" s="12"/>
      <c r="AA25" s="12"/>
      <c r="AB25" s="12"/>
      <c r="AC25" s="12"/>
      <c r="AD25" s="12"/>
      <c r="AE25" s="15"/>
      <c r="AF25" s="12"/>
      <c r="AG25" s="12"/>
      <c r="AH25" s="12"/>
      <c r="AI25" s="12"/>
      <c r="AJ25" s="12"/>
      <c r="AK25" s="12"/>
      <c r="AL25" s="12"/>
      <c r="AM25" s="86">
        <f>SUM(H25:AL25)</f>
        <v>58</v>
      </c>
      <c r="AN25" s="127">
        <f>AM25-G25</f>
        <v>0</v>
      </c>
    </row>
    <row r="26" spans="1:40">
      <c r="A26" s="564"/>
      <c r="B26" s="566"/>
      <c r="C26" s="564"/>
      <c r="D26" s="6" t="s">
        <v>77</v>
      </c>
      <c r="E26" s="142">
        <v>0</v>
      </c>
      <c r="F26" s="36"/>
      <c r="G26" s="54">
        <f t="shared" si="0"/>
        <v>0</v>
      </c>
      <c r="H26" s="201"/>
      <c r="I26" s="7"/>
      <c r="J26" s="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5"/>
      <c r="AF26" s="12"/>
      <c r="AG26" s="12"/>
      <c r="AH26" s="12"/>
      <c r="AI26" s="12"/>
      <c r="AJ26" s="12"/>
      <c r="AK26" s="12"/>
      <c r="AL26" s="12"/>
      <c r="AM26" s="86">
        <f>SUM(H26:AL26)</f>
        <v>0</v>
      </c>
      <c r="AN26" s="127">
        <f>AM26-G26</f>
        <v>0</v>
      </c>
    </row>
    <row r="27" spans="1:40" ht="13.5" thickBot="1">
      <c r="A27" s="565"/>
      <c r="B27" s="566"/>
      <c r="C27" s="565"/>
      <c r="D27" s="8" t="s">
        <v>76</v>
      </c>
      <c r="E27" s="143">
        <v>34</v>
      </c>
      <c r="F27" s="34"/>
      <c r="G27" s="34">
        <f t="shared" si="0"/>
        <v>34</v>
      </c>
      <c r="H27" s="193"/>
      <c r="I27" s="9"/>
      <c r="J27" s="9"/>
      <c r="K27" s="13"/>
      <c r="L27" s="13"/>
      <c r="M27" s="13"/>
      <c r="N27" s="13"/>
      <c r="O27" s="13"/>
      <c r="P27" s="13"/>
      <c r="Q27" s="13">
        <v>34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8"/>
      <c r="AF27" s="13"/>
      <c r="AG27" s="13"/>
      <c r="AH27" s="13"/>
      <c r="AI27" s="13"/>
      <c r="AJ27" s="13"/>
      <c r="AK27" s="13"/>
      <c r="AL27" s="13"/>
      <c r="AM27" s="87">
        <f>SUM(H27:AL27)</f>
        <v>34</v>
      </c>
      <c r="AN27" s="128">
        <f>AM27-G27</f>
        <v>0</v>
      </c>
    </row>
    <row r="28" spans="1:40">
      <c r="A28" s="567">
        <v>6</v>
      </c>
      <c r="B28" s="566"/>
      <c r="C28" s="567" t="s">
        <v>47</v>
      </c>
      <c r="D28" s="10" t="s">
        <v>24</v>
      </c>
      <c r="E28" s="145">
        <v>0</v>
      </c>
      <c r="F28" s="35"/>
      <c r="G28" s="35">
        <f t="shared" si="0"/>
        <v>0</v>
      </c>
      <c r="H28" s="199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  <c r="AF28" s="31"/>
      <c r="AG28" s="31"/>
      <c r="AH28" s="31"/>
      <c r="AI28" s="31"/>
      <c r="AJ28" s="31"/>
      <c r="AK28" s="31"/>
      <c r="AL28" s="31"/>
      <c r="AM28" s="91">
        <f>SUM(H28:AL28)</f>
        <v>0</v>
      </c>
      <c r="AN28" s="126">
        <f>AM28-G28</f>
        <v>0</v>
      </c>
    </row>
    <row r="29" spans="1:40">
      <c r="A29" s="566"/>
      <c r="B29" s="566"/>
      <c r="C29" s="564"/>
      <c r="D29" s="53" t="s">
        <v>23</v>
      </c>
      <c r="E29" s="146">
        <v>0</v>
      </c>
      <c r="F29" s="54"/>
      <c r="G29" s="54">
        <f t="shared" si="0"/>
        <v>0</v>
      </c>
      <c r="H29" s="192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7"/>
      <c r="AF29" s="56"/>
      <c r="AG29" s="56"/>
      <c r="AH29" s="56"/>
      <c r="AI29" s="56"/>
      <c r="AJ29" s="56"/>
      <c r="AK29" s="56"/>
      <c r="AL29" s="56"/>
      <c r="AM29" s="92">
        <f>SUM(H29:AL29)</f>
        <v>0</v>
      </c>
      <c r="AN29" s="127">
        <f>AM29-G29</f>
        <v>0</v>
      </c>
    </row>
    <row r="30" spans="1:40">
      <c r="A30" s="566"/>
      <c r="B30" s="566"/>
      <c r="C30" s="564"/>
      <c r="D30" s="53" t="s">
        <v>77</v>
      </c>
      <c r="E30" s="146">
        <v>0</v>
      </c>
      <c r="F30" s="54"/>
      <c r="G30" s="54">
        <f t="shared" si="0"/>
        <v>0</v>
      </c>
      <c r="H30" s="192"/>
      <c r="I30" s="55"/>
      <c r="J30" s="55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7"/>
      <c r="AF30" s="56"/>
      <c r="AG30" s="56"/>
      <c r="AH30" s="56"/>
      <c r="AI30" s="56"/>
      <c r="AJ30" s="56"/>
      <c r="AK30" s="56"/>
      <c r="AL30" s="56"/>
      <c r="AM30" s="92">
        <f>SUM(H30:AL30)</f>
        <v>0</v>
      </c>
      <c r="AN30" s="127">
        <f>AM30-G30</f>
        <v>0</v>
      </c>
    </row>
    <row r="31" spans="1:40">
      <c r="A31" s="566"/>
      <c r="B31" s="566"/>
      <c r="C31" s="564"/>
      <c r="D31" s="53" t="s">
        <v>76</v>
      </c>
      <c r="E31" s="146">
        <v>0</v>
      </c>
      <c r="F31" s="54"/>
      <c r="G31" s="54">
        <f t="shared" si="0"/>
        <v>0</v>
      </c>
      <c r="H31" s="192"/>
      <c r="I31" s="55"/>
      <c r="J31" s="55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6"/>
      <c r="AJ31" s="56"/>
      <c r="AK31" s="56"/>
      <c r="AL31" s="56"/>
      <c r="AM31" s="92">
        <f>SUM(H31:AL31)</f>
        <v>0</v>
      </c>
      <c r="AN31" s="127">
        <f>AM31-G31</f>
        <v>0</v>
      </c>
    </row>
    <row r="32" spans="1:40">
      <c r="A32" s="566"/>
      <c r="B32" s="566"/>
      <c r="C32" s="564"/>
      <c r="D32" s="53" t="s">
        <v>50</v>
      </c>
      <c r="E32" s="146">
        <v>0</v>
      </c>
      <c r="F32" s="54"/>
      <c r="G32" s="54">
        <f t="shared" si="0"/>
        <v>0</v>
      </c>
      <c r="H32" s="192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7"/>
      <c r="AF32" s="56"/>
      <c r="AG32" s="56"/>
      <c r="AH32" s="56"/>
      <c r="AI32" s="56"/>
      <c r="AJ32" s="56"/>
      <c r="AK32" s="56"/>
      <c r="AL32" s="56"/>
      <c r="AM32" s="92">
        <f>SUM(H32:AL32)</f>
        <v>0</v>
      </c>
      <c r="AN32" s="127">
        <f>AM32-G32</f>
        <v>0</v>
      </c>
    </row>
    <row r="33" spans="1:40" ht="13.5" thickBot="1">
      <c r="A33" s="565"/>
      <c r="B33" s="566"/>
      <c r="C33" s="565"/>
      <c r="D33" s="71" t="s">
        <v>51</v>
      </c>
      <c r="E33" s="147">
        <v>0</v>
      </c>
      <c r="F33" s="72"/>
      <c r="G33" s="72">
        <f t="shared" si="0"/>
        <v>0</v>
      </c>
      <c r="H33" s="190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5"/>
      <c r="AF33" s="74"/>
      <c r="AG33" s="74"/>
      <c r="AH33" s="74"/>
      <c r="AI33" s="74"/>
      <c r="AJ33" s="74"/>
      <c r="AK33" s="74"/>
      <c r="AL33" s="74"/>
      <c r="AM33" s="93">
        <f>SUM(H33:AL33)</f>
        <v>0</v>
      </c>
      <c r="AN33" s="130">
        <f>AM33-G33</f>
        <v>0</v>
      </c>
    </row>
    <row r="34" spans="1:40">
      <c r="A34" s="564">
        <v>7</v>
      </c>
      <c r="B34" s="566"/>
      <c r="C34" s="564" t="s">
        <v>22</v>
      </c>
      <c r="D34" s="4" t="s">
        <v>28</v>
      </c>
      <c r="E34" s="144">
        <v>0</v>
      </c>
      <c r="F34" s="37"/>
      <c r="G34" s="37">
        <f t="shared" si="0"/>
        <v>0</v>
      </c>
      <c r="H34" s="194"/>
      <c r="I34" s="5"/>
      <c r="J34" s="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7"/>
      <c r="AF34" s="11"/>
      <c r="AG34" s="11"/>
      <c r="AH34" s="11"/>
      <c r="AI34" s="11"/>
      <c r="AJ34" s="11"/>
      <c r="AK34" s="11"/>
      <c r="AL34" s="11"/>
      <c r="AM34" s="88">
        <f>SUM(H34:AL34)</f>
        <v>0</v>
      </c>
      <c r="AN34" s="129">
        <f>AM34-G34</f>
        <v>0</v>
      </c>
    </row>
    <row r="35" spans="1:40" ht="13.5" thickBot="1">
      <c r="A35" s="565"/>
      <c r="B35" s="565"/>
      <c r="C35" s="565"/>
      <c r="D35" s="8" t="s">
        <v>27</v>
      </c>
      <c r="E35" s="143">
        <v>0</v>
      </c>
      <c r="F35" s="34"/>
      <c r="G35" s="34">
        <f t="shared" si="0"/>
        <v>0</v>
      </c>
      <c r="H35" s="193"/>
      <c r="I35" s="9"/>
      <c r="J35" s="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8"/>
      <c r="AF35" s="13"/>
      <c r="AG35" s="13"/>
      <c r="AH35" s="13"/>
      <c r="AI35" s="13"/>
      <c r="AJ35" s="13"/>
      <c r="AK35" s="13"/>
      <c r="AL35" s="13"/>
      <c r="AM35" s="87">
        <f>SUM(H35:AL35)</f>
        <v>0</v>
      </c>
      <c r="AN35" s="128">
        <f>AM35-G35</f>
        <v>0</v>
      </c>
    </row>
    <row r="36" spans="1:40" s="38" customFormat="1" ht="30" customHeight="1" thickBot="1">
      <c r="A36" s="568" t="s">
        <v>120</v>
      </c>
      <c r="B36" s="569"/>
      <c r="C36" s="569"/>
      <c r="D36" s="570"/>
      <c r="E36" s="98">
        <f>SUM(E10:E35)</f>
        <v>226</v>
      </c>
      <c r="F36" s="98">
        <f t="shared" ref="F36:AN36" si="1">SUM(F10:F35)</f>
        <v>0</v>
      </c>
      <c r="G36" s="98">
        <f t="shared" si="1"/>
        <v>226</v>
      </c>
      <c r="H36" s="98">
        <f t="shared" si="1"/>
        <v>0</v>
      </c>
      <c r="I36" s="98">
        <f t="shared" si="1"/>
        <v>0</v>
      </c>
      <c r="J36" s="98">
        <f t="shared" si="1"/>
        <v>0</v>
      </c>
      <c r="K36" s="98">
        <f t="shared" si="1"/>
        <v>0</v>
      </c>
      <c r="L36" s="98">
        <f t="shared" si="1"/>
        <v>0</v>
      </c>
      <c r="M36" s="98">
        <f t="shared" si="1"/>
        <v>0</v>
      </c>
      <c r="N36" s="98">
        <f t="shared" si="1"/>
        <v>0</v>
      </c>
      <c r="O36" s="98">
        <f t="shared" si="1"/>
        <v>25</v>
      </c>
      <c r="P36" s="98">
        <f t="shared" si="1"/>
        <v>32</v>
      </c>
      <c r="Q36" s="98">
        <f t="shared" si="1"/>
        <v>34</v>
      </c>
      <c r="R36" s="98">
        <f t="shared" si="1"/>
        <v>0</v>
      </c>
      <c r="S36" s="98">
        <f t="shared" si="1"/>
        <v>0</v>
      </c>
      <c r="T36" s="98">
        <f t="shared" si="1"/>
        <v>0</v>
      </c>
      <c r="U36" s="98">
        <f t="shared" si="1"/>
        <v>0</v>
      </c>
      <c r="V36" s="98">
        <f t="shared" si="1"/>
        <v>20</v>
      </c>
      <c r="W36" s="98">
        <f t="shared" si="1"/>
        <v>49</v>
      </c>
      <c r="X36" s="98">
        <f t="shared" si="1"/>
        <v>24</v>
      </c>
      <c r="Y36" s="98">
        <f t="shared" si="1"/>
        <v>0</v>
      </c>
      <c r="Z36" s="98">
        <f t="shared" si="1"/>
        <v>0</v>
      </c>
      <c r="AA36" s="98">
        <f t="shared" si="1"/>
        <v>0</v>
      </c>
      <c r="AB36" s="98">
        <f t="shared" si="1"/>
        <v>0</v>
      </c>
      <c r="AC36" s="98">
        <f t="shared" si="1"/>
        <v>0</v>
      </c>
      <c r="AD36" s="98">
        <f t="shared" si="1"/>
        <v>0</v>
      </c>
      <c r="AE36" s="98">
        <f t="shared" si="1"/>
        <v>0</v>
      </c>
      <c r="AF36" s="98">
        <f t="shared" si="1"/>
        <v>69</v>
      </c>
      <c r="AG36" s="98">
        <f t="shared" si="1"/>
        <v>0</v>
      </c>
      <c r="AH36" s="98">
        <f t="shared" si="1"/>
        <v>0</v>
      </c>
      <c r="AI36" s="98">
        <f t="shared" si="1"/>
        <v>0</v>
      </c>
      <c r="AJ36" s="98">
        <f t="shared" si="1"/>
        <v>0</v>
      </c>
      <c r="AK36" s="98">
        <f t="shared" si="1"/>
        <v>0</v>
      </c>
      <c r="AL36" s="98">
        <f t="shared" si="1"/>
        <v>0</v>
      </c>
      <c r="AM36" s="98">
        <f t="shared" si="1"/>
        <v>253</v>
      </c>
      <c r="AN36" s="131">
        <f t="shared" si="1"/>
        <v>27</v>
      </c>
    </row>
    <row r="37" spans="1:40">
      <c r="A37" s="577">
        <v>8</v>
      </c>
      <c r="B37" s="567" t="s">
        <v>116</v>
      </c>
      <c r="C37" s="577" t="s">
        <v>14</v>
      </c>
      <c r="D37" s="4" t="s">
        <v>15</v>
      </c>
      <c r="E37" s="144">
        <v>0</v>
      </c>
      <c r="F37" s="19"/>
      <c r="G37" s="19">
        <f t="shared" ref="G37:G43" si="2">E37+F37</f>
        <v>0</v>
      </c>
      <c r="H37" s="194"/>
      <c r="I37" s="5"/>
      <c r="J37" s="5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>
        <v>2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88">
        <f>SUM(H37:AL37)</f>
        <v>2</v>
      </c>
      <c r="AN37" s="129">
        <f>AM37-G37</f>
        <v>2</v>
      </c>
    </row>
    <row r="38" spans="1:40" ht="13.5" thickBot="1">
      <c r="A38" s="573"/>
      <c r="B38" s="566"/>
      <c r="C38" s="573"/>
      <c r="D38" s="8" t="s">
        <v>16</v>
      </c>
      <c r="E38" s="143">
        <v>61</v>
      </c>
      <c r="F38" s="20"/>
      <c r="G38" s="20">
        <f t="shared" si="2"/>
        <v>61</v>
      </c>
      <c r="H38" s="193"/>
      <c r="I38" s="9"/>
      <c r="J38" s="9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>
        <v>8</v>
      </c>
      <c r="Z38" s="13"/>
      <c r="AA38" s="13"/>
      <c r="AB38" s="13">
        <v>16</v>
      </c>
      <c r="AC38" s="13"/>
      <c r="AD38" s="13"/>
      <c r="AE38" s="13">
        <v>37</v>
      </c>
      <c r="AF38" s="13"/>
      <c r="AG38" s="13"/>
      <c r="AH38" s="13"/>
      <c r="AI38" s="13"/>
      <c r="AJ38" s="13"/>
      <c r="AK38" s="13"/>
      <c r="AL38" s="13"/>
      <c r="AM38" s="87">
        <f>SUM(H38:AL38)</f>
        <v>61</v>
      </c>
      <c r="AN38" s="128">
        <f>AM38-G38</f>
        <v>0</v>
      </c>
    </row>
    <row r="39" spans="1:40">
      <c r="A39" s="571">
        <v>9</v>
      </c>
      <c r="B39" s="566"/>
      <c r="C39" s="571" t="s">
        <v>17</v>
      </c>
      <c r="D39" s="10" t="s">
        <v>18</v>
      </c>
      <c r="E39" s="145">
        <v>0</v>
      </c>
      <c r="F39" s="19"/>
      <c r="G39" s="19">
        <f t="shared" si="2"/>
        <v>0</v>
      </c>
      <c r="H39" s="194"/>
      <c r="I39" s="5"/>
      <c r="J39" s="5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88">
        <f>SUM(H39:AL39)</f>
        <v>0</v>
      </c>
      <c r="AN39" s="126">
        <f>AM39-G39</f>
        <v>0</v>
      </c>
    </row>
    <row r="40" spans="1:40" ht="13.5" thickBot="1">
      <c r="A40" s="573"/>
      <c r="B40" s="565"/>
      <c r="C40" s="573"/>
      <c r="D40" s="8" t="s">
        <v>19</v>
      </c>
      <c r="E40" s="143">
        <v>10</v>
      </c>
      <c r="F40" s="20"/>
      <c r="G40" s="20">
        <f t="shared" si="2"/>
        <v>10</v>
      </c>
      <c r="H40" s="193"/>
      <c r="I40" s="9"/>
      <c r="J40" s="9"/>
      <c r="K40" s="13"/>
      <c r="L40" s="13"/>
      <c r="M40" s="13"/>
      <c r="N40" s="13"/>
      <c r="O40" s="13"/>
      <c r="P40" s="13"/>
      <c r="Q40" s="13"/>
      <c r="R40" s="13">
        <v>1</v>
      </c>
      <c r="S40" s="13"/>
      <c r="T40" s="13"/>
      <c r="U40" s="13">
        <v>3</v>
      </c>
      <c r="V40" s="13"/>
      <c r="W40" s="13"/>
      <c r="X40" s="13"/>
      <c r="Y40" s="13">
        <v>6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87">
        <f>SUM(H40:AL40)</f>
        <v>10</v>
      </c>
      <c r="AN40" s="130">
        <f>AM40-G40</f>
        <v>0</v>
      </c>
    </row>
    <row r="41" spans="1:40">
      <c r="A41" s="571">
        <v>10</v>
      </c>
      <c r="B41" s="567" t="s">
        <v>126</v>
      </c>
      <c r="C41" s="571" t="s">
        <v>35</v>
      </c>
      <c r="D41" s="10" t="s">
        <v>110</v>
      </c>
      <c r="E41" s="145">
        <v>0</v>
      </c>
      <c r="F41" s="21"/>
      <c r="G41" s="21">
        <f t="shared" si="2"/>
        <v>0</v>
      </c>
      <c r="H41" s="199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91">
        <f>SUM(H41:AL41)</f>
        <v>0</v>
      </c>
      <c r="AN41" s="129">
        <f>AM41-G41</f>
        <v>0</v>
      </c>
    </row>
    <row r="42" spans="1:40">
      <c r="A42" s="572"/>
      <c r="B42" s="566"/>
      <c r="C42" s="572"/>
      <c r="D42" s="6" t="s">
        <v>111</v>
      </c>
      <c r="E42" s="142">
        <v>0</v>
      </c>
      <c r="F42" s="49"/>
      <c r="G42" s="68">
        <f t="shared" si="2"/>
        <v>0</v>
      </c>
      <c r="H42" s="201"/>
      <c r="I42" s="7"/>
      <c r="J42" s="7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86">
        <f>SUM(H42:AL42)</f>
        <v>0</v>
      </c>
      <c r="AN42" s="127">
        <f>AM42-G42</f>
        <v>0</v>
      </c>
    </row>
    <row r="43" spans="1:40" ht="13.5" thickBot="1">
      <c r="A43" s="573"/>
      <c r="B43" s="565"/>
      <c r="C43" s="573"/>
      <c r="D43" s="8" t="s">
        <v>40</v>
      </c>
      <c r="E43" s="143">
        <v>0</v>
      </c>
      <c r="F43" s="20"/>
      <c r="G43" s="20">
        <f t="shared" si="2"/>
        <v>0</v>
      </c>
      <c r="H43" s="193"/>
      <c r="I43" s="9"/>
      <c r="J43" s="9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87">
        <f>SUM(H43:AL43)</f>
        <v>0</v>
      </c>
      <c r="AN43" s="128">
        <f>AM43-G43</f>
        <v>0</v>
      </c>
    </row>
    <row r="44" spans="1:40" s="96" customFormat="1" ht="24" customHeight="1" thickBot="1">
      <c r="A44" s="574" t="s">
        <v>137</v>
      </c>
      <c r="B44" s="575"/>
      <c r="C44" s="575"/>
      <c r="D44" s="576"/>
      <c r="E44" s="99">
        <f>SUM(E37:E43)</f>
        <v>71</v>
      </c>
      <c r="F44" s="99">
        <f t="shared" ref="F44:AN44" si="3">SUM(F37:F43)</f>
        <v>0</v>
      </c>
      <c r="G44" s="99">
        <f t="shared" si="3"/>
        <v>71</v>
      </c>
      <c r="H44" s="99">
        <f t="shared" si="3"/>
        <v>0</v>
      </c>
      <c r="I44" s="99">
        <f t="shared" si="3"/>
        <v>0</v>
      </c>
      <c r="J44" s="99">
        <f t="shared" si="3"/>
        <v>0</v>
      </c>
      <c r="K44" s="99">
        <f t="shared" si="3"/>
        <v>0</v>
      </c>
      <c r="L44" s="99">
        <f t="shared" si="3"/>
        <v>0</v>
      </c>
      <c r="M44" s="99">
        <f t="shared" si="3"/>
        <v>0</v>
      </c>
      <c r="N44" s="99">
        <f t="shared" si="3"/>
        <v>0</v>
      </c>
      <c r="O44" s="99">
        <f t="shared" si="3"/>
        <v>0</v>
      </c>
      <c r="P44" s="99">
        <f t="shared" si="3"/>
        <v>0</v>
      </c>
      <c r="Q44" s="99">
        <f t="shared" si="3"/>
        <v>0</v>
      </c>
      <c r="R44" s="99">
        <f t="shared" si="3"/>
        <v>1</v>
      </c>
      <c r="S44" s="99">
        <f t="shared" si="3"/>
        <v>0</v>
      </c>
      <c r="T44" s="99">
        <f t="shared" si="3"/>
        <v>0</v>
      </c>
      <c r="U44" s="99">
        <f t="shared" si="3"/>
        <v>3</v>
      </c>
      <c r="V44" s="99">
        <f t="shared" si="3"/>
        <v>0</v>
      </c>
      <c r="W44" s="99">
        <f t="shared" si="3"/>
        <v>0</v>
      </c>
      <c r="X44" s="99">
        <f t="shared" si="3"/>
        <v>0</v>
      </c>
      <c r="Y44" s="99">
        <f t="shared" si="3"/>
        <v>14</v>
      </c>
      <c r="Z44" s="99">
        <f t="shared" si="3"/>
        <v>0</v>
      </c>
      <c r="AA44" s="99">
        <f t="shared" si="3"/>
        <v>0</v>
      </c>
      <c r="AB44" s="99">
        <f t="shared" si="3"/>
        <v>18</v>
      </c>
      <c r="AC44" s="99">
        <f t="shared" si="3"/>
        <v>0</v>
      </c>
      <c r="AD44" s="99">
        <f t="shared" si="3"/>
        <v>0</v>
      </c>
      <c r="AE44" s="99">
        <f t="shared" si="3"/>
        <v>37</v>
      </c>
      <c r="AF44" s="99">
        <f t="shared" si="3"/>
        <v>0</v>
      </c>
      <c r="AG44" s="99">
        <f t="shared" si="3"/>
        <v>0</v>
      </c>
      <c r="AH44" s="99">
        <f t="shared" si="3"/>
        <v>0</v>
      </c>
      <c r="AI44" s="99">
        <f t="shared" si="3"/>
        <v>0</v>
      </c>
      <c r="AJ44" s="99">
        <f t="shared" si="3"/>
        <v>0</v>
      </c>
      <c r="AK44" s="99">
        <f t="shared" si="3"/>
        <v>0</v>
      </c>
      <c r="AL44" s="99">
        <f t="shared" si="3"/>
        <v>0</v>
      </c>
      <c r="AM44" s="99">
        <f t="shared" si="3"/>
        <v>73</v>
      </c>
      <c r="AN44" s="99">
        <f t="shared" si="3"/>
        <v>2</v>
      </c>
    </row>
    <row r="45" spans="1:40">
      <c r="A45" s="567">
        <v>11</v>
      </c>
      <c r="B45" s="567" t="s">
        <v>117</v>
      </c>
      <c r="C45" s="567" t="s">
        <v>30</v>
      </c>
      <c r="D45" s="10" t="s">
        <v>31</v>
      </c>
      <c r="E45" s="145">
        <v>0</v>
      </c>
      <c r="F45" s="21"/>
      <c r="G45" s="21">
        <f t="shared" ref="G45:G59" si="4">E45+F45</f>
        <v>0</v>
      </c>
      <c r="H45" s="199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91">
        <f>SUM(H45:AL45)</f>
        <v>0</v>
      </c>
      <c r="AN45" s="129">
        <f>AM45-G45</f>
        <v>0</v>
      </c>
    </row>
    <row r="46" spans="1:40" ht="13.5" thickBot="1">
      <c r="A46" s="565"/>
      <c r="B46" s="566"/>
      <c r="C46" s="565"/>
      <c r="D46" s="8" t="s">
        <v>32</v>
      </c>
      <c r="E46" s="143">
        <v>0</v>
      </c>
      <c r="F46" s="20"/>
      <c r="G46" s="20">
        <f t="shared" si="4"/>
        <v>0</v>
      </c>
      <c r="H46" s="193"/>
      <c r="I46" s="9"/>
      <c r="J46" s="9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87">
        <f>SUM(H46:AL46)</f>
        <v>0</v>
      </c>
      <c r="AN46" s="128">
        <f>AM46-G46</f>
        <v>0</v>
      </c>
    </row>
    <row r="47" spans="1:40">
      <c r="A47" s="567">
        <v>12</v>
      </c>
      <c r="B47" s="566"/>
      <c r="C47" s="567" t="s">
        <v>38</v>
      </c>
      <c r="D47" s="4" t="s">
        <v>31</v>
      </c>
      <c r="E47" s="144">
        <v>0</v>
      </c>
      <c r="F47" s="19"/>
      <c r="G47" s="19">
        <f t="shared" si="4"/>
        <v>0</v>
      </c>
      <c r="H47" s="194"/>
      <c r="I47" s="5"/>
      <c r="J47" s="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88">
        <f>SUM(H47:AL47)</f>
        <v>0</v>
      </c>
      <c r="AN47" s="126">
        <f>AM47-G47</f>
        <v>0</v>
      </c>
    </row>
    <row r="48" spans="1:40" ht="13.5" thickBot="1">
      <c r="A48" s="565"/>
      <c r="B48" s="566"/>
      <c r="C48" s="565"/>
      <c r="D48" s="8" t="s">
        <v>32</v>
      </c>
      <c r="E48" s="143">
        <v>0</v>
      </c>
      <c r="F48" s="20"/>
      <c r="G48" s="20">
        <f t="shared" si="4"/>
        <v>0</v>
      </c>
      <c r="H48" s="193"/>
      <c r="I48" s="9"/>
      <c r="J48" s="9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87">
        <f>SUM(H48:AL48)</f>
        <v>0</v>
      </c>
      <c r="AN48" s="128">
        <f>AM48-G48</f>
        <v>0</v>
      </c>
    </row>
    <row r="49" spans="1:40">
      <c r="A49" s="191"/>
      <c r="B49" s="566"/>
      <c r="C49" s="567" t="s">
        <v>81</v>
      </c>
      <c r="D49" s="4" t="s">
        <v>31</v>
      </c>
      <c r="E49" s="144">
        <v>50</v>
      </c>
      <c r="F49" s="19"/>
      <c r="G49" s="19">
        <f t="shared" si="4"/>
        <v>50</v>
      </c>
      <c r="H49" s="194"/>
      <c r="I49" s="5"/>
      <c r="J49" s="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91">
        <f>SUM(H49:AL49)</f>
        <v>0</v>
      </c>
      <c r="AN49" s="136">
        <f>AM49-G49</f>
        <v>-50</v>
      </c>
    </row>
    <row r="50" spans="1:40" ht="13.5" thickBot="1">
      <c r="A50" s="190"/>
      <c r="B50" s="566"/>
      <c r="C50" s="565"/>
      <c r="D50" s="8" t="s">
        <v>32</v>
      </c>
      <c r="E50" s="143">
        <v>50</v>
      </c>
      <c r="F50" s="20"/>
      <c r="G50" s="20">
        <f t="shared" si="4"/>
        <v>50</v>
      </c>
      <c r="H50" s="193"/>
      <c r="I50" s="9"/>
      <c r="J50" s="9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87">
        <f>SUM(H50:AL50)</f>
        <v>0</v>
      </c>
      <c r="AN50" s="128">
        <f>AM50-G50</f>
        <v>-50</v>
      </c>
    </row>
    <row r="51" spans="1:40">
      <c r="A51" s="191"/>
      <c r="B51" s="566"/>
      <c r="C51" s="564" t="s">
        <v>82</v>
      </c>
      <c r="D51" s="10" t="s">
        <v>31</v>
      </c>
      <c r="E51" s="145">
        <v>50</v>
      </c>
      <c r="F51" s="21"/>
      <c r="G51" s="21">
        <f t="shared" si="4"/>
        <v>50</v>
      </c>
      <c r="H51" s="199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91">
        <f>SUM(H51:AL51)</f>
        <v>0</v>
      </c>
      <c r="AN51" s="136">
        <f>AM51-G51</f>
        <v>-50</v>
      </c>
    </row>
    <row r="52" spans="1:40" ht="13.5" thickBot="1">
      <c r="A52" s="191"/>
      <c r="B52" s="566"/>
      <c r="C52" s="565"/>
      <c r="D52" s="8" t="s">
        <v>32</v>
      </c>
      <c r="E52" s="143">
        <v>50</v>
      </c>
      <c r="F52" s="20"/>
      <c r="G52" s="20">
        <f t="shared" si="4"/>
        <v>50</v>
      </c>
      <c r="H52" s="193"/>
      <c r="I52" s="9"/>
      <c r="J52" s="9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87">
        <f>SUM(H52:AL52)</f>
        <v>0</v>
      </c>
      <c r="AN52" s="130">
        <f>AM52-G52</f>
        <v>-50</v>
      </c>
    </row>
    <row r="53" spans="1:40" ht="12.75" customHeight="1">
      <c r="A53" s="138"/>
      <c r="B53" s="566"/>
      <c r="C53" s="571" t="s">
        <v>100</v>
      </c>
      <c r="D53" s="4" t="s">
        <v>2</v>
      </c>
      <c r="E53" s="144">
        <v>0</v>
      </c>
      <c r="F53" s="19"/>
      <c r="G53" s="19">
        <f t="shared" si="4"/>
        <v>0</v>
      </c>
      <c r="H53" s="194"/>
      <c r="I53" s="5"/>
      <c r="J53" s="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88">
        <f>SUM(H53:AL53)</f>
        <v>0</v>
      </c>
      <c r="AN53" s="129">
        <f>AM53-G53</f>
        <v>0</v>
      </c>
    </row>
    <row r="54" spans="1:40" ht="12.75" customHeight="1">
      <c r="A54" s="139"/>
      <c r="B54" s="566"/>
      <c r="C54" s="578"/>
      <c r="D54" s="53" t="s">
        <v>43</v>
      </c>
      <c r="E54" s="146">
        <v>0</v>
      </c>
      <c r="F54" s="68"/>
      <c r="G54" s="68">
        <f t="shared" si="4"/>
        <v>0</v>
      </c>
      <c r="H54" s="192"/>
      <c r="I54" s="55"/>
      <c r="J54" s="55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92">
        <f>SUM(H54:AL54)</f>
        <v>0</v>
      </c>
      <c r="AN54" s="127">
        <f>AM54-G54</f>
        <v>0</v>
      </c>
    </row>
    <row r="55" spans="1:40" ht="12.75" customHeight="1">
      <c r="A55" s="139"/>
      <c r="B55" s="566"/>
      <c r="C55" s="578"/>
      <c r="D55" s="53" t="s">
        <v>46</v>
      </c>
      <c r="E55" s="146">
        <v>0</v>
      </c>
      <c r="F55" s="68"/>
      <c r="G55" s="68">
        <f t="shared" si="4"/>
        <v>0</v>
      </c>
      <c r="H55" s="192"/>
      <c r="I55" s="55"/>
      <c r="J55" s="55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92">
        <f>SUM(H55:AL55)</f>
        <v>0</v>
      </c>
      <c r="AN55" s="127">
        <f>AM55-G55</f>
        <v>0</v>
      </c>
    </row>
    <row r="56" spans="1:40" ht="12.75" customHeight="1">
      <c r="A56" s="139"/>
      <c r="B56" s="566"/>
      <c r="C56" s="578"/>
      <c r="D56" s="53" t="s">
        <v>44</v>
      </c>
      <c r="E56" s="146">
        <v>0</v>
      </c>
      <c r="F56" s="68"/>
      <c r="G56" s="68">
        <f t="shared" si="4"/>
        <v>0</v>
      </c>
      <c r="H56" s="192"/>
      <c r="I56" s="55"/>
      <c r="J56" s="55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92">
        <f>SUM(H56:AL56)</f>
        <v>0</v>
      </c>
      <c r="AN56" s="127">
        <f>AM56-G56</f>
        <v>0</v>
      </c>
    </row>
    <row r="57" spans="1:40" ht="12.75" customHeight="1">
      <c r="A57" s="139"/>
      <c r="B57" s="566"/>
      <c r="C57" s="578"/>
      <c r="D57" s="53" t="s">
        <v>1</v>
      </c>
      <c r="E57" s="146">
        <v>0</v>
      </c>
      <c r="F57" s="68"/>
      <c r="G57" s="68">
        <f t="shared" si="4"/>
        <v>0</v>
      </c>
      <c r="H57" s="192"/>
      <c r="I57" s="55"/>
      <c r="J57" s="55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92">
        <f>SUM(H57:AL57)</f>
        <v>0</v>
      </c>
      <c r="AN57" s="127">
        <f>AM57-G57</f>
        <v>0</v>
      </c>
    </row>
    <row r="58" spans="1:40" ht="12.75" customHeight="1">
      <c r="A58" s="139"/>
      <c r="B58" s="566"/>
      <c r="C58" s="578"/>
      <c r="D58" s="53" t="s">
        <v>101</v>
      </c>
      <c r="E58" s="146">
        <v>0</v>
      </c>
      <c r="F58" s="68"/>
      <c r="G58" s="68">
        <f t="shared" si="4"/>
        <v>0</v>
      </c>
      <c r="H58" s="192"/>
      <c r="I58" s="55"/>
      <c r="J58" s="55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92">
        <f>SUM(H58:AL58)</f>
        <v>0</v>
      </c>
      <c r="AN58" s="127">
        <f>AM58-G58</f>
        <v>0</v>
      </c>
    </row>
    <row r="59" spans="1:40" ht="12.75" customHeight="1" thickBot="1">
      <c r="A59" s="140"/>
      <c r="B59" s="565"/>
      <c r="C59" s="573"/>
      <c r="D59" s="8" t="s">
        <v>32</v>
      </c>
      <c r="E59" s="143">
        <v>0</v>
      </c>
      <c r="F59" s="20"/>
      <c r="G59" s="20">
        <f t="shared" si="4"/>
        <v>0</v>
      </c>
      <c r="H59" s="193"/>
      <c r="I59" s="9"/>
      <c r="J59" s="9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87">
        <f>SUM(H59:AL59)</f>
        <v>0</v>
      </c>
      <c r="AN59" s="128">
        <f>AM59-G59</f>
        <v>0</v>
      </c>
    </row>
    <row r="60" spans="1:40" ht="24" customHeight="1" thickBot="1">
      <c r="A60" s="574" t="s">
        <v>121</v>
      </c>
      <c r="B60" s="575"/>
      <c r="C60" s="575"/>
      <c r="D60" s="576"/>
      <c r="E60" s="213">
        <f>SUM(E45:E59)</f>
        <v>200</v>
      </c>
      <c r="F60" s="213">
        <f t="shared" ref="F60:AN60" si="5">SUM(F45:F59)</f>
        <v>0</v>
      </c>
      <c r="G60" s="213">
        <f t="shared" si="5"/>
        <v>200</v>
      </c>
      <c r="H60" s="213">
        <f t="shared" si="5"/>
        <v>0</v>
      </c>
      <c r="I60" s="213">
        <f t="shared" si="5"/>
        <v>0</v>
      </c>
      <c r="J60" s="213">
        <f t="shared" si="5"/>
        <v>0</v>
      </c>
      <c r="K60" s="213">
        <f t="shared" si="5"/>
        <v>0</v>
      </c>
      <c r="L60" s="213">
        <f t="shared" si="5"/>
        <v>0</v>
      </c>
      <c r="M60" s="213">
        <f t="shared" si="5"/>
        <v>0</v>
      </c>
      <c r="N60" s="213">
        <f t="shared" si="5"/>
        <v>0</v>
      </c>
      <c r="O60" s="213">
        <f t="shared" si="5"/>
        <v>0</v>
      </c>
      <c r="P60" s="213">
        <f t="shared" si="5"/>
        <v>0</v>
      </c>
      <c r="Q60" s="213">
        <f t="shared" si="5"/>
        <v>0</v>
      </c>
      <c r="R60" s="213">
        <f t="shared" si="5"/>
        <v>0</v>
      </c>
      <c r="S60" s="213">
        <f t="shared" si="5"/>
        <v>0</v>
      </c>
      <c r="T60" s="213">
        <f t="shared" si="5"/>
        <v>0</v>
      </c>
      <c r="U60" s="213">
        <f t="shared" si="5"/>
        <v>0</v>
      </c>
      <c r="V60" s="213">
        <f t="shared" si="5"/>
        <v>0</v>
      </c>
      <c r="W60" s="213">
        <f t="shared" si="5"/>
        <v>0</v>
      </c>
      <c r="X60" s="213">
        <f t="shared" si="5"/>
        <v>0</v>
      </c>
      <c r="Y60" s="213">
        <f t="shared" si="5"/>
        <v>0</v>
      </c>
      <c r="Z60" s="213">
        <f t="shared" si="5"/>
        <v>0</v>
      </c>
      <c r="AA60" s="213">
        <f t="shared" si="5"/>
        <v>0</v>
      </c>
      <c r="AB60" s="213">
        <f t="shared" si="5"/>
        <v>0</v>
      </c>
      <c r="AC60" s="213">
        <f t="shared" si="5"/>
        <v>0</v>
      </c>
      <c r="AD60" s="213">
        <f t="shared" si="5"/>
        <v>0</v>
      </c>
      <c r="AE60" s="213">
        <f t="shared" si="5"/>
        <v>0</v>
      </c>
      <c r="AF60" s="213">
        <f t="shared" si="5"/>
        <v>0</v>
      </c>
      <c r="AG60" s="213">
        <f t="shared" si="5"/>
        <v>0</v>
      </c>
      <c r="AH60" s="213">
        <f t="shared" si="5"/>
        <v>0</v>
      </c>
      <c r="AI60" s="213">
        <f t="shared" si="5"/>
        <v>0</v>
      </c>
      <c r="AJ60" s="213">
        <f t="shared" si="5"/>
        <v>0</v>
      </c>
      <c r="AK60" s="213">
        <f t="shared" si="5"/>
        <v>0</v>
      </c>
      <c r="AL60" s="213">
        <f t="shared" si="5"/>
        <v>0</v>
      </c>
      <c r="AM60" s="213">
        <f t="shared" si="5"/>
        <v>0</v>
      </c>
      <c r="AN60" s="213">
        <f t="shared" si="5"/>
        <v>-200</v>
      </c>
    </row>
    <row r="61" spans="1:40" ht="12.75" customHeight="1">
      <c r="A61" s="567">
        <v>13</v>
      </c>
      <c r="B61" s="567" t="s">
        <v>118</v>
      </c>
      <c r="C61" s="567" t="s">
        <v>49</v>
      </c>
      <c r="D61" s="10" t="s">
        <v>2</v>
      </c>
      <c r="E61" s="145">
        <v>0</v>
      </c>
      <c r="F61" s="21"/>
      <c r="G61" s="21">
        <f t="shared" ref="G61:G80" si="6">E61+F61</f>
        <v>0</v>
      </c>
      <c r="H61" s="199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91">
        <f>SUM(H61:AL61)</f>
        <v>0</v>
      </c>
      <c r="AN61" s="129">
        <f>AM61-E61</f>
        <v>0</v>
      </c>
    </row>
    <row r="62" spans="1:40" ht="12.75" customHeight="1">
      <c r="A62" s="564"/>
      <c r="B62" s="566"/>
      <c r="C62" s="564"/>
      <c r="D62" s="53" t="s">
        <v>43</v>
      </c>
      <c r="E62" s="146">
        <v>0</v>
      </c>
      <c r="F62" s="68"/>
      <c r="G62" s="68">
        <f t="shared" si="6"/>
        <v>0</v>
      </c>
      <c r="H62" s="192"/>
      <c r="I62" s="55"/>
      <c r="J62" s="55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92">
        <f>SUM(H62:AL62)</f>
        <v>0</v>
      </c>
      <c r="AN62" s="127">
        <f>AM62-E62</f>
        <v>0</v>
      </c>
    </row>
    <row r="63" spans="1:40" ht="12.75" customHeight="1">
      <c r="A63" s="564"/>
      <c r="B63" s="566"/>
      <c r="C63" s="564"/>
      <c r="D63" s="53" t="s">
        <v>46</v>
      </c>
      <c r="E63" s="146">
        <v>0</v>
      </c>
      <c r="F63" s="68"/>
      <c r="G63" s="68">
        <f t="shared" si="6"/>
        <v>0</v>
      </c>
      <c r="H63" s="192"/>
      <c r="I63" s="55"/>
      <c r="J63" s="5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92">
        <f>SUM(H63:AL63)</f>
        <v>0</v>
      </c>
      <c r="AN63" s="127">
        <f>AM63-E63</f>
        <v>0</v>
      </c>
    </row>
    <row r="64" spans="1:40" ht="12.75" customHeight="1">
      <c r="A64" s="564"/>
      <c r="B64" s="566"/>
      <c r="C64" s="564"/>
      <c r="D64" s="53" t="s">
        <v>44</v>
      </c>
      <c r="E64" s="146">
        <v>0</v>
      </c>
      <c r="F64" s="68"/>
      <c r="G64" s="68">
        <f t="shared" si="6"/>
        <v>0</v>
      </c>
      <c r="H64" s="192"/>
      <c r="I64" s="55"/>
      <c r="J64" s="55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92">
        <f>SUM(H64:AL64)</f>
        <v>0</v>
      </c>
      <c r="AN64" s="127">
        <f>AM64-E64</f>
        <v>0</v>
      </c>
    </row>
    <row r="65" spans="1:40" ht="12.75" customHeight="1" thickBot="1">
      <c r="A65" s="565"/>
      <c r="B65" s="566"/>
      <c r="C65" s="565"/>
      <c r="D65" s="8" t="s">
        <v>1</v>
      </c>
      <c r="E65" s="143">
        <v>0</v>
      </c>
      <c r="F65" s="20"/>
      <c r="G65" s="20">
        <f t="shared" si="6"/>
        <v>0</v>
      </c>
      <c r="H65" s="193"/>
      <c r="I65" s="9"/>
      <c r="J65" s="9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87">
        <f>SUM(H65:AL65)</f>
        <v>0</v>
      </c>
      <c r="AN65" s="128">
        <f>AM65-E65</f>
        <v>0</v>
      </c>
    </row>
    <row r="66" spans="1:40" ht="12.75" customHeight="1">
      <c r="A66" s="567">
        <v>14</v>
      </c>
      <c r="B66" s="566"/>
      <c r="C66" s="579" t="s">
        <v>48</v>
      </c>
      <c r="D66" s="10" t="s">
        <v>2</v>
      </c>
      <c r="E66" s="144">
        <v>0</v>
      </c>
      <c r="F66" s="19"/>
      <c r="G66" s="19">
        <f t="shared" si="6"/>
        <v>0</v>
      </c>
      <c r="H66" s="194"/>
      <c r="I66" s="5"/>
      <c r="J66" s="5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88">
        <f>SUM(H66:AL66)</f>
        <v>0</v>
      </c>
      <c r="AN66" s="126">
        <f>AM66-E66</f>
        <v>0</v>
      </c>
    </row>
    <row r="67" spans="1:40" ht="12.75" customHeight="1">
      <c r="A67" s="566"/>
      <c r="B67" s="566"/>
      <c r="C67" s="580"/>
      <c r="D67" s="53" t="s">
        <v>43</v>
      </c>
      <c r="E67" s="146">
        <v>0</v>
      </c>
      <c r="F67" s="68"/>
      <c r="G67" s="68">
        <f t="shared" si="6"/>
        <v>0</v>
      </c>
      <c r="H67" s="192"/>
      <c r="I67" s="55"/>
      <c r="J67" s="55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92">
        <f>SUM(H67:AL67)</f>
        <v>0</v>
      </c>
      <c r="AN67" s="127">
        <f>AM67-E67</f>
        <v>0</v>
      </c>
    </row>
    <row r="68" spans="1:40" ht="12.75" customHeight="1">
      <c r="A68" s="566"/>
      <c r="B68" s="566"/>
      <c r="C68" s="580"/>
      <c r="D68" s="53" t="s">
        <v>46</v>
      </c>
      <c r="E68" s="146">
        <v>0</v>
      </c>
      <c r="F68" s="68"/>
      <c r="G68" s="68">
        <f t="shared" si="6"/>
        <v>0</v>
      </c>
      <c r="H68" s="192"/>
      <c r="I68" s="55"/>
      <c r="J68" s="55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92">
        <f>SUM(H68:AL68)</f>
        <v>0</v>
      </c>
      <c r="AN68" s="127">
        <f>AM68-E68</f>
        <v>0</v>
      </c>
    </row>
    <row r="69" spans="1:40" ht="12.75" customHeight="1">
      <c r="A69" s="566"/>
      <c r="B69" s="566"/>
      <c r="C69" s="580"/>
      <c r="D69" s="53" t="s">
        <v>44</v>
      </c>
      <c r="E69" s="146">
        <v>0</v>
      </c>
      <c r="F69" s="68"/>
      <c r="G69" s="68">
        <f t="shared" si="6"/>
        <v>0</v>
      </c>
      <c r="H69" s="192"/>
      <c r="I69" s="55"/>
      <c r="J69" s="55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92">
        <f>SUM(H69:AL69)</f>
        <v>0</v>
      </c>
      <c r="AN69" s="127">
        <f>AM69-E69</f>
        <v>0</v>
      </c>
    </row>
    <row r="70" spans="1:40" ht="12.75" customHeight="1" thickBot="1">
      <c r="A70" s="565"/>
      <c r="B70" s="566"/>
      <c r="C70" s="581"/>
      <c r="D70" s="8" t="s">
        <v>1</v>
      </c>
      <c r="E70" s="143">
        <v>0</v>
      </c>
      <c r="F70" s="20"/>
      <c r="G70" s="20">
        <f t="shared" si="6"/>
        <v>0</v>
      </c>
      <c r="H70" s="193"/>
      <c r="I70" s="9"/>
      <c r="J70" s="9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87">
        <f>SUM(H70:AL70)</f>
        <v>0</v>
      </c>
      <c r="AN70" s="130">
        <f>AM70-E70</f>
        <v>0</v>
      </c>
    </row>
    <row r="71" spans="1:40" ht="12.75" customHeight="1">
      <c r="A71" s="567">
        <v>15</v>
      </c>
      <c r="B71" s="566"/>
      <c r="C71" s="567" t="s">
        <v>52</v>
      </c>
      <c r="D71" s="10" t="s">
        <v>2</v>
      </c>
      <c r="E71" s="145">
        <v>0</v>
      </c>
      <c r="F71" s="21"/>
      <c r="G71" s="21">
        <f t="shared" si="6"/>
        <v>0</v>
      </c>
      <c r="H71" s="199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91">
        <f>SUM(H71:AL71)</f>
        <v>0</v>
      </c>
      <c r="AN71" s="129">
        <f>AM71-E71</f>
        <v>0</v>
      </c>
    </row>
    <row r="72" spans="1:40" ht="12.75" customHeight="1">
      <c r="A72" s="566"/>
      <c r="B72" s="566"/>
      <c r="C72" s="566"/>
      <c r="D72" s="53" t="s">
        <v>43</v>
      </c>
      <c r="E72" s="146">
        <v>0</v>
      </c>
      <c r="F72" s="68"/>
      <c r="G72" s="68">
        <f t="shared" si="6"/>
        <v>0</v>
      </c>
      <c r="H72" s="192"/>
      <c r="I72" s="55"/>
      <c r="J72" s="55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92">
        <f>SUM(H72:AL72)</f>
        <v>0</v>
      </c>
      <c r="AN72" s="127">
        <f>AM72-E72</f>
        <v>0</v>
      </c>
    </row>
    <row r="73" spans="1:40" ht="12.75" customHeight="1">
      <c r="A73" s="566"/>
      <c r="B73" s="566"/>
      <c r="C73" s="566"/>
      <c r="D73" s="53" t="s">
        <v>46</v>
      </c>
      <c r="E73" s="146">
        <v>0</v>
      </c>
      <c r="F73" s="68"/>
      <c r="G73" s="68">
        <f t="shared" si="6"/>
        <v>0</v>
      </c>
      <c r="H73" s="192"/>
      <c r="I73" s="55"/>
      <c r="J73" s="55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92">
        <f>SUM(H73:AL73)</f>
        <v>0</v>
      </c>
      <c r="AN73" s="127">
        <f>AM73-E73</f>
        <v>0</v>
      </c>
    </row>
    <row r="74" spans="1:40" ht="12.75" customHeight="1">
      <c r="A74" s="566"/>
      <c r="B74" s="566"/>
      <c r="C74" s="566"/>
      <c r="D74" s="53" t="s">
        <v>44</v>
      </c>
      <c r="E74" s="146">
        <v>0</v>
      </c>
      <c r="F74" s="68"/>
      <c r="G74" s="68">
        <f t="shared" si="6"/>
        <v>0</v>
      </c>
      <c r="H74" s="192"/>
      <c r="I74" s="55"/>
      <c r="J74" s="55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92">
        <f>SUM(H74:AL74)</f>
        <v>0</v>
      </c>
      <c r="AN74" s="127">
        <f>AM74-E74</f>
        <v>0</v>
      </c>
    </row>
    <row r="75" spans="1:40" ht="12.75" customHeight="1" thickBot="1">
      <c r="A75" s="565"/>
      <c r="B75" s="566"/>
      <c r="C75" s="565"/>
      <c r="D75" s="8" t="s">
        <v>1</v>
      </c>
      <c r="E75" s="143">
        <v>0</v>
      </c>
      <c r="F75" s="20"/>
      <c r="G75" s="20">
        <f t="shared" si="6"/>
        <v>0</v>
      </c>
      <c r="H75" s="193"/>
      <c r="I75" s="9"/>
      <c r="J75" s="9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87">
        <f>SUM(H75:AL75)</f>
        <v>0</v>
      </c>
      <c r="AN75" s="128">
        <f>AM75-E75</f>
        <v>0</v>
      </c>
    </row>
    <row r="76" spans="1:40" ht="12.75" customHeight="1">
      <c r="A76" s="567">
        <v>16</v>
      </c>
      <c r="B76" s="566"/>
      <c r="C76" s="580" t="s">
        <v>53</v>
      </c>
      <c r="D76" s="4" t="s">
        <v>2</v>
      </c>
      <c r="E76" s="145">
        <v>0</v>
      </c>
      <c r="F76" s="21"/>
      <c r="G76" s="21">
        <f t="shared" si="6"/>
        <v>0</v>
      </c>
      <c r="H76" s="199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91">
        <f>SUM(H76:AL76)</f>
        <v>0</v>
      </c>
      <c r="AN76" s="126">
        <f>AM76-E76</f>
        <v>0</v>
      </c>
    </row>
    <row r="77" spans="1:40" ht="12.75" customHeight="1">
      <c r="A77" s="566"/>
      <c r="B77" s="566"/>
      <c r="C77" s="580"/>
      <c r="D77" s="53" t="s">
        <v>43</v>
      </c>
      <c r="E77" s="146">
        <v>0</v>
      </c>
      <c r="F77" s="68"/>
      <c r="G77" s="68">
        <f t="shared" si="6"/>
        <v>0</v>
      </c>
      <c r="H77" s="192"/>
      <c r="I77" s="55"/>
      <c r="J77" s="55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92">
        <f>SUM(H77:AL77)</f>
        <v>0</v>
      </c>
      <c r="AN77" s="127">
        <f>AM77-E77</f>
        <v>0</v>
      </c>
    </row>
    <row r="78" spans="1:40" ht="12.75" customHeight="1">
      <c r="A78" s="566"/>
      <c r="B78" s="566"/>
      <c r="C78" s="580"/>
      <c r="D78" s="53" t="s">
        <v>46</v>
      </c>
      <c r="E78" s="146">
        <v>0</v>
      </c>
      <c r="F78" s="68"/>
      <c r="G78" s="68">
        <f t="shared" si="6"/>
        <v>0</v>
      </c>
      <c r="H78" s="192"/>
      <c r="I78" s="55"/>
      <c r="J78" s="55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92">
        <f>SUM(H78:AL78)</f>
        <v>0</v>
      </c>
      <c r="AN78" s="127">
        <f>AM78-E78</f>
        <v>0</v>
      </c>
    </row>
    <row r="79" spans="1:40" ht="12.75" customHeight="1">
      <c r="A79" s="566"/>
      <c r="B79" s="566"/>
      <c r="C79" s="580"/>
      <c r="D79" s="53" t="s">
        <v>44</v>
      </c>
      <c r="E79" s="146">
        <v>0</v>
      </c>
      <c r="F79" s="68"/>
      <c r="G79" s="68">
        <f t="shared" si="6"/>
        <v>0</v>
      </c>
      <c r="H79" s="192"/>
      <c r="I79" s="55"/>
      <c r="J79" s="55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92">
        <f>SUM(H79:AL79)</f>
        <v>0</v>
      </c>
      <c r="AN79" s="127">
        <f>AM79-E79</f>
        <v>0</v>
      </c>
    </row>
    <row r="80" spans="1:40" ht="12.75" customHeight="1" thickBot="1">
      <c r="A80" s="565"/>
      <c r="B80" s="565"/>
      <c r="C80" s="581"/>
      <c r="D80" s="8" t="s">
        <v>1</v>
      </c>
      <c r="E80" s="143">
        <v>0</v>
      </c>
      <c r="F80" s="20"/>
      <c r="G80" s="20">
        <f t="shared" si="6"/>
        <v>0</v>
      </c>
      <c r="H80" s="193"/>
      <c r="I80" s="9"/>
      <c r="J80" s="9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87">
        <f>SUM(H80:AL80)</f>
        <v>0</v>
      </c>
      <c r="AN80" s="128">
        <f>AM80-E80</f>
        <v>0</v>
      </c>
    </row>
    <row r="81" spans="1:40" s="38" customFormat="1" ht="23.25" customHeight="1" thickBot="1">
      <c r="A81" s="574" t="s">
        <v>122</v>
      </c>
      <c r="B81" s="575"/>
      <c r="C81" s="575"/>
      <c r="D81" s="576"/>
      <c r="E81" s="137">
        <f>SUM(E61:E80)</f>
        <v>0</v>
      </c>
      <c r="F81" s="137">
        <f t="shared" ref="F81:AN81" si="7">SUM(F61:F80)</f>
        <v>0</v>
      </c>
      <c r="G81" s="137">
        <f t="shared" si="7"/>
        <v>0</v>
      </c>
      <c r="H81" s="137">
        <f t="shared" si="7"/>
        <v>0</v>
      </c>
      <c r="I81" s="137">
        <f t="shared" si="7"/>
        <v>0</v>
      </c>
      <c r="J81" s="137">
        <f t="shared" si="7"/>
        <v>0</v>
      </c>
      <c r="K81" s="137">
        <f t="shared" si="7"/>
        <v>0</v>
      </c>
      <c r="L81" s="137">
        <f t="shared" si="7"/>
        <v>0</v>
      </c>
      <c r="M81" s="137">
        <f t="shared" si="7"/>
        <v>0</v>
      </c>
      <c r="N81" s="137">
        <f t="shared" si="7"/>
        <v>0</v>
      </c>
      <c r="O81" s="137">
        <f t="shared" si="7"/>
        <v>0</v>
      </c>
      <c r="P81" s="137">
        <f t="shared" si="7"/>
        <v>0</v>
      </c>
      <c r="Q81" s="137">
        <f t="shared" si="7"/>
        <v>0</v>
      </c>
      <c r="R81" s="137">
        <f t="shared" si="7"/>
        <v>0</v>
      </c>
      <c r="S81" s="137">
        <f t="shared" si="7"/>
        <v>0</v>
      </c>
      <c r="T81" s="137">
        <f t="shared" si="7"/>
        <v>0</v>
      </c>
      <c r="U81" s="137">
        <f t="shared" si="7"/>
        <v>0</v>
      </c>
      <c r="V81" s="137">
        <f t="shared" si="7"/>
        <v>0</v>
      </c>
      <c r="W81" s="137">
        <f t="shared" si="7"/>
        <v>0</v>
      </c>
      <c r="X81" s="137">
        <f t="shared" si="7"/>
        <v>0</v>
      </c>
      <c r="Y81" s="137">
        <f t="shared" si="7"/>
        <v>0</v>
      </c>
      <c r="Z81" s="137">
        <f t="shared" si="7"/>
        <v>0</v>
      </c>
      <c r="AA81" s="137">
        <f t="shared" si="7"/>
        <v>0</v>
      </c>
      <c r="AB81" s="137">
        <f t="shared" si="7"/>
        <v>0</v>
      </c>
      <c r="AC81" s="137">
        <f t="shared" si="7"/>
        <v>0</v>
      </c>
      <c r="AD81" s="137">
        <f t="shared" si="7"/>
        <v>0</v>
      </c>
      <c r="AE81" s="137">
        <f t="shared" si="7"/>
        <v>0</v>
      </c>
      <c r="AF81" s="137">
        <f t="shared" si="7"/>
        <v>0</v>
      </c>
      <c r="AG81" s="137">
        <f t="shared" si="7"/>
        <v>0</v>
      </c>
      <c r="AH81" s="137">
        <f t="shared" si="7"/>
        <v>0</v>
      </c>
      <c r="AI81" s="137">
        <f t="shared" si="7"/>
        <v>0</v>
      </c>
      <c r="AJ81" s="137">
        <f t="shared" si="7"/>
        <v>0</v>
      </c>
      <c r="AK81" s="137">
        <f t="shared" si="7"/>
        <v>0</v>
      </c>
      <c r="AL81" s="137">
        <f t="shared" si="7"/>
        <v>0</v>
      </c>
      <c r="AM81" s="137">
        <f t="shared" si="7"/>
        <v>0</v>
      </c>
      <c r="AN81" s="137">
        <f t="shared" si="7"/>
        <v>0</v>
      </c>
    </row>
    <row r="82" spans="1:40" ht="13.5" thickBot="1">
      <c r="A82" s="582">
        <v>17</v>
      </c>
      <c r="B82" s="567" t="s">
        <v>45</v>
      </c>
      <c r="C82" s="582" t="s">
        <v>20</v>
      </c>
      <c r="D82" s="10" t="s">
        <v>21</v>
      </c>
      <c r="E82" s="145">
        <v>2016</v>
      </c>
      <c r="F82" s="40"/>
      <c r="G82" s="40">
        <f t="shared" ref="G82:G84" si="8">E82+F82</f>
        <v>2016</v>
      </c>
      <c r="H82" s="10"/>
      <c r="I82" s="22"/>
      <c r="J82" s="22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>
        <v>1440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>
        <v>480</v>
      </c>
      <c r="AJ82" s="41"/>
      <c r="AK82" s="41">
        <v>480</v>
      </c>
      <c r="AL82" s="41"/>
      <c r="AM82" s="91">
        <f>SUM(H82:AL82)</f>
        <v>2400</v>
      </c>
      <c r="AN82" s="126">
        <f>AM82-G82</f>
        <v>384</v>
      </c>
    </row>
    <row r="83" spans="1:40" ht="13.5" thickBot="1">
      <c r="A83" s="582"/>
      <c r="B83" s="566"/>
      <c r="C83" s="582"/>
      <c r="D83" s="8" t="s">
        <v>29</v>
      </c>
      <c r="E83" s="148">
        <v>0</v>
      </c>
      <c r="F83" s="42"/>
      <c r="G83" s="42">
        <f t="shared" si="8"/>
        <v>0</v>
      </c>
      <c r="H83" s="8"/>
      <c r="I83" s="23"/>
      <c r="J83" s="2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>
        <v>16</v>
      </c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>
        <v>10</v>
      </c>
      <c r="AJ83" s="43"/>
      <c r="AK83" s="43"/>
      <c r="AL83" s="43">
        <v>44</v>
      </c>
      <c r="AM83" s="87">
        <f>SUM(H83:AL83)</f>
        <v>70</v>
      </c>
      <c r="AN83" s="130">
        <f>AM83-G83</f>
        <v>70</v>
      </c>
    </row>
    <row r="84" spans="1:40" ht="13.5" thickBot="1">
      <c r="A84" s="189">
        <v>18</v>
      </c>
      <c r="B84" s="566"/>
      <c r="C84" s="198" t="s">
        <v>65</v>
      </c>
      <c r="D84" s="157" t="s">
        <v>21</v>
      </c>
      <c r="E84" s="204">
        <v>0</v>
      </c>
      <c r="F84" s="205"/>
      <c r="G84" s="205">
        <f t="shared" si="8"/>
        <v>0</v>
      </c>
      <c r="H84" s="206"/>
      <c r="I84" s="207"/>
      <c r="J84" s="207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9">
        <f>SUM(H84:AL84)</f>
        <v>0</v>
      </c>
      <c r="AN84" s="210">
        <f>AM84-G84</f>
        <v>0</v>
      </c>
    </row>
    <row r="85" spans="1:40" ht="24" customHeight="1" thickBot="1">
      <c r="A85" s="568" t="s">
        <v>135</v>
      </c>
      <c r="B85" s="569"/>
      <c r="C85" s="569"/>
      <c r="D85" s="570"/>
      <c r="E85" s="211">
        <f>SUM(E82:E84)</f>
        <v>2016</v>
      </c>
      <c r="F85" s="211">
        <f t="shared" ref="F85:AN85" si="9">SUM(F82:F84)</f>
        <v>0</v>
      </c>
      <c r="G85" s="211">
        <f t="shared" si="9"/>
        <v>2016</v>
      </c>
      <c r="H85" s="211">
        <f t="shared" si="9"/>
        <v>0</v>
      </c>
      <c r="I85" s="211">
        <f t="shared" si="9"/>
        <v>0</v>
      </c>
      <c r="J85" s="211">
        <f t="shared" si="9"/>
        <v>0</v>
      </c>
      <c r="K85" s="211">
        <f t="shared" si="9"/>
        <v>0</v>
      </c>
      <c r="L85" s="211">
        <f t="shared" si="9"/>
        <v>0</v>
      </c>
      <c r="M85" s="211">
        <f t="shared" si="9"/>
        <v>0</v>
      </c>
      <c r="N85" s="211">
        <f t="shared" si="9"/>
        <v>0</v>
      </c>
      <c r="O85" s="211">
        <f t="shared" si="9"/>
        <v>0</v>
      </c>
      <c r="P85" s="211">
        <f t="shared" si="9"/>
        <v>0</v>
      </c>
      <c r="Q85" s="211">
        <f t="shared" si="9"/>
        <v>0</v>
      </c>
      <c r="R85" s="211">
        <f t="shared" si="9"/>
        <v>0</v>
      </c>
      <c r="S85" s="211">
        <f t="shared" si="9"/>
        <v>0</v>
      </c>
      <c r="T85" s="211">
        <f t="shared" si="9"/>
        <v>0</v>
      </c>
      <c r="U85" s="211">
        <f t="shared" si="9"/>
        <v>16</v>
      </c>
      <c r="V85" s="211">
        <f t="shared" si="9"/>
        <v>0</v>
      </c>
      <c r="W85" s="211">
        <f t="shared" si="9"/>
        <v>1440</v>
      </c>
      <c r="X85" s="211">
        <f t="shared" si="9"/>
        <v>0</v>
      </c>
      <c r="Y85" s="211">
        <f t="shared" si="9"/>
        <v>0</v>
      </c>
      <c r="Z85" s="211">
        <f t="shared" si="9"/>
        <v>0</v>
      </c>
      <c r="AA85" s="211">
        <f t="shared" si="9"/>
        <v>0</v>
      </c>
      <c r="AB85" s="211">
        <f t="shared" si="9"/>
        <v>0</v>
      </c>
      <c r="AC85" s="211">
        <f t="shared" si="9"/>
        <v>0</v>
      </c>
      <c r="AD85" s="211">
        <f t="shared" si="9"/>
        <v>0</v>
      </c>
      <c r="AE85" s="211">
        <f t="shared" si="9"/>
        <v>0</v>
      </c>
      <c r="AF85" s="211">
        <f t="shared" si="9"/>
        <v>0</v>
      </c>
      <c r="AG85" s="211">
        <f t="shared" si="9"/>
        <v>0</v>
      </c>
      <c r="AH85" s="211">
        <f t="shared" si="9"/>
        <v>0</v>
      </c>
      <c r="AI85" s="211">
        <f t="shared" si="9"/>
        <v>490</v>
      </c>
      <c r="AJ85" s="211">
        <f t="shared" si="9"/>
        <v>0</v>
      </c>
      <c r="AK85" s="211">
        <f t="shared" si="9"/>
        <v>480</v>
      </c>
      <c r="AL85" s="211">
        <f t="shared" si="9"/>
        <v>44</v>
      </c>
      <c r="AM85" s="211">
        <f t="shared" si="9"/>
        <v>2470</v>
      </c>
      <c r="AN85" s="211">
        <f t="shared" si="9"/>
        <v>454</v>
      </c>
    </row>
    <row r="86" spans="1:40">
      <c r="A86" s="566">
        <v>19</v>
      </c>
      <c r="B86" s="583" t="s">
        <v>61</v>
      </c>
      <c r="C86" s="197" t="s">
        <v>61</v>
      </c>
      <c r="D86" s="77" t="s">
        <v>62</v>
      </c>
      <c r="E86" s="150"/>
      <c r="F86" s="76"/>
      <c r="G86" s="76">
        <f t="shared" ref="G86:G106" si="10">E86+F86</f>
        <v>0</v>
      </c>
      <c r="H86" s="4"/>
      <c r="I86" s="77"/>
      <c r="J86" s="77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88">
        <f>SUM(H86:AL86)</f>
        <v>0</v>
      </c>
      <c r="AN86" s="126">
        <f>AM86-G86</f>
        <v>0</v>
      </c>
    </row>
    <row r="87" spans="1:40">
      <c r="A87" s="564"/>
      <c r="B87" s="583"/>
      <c r="C87" s="191" t="s">
        <v>73</v>
      </c>
      <c r="D87" s="59" t="s">
        <v>63</v>
      </c>
      <c r="E87" s="151"/>
      <c r="F87" s="58"/>
      <c r="G87" s="58">
        <f t="shared" si="10"/>
        <v>0</v>
      </c>
      <c r="H87" s="53"/>
      <c r="I87" s="59"/>
      <c r="J87" s="59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92">
        <f>SUM(H87:AL87)</f>
        <v>0</v>
      </c>
      <c r="AN87" s="127">
        <f>AM87-G87</f>
        <v>0</v>
      </c>
    </row>
    <row r="88" spans="1:40" ht="13.5" thickBot="1">
      <c r="A88" s="565"/>
      <c r="B88" s="583"/>
      <c r="C88" s="190"/>
      <c r="D88" s="23" t="s">
        <v>64</v>
      </c>
      <c r="E88" s="148"/>
      <c r="F88" s="42"/>
      <c r="G88" s="42">
        <f t="shared" si="10"/>
        <v>0</v>
      </c>
      <c r="H88" s="8"/>
      <c r="I88" s="23"/>
      <c r="J88" s="2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87">
        <f>SUM(H88:AL88)</f>
        <v>0</v>
      </c>
      <c r="AN88" s="130">
        <f>AM88-G88</f>
        <v>0</v>
      </c>
    </row>
    <row r="89" spans="1:40">
      <c r="A89" s="567">
        <v>20</v>
      </c>
      <c r="B89" s="583"/>
      <c r="C89" s="191" t="s">
        <v>61</v>
      </c>
      <c r="D89" s="22" t="s">
        <v>68</v>
      </c>
      <c r="E89" s="152"/>
      <c r="F89" s="62"/>
      <c r="G89" s="62">
        <f t="shared" si="10"/>
        <v>0</v>
      </c>
      <c r="H89" s="61"/>
      <c r="I89" s="63"/>
      <c r="J89" s="63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94">
        <f>SUM(H89:AL89)</f>
        <v>0</v>
      </c>
      <c r="AN89" s="129">
        <f>AM89-G89</f>
        <v>0</v>
      </c>
    </row>
    <row r="90" spans="1:40">
      <c r="A90" s="564"/>
      <c r="B90" s="583"/>
      <c r="C90" s="191" t="s">
        <v>74</v>
      </c>
      <c r="D90" s="59" t="s">
        <v>69</v>
      </c>
      <c r="E90" s="152"/>
      <c r="F90" s="62"/>
      <c r="G90" s="62">
        <f t="shared" si="10"/>
        <v>0</v>
      </c>
      <c r="H90" s="61"/>
      <c r="I90" s="63"/>
      <c r="J90" s="63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94">
        <f>SUM(H90:AL90)</f>
        <v>0</v>
      </c>
      <c r="AN90" s="127">
        <f>AM90-G90</f>
        <v>0</v>
      </c>
    </row>
    <row r="91" spans="1:40">
      <c r="A91" s="564"/>
      <c r="B91" s="583"/>
      <c r="C91" s="191"/>
      <c r="D91" s="59" t="s">
        <v>70</v>
      </c>
      <c r="E91" s="152"/>
      <c r="F91" s="62"/>
      <c r="G91" s="62">
        <f t="shared" si="10"/>
        <v>0</v>
      </c>
      <c r="H91" s="61"/>
      <c r="I91" s="63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94">
        <f>SUM(H91:AL91)</f>
        <v>0</v>
      </c>
      <c r="AN91" s="127">
        <f>AM91-G91</f>
        <v>0</v>
      </c>
    </row>
    <row r="92" spans="1:40" ht="13.5" thickBot="1">
      <c r="A92" s="565"/>
      <c r="B92" s="583"/>
      <c r="C92" s="190"/>
      <c r="D92" s="23" t="s">
        <v>71</v>
      </c>
      <c r="E92" s="148"/>
      <c r="F92" s="42"/>
      <c r="G92" s="42">
        <f t="shared" si="10"/>
        <v>0</v>
      </c>
      <c r="H92" s="8"/>
      <c r="I92" s="23"/>
      <c r="J92" s="2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87">
        <f>SUM(H92:AL92)</f>
        <v>0</v>
      </c>
      <c r="AN92" s="128">
        <f>AM92-G92</f>
        <v>0</v>
      </c>
    </row>
    <row r="93" spans="1:40">
      <c r="A93" s="197"/>
      <c r="B93" s="583"/>
      <c r="C93" s="197" t="s">
        <v>95</v>
      </c>
      <c r="D93" s="22" t="s">
        <v>97</v>
      </c>
      <c r="E93" s="153">
        <v>0</v>
      </c>
      <c r="F93" s="40">
        <v>22</v>
      </c>
      <c r="G93" s="40">
        <f t="shared" si="10"/>
        <v>22</v>
      </c>
      <c r="H93" s="10"/>
      <c r="I93" s="22"/>
      <c r="J93" s="22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91">
        <f>SUM(H93:AL93)</f>
        <v>0</v>
      </c>
      <c r="AN93" s="129">
        <f>AM93-G93</f>
        <v>-22</v>
      </c>
    </row>
    <row r="94" spans="1:40" ht="13.5" thickBot="1">
      <c r="A94" s="190"/>
      <c r="B94" s="583"/>
      <c r="C94" s="190" t="s">
        <v>96</v>
      </c>
      <c r="D94" s="23" t="s">
        <v>98</v>
      </c>
      <c r="E94" s="148">
        <v>0</v>
      </c>
      <c r="F94" s="42">
        <v>26</v>
      </c>
      <c r="G94" s="42">
        <f t="shared" si="10"/>
        <v>26</v>
      </c>
      <c r="H94" s="8"/>
      <c r="I94" s="23"/>
      <c r="J94" s="2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87">
        <f>SUM(H94:AL94)</f>
        <v>0</v>
      </c>
      <c r="AN94" s="128">
        <f>AM94-G94</f>
        <v>-26</v>
      </c>
    </row>
    <row r="95" spans="1:40">
      <c r="A95" s="197"/>
      <c r="B95" s="583"/>
      <c r="C95" s="199" t="s">
        <v>95</v>
      </c>
      <c r="D95" s="22" t="s">
        <v>105</v>
      </c>
      <c r="E95" s="153">
        <v>0</v>
      </c>
      <c r="F95" s="40"/>
      <c r="G95" s="40">
        <f t="shared" si="10"/>
        <v>0</v>
      </c>
      <c r="H95" s="10"/>
      <c r="I95" s="22"/>
      <c r="J95" s="22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91">
        <f>SUM(H95:AL95)</f>
        <v>0</v>
      </c>
      <c r="AN95" s="129">
        <f>AM95-G95</f>
        <v>0</v>
      </c>
    </row>
    <row r="96" spans="1:40">
      <c r="A96" s="197"/>
      <c r="B96" s="583"/>
      <c r="C96" s="192"/>
      <c r="D96" s="59" t="s">
        <v>106</v>
      </c>
      <c r="E96" s="151">
        <v>0</v>
      </c>
      <c r="F96" s="58"/>
      <c r="G96" s="58">
        <f t="shared" si="10"/>
        <v>0</v>
      </c>
      <c r="H96" s="53"/>
      <c r="I96" s="59"/>
      <c r="J96" s="59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92">
        <f>SUM(H96:AL96)</f>
        <v>0</v>
      </c>
      <c r="AN96" s="127">
        <f>AM96-G96</f>
        <v>0</v>
      </c>
    </row>
    <row r="97" spans="1:40">
      <c r="A97" s="197"/>
      <c r="B97" s="583"/>
      <c r="C97" s="192"/>
      <c r="D97" s="59" t="s">
        <v>107</v>
      </c>
      <c r="E97" s="151">
        <v>0</v>
      </c>
      <c r="F97" s="58"/>
      <c r="G97" s="58">
        <f t="shared" si="10"/>
        <v>0</v>
      </c>
      <c r="H97" s="53"/>
      <c r="I97" s="59"/>
      <c r="J97" s="59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92">
        <f>SUM(H97:AL97)</f>
        <v>0</v>
      </c>
      <c r="AN97" s="127">
        <f>AM97-G97</f>
        <v>0</v>
      </c>
    </row>
    <row r="98" spans="1:40" ht="13.5" thickBot="1">
      <c r="A98" s="197"/>
      <c r="B98" s="583"/>
      <c r="C98" s="193"/>
      <c r="D98" s="23" t="s">
        <v>108</v>
      </c>
      <c r="E98" s="148">
        <v>0</v>
      </c>
      <c r="F98" s="42"/>
      <c r="G98" s="42">
        <f t="shared" si="10"/>
        <v>0</v>
      </c>
      <c r="H98" s="8"/>
      <c r="I98" s="23"/>
      <c r="J98" s="2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87">
        <f>SUM(H98:AL98)</f>
        <v>0</v>
      </c>
      <c r="AN98" s="128">
        <f>AM98-G98</f>
        <v>0</v>
      </c>
    </row>
    <row r="99" spans="1:40">
      <c r="A99" s="199"/>
      <c r="B99" s="583"/>
      <c r="C99" s="199" t="s">
        <v>112</v>
      </c>
      <c r="D99" s="22" t="s">
        <v>113</v>
      </c>
      <c r="E99" s="153">
        <v>0</v>
      </c>
      <c r="F99" s="40"/>
      <c r="G99" s="40">
        <f t="shared" si="10"/>
        <v>0</v>
      </c>
      <c r="H99" s="10"/>
      <c r="I99" s="22"/>
      <c r="J99" s="22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91">
        <f>SUM(H99:AL99)</f>
        <v>0</v>
      </c>
      <c r="AN99" s="129">
        <f>AM99-G99</f>
        <v>0</v>
      </c>
    </row>
    <row r="100" spans="1:40" ht="13.5" thickBot="1">
      <c r="A100" s="193"/>
      <c r="B100" s="583"/>
      <c r="C100" s="193"/>
      <c r="D100" s="23" t="s">
        <v>114</v>
      </c>
      <c r="E100" s="148">
        <v>0</v>
      </c>
      <c r="F100" s="42"/>
      <c r="G100" s="42">
        <f t="shared" si="10"/>
        <v>0</v>
      </c>
      <c r="H100" s="8"/>
      <c r="I100" s="23"/>
      <c r="J100" s="2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87">
        <f>SUM(H100:AL100)</f>
        <v>0</v>
      </c>
      <c r="AN100" s="128">
        <f>AM100-G100</f>
        <v>0</v>
      </c>
    </row>
    <row r="101" spans="1:40">
      <c r="A101" s="183"/>
      <c r="B101" s="583"/>
      <c r="C101" s="199" t="s">
        <v>127</v>
      </c>
      <c r="D101" s="184" t="s">
        <v>128</v>
      </c>
      <c r="E101" s="153">
        <v>0</v>
      </c>
      <c r="F101" s="40"/>
      <c r="G101" s="40">
        <f t="shared" si="10"/>
        <v>0</v>
      </c>
      <c r="H101" s="10"/>
      <c r="I101" s="22"/>
      <c r="J101" s="22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91">
        <f>SUM(H101:AL101)</f>
        <v>0</v>
      </c>
      <c r="AN101" s="129">
        <f>AM101-G101</f>
        <v>0</v>
      </c>
    </row>
    <row r="102" spans="1:40" ht="13.5" thickBot="1">
      <c r="A102" s="139"/>
      <c r="B102" s="583"/>
      <c r="C102" s="193"/>
      <c r="D102" s="187" t="s">
        <v>129</v>
      </c>
      <c r="E102" s="148">
        <v>0</v>
      </c>
      <c r="F102" s="42"/>
      <c r="G102" s="42">
        <f t="shared" si="10"/>
        <v>0</v>
      </c>
      <c r="H102" s="8"/>
      <c r="I102" s="23"/>
      <c r="J102" s="2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87">
        <f>SUM(H102:AL102)</f>
        <v>0</v>
      </c>
      <c r="AN102" s="128">
        <f>AM102-G102</f>
        <v>0</v>
      </c>
    </row>
    <row r="103" spans="1:40">
      <c r="A103" s="139"/>
      <c r="B103" s="583"/>
      <c r="C103" s="194" t="s">
        <v>130</v>
      </c>
      <c r="D103" s="186" t="s">
        <v>131</v>
      </c>
      <c r="E103" s="150">
        <v>0</v>
      </c>
      <c r="F103" s="76"/>
      <c r="G103" s="76">
        <f t="shared" si="10"/>
        <v>0</v>
      </c>
      <c r="H103" s="4"/>
      <c r="I103" s="77"/>
      <c r="J103" s="77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88">
        <f>SUM(H103:AL103)</f>
        <v>0</v>
      </c>
      <c r="AN103" s="126">
        <f>AM103-G103</f>
        <v>0</v>
      </c>
    </row>
    <row r="104" spans="1:40">
      <c r="A104" s="139"/>
      <c r="B104" s="583"/>
      <c r="C104" s="192"/>
      <c r="D104" s="185" t="s">
        <v>132</v>
      </c>
      <c r="E104" s="151">
        <v>0</v>
      </c>
      <c r="F104" s="58"/>
      <c r="G104" s="58">
        <f t="shared" si="10"/>
        <v>0</v>
      </c>
      <c r="H104" s="53"/>
      <c r="I104" s="59"/>
      <c r="J104" s="59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92">
        <f>SUM(H104:AL104)</f>
        <v>0</v>
      </c>
      <c r="AN104" s="127">
        <f>AM104-G104</f>
        <v>0</v>
      </c>
    </row>
    <row r="105" spans="1:40">
      <c r="A105" s="139"/>
      <c r="B105" s="583"/>
      <c r="C105" s="192"/>
      <c r="D105" s="185" t="s">
        <v>133</v>
      </c>
      <c r="E105" s="151">
        <v>0</v>
      </c>
      <c r="F105" s="58"/>
      <c r="G105" s="58">
        <f t="shared" si="10"/>
        <v>0</v>
      </c>
      <c r="H105" s="53"/>
      <c r="I105" s="59"/>
      <c r="J105" s="59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92">
        <f>SUM(H105:AL105)</f>
        <v>0</v>
      </c>
      <c r="AN105" s="127">
        <f>AM105-G105</f>
        <v>0</v>
      </c>
    </row>
    <row r="106" spans="1:40" ht="13.5" thickBot="1">
      <c r="A106" s="50"/>
      <c r="B106" s="583"/>
      <c r="C106" s="193"/>
      <c r="D106" s="188" t="s">
        <v>134</v>
      </c>
      <c r="E106" s="152">
        <v>0</v>
      </c>
      <c r="F106" s="62"/>
      <c r="G106" s="62">
        <f t="shared" si="10"/>
        <v>0</v>
      </c>
      <c r="H106" s="61"/>
      <c r="I106" s="63"/>
      <c r="J106" s="63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94">
        <f>SUM(H106:AL106)</f>
        <v>0</v>
      </c>
      <c r="AN106" s="130">
        <f>AM106-G106</f>
        <v>0</v>
      </c>
    </row>
    <row r="107" spans="1:40" ht="24" customHeight="1" thickBot="1">
      <c r="A107" s="568" t="s">
        <v>123</v>
      </c>
      <c r="B107" s="569"/>
      <c r="C107" s="569"/>
      <c r="D107" s="570"/>
      <c r="E107" s="212">
        <f>SUM(E86:E106)</f>
        <v>0</v>
      </c>
      <c r="F107" s="212">
        <f t="shared" ref="F107:AN107" si="11">SUM(F86:F106)</f>
        <v>48</v>
      </c>
      <c r="G107" s="212">
        <f t="shared" si="11"/>
        <v>48</v>
      </c>
      <c r="H107" s="212">
        <f t="shared" si="11"/>
        <v>0</v>
      </c>
      <c r="I107" s="212">
        <f t="shared" si="11"/>
        <v>0</v>
      </c>
      <c r="J107" s="212">
        <f t="shared" si="11"/>
        <v>0</v>
      </c>
      <c r="K107" s="212">
        <f t="shared" si="11"/>
        <v>0</v>
      </c>
      <c r="L107" s="212">
        <f t="shared" si="11"/>
        <v>0</v>
      </c>
      <c r="M107" s="212">
        <f t="shared" si="11"/>
        <v>0</v>
      </c>
      <c r="N107" s="212">
        <f t="shared" si="11"/>
        <v>0</v>
      </c>
      <c r="O107" s="212">
        <f t="shared" si="11"/>
        <v>0</v>
      </c>
      <c r="P107" s="212">
        <f t="shared" si="11"/>
        <v>0</v>
      </c>
      <c r="Q107" s="212">
        <f t="shared" si="11"/>
        <v>0</v>
      </c>
      <c r="R107" s="212">
        <f t="shared" si="11"/>
        <v>0</v>
      </c>
      <c r="S107" s="212">
        <f t="shared" si="11"/>
        <v>0</v>
      </c>
      <c r="T107" s="212">
        <f t="shared" si="11"/>
        <v>0</v>
      </c>
      <c r="U107" s="212">
        <f t="shared" si="11"/>
        <v>0</v>
      </c>
      <c r="V107" s="212">
        <f t="shared" si="11"/>
        <v>0</v>
      </c>
      <c r="W107" s="212">
        <f t="shared" si="11"/>
        <v>0</v>
      </c>
      <c r="X107" s="212">
        <f t="shared" si="11"/>
        <v>0</v>
      </c>
      <c r="Y107" s="212">
        <f t="shared" si="11"/>
        <v>0</v>
      </c>
      <c r="Z107" s="212">
        <f t="shared" si="11"/>
        <v>0</v>
      </c>
      <c r="AA107" s="212">
        <f t="shared" si="11"/>
        <v>0</v>
      </c>
      <c r="AB107" s="212">
        <f t="shared" si="11"/>
        <v>0</v>
      </c>
      <c r="AC107" s="212">
        <f t="shared" si="11"/>
        <v>0</v>
      </c>
      <c r="AD107" s="212">
        <f t="shared" si="11"/>
        <v>0</v>
      </c>
      <c r="AE107" s="212">
        <f t="shared" si="11"/>
        <v>0</v>
      </c>
      <c r="AF107" s="212">
        <f t="shared" si="11"/>
        <v>0</v>
      </c>
      <c r="AG107" s="212">
        <f t="shared" si="11"/>
        <v>0</v>
      </c>
      <c r="AH107" s="212">
        <f t="shared" si="11"/>
        <v>0</v>
      </c>
      <c r="AI107" s="212">
        <f t="shared" si="11"/>
        <v>0</v>
      </c>
      <c r="AJ107" s="212">
        <f t="shared" si="11"/>
        <v>0</v>
      </c>
      <c r="AK107" s="212">
        <f t="shared" si="11"/>
        <v>0</v>
      </c>
      <c r="AL107" s="212">
        <f t="shared" si="11"/>
        <v>0</v>
      </c>
      <c r="AM107" s="212">
        <f t="shared" si="11"/>
        <v>0</v>
      </c>
      <c r="AN107" s="212">
        <f t="shared" si="11"/>
        <v>-48</v>
      </c>
    </row>
    <row r="108" spans="1:40">
      <c r="A108" s="571">
        <v>21</v>
      </c>
      <c r="B108" s="567" t="s">
        <v>119</v>
      </c>
      <c r="C108" s="199" t="s">
        <v>78</v>
      </c>
      <c r="D108" s="22" t="s">
        <v>75</v>
      </c>
      <c r="E108" s="153">
        <v>0</v>
      </c>
      <c r="F108" s="40">
        <v>20</v>
      </c>
      <c r="G108" s="40">
        <f t="shared" ref="G108:G109" si="12">E108+F108</f>
        <v>20</v>
      </c>
      <c r="H108" s="10"/>
      <c r="I108" s="22"/>
      <c r="J108" s="22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>
        <v>20</v>
      </c>
      <c r="AD108" s="41"/>
      <c r="AE108" s="41"/>
      <c r="AF108" s="41"/>
      <c r="AG108" s="41"/>
      <c r="AH108" s="41"/>
      <c r="AI108" s="41"/>
      <c r="AJ108" s="41"/>
      <c r="AK108" s="41"/>
      <c r="AL108" s="41"/>
      <c r="AM108" s="91">
        <f>SUM(H108:AL108)</f>
        <v>20</v>
      </c>
      <c r="AN108" s="129">
        <f>AM108-G108</f>
        <v>0</v>
      </c>
    </row>
    <row r="109" spans="1:40" ht="13.5" thickBot="1">
      <c r="A109" s="573"/>
      <c r="B109" s="565"/>
      <c r="C109" s="193" t="s">
        <v>79</v>
      </c>
      <c r="D109" s="23" t="s">
        <v>75</v>
      </c>
      <c r="E109" s="148">
        <v>0</v>
      </c>
      <c r="F109" s="42"/>
      <c r="G109" s="42">
        <f t="shared" si="12"/>
        <v>0</v>
      </c>
      <c r="H109" s="8"/>
      <c r="I109" s="23"/>
      <c r="J109" s="2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87">
        <f>SUM(H109:AL109)</f>
        <v>0</v>
      </c>
      <c r="AN109" s="128">
        <f>AM109-G109</f>
        <v>0</v>
      </c>
    </row>
    <row r="110" spans="1:40" ht="21.75" customHeight="1" thickBot="1">
      <c r="A110" s="568" t="s">
        <v>124</v>
      </c>
      <c r="B110" s="569"/>
      <c r="C110" s="569"/>
      <c r="D110" s="570"/>
      <c r="E110" s="212">
        <f>SUM(E108:E109)</f>
        <v>0</v>
      </c>
      <c r="F110" s="212">
        <f t="shared" ref="F110:AN110" si="13">SUM(F108:F109)</f>
        <v>20</v>
      </c>
      <c r="G110" s="212">
        <f t="shared" si="13"/>
        <v>20</v>
      </c>
      <c r="H110" s="212">
        <f t="shared" si="13"/>
        <v>0</v>
      </c>
      <c r="I110" s="212">
        <f t="shared" si="13"/>
        <v>0</v>
      </c>
      <c r="J110" s="212">
        <f t="shared" si="13"/>
        <v>0</v>
      </c>
      <c r="K110" s="212">
        <f t="shared" si="13"/>
        <v>0</v>
      </c>
      <c r="L110" s="212">
        <f t="shared" si="13"/>
        <v>0</v>
      </c>
      <c r="M110" s="212">
        <f t="shared" si="13"/>
        <v>0</v>
      </c>
      <c r="N110" s="212">
        <f t="shared" si="13"/>
        <v>0</v>
      </c>
      <c r="O110" s="212">
        <f t="shared" si="13"/>
        <v>0</v>
      </c>
      <c r="P110" s="212">
        <f t="shared" si="13"/>
        <v>0</v>
      </c>
      <c r="Q110" s="212">
        <f t="shared" si="13"/>
        <v>0</v>
      </c>
      <c r="R110" s="212">
        <f t="shared" si="13"/>
        <v>0</v>
      </c>
      <c r="S110" s="212">
        <f t="shared" si="13"/>
        <v>0</v>
      </c>
      <c r="T110" s="212">
        <f t="shared" si="13"/>
        <v>0</v>
      </c>
      <c r="U110" s="212">
        <f t="shared" si="13"/>
        <v>0</v>
      </c>
      <c r="V110" s="212">
        <f t="shared" si="13"/>
        <v>0</v>
      </c>
      <c r="W110" s="212">
        <f t="shared" si="13"/>
        <v>0</v>
      </c>
      <c r="X110" s="212">
        <f t="shared" si="13"/>
        <v>0</v>
      </c>
      <c r="Y110" s="212">
        <f t="shared" si="13"/>
        <v>0</v>
      </c>
      <c r="Z110" s="212">
        <f t="shared" si="13"/>
        <v>0</v>
      </c>
      <c r="AA110" s="212">
        <f t="shared" si="13"/>
        <v>0</v>
      </c>
      <c r="AB110" s="212">
        <f t="shared" si="13"/>
        <v>0</v>
      </c>
      <c r="AC110" s="212">
        <f t="shared" si="13"/>
        <v>20</v>
      </c>
      <c r="AD110" s="212">
        <f t="shared" si="13"/>
        <v>0</v>
      </c>
      <c r="AE110" s="212">
        <f t="shared" si="13"/>
        <v>0</v>
      </c>
      <c r="AF110" s="212">
        <f t="shared" si="13"/>
        <v>0</v>
      </c>
      <c r="AG110" s="212">
        <f t="shared" si="13"/>
        <v>0</v>
      </c>
      <c r="AH110" s="212">
        <f t="shared" si="13"/>
        <v>0</v>
      </c>
      <c r="AI110" s="212">
        <f t="shared" si="13"/>
        <v>0</v>
      </c>
      <c r="AJ110" s="212">
        <f t="shared" si="13"/>
        <v>0</v>
      </c>
      <c r="AK110" s="212">
        <f t="shared" si="13"/>
        <v>0</v>
      </c>
      <c r="AL110" s="212">
        <f t="shared" si="13"/>
        <v>0</v>
      </c>
      <c r="AM110" s="212">
        <f t="shared" si="13"/>
        <v>20</v>
      </c>
      <c r="AN110" s="212">
        <f t="shared" si="13"/>
        <v>0</v>
      </c>
    </row>
    <row r="111" spans="1:40">
      <c r="A111" s="566">
        <v>22</v>
      </c>
      <c r="B111" s="566" t="s">
        <v>72</v>
      </c>
      <c r="C111" s="577" t="s">
        <v>54</v>
      </c>
      <c r="D111" s="4" t="s">
        <v>56</v>
      </c>
      <c r="E111" s="144"/>
      <c r="F111" s="76"/>
      <c r="G111" s="76">
        <f t="shared" ref="G111:G119" si="14">E111+F111</f>
        <v>0</v>
      </c>
      <c r="H111" s="4"/>
      <c r="I111" s="77"/>
      <c r="J111" s="77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175">
        <f>SUM(H111:AL111)</f>
        <v>0</v>
      </c>
      <c r="AN111" s="126">
        <f>AM111-G111</f>
        <v>0</v>
      </c>
    </row>
    <row r="112" spans="1:40">
      <c r="A112" s="577"/>
      <c r="B112" s="566"/>
      <c r="C112" s="578"/>
      <c r="D112" s="53" t="s">
        <v>21</v>
      </c>
      <c r="E112" s="146"/>
      <c r="F112" s="58"/>
      <c r="G112" s="58">
        <f t="shared" si="14"/>
        <v>0</v>
      </c>
      <c r="H112" s="53"/>
      <c r="I112" s="59"/>
      <c r="J112" s="59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94">
        <f>SUM(H112:AL112)</f>
        <v>0</v>
      </c>
      <c r="AN112" s="127">
        <f>AM112-G112</f>
        <v>0</v>
      </c>
    </row>
    <row r="113" spans="1:40">
      <c r="A113" s="589">
        <v>23</v>
      </c>
      <c r="B113" s="566"/>
      <c r="C113" s="578" t="s">
        <v>55</v>
      </c>
      <c r="D113" s="53" t="s">
        <v>57</v>
      </c>
      <c r="E113" s="146"/>
      <c r="F113" s="58"/>
      <c r="G113" s="58">
        <f t="shared" si="14"/>
        <v>0</v>
      </c>
      <c r="H113" s="53"/>
      <c r="I113" s="59"/>
      <c r="J113" s="59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94">
        <f>SUM(H113:AL113)</f>
        <v>0</v>
      </c>
      <c r="AN113" s="127">
        <f>AM113-G113</f>
        <v>0</v>
      </c>
    </row>
    <row r="114" spans="1:40">
      <c r="A114" s="564"/>
      <c r="B114" s="566"/>
      <c r="C114" s="578"/>
      <c r="D114" s="53" t="s">
        <v>58</v>
      </c>
      <c r="E114" s="151"/>
      <c r="F114" s="58"/>
      <c r="G114" s="58">
        <f t="shared" si="14"/>
        <v>0</v>
      </c>
      <c r="H114" s="53"/>
      <c r="I114" s="59"/>
      <c r="J114" s="59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94">
        <f>SUM(H114:AL114)</f>
        <v>0</v>
      </c>
      <c r="AN114" s="127">
        <f>AM114-G114</f>
        <v>0</v>
      </c>
    </row>
    <row r="115" spans="1:40">
      <c r="A115" s="564"/>
      <c r="B115" s="566"/>
      <c r="C115" s="578"/>
      <c r="D115" s="53" t="s">
        <v>59</v>
      </c>
      <c r="E115" s="146"/>
      <c r="F115" s="58"/>
      <c r="G115" s="58">
        <f t="shared" si="14"/>
        <v>0</v>
      </c>
      <c r="H115" s="53"/>
      <c r="I115" s="59"/>
      <c r="J115" s="59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94">
        <f>SUM(H115:AL115)</f>
        <v>0</v>
      </c>
      <c r="AN115" s="127">
        <f>AM115-G115</f>
        <v>0</v>
      </c>
    </row>
    <row r="116" spans="1:40" ht="13.5" thickBot="1">
      <c r="A116" s="565"/>
      <c r="B116" s="566"/>
      <c r="C116" s="573"/>
      <c r="D116" s="8" t="s">
        <v>60</v>
      </c>
      <c r="E116" s="143"/>
      <c r="F116" s="42"/>
      <c r="G116" s="42">
        <f t="shared" si="14"/>
        <v>0</v>
      </c>
      <c r="H116" s="8"/>
      <c r="I116" s="23"/>
      <c r="J116" s="2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87">
        <f>SUM(H116:AL116)</f>
        <v>0</v>
      </c>
      <c r="AN116" s="128">
        <f>AM116-G116</f>
        <v>0</v>
      </c>
    </row>
    <row r="117" spans="1:40">
      <c r="A117" s="567">
        <v>24</v>
      </c>
      <c r="B117" s="566"/>
      <c r="C117" s="577" t="s">
        <v>66</v>
      </c>
      <c r="D117" s="4" t="s">
        <v>56</v>
      </c>
      <c r="E117" s="146"/>
      <c r="F117" s="58"/>
      <c r="G117" s="58">
        <f t="shared" si="14"/>
        <v>0</v>
      </c>
      <c r="H117" s="53"/>
      <c r="I117" s="59"/>
      <c r="J117" s="59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95">
        <f>SUM(H117:AL117)</f>
        <v>0</v>
      </c>
      <c r="AN117" s="129">
        <f>AM117-G117</f>
        <v>0</v>
      </c>
    </row>
    <row r="118" spans="1:40" ht="13.5" thickBot="1">
      <c r="A118" s="565"/>
      <c r="B118" s="566"/>
      <c r="C118" s="573"/>
      <c r="D118" s="8" t="s">
        <v>21</v>
      </c>
      <c r="E118" s="143"/>
      <c r="F118" s="42"/>
      <c r="G118" s="42">
        <f t="shared" si="14"/>
        <v>0</v>
      </c>
      <c r="H118" s="8"/>
      <c r="I118" s="23"/>
      <c r="J118" s="2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87">
        <f>SUM(H118:AL118)</f>
        <v>0</v>
      </c>
      <c r="AN118" s="128">
        <f>AM118-G118</f>
        <v>0</v>
      </c>
    </row>
    <row r="119" spans="1:40" ht="13.5" thickBot="1">
      <c r="A119" s="200">
        <v>25</v>
      </c>
      <c r="B119" s="565"/>
      <c r="C119" s="200" t="s">
        <v>67</v>
      </c>
      <c r="D119" s="81" t="s">
        <v>57</v>
      </c>
      <c r="E119" s="149"/>
      <c r="F119" s="80"/>
      <c r="G119" s="80">
        <f t="shared" si="14"/>
        <v>0</v>
      </c>
      <c r="H119" s="81"/>
      <c r="I119" s="82"/>
      <c r="J119" s="82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97">
        <f>SUM(H119:AL119)</f>
        <v>0</v>
      </c>
      <c r="AN119" s="132">
        <f>AM119-G119</f>
        <v>0</v>
      </c>
    </row>
    <row r="120" spans="1:40" s="96" customFormat="1" ht="18.75" customHeight="1" thickBot="1">
      <c r="A120" s="574" t="s">
        <v>125</v>
      </c>
      <c r="B120" s="575"/>
      <c r="C120" s="575"/>
      <c r="D120" s="576"/>
      <c r="E120" s="103">
        <f>SUM(E111:E119)</f>
        <v>0</v>
      </c>
      <c r="F120" s="103">
        <f t="shared" ref="F120:AN120" si="15">SUM(F111:F119)</f>
        <v>0</v>
      </c>
      <c r="G120" s="103">
        <f t="shared" si="15"/>
        <v>0</v>
      </c>
      <c r="H120" s="103">
        <f t="shared" si="15"/>
        <v>0</v>
      </c>
      <c r="I120" s="103">
        <f t="shared" si="15"/>
        <v>0</v>
      </c>
      <c r="J120" s="103">
        <f t="shared" si="15"/>
        <v>0</v>
      </c>
      <c r="K120" s="103">
        <f t="shared" si="15"/>
        <v>0</v>
      </c>
      <c r="L120" s="103">
        <f t="shared" si="15"/>
        <v>0</v>
      </c>
      <c r="M120" s="103">
        <f t="shared" si="15"/>
        <v>0</v>
      </c>
      <c r="N120" s="103">
        <f t="shared" si="15"/>
        <v>0</v>
      </c>
      <c r="O120" s="103">
        <f t="shared" si="15"/>
        <v>0</v>
      </c>
      <c r="P120" s="103">
        <f t="shared" si="15"/>
        <v>0</v>
      </c>
      <c r="Q120" s="103">
        <f t="shared" si="15"/>
        <v>0</v>
      </c>
      <c r="R120" s="103">
        <f t="shared" si="15"/>
        <v>0</v>
      </c>
      <c r="S120" s="103">
        <f t="shared" si="15"/>
        <v>0</v>
      </c>
      <c r="T120" s="103">
        <f t="shared" si="15"/>
        <v>0</v>
      </c>
      <c r="U120" s="103">
        <f t="shared" si="15"/>
        <v>0</v>
      </c>
      <c r="V120" s="103">
        <f t="shared" si="15"/>
        <v>0</v>
      </c>
      <c r="W120" s="103">
        <f t="shared" si="15"/>
        <v>0</v>
      </c>
      <c r="X120" s="103">
        <f t="shared" si="15"/>
        <v>0</v>
      </c>
      <c r="Y120" s="103">
        <f t="shared" si="15"/>
        <v>0</v>
      </c>
      <c r="Z120" s="103">
        <f t="shared" si="15"/>
        <v>0</v>
      </c>
      <c r="AA120" s="103">
        <f t="shared" si="15"/>
        <v>0</v>
      </c>
      <c r="AB120" s="103">
        <f t="shared" si="15"/>
        <v>0</v>
      </c>
      <c r="AC120" s="103">
        <f t="shared" si="15"/>
        <v>0</v>
      </c>
      <c r="AD120" s="103">
        <f t="shared" si="15"/>
        <v>0</v>
      </c>
      <c r="AE120" s="103">
        <f t="shared" si="15"/>
        <v>0</v>
      </c>
      <c r="AF120" s="103">
        <f t="shared" si="15"/>
        <v>0</v>
      </c>
      <c r="AG120" s="103">
        <f t="shared" si="15"/>
        <v>0</v>
      </c>
      <c r="AH120" s="103">
        <f t="shared" si="15"/>
        <v>0</v>
      </c>
      <c r="AI120" s="103">
        <f t="shared" si="15"/>
        <v>0</v>
      </c>
      <c r="AJ120" s="103">
        <f t="shared" si="15"/>
        <v>0</v>
      </c>
      <c r="AK120" s="103">
        <f t="shared" si="15"/>
        <v>0</v>
      </c>
      <c r="AL120" s="103">
        <f t="shared" si="15"/>
        <v>0</v>
      </c>
      <c r="AM120" s="103">
        <f t="shared" si="15"/>
        <v>0</v>
      </c>
      <c r="AN120" s="103">
        <f t="shared" si="15"/>
        <v>0</v>
      </c>
    </row>
    <row r="121" spans="1:40" ht="15">
      <c r="A121" s="199">
        <v>11</v>
      </c>
      <c r="B121" s="195"/>
      <c r="C121" s="584" t="s">
        <v>36</v>
      </c>
      <c r="D121" s="10" t="s">
        <v>83</v>
      </c>
      <c r="E121" s="104"/>
      <c r="F121" s="104"/>
      <c r="G121" s="104">
        <f t="shared" ref="G121:G132" si="16">E121+F121</f>
        <v>0</v>
      </c>
      <c r="H121" s="105"/>
      <c r="I121" s="106">
        <v>100</v>
      </c>
      <c r="J121" s="106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8">
        <f>SUM(H121:AL121)</f>
        <v>100</v>
      </c>
      <c r="AN121" s="133">
        <f>AM121-E121</f>
        <v>100</v>
      </c>
    </row>
    <row r="122" spans="1:40" ht="15">
      <c r="A122" s="201">
        <v>12</v>
      </c>
      <c r="B122" s="196"/>
      <c r="C122" s="583"/>
      <c r="D122" s="6" t="s">
        <v>84</v>
      </c>
      <c r="E122" s="109"/>
      <c r="F122" s="109"/>
      <c r="G122" s="123">
        <f t="shared" si="16"/>
        <v>0</v>
      </c>
      <c r="H122" s="110"/>
      <c r="I122" s="111">
        <v>112</v>
      </c>
      <c r="J122" s="111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3">
        <f>SUM(H122:AL122)</f>
        <v>112</v>
      </c>
      <c r="AN122" s="134">
        <f>AM122-E122</f>
        <v>112</v>
      </c>
    </row>
    <row r="123" spans="1:40" ht="15">
      <c r="A123" s="201">
        <v>13</v>
      </c>
      <c r="B123" s="196"/>
      <c r="C123" s="583"/>
      <c r="D123" s="6" t="s">
        <v>85</v>
      </c>
      <c r="E123" s="109"/>
      <c r="F123" s="109"/>
      <c r="G123" s="123">
        <f t="shared" si="16"/>
        <v>0</v>
      </c>
      <c r="H123" s="110"/>
      <c r="I123" s="111">
        <v>8</v>
      </c>
      <c r="J123" s="111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3">
        <f>SUM(H123:AL123)</f>
        <v>8</v>
      </c>
      <c r="AN123" s="134">
        <f>AM123-E123</f>
        <v>8</v>
      </c>
    </row>
    <row r="124" spans="1:40" ht="15">
      <c r="A124" s="201">
        <v>14</v>
      </c>
      <c r="B124" s="196"/>
      <c r="C124" s="583"/>
      <c r="D124" s="6" t="s">
        <v>86</v>
      </c>
      <c r="E124" s="109"/>
      <c r="F124" s="109"/>
      <c r="G124" s="123">
        <f t="shared" si="16"/>
        <v>0</v>
      </c>
      <c r="H124" s="110"/>
      <c r="I124" s="111">
        <v>20</v>
      </c>
      <c r="J124" s="111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3">
        <f>SUM(H124:AL124)</f>
        <v>20</v>
      </c>
      <c r="AN124" s="134">
        <f>AM124-E124</f>
        <v>20</v>
      </c>
    </row>
    <row r="125" spans="1:40" ht="15">
      <c r="A125" s="47">
        <v>15</v>
      </c>
      <c r="B125" s="196"/>
      <c r="C125" s="583"/>
      <c r="D125" s="48" t="s">
        <v>87</v>
      </c>
      <c r="E125" s="114"/>
      <c r="F125" s="114"/>
      <c r="G125" s="124">
        <f t="shared" si="16"/>
        <v>0</v>
      </c>
      <c r="H125" s="115"/>
      <c r="I125" s="116"/>
      <c r="J125" s="116">
        <v>200</v>
      </c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3">
        <f>SUM(H125:AL125)</f>
        <v>200</v>
      </c>
      <c r="AN125" s="134">
        <f>AM125-E125</f>
        <v>200</v>
      </c>
    </row>
    <row r="126" spans="1:40" ht="15">
      <c r="A126" s="201">
        <v>16</v>
      </c>
      <c r="B126" s="196"/>
      <c r="C126" s="583"/>
      <c r="D126" s="6" t="s">
        <v>88</v>
      </c>
      <c r="E126" s="109"/>
      <c r="F126" s="109"/>
      <c r="G126" s="123">
        <f t="shared" si="16"/>
        <v>0</v>
      </c>
      <c r="H126" s="110"/>
      <c r="I126" s="111"/>
      <c r="J126" s="111">
        <v>35</v>
      </c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3">
        <f>SUM(H126:AL126)</f>
        <v>35</v>
      </c>
      <c r="AN126" s="134">
        <f>AM126-E126</f>
        <v>35</v>
      </c>
    </row>
    <row r="127" spans="1:40" ht="15">
      <c r="A127" s="47">
        <v>17</v>
      </c>
      <c r="B127" s="196"/>
      <c r="C127" s="583"/>
      <c r="D127" s="6" t="s">
        <v>89</v>
      </c>
      <c r="E127" s="109"/>
      <c r="F127" s="109"/>
      <c r="G127" s="123">
        <f t="shared" si="16"/>
        <v>0</v>
      </c>
      <c r="H127" s="110"/>
      <c r="I127" s="111"/>
      <c r="J127" s="111">
        <v>210</v>
      </c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3">
        <f>SUM(H127:AL127)</f>
        <v>210</v>
      </c>
      <c r="AN127" s="134">
        <f>AM127-E127</f>
        <v>210</v>
      </c>
    </row>
    <row r="128" spans="1:40" ht="15">
      <c r="A128" s="201">
        <v>18</v>
      </c>
      <c r="B128" s="196"/>
      <c r="C128" s="583"/>
      <c r="D128" s="6" t="s">
        <v>90</v>
      </c>
      <c r="E128" s="109"/>
      <c r="F128" s="109"/>
      <c r="G128" s="123">
        <f t="shared" si="16"/>
        <v>0</v>
      </c>
      <c r="H128" s="110"/>
      <c r="I128" s="111"/>
      <c r="J128" s="111">
        <v>18</v>
      </c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3">
        <f>SUM(H128:AL128)</f>
        <v>18</v>
      </c>
      <c r="AN128" s="134">
        <f>AM128-E128</f>
        <v>18</v>
      </c>
    </row>
    <row r="129" spans="1:40" ht="15">
      <c r="A129" s="47">
        <v>19</v>
      </c>
      <c r="B129" s="196"/>
      <c r="C129" s="583"/>
      <c r="D129" s="6" t="s">
        <v>91</v>
      </c>
      <c r="E129" s="109"/>
      <c r="F129" s="109"/>
      <c r="G129" s="123">
        <f t="shared" si="16"/>
        <v>0</v>
      </c>
      <c r="H129" s="110"/>
      <c r="I129" s="111"/>
      <c r="J129" s="111"/>
      <c r="K129" s="112">
        <v>250</v>
      </c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3">
        <f>SUM(H129:AL129)</f>
        <v>250</v>
      </c>
      <c r="AN129" s="134">
        <f>AM129-E129</f>
        <v>250</v>
      </c>
    </row>
    <row r="130" spans="1:40" ht="15">
      <c r="A130" s="201">
        <v>20</v>
      </c>
      <c r="B130" s="196"/>
      <c r="C130" s="583"/>
      <c r="D130" s="46" t="s">
        <v>92</v>
      </c>
      <c r="E130" s="109"/>
      <c r="F130" s="109"/>
      <c r="G130" s="123">
        <f t="shared" si="16"/>
        <v>0</v>
      </c>
      <c r="H130" s="110"/>
      <c r="I130" s="111"/>
      <c r="J130" s="111"/>
      <c r="K130" s="112"/>
      <c r="L130" s="112"/>
      <c r="M130" s="112"/>
      <c r="N130" s="112">
        <v>90</v>
      </c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3">
        <f>SUM(H130:AL130)</f>
        <v>90</v>
      </c>
      <c r="AN130" s="134">
        <f>AM130-E130</f>
        <v>90</v>
      </c>
    </row>
    <row r="131" spans="1:40" ht="15">
      <c r="A131" s="47">
        <v>21</v>
      </c>
      <c r="B131" s="196"/>
      <c r="C131" s="583"/>
      <c r="D131" s="46" t="s">
        <v>93</v>
      </c>
      <c r="E131" s="109"/>
      <c r="F131" s="109"/>
      <c r="G131" s="123">
        <f t="shared" si="16"/>
        <v>0</v>
      </c>
      <c r="H131" s="110"/>
      <c r="I131" s="111"/>
      <c r="J131" s="111"/>
      <c r="K131" s="112"/>
      <c r="L131" s="112"/>
      <c r="M131" s="112"/>
      <c r="N131" s="112">
        <v>1</v>
      </c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3">
        <f>SUM(H131:AL131)</f>
        <v>1</v>
      </c>
      <c r="AN131" s="134">
        <f>AM131-E131</f>
        <v>1</v>
      </c>
    </row>
    <row r="132" spans="1:40" ht="15">
      <c r="A132" s="201">
        <v>22</v>
      </c>
      <c r="B132" s="196"/>
      <c r="C132" s="583"/>
      <c r="D132" s="46" t="s">
        <v>94</v>
      </c>
      <c r="E132" s="109"/>
      <c r="F132" s="109"/>
      <c r="G132" s="123">
        <f t="shared" si="16"/>
        <v>0</v>
      </c>
      <c r="H132" s="110"/>
      <c r="I132" s="111"/>
      <c r="J132" s="111"/>
      <c r="K132" s="112"/>
      <c r="L132" s="112"/>
      <c r="M132" s="112"/>
      <c r="N132" s="112"/>
      <c r="O132" s="112"/>
      <c r="P132" s="112">
        <v>150</v>
      </c>
      <c r="Q132" s="112">
        <v>198</v>
      </c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3">
        <f>SUM(H132:AL132)</f>
        <v>348</v>
      </c>
      <c r="AN132" s="134">
        <f>AM132-E132</f>
        <v>348</v>
      </c>
    </row>
    <row r="133" spans="1:40" ht="17.25" customHeight="1" thickBot="1">
      <c r="A133" s="585" t="s">
        <v>39</v>
      </c>
      <c r="B133" s="586"/>
      <c r="C133" s="586"/>
      <c r="D133" s="587"/>
      <c r="E133" s="100">
        <f>SUM(E121:E132)</f>
        <v>0</v>
      </c>
      <c r="F133" s="100"/>
      <c r="G133" s="125"/>
      <c r="H133" s="101">
        <f t="shared" ref="H133:AN133" si="17">SUM(H121:H132)</f>
        <v>0</v>
      </c>
      <c r="I133" s="101">
        <f t="shared" si="17"/>
        <v>240</v>
      </c>
      <c r="J133" s="101">
        <f t="shared" si="17"/>
        <v>463</v>
      </c>
      <c r="K133" s="101">
        <f t="shared" si="17"/>
        <v>250</v>
      </c>
      <c r="L133" s="101">
        <f t="shared" si="17"/>
        <v>0</v>
      </c>
      <c r="M133" s="101">
        <f t="shared" si="17"/>
        <v>0</v>
      </c>
      <c r="N133" s="101">
        <f t="shared" si="17"/>
        <v>91</v>
      </c>
      <c r="O133" s="101">
        <f t="shared" si="17"/>
        <v>0</v>
      </c>
      <c r="P133" s="101">
        <f t="shared" si="17"/>
        <v>150</v>
      </c>
      <c r="Q133" s="101">
        <f t="shared" si="17"/>
        <v>198</v>
      </c>
      <c r="R133" s="101">
        <f t="shared" si="17"/>
        <v>0</v>
      </c>
      <c r="S133" s="101">
        <f t="shared" si="17"/>
        <v>0</v>
      </c>
      <c r="T133" s="101">
        <f t="shared" si="17"/>
        <v>0</v>
      </c>
      <c r="U133" s="101">
        <f t="shared" si="17"/>
        <v>0</v>
      </c>
      <c r="V133" s="101">
        <f t="shared" si="17"/>
        <v>0</v>
      </c>
      <c r="W133" s="101">
        <f t="shared" si="17"/>
        <v>0</v>
      </c>
      <c r="X133" s="101">
        <f t="shared" si="17"/>
        <v>0</v>
      </c>
      <c r="Y133" s="101">
        <f t="shared" si="17"/>
        <v>0</v>
      </c>
      <c r="Z133" s="101">
        <f t="shared" si="17"/>
        <v>0</v>
      </c>
      <c r="AA133" s="101">
        <f t="shared" si="17"/>
        <v>0</v>
      </c>
      <c r="AB133" s="101">
        <f t="shared" si="17"/>
        <v>0</v>
      </c>
      <c r="AC133" s="101">
        <f t="shared" si="17"/>
        <v>0</v>
      </c>
      <c r="AD133" s="101">
        <f t="shared" si="17"/>
        <v>0</v>
      </c>
      <c r="AE133" s="101">
        <f t="shared" si="17"/>
        <v>0</v>
      </c>
      <c r="AF133" s="101">
        <f t="shared" si="17"/>
        <v>0</v>
      </c>
      <c r="AG133" s="101">
        <f t="shared" si="17"/>
        <v>0</v>
      </c>
      <c r="AH133" s="101">
        <f t="shared" si="17"/>
        <v>0</v>
      </c>
      <c r="AI133" s="101">
        <f t="shared" si="17"/>
        <v>0</v>
      </c>
      <c r="AJ133" s="101">
        <f t="shared" si="17"/>
        <v>0</v>
      </c>
      <c r="AK133" s="101">
        <f t="shared" si="17"/>
        <v>0</v>
      </c>
      <c r="AL133" s="101">
        <f t="shared" si="17"/>
        <v>0</v>
      </c>
      <c r="AM133" s="101">
        <f t="shared" si="17"/>
        <v>1392</v>
      </c>
      <c r="AN133" s="135">
        <f t="shared" si="17"/>
        <v>1392</v>
      </c>
    </row>
    <row r="134" spans="1:40" s="38" customFormat="1" ht="21.75" customHeight="1" thickBot="1">
      <c r="A134" s="588" t="s">
        <v>0</v>
      </c>
      <c r="B134" s="588"/>
      <c r="C134" s="588"/>
      <c r="D134" s="588"/>
      <c r="E134" s="119">
        <f>E36+E44+E60+E81+E85+E107+E110+E120+E133</f>
        <v>2513</v>
      </c>
      <c r="F134" s="119">
        <f t="shared" ref="F134:AN134" si="18">F36+F44+F60+F81+F85+F107+F110+F120+F133</f>
        <v>68</v>
      </c>
      <c r="G134" s="119">
        <f t="shared" si="18"/>
        <v>2581</v>
      </c>
      <c r="H134" s="119">
        <f t="shared" si="18"/>
        <v>0</v>
      </c>
      <c r="I134" s="119">
        <f t="shared" si="18"/>
        <v>240</v>
      </c>
      <c r="J134" s="119">
        <f t="shared" si="18"/>
        <v>463</v>
      </c>
      <c r="K134" s="119">
        <f t="shared" si="18"/>
        <v>250</v>
      </c>
      <c r="L134" s="119">
        <f t="shared" si="18"/>
        <v>0</v>
      </c>
      <c r="M134" s="119">
        <f t="shared" si="18"/>
        <v>0</v>
      </c>
      <c r="N134" s="119">
        <f t="shared" si="18"/>
        <v>91</v>
      </c>
      <c r="O134" s="119">
        <f t="shared" si="18"/>
        <v>25</v>
      </c>
      <c r="P134" s="119">
        <f t="shared" si="18"/>
        <v>182</v>
      </c>
      <c r="Q134" s="119">
        <f t="shared" si="18"/>
        <v>232</v>
      </c>
      <c r="R134" s="119">
        <f t="shared" si="18"/>
        <v>1</v>
      </c>
      <c r="S134" s="119">
        <f t="shared" si="18"/>
        <v>0</v>
      </c>
      <c r="T134" s="119">
        <f t="shared" si="18"/>
        <v>0</v>
      </c>
      <c r="U134" s="119">
        <f t="shared" si="18"/>
        <v>19</v>
      </c>
      <c r="V134" s="119">
        <f t="shared" si="18"/>
        <v>20</v>
      </c>
      <c r="W134" s="119">
        <f t="shared" si="18"/>
        <v>1489</v>
      </c>
      <c r="X134" s="119">
        <f t="shared" si="18"/>
        <v>24</v>
      </c>
      <c r="Y134" s="119">
        <f t="shared" si="18"/>
        <v>14</v>
      </c>
      <c r="Z134" s="119">
        <f t="shared" si="18"/>
        <v>0</v>
      </c>
      <c r="AA134" s="119">
        <f t="shared" si="18"/>
        <v>0</v>
      </c>
      <c r="AB134" s="119">
        <f t="shared" si="18"/>
        <v>18</v>
      </c>
      <c r="AC134" s="119">
        <f t="shared" si="18"/>
        <v>20</v>
      </c>
      <c r="AD134" s="119">
        <f t="shared" si="18"/>
        <v>0</v>
      </c>
      <c r="AE134" s="119">
        <f t="shared" si="18"/>
        <v>37</v>
      </c>
      <c r="AF134" s="119">
        <f t="shared" si="18"/>
        <v>69</v>
      </c>
      <c r="AG134" s="119">
        <f t="shared" si="18"/>
        <v>0</v>
      </c>
      <c r="AH134" s="119">
        <f t="shared" si="18"/>
        <v>0</v>
      </c>
      <c r="AI134" s="119">
        <f t="shared" si="18"/>
        <v>490</v>
      </c>
      <c r="AJ134" s="119">
        <f t="shared" si="18"/>
        <v>0</v>
      </c>
      <c r="AK134" s="119">
        <f t="shared" si="18"/>
        <v>480</v>
      </c>
      <c r="AL134" s="119">
        <f t="shared" si="18"/>
        <v>44</v>
      </c>
      <c r="AM134" s="119">
        <f t="shared" si="18"/>
        <v>4208</v>
      </c>
      <c r="AN134" s="119">
        <f t="shared" si="18"/>
        <v>1627</v>
      </c>
    </row>
    <row r="135" spans="1:40">
      <c r="A135" s="120"/>
      <c r="B135" s="120"/>
      <c r="C135" s="120"/>
      <c r="D135" s="120"/>
      <c r="E135" s="120"/>
      <c r="F135" s="120"/>
      <c r="G135" s="120"/>
      <c r="H135" s="120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</row>
    <row r="136" spans="1:40">
      <c r="AM136" s="159">
        <f>AM44+AM60+AM81+AM107+AM110</f>
        <v>93</v>
      </c>
    </row>
    <row r="138" spans="1:40">
      <c r="D138" t="s">
        <v>109</v>
      </c>
      <c r="AM138" s="159">
        <f>AM44+AM81+AM93+AM94+AM95+AM96+AM97+AM98+AM108</f>
        <v>93</v>
      </c>
    </row>
  </sheetData>
  <mergeCells count="75">
    <mergeCell ref="A120:D120"/>
    <mergeCell ref="C121:C132"/>
    <mergeCell ref="A133:D133"/>
    <mergeCell ref="A134:D134"/>
    <mergeCell ref="A110:D110"/>
    <mergeCell ref="A111:A112"/>
    <mergeCell ref="B111:B119"/>
    <mergeCell ref="C111:C112"/>
    <mergeCell ref="A113:A116"/>
    <mergeCell ref="C113:C116"/>
    <mergeCell ref="A117:A118"/>
    <mergeCell ref="C117:C118"/>
    <mergeCell ref="A108:A109"/>
    <mergeCell ref="B108:B109"/>
    <mergeCell ref="A76:A80"/>
    <mergeCell ref="C76:C80"/>
    <mergeCell ref="A81:D81"/>
    <mergeCell ref="A82:A83"/>
    <mergeCell ref="B82:B84"/>
    <mergeCell ref="C82:C83"/>
    <mergeCell ref="A85:D85"/>
    <mergeCell ref="A86:A88"/>
    <mergeCell ref="B86:B106"/>
    <mergeCell ref="A89:A92"/>
    <mergeCell ref="A107:D107"/>
    <mergeCell ref="A60:D60"/>
    <mergeCell ref="A61:A65"/>
    <mergeCell ref="B61:B80"/>
    <mergeCell ref="C61:C65"/>
    <mergeCell ref="A66:A70"/>
    <mergeCell ref="C66:C70"/>
    <mergeCell ref="A71:A75"/>
    <mergeCell ref="C71:C75"/>
    <mergeCell ref="A45:A46"/>
    <mergeCell ref="B45:B59"/>
    <mergeCell ref="C45:C46"/>
    <mergeCell ref="A47:A48"/>
    <mergeCell ref="C47:C48"/>
    <mergeCell ref="C49:C50"/>
    <mergeCell ref="C51:C52"/>
    <mergeCell ref="C53:C59"/>
    <mergeCell ref="A36:D36"/>
    <mergeCell ref="A41:A43"/>
    <mergeCell ref="B41:B43"/>
    <mergeCell ref="C41:C43"/>
    <mergeCell ref="A44:D44"/>
    <mergeCell ref="A37:A38"/>
    <mergeCell ref="B37:B40"/>
    <mergeCell ref="C37:C38"/>
    <mergeCell ref="A39:A40"/>
    <mergeCell ref="C39:C40"/>
    <mergeCell ref="AN8:AN9"/>
    <mergeCell ref="A10:A13"/>
    <mergeCell ref="B10:B35"/>
    <mergeCell ref="C10:C13"/>
    <mergeCell ref="A14:A19"/>
    <mergeCell ref="C14:C19"/>
    <mergeCell ref="A20:A23"/>
    <mergeCell ref="C20:C23"/>
    <mergeCell ref="A24:A27"/>
    <mergeCell ref="C24:C27"/>
    <mergeCell ref="A28:A33"/>
    <mergeCell ref="C28:C33"/>
    <mergeCell ref="A34:A35"/>
    <mergeCell ref="C34:C35"/>
    <mergeCell ref="A4:AM4"/>
    <mergeCell ref="A8:A9"/>
    <mergeCell ref="C8:C9"/>
    <mergeCell ref="D8:D9"/>
    <mergeCell ref="E8:E9"/>
    <mergeCell ref="F8:F9"/>
    <mergeCell ref="G8:G9"/>
    <mergeCell ref="H8:AL8"/>
    <mergeCell ref="AM8:AM9"/>
    <mergeCell ref="B6:C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22"/>
  <sheetViews>
    <sheetView topLeftCell="A188" zoomScale="70" zoomScaleNormal="70" workbookViewId="0">
      <selection activeCell="AR12" sqref="AR12:AR13"/>
    </sheetView>
  </sheetViews>
  <sheetFormatPr defaultRowHeight="12.75"/>
  <cols>
    <col min="1" max="1" width="4" customWidth="1"/>
    <col min="2" max="2" width="19.5703125" customWidth="1"/>
    <col min="3" max="3" width="27" customWidth="1"/>
    <col min="4" max="4" width="46.5703125" customWidth="1"/>
    <col min="5" max="5" width="9.42578125" customWidth="1"/>
    <col min="6" max="6" width="10" hidden="1" customWidth="1"/>
    <col min="7" max="7" width="8.7109375" hidden="1" customWidth="1"/>
    <col min="8" max="8" width="14" customWidth="1"/>
    <col min="9" max="9" width="9.7109375" hidden="1" customWidth="1"/>
    <col min="10" max="11" width="8.7109375" hidden="1" customWidth="1"/>
    <col min="12" max="13" width="0.85546875" hidden="1" customWidth="1"/>
    <col min="14" max="16" width="9.140625" hidden="1" customWidth="1"/>
    <col min="17" max="18" width="8.140625" hidden="1" customWidth="1"/>
    <col min="19" max="20" width="10.42578125" hidden="1" customWidth="1"/>
    <col min="21" max="21" width="0.5703125" hidden="1" customWidth="1"/>
    <col min="22" max="23" width="9.140625" hidden="1" customWidth="1"/>
    <col min="24" max="26" width="8.140625" hidden="1" customWidth="1"/>
    <col min="27" max="28" width="0.5703125" hidden="1" customWidth="1"/>
    <col min="29" max="30" width="8.7109375" hidden="1" customWidth="1"/>
    <col min="31" max="31" width="7.85546875" hidden="1" customWidth="1"/>
    <col min="32" max="33" width="8.85546875" hidden="1" customWidth="1"/>
    <col min="34" max="35" width="0.5703125" hidden="1" customWidth="1"/>
    <col min="36" max="36" width="7.5703125" hidden="1" customWidth="1"/>
    <col min="37" max="37" width="8" hidden="1" customWidth="1"/>
    <col min="38" max="38" width="7.28515625" hidden="1" customWidth="1"/>
    <col min="39" max="39" width="8.28515625" hidden="1" customWidth="1"/>
    <col min="40" max="40" width="10.42578125" customWidth="1"/>
    <col min="41" max="41" width="10.85546875" bestFit="1" customWidth="1"/>
    <col min="42" max="42" width="9.28515625" hidden="1" customWidth="1"/>
    <col min="43" max="43" width="53.5703125" hidden="1" customWidth="1"/>
  </cols>
  <sheetData>
    <row r="1" spans="1:43" ht="15">
      <c r="A1" s="1" t="s">
        <v>8</v>
      </c>
      <c r="B1" s="3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</row>
    <row r="5" spans="1:43" ht="18.75">
      <c r="A5" s="514"/>
      <c r="B5" s="45"/>
      <c r="C5" s="122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  <c r="AN5" s="514"/>
    </row>
    <row r="6" spans="1:43" ht="18.75">
      <c r="A6" s="611" t="s">
        <v>261</v>
      </c>
      <c r="B6" s="611"/>
      <c r="C6" s="611"/>
      <c r="D6" s="45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</row>
    <row r="7" spans="1:43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236"/>
    </row>
    <row r="8" spans="1:43" ht="15.75" customHeight="1">
      <c r="A8" s="593" t="s">
        <v>10</v>
      </c>
      <c r="B8" s="594" t="s">
        <v>152</v>
      </c>
      <c r="C8" s="593" t="s">
        <v>3</v>
      </c>
      <c r="D8" s="593" t="s">
        <v>11</v>
      </c>
      <c r="E8" s="602" t="s">
        <v>41</v>
      </c>
      <c r="F8" s="557" t="s">
        <v>151</v>
      </c>
      <c r="G8" s="557" t="s">
        <v>42</v>
      </c>
      <c r="H8" s="557" t="s">
        <v>153</v>
      </c>
      <c r="I8" s="559" t="s">
        <v>12</v>
      </c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603"/>
      <c r="AN8" s="604" t="s">
        <v>157</v>
      </c>
      <c r="AO8" s="595" t="s">
        <v>102</v>
      </c>
      <c r="AP8" s="597" t="s">
        <v>154</v>
      </c>
      <c r="AQ8" s="599" t="s">
        <v>155</v>
      </c>
    </row>
    <row r="9" spans="1:43" ht="45" customHeight="1" thickBot="1">
      <c r="A9" s="555"/>
      <c r="B9" s="555"/>
      <c r="C9" s="555"/>
      <c r="D9" s="555"/>
      <c r="E9" s="555"/>
      <c r="F9" s="558"/>
      <c r="G9" s="558"/>
      <c r="H9" s="558"/>
      <c r="I9" s="515">
        <v>1</v>
      </c>
      <c r="J9" s="515">
        <v>2</v>
      </c>
      <c r="K9" s="515">
        <v>3</v>
      </c>
      <c r="L9" s="515">
        <v>4</v>
      </c>
      <c r="M9" s="515">
        <v>5</v>
      </c>
      <c r="N9" s="515">
        <v>6</v>
      </c>
      <c r="O9" s="515">
        <v>7</v>
      </c>
      <c r="P9" s="515">
        <v>8</v>
      </c>
      <c r="Q9" s="515">
        <v>9</v>
      </c>
      <c r="R9" s="515">
        <v>10</v>
      </c>
      <c r="S9" s="515">
        <v>11</v>
      </c>
      <c r="T9" s="515">
        <v>12</v>
      </c>
      <c r="U9" s="515">
        <v>13</v>
      </c>
      <c r="V9" s="515">
        <v>14</v>
      </c>
      <c r="W9" s="515">
        <v>15</v>
      </c>
      <c r="X9" s="515">
        <v>16</v>
      </c>
      <c r="Y9" s="515">
        <v>17</v>
      </c>
      <c r="Z9" s="515">
        <v>18</v>
      </c>
      <c r="AA9" s="515">
        <v>19</v>
      </c>
      <c r="AB9" s="515">
        <v>20</v>
      </c>
      <c r="AC9" s="515">
        <v>21</v>
      </c>
      <c r="AD9" s="515">
        <v>22</v>
      </c>
      <c r="AE9" s="515">
        <v>23</v>
      </c>
      <c r="AF9" s="515">
        <v>24</v>
      </c>
      <c r="AG9" s="515">
        <v>25</v>
      </c>
      <c r="AH9" s="515">
        <v>26</v>
      </c>
      <c r="AI9" s="515">
        <v>27</v>
      </c>
      <c r="AJ9" s="515">
        <v>28</v>
      </c>
      <c r="AK9" s="515">
        <v>29</v>
      </c>
      <c r="AL9" s="515">
        <v>30</v>
      </c>
      <c r="AM9" s="237">
        <v>31</v>
      </c>
      <c r="AN9" s="605"/>
      <c r="AO9" s="596"/>
      <c r="AP9" s="598"/>
      <c r="AQ9" s="600"/>
    </row>
    <row r="10" spans="1:43" ht="13.5" thickTop="1">
      <c r="A10" s="563">
        <v>1</v>
      </c>
      <c r="B10" s="601" t="s">
        <v>115</v>
      </c>
      <c r="C10" s="563" t="s">
        <v>6</v>
      </c>
      <c r="D10" s="24" t="s">
        <v>24</v>
      </c>
      <c r="E10" s="238">
        <v>0</v>
      </c>
      <c r="F10" s="238">
        <v>0</v>
      </c>
      <c r="G10" s="239">
        <v>0</v>
      </c>
      <c r="H10" s="239">
        <f>E10+F10+G10</f>
        <v>0</v>
      </c>
      <c r="I10" s="25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40"/>
      <c r="AN10" s="241">
        <f>SUM(I10:AM10)</f>
        <v>0</v>
      </c>
      <c r="AO10" s="242">
        <f>AN10-H10</f>
        <v>0</v>
      </c>
      <c r="AP10" s="243" t="e">
        <f>AN10/H10</f>
        <v>#DIV/0!</v>
      </c>
      <c r="AQ10" s="244"/>
    </row>
    <row r="11" spans="1:43">
      <c r="A11" s="566"/>
      <c r="B11" s="591"/>
      <c r="C11" s="566"/>
      <c r="D11" s="53" t="s">
        <v>23</v>
      </c>
      <c r="E11" s="245">
        <v>0</v>
      </c>
      <c r="F11" s="245">
        <v>0</v>
      </c>
      <c r="G11" s="246">
        <v>0</v>
      </c>
      <c r="H11" s="246">
        <f t="shared" ref="H11:H35" si="0">E11+F11+G11</f>
        <v>0</v>
      </c>
      <c r="I11" s="505">
        <v>3</v>
      </c>
      <c r="J11" s="55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47"/>
      <c r="AN11" s="248">
        <f t="shared" ref="AN11:AN43" si="1">SUM(I11:AM11)</f>
        <v>3</v>
      </c>
      <c r="AO11" s="249">
        <f t="shared" ref="AO11:AO35" si="2">AN11-H11</f>
        <v>3</v>
      </c>
      <c r="AP11" s="250" t="e">
        <f t="shared" ref="AP11:AP36" si="3">AN11/H11</f>
        <v>#DIV/0!</v>
      </c>
      <c r="AQ11" s="59"/>
    </row>
    <row r="12" spans="1:43">
      <c r="A12" s="566"/>
      <c r="B12" s="591"/>
      <c r="C12" s="566"/>
      <c r="D12" s="53" t="s">
        <v>33</v>
      </c>
      <c r="E12" s="245">
        <v>0</v>
      </c>
      <c r="F12" s="245">
        <v>0</v>
      </c>
      <c r="G12" s="246">
        <v>0</v>
      </c>
      <c r="H12" s="246">
        <f t="shared" si="0"/>
        <v>0</v>
      </c>
      <c r="I12" s="505">
        <v>61</v>
      </c>
      <c r="J12" s="55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247"/>
      <c r="AN12" s="248">
        <f t="shared" si="1"/>
        <v>61</v>
      </c>
      <c r="AO12" s="249">
        <f t="shared" si="2"/>
        <v>61</v>
      </c>
      <c r="AP12" s="250" t="e">
        <f t="shared" si="3"/>
        <v>#DIV/0!</v>
      </c>
      <c r="AQ12" s="59"/>
    </row>
    <row r="13" spans="1:43" ht="13.5" thickBot="1">
      <c r="A13" s="565"/>
      <c r="B13" s="591"/>
      <c r="C13" s="565"/>
      <c r="D13" s="8" t="s">
        <v>34</v>
      </c>
      <c r="E13" s="251">
        <v>3</v>
      </c>
      <c r="F13" s="251">
        <v>0</v>
      </c>
      <c r="G13" s="252">
        <v>0</v>
      </c>
      <c r="H13" s="252">
        <f t="shared" si="0"/>
        <v>3</v>
      </c>
      <c r="I13" s="506"/>
      <c r="J13" s="9"/>
      <c r="K13" s="9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253"/>
      <c r="AN13" s="254">
        <f t="shared" si="1"/>
        <v>0</v>
      </c>
      <c r="AO13" s="255">
        <f t="shared" si="2"/>
        <v>-3</v>
      </c>
      <c r="AP13" s="256">
        <f t="shared" si="3"/>
        <v>0</v>
      </c>
      <c r="AQ13" s="23"/>
    </row>
    <row r="14" spans="1:43">
      <c r="A14" s="567">
        <v>2</v>
      </c>
      <c r="B14" s="591"/>
      <c r="C14" s="567" t="s">
        <v>4</v>
      </c>
      <c r="D14" s="4" t="s">
        <v>24</v>
      </c>
      <c r="E14" s="257">
        <v>0</v>
      </c>
      <c r="F14" s="257">
        <v>0</v>
      </c>
      <c r="G14" s="258">
        <v>0</v>
      </c>
      <c r="H14" s="258">
        <f t="shared" si="0"/>
        <v>0</v>
      </c>
      <c r="I14" s="507"/>
      <c r="J14" s="5"/>
      <c r="K14" s="5"/>
      <c r="L14" s="11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259"/>
      <c r="AN14" s="260">
        <f t="shared" si="1"/>
        <v>0</v>
      </c>
      <c r="AO14" s="261">
        <f t="shared" si="2"/>
        <v>0</v>
      </c>
      <c r="AP14" s="262" t="e">
        <f t="shared" si="3"/>
        <v>#DIV/0!</v>
      </c>
      <c r="AQ14" s="77"/>
    </row>
    <row r="15" spans="1:43">
      <c r="A15" s="566"/>
      <c r="B15" s="591"/>
      <c r="C15" s="566"/>
      <c r="D15" s="53" t="s">
        <v>23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505"/>
      <c r="J15" s="55"/>
      <c r="K15" s="55"/>
      <c r="L15" s="56"/>
      <c r="M15" s="57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>
      <c r="A16" s="566"/>
      <c r="B16" s="591"/>
      <c r="C16" s="566"/>
      <c r="D16" s="53" t="s">
        <v>26</v>
      </c>
      <c r="E16" s="245">
        <v>0</v>
      </c>
      <c r="F16" s="245">
        <v>0</v>
      </c>
      <c r="G16" s="246">
        <v>0</v>
      </c>
      <c r="H16" s="246">
        <f t="shared" si="0"/>
        <v>0</v>
      </c>
      <c r="I16" s="505"/>
      <c r="J16" s="55"/>
      <c r="K16" s="55"/>
      <c r="L16" s="56"/>
      <c r="M16" s="263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47"/>
      <c r="AN16" s="248">
        <f t="shared" si="1"/>
        <v>0</v>
      </c>
      <c r="AO16" s="249">
        <f t="shared" si="2"/>
        <v>0</v>
      </c>
      <c r="AP16" s="250" t="e">
        <f t="shared" si="3"/>
        <v>#DIV/0!</v>
      </c>
      <c r="AQ16" s="59"/>
    </row>
    <row r="17" spans="1:43">
      <c r="A17" s="566"/>
      <c r="B17" s="591"/>
      <c r="C17" s="566"/>
      <c r="D17" s="53" t="s">
        <v>25</v>
      </c>
      <c r="E17" s="245">
        <v>0</v>
      </c>
      <c r="F17" s="245">
        <v>0</v>
      </c>
      <c r="G17" s="246">
        <v>0</v>
      </c>
      <c r="H17" s="246">
        <f t="shared" si="0"/>
        <v>0</v>
      </c>
      <c r="I17" s="505"/>
      <c r="J17" s="505"/>
      <c r="K17" s="505"/>
      <c r="L17" s="264"/>
      <c r="M17" s="263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5"/>
      <c r="AN17" s="266">
        <f t="shared" si="1"/>
        <v>0</v>
      </c>
      <c r="AO17" s="249">
        <f t="shared" si="2"/>
        <v>0</v>
      </c>
      <c r="AP17" s="250" t="e">
        <f t="shared" si="3"/>
        <v>#DIV/0!</v>
      </c>
      <c r="AQ17" s="59"/>
    </row>
    <row r="18" spans="1:43">
      <c r="A18" s="566"/>
      <c r="B18" s="591"/>
      <c r="C18" s="566"/>
      <c r="D18" s="53" t="s">
        <v>77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505"/>
      <c r="J18" s="505"/>
      <c r="K18" s="505"/>
      <c r="L18" s="26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/>
      <c r="AN18" s="266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 ht="13.5" thickBot="1">
      <c r="A19" s="565"/>
      <c r="B19" s="591"/>
      <c r="C19" s="565"/>
      <c r="D19" s="8" t="s">
        <v>76</v>
      </c>
      <c r="E19" s="251">
        <v>0</v>
      </c>
      <c r="F19" s="251">
        <v>0</v>
      </c>
      <c r="G19" s="252">
        <v>0</v>
      </c>
      <c r="H19" s="252">
        <f t="shared" si="0"/>
        <v>0</v>
      </c>
      <c r="I19" s="506"/>
      <c r="J19" s="506"/>
      <c r="K19" s="50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67"/>
      <c r="AN19" s="268">
        <f t="shared" si="1"/>
        <v>0</v>
      </c>
      <c r="AO19" s="255">
        <f t="shared" si="2"/>
        <v>0</v>
      </c>
      <c r="AP19" s="269" t="e">
        <f t="shared" si="3"/>
        <v>#DIV/0!</v>
      </c>
      <c r="AQ19" s="63"/>
    </row>
    <row r="20" spans="1:43">
      <c r="A20" s="567">
        <v>3</v>
      </c>
      <c r="B20" s="591"/>
      <c r="C20" s="567" t="s">
        <v>5</v>
      </c>
      <c r="D20" s="10" t="s">
        <v>24</v>
      </c>
      <c r="E20" s="270">
        <v>17</v>
      </c>
      <c r="F20" s="270">
        <v>0</v>
      </c>
      <c r="G20" s="271">
        <v>0</v>
      </c>
      <c r="H20" s="271">
        <f t="shared" si="0"/>
        <v>17</v>
      </c>
      <c r="I20" s="511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>
        <v>18</v>
      </c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>
        <v>21</v>
      </c>
      <c r="AM20" s="272">
        <v>42</v>
      </c>
      <c r="AN20" s="273">
        <f t="shared" si="1"/>
        <v>81</v>
      </c>
      <c r="AO20" s="261">
        <f t="shared" si="2"/>
        <v>64</v>
      </c>
      <c r="AP20" s="274">
        <f t="shared" si="3"/>
        <v>4.7647058823529411</v>
      </c>
      <c r="AQ20" s="22"/>
    </row>
    <row r="21" spans="1:43">
      <c r="A21" s="566"/>
      <c r="B21" s="591"/>
      <c r="C21" s="566"/>
      <c r="D21" s="53" t="s">
        <v>23</v>
      </c>
      <c r="E21" s="245">
        <v>0</v>
      </c>
      <c r="F21" s="245">
        <v>0</v>
      </c>
      <c r="G21" s="246">
        <v>0</v>
      </c>
      <c r="H21" s="246">
        <f t="shared" si="0"/>
        <v>0</v>
      </c>
      <c r="I21" s="505"/>
      <c r="J21" s="55"/>
      <c r="K21" s="55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247"/>
      <c r="AN21" s="248">
        <f t="shared" si="1"/>
        <v>0</v>
      </c>
      <c r="AO21" s="249">
        <f t="shared" si="2"/>
        <v>0</v>
      </c>
      <c r="AP21" s="250" t="e">
        <f t="shared" si="3"/>
        <v>#DIV/0!</v>
      </c>
      <c r="AQ21" s="59"/>
    </row>
    <row r="22" spans="1:43">
      <c r="A22" s="566"/>
      <c r="B22" s="591"/>
      <c r="C22" s="566"/>
      <c r="D22" s="53" t="s">
        <v>77</v>
      </c>
      <c r="E22" s="245">
        <v>31</v>
      </c>
      <c r="F22" s="245">
        <v>0</v>
      </c>
      <c r="G22" s="246">
        <v>0</v>
      </c>
      <c r="H22" s="246">
        <f t="shared" si="0"/>
        <v>31</v>
      </c>
      <c r="I22" s="505"/>
      <c r="J22" s="505"/>
      <c r="K22" s="505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>
        <v>32</v>
      </c>
      <c r="W22" s="264"/>
      <c r="X22" s="264"/>
      <c r="Y22" s="264"/>
      <c r="Z22" s="264"/>
      <c r="AA22" s="264"/>
      <c r="AB22" s="264"/>
      <c r="AC22" s="264"/>
      <c r="AD22" s="264"/>
      <c r="AE22" s="264"/>
      <c r="AF22" s="263"/>
      <c r="AG22" s="264"/>
      <c r="AH22" s="264"/>
      <c r="AI22" s="264"/>
      <c r="AJ22" s="264"/>
      <c r="AK22" s="264"/>
      <c r="AL22" s="264">
        <v>49</v>
      </c>
      <c r="AM22" s="265"/>
      <c r="AN22" s="266">
        <f t="shared" si="1"/>
        <v>81</v>
      </c>
      <c r="AO22" s="249">
        <f t="shared" si="2"/>
        <v>50</v>
      </c>
      <c r="AP22" s="250">
        <f t="shared" si="3"/>
        <v>2.6129032258064515</v>
      </c>
      <c r="AQ22" s="59"/>
    </row>
    <row r="23" spans="1:43" ht="13.5" thickBot="1">
      <c r="A23" s="565"/>
      <c r="B23" s="591"/>
      <c r="C23" s="565"/>
      <c r="D23" s="8" t="s">
        <v>76</v>
      </c>
      <c r="E23" s="251">
        <v>0</v>
      </c>
      <c r="F23" s="251">
        <v>0</v>
      </c>
      <c r="G23" s="252">
        <v>0</v>
      </c>
      <c r="H23" s="252">
        <f t="shared" si="0"/>
        <v>0</v>
      </c>
      <c r="I23" s="506"/>
      <c r="J23" s="506"/>
      <c r="K23" s="50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6"/>
      <c r="AG23" s="14"/>
      <c r="AH23" s="14"/>
      <c r="AI23" s="14"/>
      <c r="AJ23" s="14"/>
      <c r="AK23" s="14"/>
      <c r="AL23" s="14"/>
      <c r="AM23" s="267"/>
      <c r="AN23" s="268">
        <f t="shared" si="1"/>
        <v>0</v>
      </c>
      <c r="AO23" s="255">
        <f t="shared" si="2"/>
        <v>0</v>
      </c>
      <c r="AP23" s="256" t="e">
        <f t="shared" si="3"/>
        <v>#DIV/0!</v>
      </c>
      <c r="AQ23" s="23"/>
    </row>
    <row r="24" spans="1:43">
      <c r="A24" s="567">
        <v>4</v>
      </c>
      <c r="B24" s="591"/>
      <c r="C24" s="567" t="s">
        <v>7</v>
      </c>
      <c r="D24" s="10" t="s">
        <v>24</v>
      </c>
      <c r="E24" s="270">
        <v>8</v>
      </c>
      <c r="F24" s="270">
        <v>0</v>
      </c>
      <c r="G24" s="271">
        <v>0</v>
      </c>
      <c r="H24" s="271">
        <f t="shared" si="0"/>
        <v>8</v>
      </c>
      <c r="I24" s="511"/>
      <c r="J24" s="30"/>
      <c r="K24" s="30"/>
      <c r="L24" s="31"/>
      <c r="M24" s="31"/>
      <c r="N24" s="31"/>
      <c r="O24" s="31"/>
      <c r="P24" s="31"/>
      <c r="Q24" s="31"/>
      <c r="R24" s="31"/>
      <c r="S24" s="31"/>
      <c r="T24" s="31">
        <v>6</v>
      </c>
      <c r="U24" s="31"/>
      <c r="V24" s="31">
        <v>2</v>
      </c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1"/>
      <c r="AH24" s="31"/>
      <c r="AI24" s="31"/>
      <c r="AJ24" s="31"/>
      <c r="AK24" s="31"/>
      <c r="AL24" s="31">
        <v>25</v>
      </c>
      <c r="AM24" s="272"/>
      <c r="AN24" s="273">
        <f t="shared" si="1"/>
        <v>33</v>
      </c>
      <c r="AO24" s="261">
        <f t="shared" si="2"/>
        <v>25</v>
      </c>
      <c r="AP24" s="262">
        <f t="shared" si="3"/>
        <v>4.125</v>
      </c>
      <c r="AQ24" s="77"/>
    </row>
    <row r="25" spans="1:43">
      <c r="A25" s="566"/>
      <c r="B25" s="591"/>
      <c r="C25" s="566"/>
      <c r="D25" s="53" t="s">
        <v>23</v>
      </c>
      <c r="E25" s="245">
        <v>94</v>
      </c>
      <c r="F25" s="245">
        <v>0</v>
      </c>
      <c r="G25" s="246">
        <v>6</v>
      </c>
      <c r="H25" s="246">
        <f t="shared" si="0"/>
        <v>100</v>
      </c>
      <c r="I25" s="505"/>
      <c r="J25" s="55"/>
      <c r="K25" s="55"/>
      <c r="L25" s="56"/>
      <c r="M25" s="56"/>
      <c r="N25" s="56"/>
      <c r="O25" s="56"/>
      <c r="P25" s="56"/>
      <c r="Q25" s="56"/>
      <c r="R25" s="56"/>
      <c r="S25" s="56">
        <v>49</v>
      </c>
      <c r="T25" s="56">
        <f>9+6</f>
        <v>15</v>
      </c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56"/>
      <c r="AH25" s="56"/>
      <c r="AI25" s="56"/>
      <c r="AJ25" s="56"/>
      <c r="AK25" s="56"/>
      <c r="AL25" s="56"/>
      <c r="AM25" s="247"/>
      <c r="AN25" s="248">
        <f t="shared" si="1"/>
        <v>64</v>
      </c>
      <c r="AO25" s="249">
        <f t="shared" si="2"/>
        <v>-36</v>
      </c>
      <c r="AP25" s="250">
        <f t="shared" si="3"/>
        <v>0.64</v>
      </c>
      <c r="AQ25" s="59"/>
    </row>
    <row r="26" spans="1:43">
      <c r="A26" s="566"/>
      <c r="B26" s="591"/>
      <c r="C26" s="566"/>
      <c r="D26" s="53" t="s">
        <v>77</v>
      </c>
      <c r="E26" s="245">
        <v>0</v>
      </c>
      <c r="F26" s="245">
        <v>0</v>
      </c>
      <c r="G26" s="246">
        <v>0</v>
      </c>
      <c r="H26" s="246">
        <f t="shared" si="0"/>
        <v>0</v>
      </c>
      <c r="I26" s="505"/>
      <c r="J26" s="55"/>
      <c r="K26" s="55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6"/>
      <c r="AH26" s="56"/>
      <c r="AI26" s="56"/>
      <c r="AJ26" s="56"/>
      <c r="AK26" s="56"/>
      <c r="AL26" s="56">
        <v>2</v>
      </c>
      <c r="AM26" s="247"/>
      <c r="AN26" s="248">
        <f t="shared" si="1"/>
        <v>2</v>
      </c>
      <c r="AO26" s="249">
        <f t="shared" si="2"/>
        <v>2</v>
      </c>
      <c r="AP26" s="250" t="e">
        <f t="shared" si="3"/>
        <v>#DIV/0!</v>
      </c>
      <c r="AQ26" s="59"/>
    </row>
    <row r="27" spans="1:43" ht="13.5" thickBot="1">
      <c r="A27" s="565"/>
      <c r="B27" s="591"/>
      <c r="C27" s="565"/>
      <c r="D27" s="8" t="s">
        <v>76</v>
      </c>
      <c r="E27" s="251">
        <v>82</v>
      </c>
      <c r="F27" s="251">
        <v>0</v>
      </c>
      <c r="G27" s="252">
        <v>6</v>
      </c>
      <c r="H27" s="252">
        <f t="shared" si="0"/>
        <v>88</v>
      </c>
      <c r="I27" s="506"/>
      <c r="J27" s="9"/>
      <c r="K27" s="9"/>
      <c r="L27" s="13"/>
      <c r="M27" s="13"/>
      <c r="N27" s="13"/>
      <c r="O27" s="13"/>
      <c r="P27" s="13"/>
      <c r="Q27" s="13">
        <v>26</v>
      </c>
      <c r="R27" s="13"/>
      <c r="S27" s="13">
        <v>59</v>
      </c>
      <c r="T27" s="13">
        <v>6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8"/>
      <c r="AG27" s="13"/>
      <c r="AH27" s="13"/>
      <c r="AI27" s="13"/>
      <c r="AJ27" s="13"/>
      <c r="AK27" s="13"/>
      <c r="AL27" s="13"/>
      <c r="AM27" s="253"/>
      <c r="AN27" s="254">
        <f t="shared" si="1"/>
        <v>91</v>
      </c>
      <c r="AO27" s="255">
        <f t="shared" si="2"/>
        <v>3</v>
      </c>
      <c r="AP27" s="269">
        <f t="shared" si="3"/>
        <v>1.0340909090909092</v>
      </c>
      <c r="AQ27" s="63"/>
    </row>
    <row r="28" spans="1:43">
      <c r="A28" s="567">
        <v>6</v>
      </c>
      <c r="B28" s="591"/>
      <c r="C28" s="567" t="s">
        <v>47</v>
      </c>
      <c r="D28" s="10" t="s">
        <v>24</v>
      </c>
      <c r="E28" s="270">
        <v>0</v>
      </c>
      <c r="F28" s="270">
        <v>0</v>
      </c>
      <c r="G28" s="271">
        <v>0</v>
      </c>
      <c r="H28" s="271">
        <f t="shared" si="0"/>
        <v>0</v>
      </c>
      <c r="I28" s="511"/>
      <c r="J28" s="30"/>
      <c r="K28" s="3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>
        <v>7</v>
      </c>
      <c r="W28" s="31"/>
      <c r="X28" s="31"/>
      <c r="Y28" s="31"/>
      <c r="Z28" s="31">
        <v>32</v>
      </c>
      <c r="AA28" s="31"/>
      <c r="AB28" s="31"/>
      <c r="AC28" s="31"/>
      <c r="AD28" s="31"/>
      <c r="AE28" s="31"/>
      <c r="AF28" s="32">
        <v>86</v>
      </c>
      <c r="AG28" s="31"/>
      <c r="AH28" s="31"/>
      <c r="AI28" s="31"/>
      <c r="AJ28" s="31"/>
      <c r="AK28" s="31"/>
      <c r="AL28" s="31"/>
      <c r="AM28" s="272"/>
      <c r="AN28" s="273">
        <f t="shared" si="1"/>
        <v>125</v>
      </c>
      <c r="AO28" s="242">
        <f t="shared" si="2"/>
        <v>125</v>
      </c>
      <c r="AP28" s="274" t="e">
        <f t="shared" si="3"/>
        <v>#DIV/0!</v>
      </c>
      <c r="AQ28" s="22"/>
    </row>
    <row r="29" spans="1:43">
      <c r="A29" s="566"/>
      <c r="B29" s="591"/>
      <c r="C29" s="566"/>
      <c r="D29" s="53" t="s">
        <v>23</v>
      </c>
      <c r="E29" s="245">
        <v>6</v>
      </c>
      <c r="F29" s="245">
        <v>0</v>
      </c>
      <c r="G29" s="246">
        <v>0</v>
      </c>
      <c r="H29" s="246">
        <f t="shared" si="0"/>
        <v>6</v>
      </c>
      <c r="I29" s="505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>
        <v>9</v>
      </c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9</v>
      </c>
      <c r="AO29" s="249">
        <f t="shared" si="2"/>
        <v>3</v>
      </c>
      <c r="AP29" s="250">
        <f t="shared" si="3"/>
        <v>1.5</v>
      </c>
      <c r="AQ29" s="59"/>
    </row>
    <row r="30" spans="1:43">
      <c r="A30" s="566"/>
      <c r="B30" s="591"/>
      <c r="C30" s="566"/>
      <c r="D30" s="53" t="s">
        <v>77</v>
      </c>
      <c r="E30" s="245">
        <v>1</v>
      </c>
      <c r="F30" s="245">
        <v>0</v>
      </c>
      <c r="G30" s="246">
        <v>0</v>
      </c>
      <c r="H30" s="246">
        <f t="shared" si="0"/>
        <v>1</v>
      </c>
      <c r="I30" s="505"/>
      <c r="J30" s="55"/>
      <c r="K30" s="55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>
        <v>21</v>
      </c>
      <c r="Y30" s="56"/>
      <c r="Z30" s="56"/>
      <c r="AA30" s="56"/>
      <c r="AB30" s="56"/>
      <c r="AC30" s="56"/>
      <c r="AD30" s="56"/>
      <c r="AE30" s="56">
        <v>50</v>
      </c>
      <c r="AF30" s="57">
        <v>40</v>
      </c>
      <c r="AG30" s="56"/>
      <c r="AH30" s="56"/>
      <c r="AI30" s="56"/>
      <c r="AJ30" s="56"/>
      <c r="AK30" s="56"/>
      <c r="AL30" s="56"/>
      <c r="AM30" s="247"/>
      <c r="AN30" s="248">
        <f t="shared" si="1"/>
        <v>111</v>
      </c>
      <c r="AO30" s="249">
        <f t="shared" si="2"/>
        <v>110</v>
      </c>
      <c r="AP30" s="250">
        <f t="shared" si="3"/>
        <v>111</v>
      </c>
      <c r="AQ30" s="59"/>
    </row>
    <row r="31" spans="1:43">
      <c r="A31" s="566"/>
      <c r="B31" s="591"/>
      <c r="C31" s="566"/>
      <c r="D31" s="53" t="s">
        <v>76</v>
      </c>
      <c r="E31" s="245">
        <v>36</v>
      </c>
      <c r="F31" s="245">
        <v>0</v>
      </c>
      <c r="G31" s="246">
        <v>0</v>
      </c>
      <c r="H31" s="246">
        <f t="shared" si="0"/>
        <v>36</v>
      </c>
      <c r="I31" s="505"/>
      <c r="J31" s="55"/>
      <c r="K31" s="55"/>
      <c r="L31" s="56"/>
      <c r="M31" s="56"/>
      <c r="N31" s="56"/>
      <c r="O31" s="56"/>
      <c r="P31" s="56">
        <v>59</v>
      </c>
      <c r="Q31" s="56"/>
      <c r="R31" s="56"/>
      <c r="S31" s="56"/>
      <c r="T31" s="56"/>
      <c r="U31" s="56"/>
      <c r="V31" s="56"/>
      <c r="W31" s="56"/>
      <c r="X31" s="56">
        <v>2</v>
      </c>
      <c r="Y31" s="56"/>
      <c r="Z31" s="56"/>
      <c r="AA31" s="56"/>
      <c r="AB31" s="56"/>
      <c r="AC31" s="56"/>
      <c r="AD31" s="56"/>
      <c r="AE31" s="56"/>
      <c r="AF31" s="57"/>
      <c r="AG31" s="56"/>
      <c r="AH31" s="56"/>
      <c r="AI31" s="56"/>
      <c r="AJ31" s="56"/>
      <c r="AK31" s="56"/>
      <c r="AL31" s="56"/>
      <c r="AM31" s="247"/>
      <c r="AN31" s="248">
        <f t="shared" si="1"/>
        <v>61</v>
      </c>
      <c r="AO31" s="249">
        <f t="shared" si="2"/>
        <v>25</v>
      </c>
      <c r="AP31" s="250">
        <f t="shared" si="3"/>
        <v>1.6944444444444444</v>
      </c>
      <c r="AQ31" s="59"/>
    </row>
    <row r="32" spans="1:43">
      <c r="A32" s="566"/>
      <c r="B32" s="591"/>
      <c r="C32" s="566"/>
      <c r="D32" s="53" t="s">
        <v>50</v>
      </c>
      <c r="E32" s="245">
        <v>0</v>
      </c>
      <c r="F32" s="245">
        <v>0</v>
      </c>
      <c r="G32" s="246">
        <v>0</v>
      </c>
      <c r="H32" s="246">
        <f t="shared" si="0"/>
        <v>0</v>
      </c>
      <c r="I32" s="505"/>
      <c r="J32" s="55"/>
      <c r="K32" s="55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>
        <v>16</v>
      </c>
      <c r="AF32" s="57">
        <v>40</v>
      </c>
      <c r="AG32" s="56">
        <v>30</v>
      </c>
      <c r="AH32" s="56"/>
      <c r="AI32" s="56"/>
      <c r="AJ32" s="56"/>
      <c r="AK32" s="56"/>
      <c r="AL32" s="56"/>
      <c r="AM32" s="247"/>
      <c r="AN32" s="248">
        <f t="shared" si="1"/>
        <v>86</v>
      </c>
      <c r="AO32" s="249">
        <f t="shared" si="2"/>
        <v>86</v>
      </c>
      <c r="AP32" s="250" t="e">
        <f t="shared" si="3"/>
        <v>#DIV/0!</v>
      </c>
      <c r="AQ32" s="59"/>
    </row>
    <row r="33" spans="1:43" ht="13.5" thickBot="1">
      <c r="A33" s="565"/>
      <c r="B33" s="591"/>
      <c r="C33" s="565"/>
      <c r="D33" s="71" t="s">
        <v>51</v>
      </c>
      <c r="E33" s="275">
        <v>8</v>
      </c>
      <c r="F33" s="275">
        <v>0</v>
      </c>
      <c r="G33" s="276">
        <v>0</v>
      </c>
      <c r="H33" s="276">
        <f t="shared" si="0"/>
        <v>8</v>
      </c>
      <c r="I33" s="503">
        <v>30</v>
      </c>
      <c r="J33" s="73"/>
      <c r="K33" s="73">
        <v>30</v>
      </c>
      <c r="L33" s="74"/>
      <c r="M33" s="74"/>
      <c r="N33" s="74"/>
      <c r="O33" s="74">
        <v>25</v>
      </c>
      <c r="P33" s="74">
        <v>10</v>
      </c>
      <c r="Q33" s="74">
        <v>10</v>
      </c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>
        <v>8</v>
      </c>
      <c r="AF33" s="75"/>
      <c r="AG33" s="74"/>
      <c r="AH33" s="74"/>
      <c r="AI33" s="74"/>
      <c r="AJ33" s="74"/>
      <c r="AK33" s="74"/>
      <c r="AL33" s="74"/>
      <c r="AM33" s="277"/>
      <c r="AN33" s="278">
        <f t="shared" si="1"/>
        <v>113</v>
      </c>
      <c r="AO33" s="279">
        <f t="shared" si="2"/>
        <v>105</v>
      </c>
      <c r="AP33" s="256">
        <f t="shared" si="3"/>
        <v>14.125</v>
      </c>
      <c r="AQ33" s="23"/>
    </row>
    <row r="34" spans="1:43">
      <c r="A34" s="566">
        <v>7</v>
      </c>
      <c r="B34" s="591"/>
      <c r="C34" s="566" t="s">
        <v>22</v>
      </c>
      <c r="D34" s="4" t="s">
        <v>28</v>
      </c>
      <c r="E34" s="257">
        <v>137</v>
      </c>
      <c r="F34" s="257">
        <v>0</v>
      </c>
      <c r="G34" s="258">
        <v>0</v>
      </c>
      <c r="H34" s="258">
        <f t="shared" si="0"/>
        <v>137</v>
      </c>
      <c r="I34" s="507"/>
      <c r="J34" s="5"/>
      <c r="K34" s="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>
        <v>50</v>
      </c>
      <c r="W34" s="11">
        <v>47</v>
      </c>
      <c r="X34" s="11">
        <v>39</v>
      </c>
      <c r="Y34" s="11"/>
      <c r="Z34" s="11">
        <v>74</v>
      </c>
      <c r="AA34" s="11"/>
      <c r="AB34" s="11"/>
      <c r="AC34" s="11"/>
      <c r="AD34" s="11"/>
      <c r="AE34" s="11">
        <v>110</v>
      </c>
      <c r="AF34" s="17">
        <v>65</v>
      </c>
      <c r="AG34" s="11"/>
      <c r="AH34" s="11"/>
      <c r="AI34" s="11"/>
      <c r="AJ34" s="11"/>
      <c r="AK34" s="11"/>
      <c r="AL34" s="11">
        <v>84</v>
      </c>
      <c r="AM34" s="259">
        <v>78</v>
      </c>
      <c r="AN34" s="260">
        <f t="shared" si="1"/>
        <v>547</v>
      </c>
      <c r="AO34" s="261">
        <f t="shared" si="2"/>
        <v>410</v>
      </c>
      <c r="AP34" s="262">
        <f t="shared" si="3"/>
        <v>3.9927007299270074</v>
      </c>
      <c r="AQ34" s="22"/>
    </row>
    <row r="35" spans="1:43" ht="13.5" thickBot="1">
      <c r="A35" s="565"/>
      <c r="B35" s="592"/>
      <c r="C35" s="565"/>
      <c r="D35" s="8" t="s">
        <v>27</v>
      </c>
      <c r="E35" s="251">
        <v>271</v>
      </c>
      <c r="F35" s="251">
        <v>0</v>
      </c>
      <c r="G35" s="252">
        <v>0</v>
      </c>
      <c r="H35" s="252">
        <f t="shared" si="0"/>
        <v>271</v>
      </c>
      <c r="I35" s="506"/>
      <c r="J35" s="9"/>
      <c r="K35" s="9">
        <v>15</v>
      </c>
      <c r="L35" s="13"/>
      <c r="M35" s="13"/>
      <c r="N35" s="13"/>
      <c r="O35" s="13"/>
      <c r="P35" s="13">
        <v>117</v>
      </c>
      <c r="Q35" s="13">
        <v>12</v>
      </c>
      <c r="R35" s="13"/>
      <c r="S35" s="13">
        <v>30</v>
      </c>
      <c r="T35" s="13">
        <v>79</v>
      </c>
      <c r="U35" s="13"/>
      <c r="V35" s="13">
        <v>45</v>
      </c>
      <c r="W35" s="13"/>
      <c r="X35" s="13">
        <v>55</v>
      </c>
      <c r="Y35" s="13"/>
      <c r="Z35" s="13"/>
      <c r="AA35" s="13"/>
      <c r="AB35" s="13"/>
      <c r="AC35" s="13"/>
      <c r="AD35" s="13"/>
      <c r="AE35" s="13"/>
      <c r="AF35" s="18"/>
      <c r="AG35" s="13"/>
      <c r="AH35" s="13"/>
      <c r="AI35" s="13"/>
      <c r="AJ35" s="13"/>
      <c r="AK35" s="13"/>
      <c r="AL35" s="13"/>
      <c r="AM35" s="253"/>
      <c r="AN35" s="254">
        <f t="shared" si="1"/>
        <v>353</v>
      </c>
      <c r="AO35" s="255">
        <f t="shared" si="2"/>
        <v>82</v>
      </c>
      <c r="AP35" s="269">
        <f t="shared" si="3"/>
        <v>1.3025830258302582</v>
      </c>
      <c r="AQ35" s="63"/>
    </row>
    <row r="36" spans="1:43" s="38" customFormat="1" ht="30" customHeight="1" thickBot="1">
      <c r="A36" s="568" t="s">
        <v>120</v>
      </c>
      <c r="B36" s="569"/>
      <c r="C36" s="569"/>
      <c r="D36" s="570"/>
      <c r="E36" s="280">
        <f>SUM(E10:E35)</f>
        <v>694</v>
      </c>
      <c r="F36" s="280">
        <f t="shared" ref="F36:AO36" si="4">SUM(F10:F35)</f>
        <v>0</v>
      </c>
      <c r="G36" s="280">
        <f t="shared" si="4"/>
        <v>12</v>
      </c>
      <c r="H36" s="280">
        <f t="shared" si="4"/>
        <v>706</v>
      </c>
      <c r="I36" s="98">
        <f t="shared" si="4"/>
        <v>94</v>
      </c>
      <c r="J36" s="98">
        <f t="shared" si="4"/>
        <v>0</v>
      </c>
      <c r="K36" s="98">
        <f t="shared" si="4"/>
        <v>45</v>
      </c>
      <c r="L36" s="98">
        <f t="shared" si="4"/>
        <v>0</v>
      </c>
      <c r="M36" s="98">
        <f t="shared" si="4"/>
        <v>0</v>
      </c>
      <c r="N36" s="98">
        <f t="shared" si="4"/>
        <v>0</v>
      </c>
      <c r="O36" s="98">
        <f t="shared" si="4"/>
        <v>25</v>
      </c>
      <c r="P36" s="98">
        <f t="shared" si="4"/>
        <v>186</v>
      </c>
      <c r="Q36" s="98">
        <f t="shared" si="4"/>
        <v>48</v>
      </c>
      <c r="R36" s="98">
        <f t="shared" si="4"/>
        <v>0</v>
      </c>
      <c r="S36" s="98">
        <f t="shared" si="4"/>
        <v>138</v>
      </c>
      <c r="T36" s="98">
        <f t="shared" si="4"/>
        <v>106</v>
      </c>
      <c r="U36" s="98">
        <f t="shared" si="4"/>
        <v>0</v>
      </c>
      <c r="V36" s="98">
        <f t="shared" si="4"/>
        <v>145</v>
      </c>
      <c r="W36" s="98">
        <f t="shared" si="4"/>
        <v>65</v>
      </c>
      <c r="X36" s="98">
        <f t="shared" si="4"/>
        <v>117</v>
      </c>
      <c r="Y36" s="98">
        <f t="shared" si="4"/>
        <v>0</v>
      </c>
      <c r="Z36" s="98">
        <f t="shared" si="4"/>
        <v>106</v>
      </c>
      <c r="AA36" s="98">
        <f t="shared" si="4"/>
        <v>0</v>
      </c>
      <c r="AB36" s="98">
        <f t="shared" si="4"/>
        <v>0</v>
      </c>
      <c r="AC36" s="98">
        <f t="shared" si="4"/>
        <v>0</v>
      </c>
      <c r="AD36" s="98">
        <f t="shared" si="4"/>
        <v>0</v>
      </c>
      <c r="AE36" s="98">
        <f t="shared" si="4"/>
        <v>184</v>
      </c>
      <c r="AF36" s="98">
        <f t="shared" si="4"/>
        <v>231</v>
      </c>
      <c r="AG36" s="98">
        <f t="shared" si="4"/>
        <v>30</v>
      </c>
      <c r="AH36" s="98">
        <f t="shared" si="4"/>
        <v>0</v>
      </c>
      <c r="AI36" s="98">
        <f t="shared" si="4"/>
        <v>0</v>
      </c>
      <c r="AJ36" s="98">
        <f t="shared" si="4"/>
        <v>0</v>
      </c>
      <c r="AK36" s="98">
        <f t="shared" si="4"/>
        <v>0</v>
      </c>
      <c r="AL36" s="98">
        <f t="shared" si="4"/>
        <v>181</v>
      </c>
      <c r="AM36" s="512">
        <f t="shared" si="4"/>
        <v>120</v>
      </c>
      <c r="AN36" s="281">
        <f t="shared" si="4"/>
        <v>1821</v>
      </c>
      <c r="AO36" s="282">
        <f t="shared" si="4"/>
        <v>1115</v>
      </c>
      <c r="AP36" s="283">
        <f t="shared" si="3"/>
        <v>2.5793201133144477</v>
      </c>
      <c r="AQ36" s="284"/>
    </row>
    <row r="37" spans="1:43">
      <c r="A37" s="577">
        <v>8</v>
      </c>
      <c r="B37" s="590" t="s">
        <v>116</v>
      </c>
      <c r="C37" s="577" t="s">
        <v>14</v>
      </c>
      <c r="D37" s="4" t="s">
        <v>15</v>
      </c>
      <c r="E37" s="257">
        <v>102</v>
      </c>
      <c r="F37" s="258">
        <v>0</v>
      </c>
      <c r="G37" s="258">
        <v>0</v>
      </c>
      <c r="H37" s="258">
        <f t="shared" ref="H37:H43" si="5">E37+F37+G37</f>
        <v>102</v>
      </c>
      <c r="I37" s="507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>
        <v>40</v>
      </c>
      <c r="AM37" s="259">
        <v>30</v>
      </c>
      <c r="AN37" s="260">
        <f t="shared" si="1"/>
        <v>70</v>
      </c>
      <c r="AO37" s="261">
        <f t="shared" ref="AO37:AO43" si="6">AN37-H37</f>
        <v>-32</v>
      </c>
      <c r="AP37" s="274">
        <f t="shared" ref="AP37:AP40" si="7">AN37/H37*100</f>
        <v>68.627450980392155</v>
      </c>
      <c r="AQ37" s="22"/>
    </row>
    <row r="38" spans="1:43" ht="13.5" thickBot="1">
      <c r="A38" s="573"/>
      <c r="B38" s="591"/>
      <c r="C38" s="573"/>
      <c r="D38" s="8" t="s">
        <v>16</v>
      </c>
      <c r="E38" s="251">
        <v>0</v>
      </c>
      <c r="F38" s="252">
        <v>0</v>
      </c>
      <c r="G38" s="252">
        <v>0</v>
      </c>
      <c r="H38" s="252">
        <f t="shared" si="5"/>
        <v>0</v>
      </c>
      <c r="I38" s="506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6"/>
        <v>0</v>
      </c>
      <c r="AP38" s="256" t="e">
        <f t="shared" si="7"/>
        <v>#DIV/0!</v>
      </c>
      <c r="AQ38" s="23"/>
    </row>
    <row r="39" spans="1:43">
      <c r="A39" s="571">
        <v>9</v>
      </c>
      <c r="B39" s="591"/>
      <c r="C39" s="571" t="s">
        <v>17</v>
      </c>
      <c r="D39" s="10" t="s">
        <v>18</v>
      </c>
      <c r="E39" s="270">
        <v>39</v>
      </c>
      <c r="F39" s="258">
        <v>0</v>
      </c>
      <c r="G39" s="258">
        <v>0</v>
      </c>
      <c r="H39" s="258">
        <f t="shared" si="5"/>
        <v>39</v>
      </c>
      <c r="I39" s="507"/>
      <c r="J39" s="5"/>
      <c r="K39" s="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>
        <v>15</v>
      </c>
      <c r="AL39" s="11">
        <v>17</v>
      </c>
      <c r="AM39" s="259"/>
      <c r="AN39" s="260">
        <f t="shared" si="1"/>
        <v>32</v>
      </c>
      <c r="AO39" s="242">
        <f t="shared" si="6"/>
        <v>-7</v>
      </c>
      <c r="AP39" s="262">
        <f t="shared" si="7"/>
        <v>82.051282051282044</v>
      </c>
      <c r="AQ39" s="77"/>
    </row>
    <row r="40" spans="1:43" ht="13.5" thickBot="1">
      <c r="A40" s="573"/>
      <c r="B40" s="592"/>
      <c r="C40" s="573"/>
      <c r="D40" s="8" t="s">
        <v>19</v>
      </c>
      <c r="E40" s="251">
        <v>5</v>
      </c>
      <c r="F40" s="252">
        <v>0</v>
      </c>
      <c r="G40" s="252">
        <v>0</v>
      </c>
      <c r="H40" s="252">
        <f t="shared" si="5"/>
        <v>5</v>
      </c>
      <c r="I40" s="506"/>
      <c r="J40" s="9"/>
      <c r="K40" s="9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>
        <v>8</v>
      </c>
      <c r="AL40" s="13"/>
      <c r="AM40" s="253"/>
      <c r="AN40" s="254">
        <f t="shared" si="1"/>
        <v>8</v>
      </c>
      <c r="AO40" s="279">
        <f t="shared" si="6"/>
        <v>3</v>
      </c>
      <c r="AP40" s="269">
        <f t="shared" si="7"/>
        <v>160</v>
      </c>
      <c r="AQ40" s="63"/>
    </row>
    <row r="41" spans="1:43">
      <c r="A41" s="571">
        <v>10</v>
      </c>
      <c r="B41" s="590" t="s">
        <v>126</v>
      </c>
      <c r="C41" s="571" t="s">
        <v>35</v>
      </c>
      <c r="D41" s="10" t="s">
        <v>149</v>
      </c>
      <c r="E41" s="270">
        <v>0</v>
      </c>
      <c r="F41" s="271">
        <v>0</v>
      </c>
      <c r="G41" s="271">
        <v>0</v>
      </c>
      <c r="H41" s="271">
        <f t="shared" si="5"/>
        <v>0</v>
      </c>
      <c r="I41" s="511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272"/>
      <c r="AN41" s="273">
        <f t="shared" si="1"/>
        <v>0</v>
      </c>
      <c r="AO41" s="261">
        <f t="shared" si="6"/>
        <v>0</v>
      </c>
      <c r="AP41" s="274" t="e">
        <f t="shared" ref="AP41:AP43" si="8">AN41/H41</f>
        <v>#DIV/0!</v>
      </c>
      <c r="AQ41" s="22"/>
    </row>
    <row r="42" spans="1:43">
      <c r="A42" s="578"/>
      <c r="B42" s="591"/>
      <c r="C42" s="578"/>
      <c r="D42" s="53" t="s">
        <v>111</v>
      </c>
      <c r="E42" s="245">
        <v>5</v>
      </c>
      <c r="F42" s="246">
        <v>0</v>
      </c>
      <c r="G42" s="246">
        <v>25</v>
      </c>
      <c r="H42" s="246">
        <f t="shared" si="5"/>
        <v>30</v>
      </c>
      <c r="I42" s="505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>
        <v>10</v>
      </c>
      <c r="AH42" s="56"/>
      <c r="AI42" s="56"/>
      <c r="AJ42" s="56">
        <v>20</v>
      </c>
      <c r="AK42" s="56"/>
      <c r="AL42" s="56"/>
      <c r="AM42" s="247"/>
      <c r="AN42" s="248">
        <f t="shared" si="1"/>
        <v>30</v>
      </c>
      <c r="AO42" s="249">
        <f t="shared" si="6"/>
        <v>0</v>
      </c>
      <c r="AP42" s="250">
        <f t="shared" si="8"/>
        <v>1</v>
      </c>
      <c r="AQ42" s="59"/>
    </row>
    <row r="43" spans="1:43" ht="13.5" thickBot="1">
      <c r="A43" s="573"/>
      <c r="B43" s="592"/>
      <c r="C43" s="573"/>
      <c r="D43" s="8" t="s">
        <v>40</v>
      </c>
      <c r="E43" s="251">
        <v>0</v>
      </c>
      <c r="F43" s="252">
        <v>0</v>
      </c>
      <c r="G43" s="252">
        <v>0</v>
      </c>
      <c r="H43" s="252">
        <f t="shared" si="5"/>
        <v>0</v>
      </c>
      <c r="I43" s="506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55">
        <f t="shared" si="6"/>
        <v>0</v>
      </c>
      <c r="AP43" s="256" t="e">
        <f t="shared" si="8"/>
        <v>#DIV/0!</v>
      </c>
      <c r="AQ43" s="23"/>
    </row>
    <row r="44" spans="1:43" s="96" customFormat="1" ht="24" customHeight="1" thickBot="1">
      <c r="A44" s="574" t="s">
        <v>137</v>
      </c>
      <c r="B44" s="575"/>
      <c r="C44" s="575"/>
      <c r="D44" s="576"/>
      <c r="E44" s="286">
        <f t="shared" ref="E44:AO44" si="9">SUM(E37:E43)</f>
        <v>151</v>
      </c>
      <c r="F44" s="286">
        <f t="shared" si="9"/>
        <v>0</v>
      </c>
      <c r="G44" s="286">
        <f t="shared" si="9"/>
        <v>25</v>
      </c>
      <c r="H44" s="286">
        <f t="shared" si="9"/>
        <v>176</v>
      </c>
      <c r="I44" s="235">
        <f t="shared" si="9"/>
        <v>0</v>
      </c>
      <c r="J44" s="235">
        <f t="shared" si="9"/>
        <v>0</v>
      </c>
      <c r="K44" s="235">
        <f t="shared" si="9"/>
        <v>0</v>
      </c>
      <c r="L44" s="235">
        <f t="shared" si="9"/>
        <v>0</v>
      </c>
      <c r="M44" s="235">
        <f t="shared" si="9"/>
        <v>0</v>
      </c>
      <c r="N44" s="235">
        <f t="shared" si="9"/>
        <v>0</v>
      </c>
      <c r="O44" s="235">
        <f t="shared" si="9"/>
        <v>0</v>
      </c>
      <c r="P44" s="235">
        <f t="shared" si="9"/>
        <v>0</v>
      </c>
      <c r="Q44" s="235">
        <f t="shared" si="9"/>
        <v>0</v>
      </c>
      <c r="R44" s="235">
        <f t="shared" si="9"/>
        <v>0</v>
      </c>
      <c r="S44" s="235">
        <f t="shared" si="9"/>
        <v>0</v>
      </c>
      <c r="T44" s="235">
        <f t="shared" si="9"/>
        <v>0</v>
      </c>
      <c r="U44" s="235">
        <f t="shared" si="9"/>
        <v>0</v>
      </c>
      <c r="V44" s="235">
        <f t="shared" si="9"/>
        <v>0</v>
      </c>
      <c r="W44" s="235">
        <f t="shared" si="9"/>
        <v>0</v>
      </c>
      <c r="X44" s="235">
        <f t="shared" si="9"/>
        <v>0</v>
      </c>
      <c r="Y44" s="235">
        <f t="shared" si="9"/>
        <v>0</v>
      </c>
      <c r="Z44" s="235">
        <f t="shared" si="9"/>
        <v>0</v>
      </c>
      <c r="AA44" s="235">
        <f t="shared" si="9"/>
        <v>0</v>
      </c>
      <c r="AB44" s="235">
        <f t="shared" si="9"/>
        <v>0</v>
      </c>
      <c r="AC44" s="235">
        <f t="shared" si="9"/>
        <v>0</v>
      </c>
      <c r="AD44" s="235">
        <f t="shared" si="9"/>
        <v>0</v>
      </c>
      <c r="AE44" s="235">
        <f t="shared" si="9"/>
        <v>0</v>
      </c>
      <c r="AF44" s="235">
        <f t="shared" si="9"/>
        <v>0</v>
      </c>
      <c r="AG44" s="235">
        <f t="shared" si="9"/>
        <v>10</v>
      </c>
      <c r="AH44" s="235">
        <f t="shared" si="9"/>
        <v>0</v>
      </c>
      <c r="AI44" s="235">
        <f t="shared" si="9"/>
        <v>0</v>
      </c>
      <c r="AJ44" s="235">
        <f t="shared" si="9"/>
        <v>20</v>
      </c>
      <c r="AK44" s="235">
        <f t="shared" si="9"/>
        <v>23</v>
      </c>
      <c r="AL44" s="235">
        <f t="shared" si="9"/>
        <v>57</v>
      </c>
      <c r="AM44" s="287">
        <f t="shared" si="9"/>
        <v>30</v>
      </c>
      <c r="AN44" s="288">
        <f t="shared" si="9"/>
        <v>140</v>
      </c>
      <c r="AO44" s="285">
        <f t="shared" si="9"/>
        <v>-36</v>
      </c>
      <c r="AP44" s="289">
        <f>AN44/H44</f>
        <v>0.79545454545454541</v>
      </c>
      <c r="AQ44" s="290"/>
    </row>
    <row r="45" spans="1:43">
      <c r="A45" s="567">
        <v>11</v>
      </c>
      <c r="B45" s="590" t="s">
        <v>117</v>
      </c>
      <c r="C45" s="609" t="s">
        <v>30</v>
      </c>
      <c r="D45" s="10" t="s">
        <v>31</v>
      </c>
      <c r="E45" s="270">
        <v>0</v>
      </c>
      <c r="F45" s="271">
        <v>0</v>
      </c>
      <c r="G45" s="271">
        <v>0</v>
      </c>
      <c r="H45" s="271">
        <f t="shared" ref="H45:H63" si="10">E45+F45+G45</f>
        <v>0</v>
      </c>
      <c r="I45" s="511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272"/>
      <c r="AN45" s="273">
        <f t="shared" ref="AN45:AN205" si="11">SUM(I45:AM45)</f>
        <v>0</v>
      </c>
      <c r="AO45" s="261">
        <f t="shared" ref="AO45:AO179" si="12">AN45-H45</f>
        <v>0</v>
      </c>
      <c r="AP45" s="250" t="e">
        <f t="shared" ref="AP45:AP61" si="13">AN45/H45</f>
        <v>#DIV/0!</v>
      </c>
      <c r="AQ45" s="59"/>
    </row>
    <row r="46" spans="1:43" ht="13.5" thickBot="1">
      <c r="A46" s="565"/>
      <c r="B46" s="591"/>
      <c r="C46" s="610"/>
      <c r="D46" s="8" t="s">
        <v>32</v>
      </c>
      <c r="E46" s="251">
        <v>0</v>
      </c>
      <c r="F46" s="252">
        <v>0</v>
      </c>
      <c r="G46" s="252">
        <v>0</v>
      </c>
      <c r="H46" s="252">
        <f t="shared" si="10"/>
        <v>0</v>
      </c>
      <c r="I46" s="506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1"/>
        <v>0</v>
      </c>
      <c r="AO46" s="255">
        <f t="shared" si="12"/>
        <v>0</v>
      </c>
      <c r="AP46" s="256" t="e">
        <f t="shared" si="13"/>
        <v>#DIV/0!</v>
      </c>
      <c r="AQ46" s="23"/>
    </row>
    <row r="47" spans="1:43">
      <c r="A47" s="567">
        <v>12</v>
      </c>
      <c r="B47" s="591"/>
      <c r="C47" s="567" t="s">
        <v>38</v>
      </c>
      <c r="D47" s="4" t="s">
        <v>31</v>
      </c>
      <c r="E47" s="257">
        <v>0</v>
      </c>
      <c r="F47" s="258">
        <v>0</v>
      </c>
      <c r="G47" s="258">
        <v>0</v>
      </c>
      <c r="H47" s="258">
        <f t="shared" si="10"/>
        <v>0</v>
      </c>
      <c r="I47" s="507"/>
      <c r="J47" s="5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259"/>
      <c r="AN47" s="260">
        <f t="shared" si="11"/>
        <v>0</v>
      </c>
      <c r="AO47" s="242">
        <f t="shared" si="12"/>
        <v>0</v>
      </c>
      <c r="AP47" s="262" t="e">
        <f t="shared" si="13"/>
        <v>#DIV/0!</v>
      </c>
      <c r="AQ47" s="77"/>
    </row>
    <row r="48" spans="1:43" ht="13.5" thickBot="1">
      <c r="A48" s="565"/>
      <c r="B48" s="591"/>
      <c r="C48" s="565"/>
      <c r="D48" s="8" t="s">
        <v>32</v>
      </c>
      <c r="E48" s="251">
        <v>0</v>
      </c>
      <c r="F48" s="252">
        <v>0</v>
      </c>
      <c r="G48" s="252">
        <v>0</v>
      </c>
      <c r="H48" s="252">
        <f t="shared" si="10"/>
        <v>0</v>
      </c>
      <c r="I48" s="506"/>
      <c r="J48" s="9"/>
      <c r="K48" s="9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253"/>
      <c r="AN48" s="254">
        <f t="shared" si="11"/>
        <v>0</v>
      </c>
      <c r="AO48" s="255">
        <f t="shared" si="12"/>
        <v>0</v>
      </c>
      <c r="AP48" s="269" t="e">
        <f t="shared" si="13"/>
        <v>#DIV/0!</v>
      </c>
      <c r="AQ48" s="77"/>
    </row>
    <row r="49" spans="1:43" ht="13.5" thickBot="1">
      <c r="A49" s="510"/>
      <c r="B49" s="591"/>
      <c r="C49" s="567" t="s">
        <v>81</v>
      </c>
      <c r="D49" s="4" t="s">
        <v>31</v>
      </c>
      <c r="E49" s="257">
        <v>0</v>
      </c>
      <c r="F49" s="258">
        <v>0</v>
      </c>
      <c r="G49" s="258">
        <v>20</v>
      </c>
      <c r="H49" s="258">
        <f t="shared" si="10"/>
        <v>20</v>
      </c>
      <c r="I49" s="507"/>
      <c r="J49" s="5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>
        <v>20</v>
      </c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259"/>
      <c r="AN49" s="273">
        <f t="shared" si="11"/>
        <v>20</v>
      </c>
      <c r="AO49" s="291">
        <f t="shared" si="12"/>
        <v>0</v>
      </c>
      <c r="AP49" s="274">
        <f t="shared" si="13"/>
        <v>1</v>
      </c>
      <c r="AQ49" s="22"/>
    </row>
    <row r="50" spans="1:43" ht="13.5" thickBot="1">
      <c r="A50" s="503"/>
      <c r="B50" s="591"/>
      <c r="C50" s="565"/>
      <c r="D50" s="8" t="s">
        <v>32</v>
      </c>
      <c r="E50" s="251">
        <v>0</v>
      </c>
      <c r="F50" s="252">
        <v>0</v>
      </c>
      <c r="G50" s="252">
        <v>20</v>
      </c>
      <c r="H50" s="252">
        <f t="shared" si="10"/>
        <v>20</v>
      </c>
      <c r="I50" s="506"/>
      <c r="J50" s="9"/>
      <c r="K50" s="9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>
        <v>20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253"/>
      <c r="AN50" s="254">
        <f t="shared" si="11"/>
        <v>20</v>
      </c>
      <c r="AO50" s="255">
        <f t="shared" si="12"/>
        <v>0</v>
      </c>
      <c r="AP50" s="256">
        <f t="shared" si="13"/>
        <v>1</v>
      </c>
      <c r="AQ50" s="22"/>
    </row>
    <row r="51" spans="1:43">
      <c r="A51" s="510"/>
      <c r="B51" s="591"/>
      <c r="C51" s="567" t="s">
        <v>208</v>
      </c>
      <c r="D51" s="4" t="s">
        <v>31</v>
      </c>
      <c r="E51" s="270">
        <v>0</v>
      </c>
      <c r="F51" s="271">
        <v>0</v>
      </c>
      <c r="G51" s="271">
        <v>80</v>
      </c>
      <c r="H51" s="271">
        <f t="shared" si="10"/>
        <v>80</v>
      </c>
      <c r="I51" s="511"/>
      <c r="J51" s="30"/>
      <c r="K51" s="3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>
        <v>60</v>
      </c>
      <c r="AE51" s="31">
        <v>20</v>
      </c>
      <c r="AF51" s="31"/>
      <c r="AG51" s="31"/>
      <c r="AH51" s="31"/>
      <c r="AI51" s="31"/>
      <c r="AJ51" s="31"/>
      <c r="AK51" s="31"/>
      <c r="AL51" s="31"/>
      <c r="AM51" s="272"/>
      <c r="AN51" s="273">
        <f t="shared" si="11"/>
        <v>80</v>
      </c>
      <c r="AO51" s="261">
        <f t="shared" si="12"/>
        <v>0</v>
      </c>
      <c r="AP51" s="274">
        <f t="shared" si="13"/>
        <v>1</v>
      </c>
      <c r="AQ51" s="22"/>
    </row>
    <row r="52" spans="1:43" ht="13.5" thickBot="1">
      <c r="A52" s="510"/>
      <c r="B52" s="591"/>
      <c r="C52" s="565"/>
      <c r="D52" s="8" t="s">
        <v>32</v>
      </c>
      <c r="E52" s="315">
        <v>0</v>
      </c>
      <c r="F52" s="316">
        <v>0</v>
      </c>
      <c r="G52" s="316">
        <v>0</v>
      </c>
      <c r="H52" s="316">
        <f t="shared" si="10"/>
        <v>0</v>
      </c>
      <c r="I52" s="504"/>
      <c r="J52" s="413"/>
      <c r="K52" s="413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5"/>
      <c r="AN52" s="318">
        <f t="shared" si="11"/>
        <v>0</v>
      </c>
      <c r="AO52" s="255">
        <f t="shared" si="12"/>
        <v>0</v>
      </c>
      <c r="AP52" s="256" t="e">
        <f t="shared" si="13"/>
        <v>#DIV/0!</v>
      </c>
      <c r="AQ52" s="23"/>
    </row>
    <row r="53" spans="1:43">
      <c r="A53" s="510"/>
      <c r="B53" s="591"/>
      <c r="C53" s="566" t="s">
        <v>82</v>
      </c>
      <c r="D53" s="10" t="s">
        <v>31</v>
      </c>
      <c r="E53" s="270">
        <v>0</v>
      </c>
      <c r="F53" s="271">
        <v>45</v>
      </c>
      <c r="G53" s="271">
        <v>0</v>
      </c>
      <c r="H53" s="271">
        <f t="shared" si="10"/>
        <v>45</v>
      </c>
      <c r="I53" s="511"/>
      <c r="J53" s="30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272"/>
      <c r="AN53" s="273">
        <f t="shared" si="11"/>
        <v>0</v>
      </c>
      <c r="AO53" s="291">
        <f t="shared" si="12"/>
        <v>-45</v>
      </c>
      <c r="AP53" s="262">
        <f t="shared" si="13"/>
        <v>0</v>
      </c>
      <c r="AQ53" s="77"/>
    </row>
    <row r="54" spans="1:43" ht="13.5" thickBot="1">
      <c r="A54" s="510"/>
      <c r="B54" s="591"/>
      <c r="C54" s="565"/>
      <c r="D54" s="8" t="s">
        <v>32</v>
      </c>
      <c r="E54" s="251">
        <v>0</v>
      </c>
      <c r="F54" s="252">
        <v>45</v>
      </c>
      <c r="G54" s="252">
        <v>0</v>
      </c>
      <c r="H54" s="252">
        <f t="shared" si="10"/>
        <v>45</v>
      </c>
      <c r="I54" s="506"/>
      <c r="J54" s="9"/>
      <c r="K54" s="9"/>
      <c r="L54" s="13"/>
      <c r="M54" s="13"/>
      <c r="N54" s="13"/>
      <c r="O54" s="13"/>
      <c r="P54" s="13">
        <v>10</v>
      </c>
      <c r="Q54" s="13">
        <v>13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253"/>
      <c r="AN54" s="254">
        <f t="shared" si="11"/>
        <v>23</v>
      </c>
      <c r="AO54" s="279">
        <f t="shared" si="12"/>
        <v>-22</v>
      </c>
      <c r="AP54" s="269">
        <f t="shared" si="13"/>
        <v>0.51111111111111107</v>
      </c>
      <c r="AQ54" s="63"/>
    </row>
    <row r="55" spans="1:43" ht="12.75" customHeight="1">
      <c r="A55" s="138"/>
      <c r="B55" s="591"/>
      <c r="C55" s="571" t="s">
        <v>100</v>
      </c>
      <c r="D55" s="4" t="s">
        <v>2</v>
      </c>
      <c r="E55" s="257">
        <v>0</v>
      </c>
      <c r="F55" s="258">
        <v>0</v>
      </c>
      <c r="G55" s="258">
        <v>50</v>
      </c>
      <c r="H55" s="258">
        <f t="shared" si="10"/>
        <v>50</v>
      </c>
      <c r="I55" s="507"/>
      <c r="J55" s="5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>
        <v>50</v>
      </c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259"/>
      <c r="AN55" s="260">
        <f t="shared" si="11"/>
        <v>50</v>
      </c>
      <c r="AO55" s="261">
        <f t="shared" si="12"/>
        <v>0</v>
      </c>
      <c r="AP55" s="274">
        <f t="shared" si="13"/>
        <v>1</v>
      </c>
      <c r="AQ55" s="22"/>
    </row>
    <row r="56" spans="1:43" ht="12.75" customHeight="1">
      <c r="A56" s="139"/>
      <c r="B56" s="591"/>
      <c r="C56" s="578"/>
      <c r="D56" s="53" t="s">
        <v>43</v>
      </c>
      <c r="E56" s="245">
        <v>0</v>
      </c>
      <c r="F56" s="246">
        <v>0</v>
      </c>
      <c r="G56" s="246">
        <v>50</v>
      </c>
      <c r="H56" s="246">
        <f t="shared" si="10"/>
        <v>50</v>
      </c>
      <c r="I56" s="505"/>
      <c r="J56" s="55"/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>
        <v>50</v>
      </c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47"/>
      <c r="AN56" s="248">
        <f t="shared" si="11"/>
        <v>50</v>
      </c>
      <c r="AO56" s="249">
        <f t="shared" si="12"/>
        <v>0</v>
      </c>
      <c r="AP56" s="250">
        <f t="shared" si="13"/>
        <v>1</v>
      </c>
      <c r="AQ56" s="59"/>
    </row>
    <row r="57" spans="1:43" ht="12.75" customHeight="1">
      <c r="A57" s="139"/>
      <c r="B57" s="591"/>
      <c r="C57" s="578"/>
      <c r="D57" s="53" t="s">
        <v>46</v>
      </c>
      <c r="E57" s="245">
        <v>0</v>
      </c>
      <c r="F57" s="246">
        <v>0</v>
      </c>
      <c r="G57" s="246">
        <v>50</v>
      </c>
      <c r="H57" s="246">
        <f t="shared" si="10"/>
        <v>50</v>
      </c>
      <c r="I57" s="505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>
        <v>50</v>
      </c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50</v>
      </c>
      <c r="AO57" s="249">
        <f t="shared" si="12"/>
        <v>0</v>
      </c>
      <c r="AP57" s="250">
        <f t="shared" si="13"/>
        <v>1</v>
      </c>
      <c r="AQ57" s="59"/>
    </row>
    <row r="58" spans="1:43" ht="12.75" customHeight="1">
      <c r="A58" s="139"/>
      <c r="B58" s="591"/>
      <c r="C58" s="578"/>
      <c r="D58" s="53" t="s">
        <v>44</v>
      </c>
      <c r="E58" s="245">
        <v>0</v>
      </c>
      <c r="F58" s="246">
        <v>0</v>
      </c>
      <c r="G58" s="246">
        <v>20</v>
      </c>
      <c r="H58" s="246">
        <f t="shared" si="10"/>
        <v>20</v>
      </c>
      <c r="I58" s="505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>
        <v>20</v>
      </c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20</v>
      </c>
      <c r="AO58" s="249">
        <f t="shared" si="12"/>
        <v>0</v>
      </c>
      <c r="AP58" s="250">
        <f t="shared" si="13"/>
        <v>1</v>
      </c>
      <c r="AQ58" s="59"/>
    </row>
    <row r="59" spans="1:43" ht="12.75" customHeight="1">
      <c r="A59" s="139"/>
      <c r="B59" s="591"/>
      <c r="C59" s="578"/>
      <c r="D59" s="53" t="s">
        <v>1</v>
      </c>
      <c r="E59" s="245">
        <v>0</v>
      </c>
      <c r="F59" s="246">
        <v>0</v>
      </c>
      <c r="G59" s="246">
        <v>50</v>
      </c>
      <c r="H59" s="246">
        <f t="shared" si="10"/>
        <v>50</v>
      </c>
      <c r="I59" s="505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-50</v>
      </c>
      <c r="AP59" s="250">
        <f t="shared" si="13"/>
        <v>0</v>
      </c>
      <c r="AQ59" s="59"/>
    </row>
    <row r="60" spans="1:43" ht="12.75" customHeight="1">
      <c r="A60" s="139"/>
      <c r="B60" s="591"/>
      <c r="C60" s="578"/>
      <c r="D60" s="53" t="s">
        <v>186</v>
      </c>
      <c r="E60" s="245">
        <v>0</v>
      </c>
      <c r="F60" s="246">
        <v>46</v>
      </c>
      <c r="G60" s="246">
        <v>0</v>
      </c>
      <c r="H60" s="246">
        <f t="shared" si="10"/>
        <v>46</v>
      </c>
      <c r="I60" s="505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>
        <v>30</v>
      </c>
      <c r="AL60" s="56"/>
      <c r="AM60" s="247"/>
      <c r="AN60" s="248">
        <f t="shared" si="11"/>
        <v>30</v>
      </c>
      <c r="AO60" s="249">
        <f t="shared" si="12"/>
        <v>-16</v>
      </c>
      <c r="AP60" s="250">
        <f t="shared" si="13"/>
        <v>0.65217391304347827</v>
      </c>
      <c r="AQ60" s="59"/>
    </row>
    <row r="61" spans="1:43" ht="12.75" customHeight="1">
      <c r="A61" s="139"/>
      <c r="B61" s="591"/>
      <c r="C61" s="578"/>
      <c r="D61" s="53" t="s">
        <v>101</v>
      </c>
      <c r="E61" s="245">
        <v>0</v>
      </c>
      <c r="F61" s="246">
        <v>0</v>
      </c>
      <c r="G61" s="246">
        <v>60</v>
      </c>
      <c r="H61" s="246">
        <f t="shared" si="10"/>
        <v>60</v>
      </c>
      <c r="I61" s="505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0</v>
      </c>
      <c r="AO61" s="249">
        <f t="shared" si="12"/>
        <v>-60</v>
      </c>
      <c r="AP61" s="250">
        <f t="shared" si="13"/>
        <v>0</v>
      </c>
      <c r="AQ61" s="59"/>
    </row>
    <row r="62" spans="1:43" ht="12.75" customHeight="1" thickBot="1">
      <c r="A62" s="140"/>
      <c r="B62" s="592"/>
      <c r="C62" s="573"/>
      <c r="D62" s="8" t="s">
        <v>32</v>
      </c>
      <c r="E62" s="251">
        <v>0</v>
      </c>
      <c r="F62" s="252">
        <v>0</v>
      </c>
      <c r="G62" s="252">
        <v>60</v>
      </c>
      <c r="H62" s="252">
        <f t="shared" si="10"/>
        <v>60</v>
      </c>
      <c r="I62" s="506"/>
      <c r="J62" s="9"/>
      <c r="K62" s="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253"/>
      <c r="AN62" s="254">
        <f t="shared" si="11"/>
        <v>0</v>
      </c>
      <c r="AO62" s="255">
        <f t="shared" si="12"/>
        <v>-60</v>
      </c>
      <c r="AP62" s="256">
        <f>AN62/H62</f>
        <v>0</v>
      </c>
      <c r="AQ62" s="23"/>
    </row>
    <row r="63" spans="1:43" ht="12.75" customHeight="1" thickBot="1">
      <c r="A63" s="377"/>
      <c r="B63" s="400"/>
      <c r="C63" s="79" t="s">
        <v>206</v>
      </c>
      <c r="D63" s="401" t="s">
        <v>207</v>
      </c>
      <c r="E63" s="321">
        <v>0</v>
      </c>
      <c r="F63" s="322">
        <v>0</v>
      </c>
      <c r="G63" s="322">
        <v>0</v>
      </c>
      <c r="H63" s="322">
        <f t="shared" si="10"/>
        <v>0</v>
      </c>
      <c r="I63" s="513"/>
      <c r="J63" s="402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4"/>
      <c r="AN63" s="324">
        <f t="shared" si="11"/>
        <v>0</v>
      </c>
      <c r="AO63" s="325">
        <f t="shared" si="12"/>
        <v>0</v>
      </c>
      <c r="AP63" s="256" t="e">
        <f>AN63/H63</f>
        <v>#DIV/0!</v>
      </c>
      <c r="AQ63" s="82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SUM(E45:E63)</f>
        <v>0</v>
      </c>
      <c r="F64" s="292">
        <f t="shared" ref="F64:AN64" si="14">SUM(F45:F63)</f>
        <v>136</v>
      </c>
      <c r="G64" s="292">
        <f t="shared" si="14"/>
        <v>460</v>
      </c>
      <c r="H64" s="292">
        <f t="shared" si="14"/>
        <v>596</v>
      </c>
      <c r="I64" s="292">
        <f t="shared" si="14"/>
        <v>0</v>
      </c>
      <c r="J64" s="292">
        <f t="shared" si="14"/>
        <v>0</v>
      </c>
      <c r="K64" s="292">
        <f t="shared" si="14"/>
        <v>0</v>
      </c>
      <c r="L64" s="292">
        <f t="shared" si="14"/>
        <v>0</v>
      </c>
      <c r="M64" s="292">
        <f t="shared" si="14"/>
        <v>0</v>
      </c>
      <c r="N64" s="292">
        <f t="shared" si="14"/>
        <v>0</v>
      </c>
      <c r="O64" s="292">
        <f t="shared" si="14"/>
        <v>0</v>
      </c>
      <c r="P64" s="292">
        <f t="shared" si="14"/>
        <v>10</v>
      </c>
      <c r="Q64" s="292">
        <f t="shared" si="14"/>
        <v>13</v>
      </c>
      <c r="R64" s="292">
        <f t="shared" si="14"/>
        <v>0</v>
      </c>
      <c r="S64" s="292">
        <f t="shared" si="14"/>
        <v>0</v>
      </c>
      <c r="T64" s="292">
        <f t="shared" si="14"/>
        <v>0</v>
      </c>
      <c r="U64" s="292">
        <f t="shared" si="14"/>
        <v>0</v>
      </c>
      <c r="V64" s="292">
        <f t="shared" si="14"/>
        <v>20</v>
      </c>
      <c r="W64" s="292">
        <f t="shared" si="14"/>
        <v>20</v>
      </c>
      <c r="X64" s="292">
        <f t="shared" si="14"/>
        <v>50</v>
      </c>
      <c r="Y64" s="292">
        <f t="shared" si="14"/>
        <v>50</v>
      </c>
      <c r="Z64" s="292">
        <f t="shared" si="14"/>
        <v>70</v>
      </c>
      <c r="AA64" s="292">
        <f t="shared" si="14"/>
        <v>0</v>
      </c>
      <c r="AB64" s="292">
        <f t="shared" si="14"/>
        <v>0</v>
      </c>
      <c r="AC64" s="292">
        <f t="shared" si="14"/>
        <v>0</v>
      </c>
      <c r="AD64" s="292">
        <f t="shared" si="14"/>
        <v>60</v>
      </c>
      <c r="AE64" s="292">
        <f t="shared" si="14"/>
        <v>20</v>
      </c>
      <c r="AF64" s="292">
        <f t="shared" si="14"/>
        <v>0</v>
      </c>
      <c r="AG64" s="292">
        <f t="shared" si="14"/>
        <v>0</v>
      </c>
      <c r="AH64" s="292">
        <f t="shared" si="14"/>
        <v>0</v>
      </c>
      <c r="AI64" s="292">
        <f t="shared" si="14"/>
        <v>0</v>
      </c>
      <c r="AJ64" s="292">
        <f t="shared" si="14"/>
        <v>0</v>
      </c>
      <c r="AK64" s="292">
        <f t="shared" si="14"/>
        <v>30</v>
      </c>
      <c r="AL64" s="292">
        <f t="shared" si="14"/>
        <v>0</v>
      </c>
      <c r="AM64" s="292">
        <f t="shared" si="14"/>
        <v>0</v>
      </c>
      <c r="AN64" s="292">
        <f t="shared" si="14"/>
        <v>343</v>
      </c>
      <c r="AO64" s="292">
        <f>SUM(AO45:AO63)</f>
        <v>-253</v>
      </c>
      <c r="AP64" s="295">
        <f>AN64/H64</f>
        <v>0.57550335570469802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110</v>
      </c>
      <c r="F65" s="271">
        <v>0</v>
      </c>
      <c r="G65" s="271">
        <v>0</v>
      </c>
      <c r="H65" s="271">
        <f t="shared" ref="H65:H84" si="15">E65+F65+G65</f>
        <v>110</v>
      </c>
      <c r="I65" s="511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>
        <v>55</v>
      </c>
      <c r="X65" s="31">
        <v>55</v>
      </c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110</v>
      </c>
      <c r="AO65" s="261">
        <f t="shared" si="12"/>
        <v>0</v>
      </c>
      <c r="AP65" s="274">
        <f t="shared" ref="AP65:AP84" si="16">AN65/H65</f>
        <v>1</v>
      </c>
      <c r="AQ65" s="22"/>
    </row>
    <row r="66" spans="1:43" ht="12.75" customHeight="1">
      <c r="A66" s="566"/>
      <c r="B66" s="591"/>
      <c r="C66" s="566"/>
      <c r="D66" s="53" t="s">
        <v>43</v>
      </c>
      <c r="E66" s="245">
        <v>30</v>
      </c>
      <c r="F66" s="246">
        <v>0</v>
      </c>
      <c r="G66" s="246">
        <v>0</v>
      </c>
      <c r="H66" s="246">
        <f t="shared" si="15"/>
        <v>30</v>
      </c>
      <c r="I66" s="505"/>
      <c r="J66" s="55"/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>
        <v>30</v>
      </c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30</v>
      </c>
      <c r="AO66" s="249">
        <f t="shared" si="12"/>
        <v>0</v>
      </c>
      <c r="AP66" s="250">
        <f t="shared" si="16"/>
        <v>1</v>
      </c>
      <c r="AQ66" s="59"/>
    </row>
    <row r="67" spans="1:43" ht="12.75" customHeight="1">
      <c r="A67" s="566"/>
      <c r="B67" s="591"/>
      <c r="C67" s="566"/>
      <c r="D67" s="53" t="s">
        <v>46</v>
      </c>
      <c r="E67" s="245">
        <v>30</v>
      </c>
      <c r="F67" s="246">
        <v>0</v>
      </c>
      <c r="G67" s="246">
        <v>0</v>
      </c>
      <c r="H67" s="246">
        <f t="shared" si="15"/>
        <v>30</v>
      </c>
      <c r="I67" s="505"/>
      <c r="J67" s="55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>
        <v>30</v>
      </c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30</v>
      </c>
      <c r="AO67" s="249">
        <f t="shared" si="12"/>
        <v>0</v>
      </c>
      <c r="AP67" s="250">
        <f t="shared" si="16"/>
        <v>1</v>
      </c>
      <c r="AQ67" s="59"/>
    </row>
    <row r="68" spans="1:43" ht="12.75" customHeight="1">
      <c r="A68" s="566"/>
      <c r="B68" s="591"/>
      <c r="C68" s="566"/>
      <c r="D68" s="53" t="s">
        <v>44</v>
      </c>
      <c r="E68" s="245">
        <v>45</v>
      </c>
      <c r="F68" s="246">
        <v>0</v>
      </c>
      <c r="G68" s="246">
        <v>0</v>
      </c>
      <c r="H68" s="246">
        <f t="shared" si="15"/>
        <v>45</v>
      </c>
      <c r="I68" s="505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>
        <v>30</v>
      </c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30</v>
      </c>
      <c r="AO68" s="249">
        <f t="shared" si="12"/>
        <v>-15</v>
      </c>
      <c r="AP68" s="250">
        <f t="shared" si="16"/>
        <v>0.66666666666666663</v>
      </c>
      <c r="AQ68" s="59"/>
    </row>
    <row r="69" spans="1:43" ht="12.75" customHeight="1" thickBot="1">
      <c r="A69" s="565"/>
      <c r="B69" s="591"/>
      <c r="C69" s="565"/>
      <c r="D69" s="8" t="s">
        <v>1</v>
      </c>
      <c r="E69" s="251">
        <v>0</v>
      </c>
      <c r="F69" s="252">
        <v>0</v>
      </c>
      <c r="G69" s="252">
        <v>0</v>
      </c>
      <c r="H69" s="252">
        <f t="shared" si="15"/>
        <v>0</v>
      </c>
      <c r="I69" s="506"/>
      <c r="J69" s="9"/>
      <c r="K69" s="9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0</v>
      </c>
      <c r="AO69" s="255">
        <f t="shared" si="12"/>
        <v>0</v>
      </c>
      <c r="AP69" s="256" t="e">
        <f t="shared" si="16"/>
        <v>#DIV/0!</v>
      </c>
      <c r="AQ69" s="23"/>
    </row>
    <row r="70" spans="1:43" ht="12.75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0</v>
      </c>
      <c r="G70" s="258">
        <v>0</v>
      </c>
      <c r="H70" s="258">
        <f t="shared" si="15"/>
        <v>0</v>
      </c>
      <c r="I70" s="507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259"/>
      <c r="AN70" s="260">
        <f t="shared" si="11"/>
        <v>0</v>
      </c>
      <c r="AO70" s="242">
        <f t="shared" si="12"/>
        <v>0</v>
      </c>
      <c r="AP70" s="262" t="e">
        <f t="shared" si="16"/>
        <v>#DIV/0!</v>
      </c>
      <c r="AQ70" s="77"/>
    </row>
    <row r="71" spans="1:43" ht="12.75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5"/>
        <v>0</v>
      </c>
      <c r="I71" s="505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6"/>
        <v>#DIV/0!</v>
      </c>
      <c r="AQ71" s="59"/>
    </row>
    <row r="72" spans="1:43" ht="12.75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5"/>
        <v>0</v>
      </c>
      <c r="I72" s="505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6"/>
        <v>#DIV/0!</v>
      </c>
      <c r="AQ72" s="59"/>
    </row>
    <row r="73" spans="1:43" ht="12.75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5"/>
        <v>0</v>
      </c>
      <c r="I73" s="505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6"/>
        <v>#DIV/0!</v>
      </c>
      <c r="AQ73" s="59"/>
    </row>
    <row r="74" spans="1:43" ht="12.75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5"/>
        <v>0</v>
      </c>
      <c r="I74" s="506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6"/>
        <v>#DIV/0!</v>
      </c>
      <c r="AQ74" s="63"/>
    </row>
    <row r="75" spans="1:43" ht="12.75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5"/>
        <v>0</v>
      </c>
      <c r="I75" s="511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6"/>
        <v>#DIV/0!</v>
      </c>
      <c r="AQ75" s="22"/>
    </row>
    <row r="76" spans="1:43" ht="12.75" customHeight="1">
      <c r="A76" s="566"/>
      <c r="B76" s="591"/>
      <c r="C76" s="566"/>
      <c r="D76" s="53" t="s">
        <v>43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505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customHeight="1">
      <c r="A77" s="566"/>
      <c r="B77" s="591"/>
      <c r="C77" s="566"/>
      <c r="D77" s="53" t="s">
        <v>46</v>
      </c>
      <c r="E77" s="245">
        <v>0</v>
      </c>
      <c r="F77" s="246">
        <v>0</v>
      </c>
      <c r="G77" s="246">
        <v>0</v>
      </c>
      <c r="H77" s="246">
        <f t="shared" si="15"/>
        <v>0</v>
      </c>
      <c r="I77" s="505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47"/>
      <c r="AN77" s="248">
        <f t="shared" si="11"/>
        <v>0</v>
      </c>
      <c r="AO77" s="249">
        <f t="shared" si="12"/>
        <v>0</v>
      </c>
      <c r="AP77" s="250" t="e">
        <f t="shared" si="16"/>
        <v>#DIV/0!</v>
      </c>
      <c r="AQ77" s="59"/>
    </row>
    <row r="78" spans="1:43" ht="12.75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5"/>
        <v>0</v>
      </c>
      <c r="I78" s="505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6"/>
        <v>#DIV/0!</v>
      </c>
      <c r="AQ78" s="59"/>
    </row>
    <row r="79" spans="1:43" ht="12.75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5"/>
        <v>0</v>
      </c>
      <c r="I79" s="506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6"/>
        <v>#DIV/0!</v>
      </c>
      <c r="AQ79" s="23"/>
    </row>
    <row r="80" spans="1:43" ht="12.75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5"/>
        <v>0</v>
      </c>
      <c r="I80" s="511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6"/>
        <v>#DIV/0!</v>
      </c>
      <c r="AQ80" s="77"/>
    </row>
    <row r="81" spans="1:43" ht="12.75" customHeight="1">
      <c r="A81" s="566"/>
      <c r="B81" s="591"/>
      <c r="C81" s="580"/>
      <c r="D81" s="53" t="s">
        <v>43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505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5"/>
        <v>0</v>
      </c>
      <c r="I82" s="505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6"/>
        <v>#DIV/0!</v>
      </c>
      <c r="AQ82" s="59"/>
    </row>
    <row r="83" spans="1:43" ht="12.75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5"/>
        <v>0</v>
      </c>
      <c r="I83" s="505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6"/>
        <v>#DIV/0!</v>
      </c>
      <c r="AQ83" s="59"/>
    </row>
    <row r="84" spans="1:43" ht="12.75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5"/>
        <v>0</v>
      </c>
      <c r="I84" s="506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6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215</v>
      </c>
      <c r="F85" s="299">
        <f t="shared" ref="F85:AO85" si="17">SUM(F65:F84)</f>
        <v>0</v>
      </c>
      <c r="G85" s="299">
        <f t="shared" si="17"/>
        <v>0</v>
      </c>
      <c r="H85" s="299">
        <f t="shared" si="17"/>
        <v>215</v>
      </c>
      <c r="I85" s="137">
        <f t="shared" si="17"/>
        <v>0</v>
      </c>
      <c r="J85" s="137">
        <f t="shared" si="17"/>
        <v>0</v>
      </c>
      <c r="K85" s="137">
        <f t="shared" si="17"/>
        <v>0</v>
      </c>
      <c r="L85" s="137">
        <f t="shared" si="17"/>
        <v>0</v>
      </c>
      <c r="M85" s="137">
        <f t="shared" si="17"/>
        <v>0</v>
      </c>
      <c r="N85" s="137">
        <f t="shared" si="17"/>
        <v>0</v>
      </c>
      <c r="O85" s="137">
        <f t="shared" si="17"/>
        <v>0</v>
      </c>
      <c r="P85" s="137">
        <f t="shared" si="17"/>
        <v>0</v>
      </c>
      <c r="Q85" s="137">
        <f t="shared" si="17"/>
        <v>0</v>
      </c>
      <c r="R85" s="137">
        <f t="shared" si="17"/>
        <v>0</v>
      </c>
      <c r="S85" s="137">
        <f t="shared" si="17"/>
        <v>0</v>
      </c>
      <c r="T85" s="137">
        <f t="shared" si="17"/>
        <v>0</v>
      </c>
      <c r="U85" s="137">
        <f t="shared" si="17"/>
        <v>0</v>
      </c>
      <c r="V85" s="137">
        <f t="shared" si="17"/>
        <v>0</v>
      </c>
      <c r="W85" s="137">
        <f t="shared" si="17"/>
        <v>55</v>
      </c>
      <c r="X85" s="137">
        <f t="shared" si="17"/>
        <v>85</v>
      </c>
      <c r="Y85" s="137">
        <f t="shared" si="17"/>
        <v>60</v>
      </c>
      <c r="Z85" s="137">
        <f t="shared" si="17"/>
        <v>0</v>
      </c>
      <c r="AA85" s="137">
        <f t="shared" si="17"/>
        <v>0</v>
      </c>
      <c r="AB85" s="137">
        <f t="shared" si="17"/>
        <v>0</v>
      </c>
      <c r="AC85" s="137">
        <f t="shared" si="17"/>
        <v>0</v>
      </c>
      <c r="AD85" s="137">
        <f t="shared" si="17"/>
        <v>0</v>
      </c>
      <c r="AE85" s="137">
        <f t="shared" si="17"/>
        <v>0</v>
      </c>
      <c r="AF85" s="137">
        <f t="shared" si="17"/>
        <v>0</v>
      </c>
      <c r="AG85" s="137">
        <f t="shared" si="17"/>
        <v>0</v>
      </c>
      <c r="AH85" s="137">
        <f t="shared" si="17"/>
        <v>0</v>
      </c>
      <c r="AI85" s="137">
        <f t="shared" si="17"/>
        <v>0</v>
      </c>
      <c r="AJ85" s="137">
        <f t="shared" si="17"/>
        <v>0</v>
      </c>
      <c r="AK85" s="137">
        <f t="shared" si="17"/>
        <v>0</v>
      </c>
      <c r="AL85" s="137">
        <f t="shared" si="17"/>
        <v>0</v>
      </c>
      <c r="AM85" s="300">
        <f t="shared" si="17"/>
        <v>0</v>
      </c>
      <c r="AN85" s="301">
        <f t="shared" si="17"/>
        <v>200</v>
      </c>
      <c r="AO85" s="298">
        <f t="shared" si="17"/>
        <v>-15</v>
      </c>
      <c r="AP85" s="283">
        <f>AN85/H85</f>
        <v>0.93023255813953487</v>
      </c>
      <c r="AQ85" s="284"/>
    </row>
    <row r="86" spans="1:43" ht="13.5" customHeight="1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0</v>
      </c>
      <c r="F86" s="271">
        <v>0</v>
      </c>
      <c r="G86" s="271">
        <v>0</v>
      </c>
      <c r="H86" s="271">
        <f t="shared" ref="H86:H89" si="18">E86+F86+G86</f>
        <v>0</v>
      </c>
      <c r="I86" s="10"/>
      <c r="J86" s="22"/>
      <c r="K86" s="2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302"/>
      <c r="AN86" s="273">
        <f t="shared" si="11"/>
        <v>0</v>
      </c>
      <c r="AO86" s="242">
        <f t="shared" si="12"/>
        <v>0</v>
      </c>
      <c r="AP86" s="262" t="e">
        <f t="shared" ref="AP86:AP89" si="19">AN86/H86</f>
        <v>#DIV/0!</v>
      </c>
      <c r="AQ86" s="77"/>
    </row>
    <row r="87" spans="1:43" ht="13.5" customHeight="1" thickBot="1">
      <c r="A87" s="582"/>
      <c r="B87" s="592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18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19"/>
        <v>#DIV/0!</v>
      </c>
      <c r="AQ87" s="63"/>
    </row>
    <row r="88" spans="1:43" ht="13.5" customHeight="1" thickBot="1">
      <c r="A88" s="502">
        <v>18</v>
      </c>
      <c r="B88" s="607" t="s">
        <v>65</v>
      </c>
      <c r="C88" s="571" t="s">
        <v>65</v>
      </c>
      <c r="D88" s="10" t="s">
        <v>252</v>
      </c>
      <c r="E88" s="270">
        <v>1910</v>
      </c>
      <c r="F88" s="271">
        <v>0</v>
      </c>
      <c r="G88" s="271">
        <v>0</v>
      </c>
      <c r="H88" s="271">
        <f t="shared" si="18"/>
        <v>1910</v>
      </c>
      <c r="I88" s="10">
        <f>240+240+240+240</f>
        <v>960</v>
      </c>
      <c r="J88" s="22"/>
      <c r="K88" s="22">
        <v>960</v>
      </c>
      <c r="L88" s="41"/>
      <c r="M88" s="41"/>
      <c r="N88" s="41"/>
      <c r="O88" s="41">
        <v>160</v>
      </c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>
        <v>240</v>
      </c>
      <c r="AK88" s="41">
        <v>240</v>
      </c>
      <c r="AL88" s="41"/>
      <c r="AM88" s="302"/>
      <c r="AN88" s="273">
        <f t="shared" si="11"/>
        <v>2560</v>
      </c>
      <c r="AO88" s="261">
        <f t="shared" si="12"/>
        <v>650</v>
      </c>
      <c r="AP88" s="274">
        <f t="shared" si="19"/>
        <v>1.3403141361256545</v>
      </c>
      <c r="AQ88" s="22"/>
    </row>
    <row r="89" spans="1:43" ht="15.75" customHeight="1" thickBot="1">
      <c r="A89" s="493"/>
      <c r="B89" s="608"/>
      <c r="C89" s="573"/>
      <c r="D89" s="8" t="s">
        <v>253</v>
      </c>
      <c r="E89" s="490">
        <v>650</v>
      </c>
      <c r="F89" s="491">
        <v>0</v>
      </c>
      <c r="G89" s="491">
        <v>0</v>
      </c>
      <c r="H89" s="491">
        <f t="shared" si="18"/>
        <v>650</v>
      </c>
      <c r="I89" s="157"/>
      <c r="J89" s="154"/>
      <c r="K89" s="154"/>
      <c r="L89" s="158"/>
      <c r="M89" s="158"/>
      <c r="N89" s="158"/>
      <c r="O89" s="158">
        <v>150</v>
      </c>
      <c r="P89" s="158">
        <v>554</v>
      </c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492"/>
      <c r="AN89" s="320">
        <f t="shared" si="11"/>
        <v>704</v>
      </c>
      <c r="AO89" s="291">
        <f t="shared" si="12"/>
        <v>54</v>
      </c>
      <c r="AP89" s="494">
        <f t="shared" si="19"/>
        <v>1.083076923076923</v>
      </c>
      <c r="AQ89" s="495"/>
    </row>
    <row r="90" spans="1:43" ht="24" customHeight="1" thickTop="1" thickBot="1">
      <c r="A90" s="568" t="s">
        <v>135</v>
      </c>
      <c r="B90" s="569"/>
      <c r="C90" s="569"/>
      <c r="D90" s="570"/>
      <c r="E90" s="310">
        <f>SUM(E86:E89)</f>
        <v>2560</v>
      </c>
      <c r="F90" s="310">
        <f t="shared" ref="F90:H90" si="20">SUM(F86:F89)</f>
        <v>0</v>
      </c>
      <c r="G90" s="310">
        <f t="shared" si="20"/>
        <v>0</v>
      </c>
      <c r="H90" s="310">
        <f t="shared" si="20"/>
        <v>2560</v>
      </c>
      <c r="I90" s="211">
        <f t="shared" ref="I90" si="21">SUM(I86:I88)</f>
        <v>960</v>
      </c>
      <c r="J90" s="211">
        <f>SUM(J86:J89)</f>
        <v>0</v>
      </c>
      <c r="K90" s="211">
        <f t="shared" ref="K90:AO90" si="22">SUM(K86:K89)</f>
        <v>960</v>
      </c>
      <c r="L90" s="211">
        <f t="shared" si="22"/>
        <v>0</v>
      </c>
      <c r="M90" s="211">
        <f t="shared" si="22"/>
        <v>0</v>
      </c>
      <c r="N90" s="211">
        <f t="shared" si="22"/>
        <v>0</v>
      </c>
      <c r="O90" s="211">
        <f t="shared" si="22"/>
        <v>310</v>
      </c>
      <c r="P90" s="211">
        <f t="shared" si="22"/>
        <v>554</v>
      </c>
      <c r="Q90" s="211">
        <f t="shared" si="22"/>
        <v>0</v>
      </c>
      <c r="R90" s="211">
        <f t="shared" si="22"/>
        <v>0</v>
      </c>
      <c r="S90" s="211">
        <f t="shared" si="22"/>
        <v>0</v>
      </c>
      <c r="T90" s="211">
        <f t="shared" si="22"/>
        <v>0</v>
      </c>
      <c r="U90" s="211">
        <f t="shared" si="22"/>
        <v>0</v>
      </c>
      <c r="V90" s="211">
        <f t="shared" si="22"/>
        <v>0</v>
      </c>
      <c r="W90" s="211">
        <f t="shared" si="22"/>
        <v>0</v>
      </c>
      <c r="X90" s="211">
        <f t="shared" si="22"/>
        <v>0</v>
      </c>
      <c r="Y90" s="211">
        <f t="shared" si="22"/>
        <v>0</v>
      </c>
      <c r="Z90" s="211">
        <f t="shared" si="22"/>
        <v>0</v>
      </c>
      <c r="AA90" s="211">
        <f t="shared" si="22"/>
        <v>0</v>
      </c>
      <c r="AB90" s="211">
        <f t="shared" si="22"/>
        <v>0</v>
      </c>
      <c r="AC90" s="211">
        <f t="shared" si="22"/>
        <v>0</v>
      </c>
      <c r="AD90" s="211">
        <f t="shared" si="22"/>
        <v>0</v>
      </c>
      <c r="AE90" s="211">
        <f t="shared" si="22"/>
        <v>0</v>
      </c>
      <c r="AF90" s="211">
        <f t="shared" si="22"/>
        <v>0</v>
      </c>
      <c r="AG90" s="211">
        <f t="shared" si="22"/>
        <v>0</v>
      </c>
      <c r="AH90" s="211">
        <f t="shared" si="22"/>
        <v>0</v>
      </c>
      <c r="AI90" s="211">
        <f t="shared" si="22"/>
        <v>0</v>
      </c>
      <c r="AJ90" s="211">
        <f t="shared" si="22"/>
        <v>240</v>
      </c>
      <c r="AK90" s="211">
        <f t="shared" si="22"/>
        <v>240</v>
      </c>
      <c r="AL90" s="211">
        <f t="shared" si="22"/>
        <v>0</v>
      </c>
      <c r="AM90" s="211">
        <f t="shared" si="22"/>
        <v>0</v>
      </c>
      <c r="AN90" s="211">
        <f t="shared" si="22"/>
        <v>3264</v>
      </c>
      <c r="AO90" s="211">
        <f t="shared" si="22"/>
        <v>704</v>
      </c>
      <c r="AP90" s="522">
        <f>AN90/H90</f>
        <v>1.2749999999999999</v>
      </c>
      <c r="AQ90" s="523"/>
    </row>
    <row r="91" spans="1:43" ht="12.75" hidden="1" customHeight="1">
      <c r="A91" s="566">
        <v>19</v>
      </c>
      <c r="B91" s="606" t="s">
        <v>61</v>
      </c>
      <c r="C91" s="510" t="s">
        <v>61</v>
      </c>
      <c r="D91" s="77" t="s">
        <v>62</v>
      </c>
      <c r="E91" s="257">
        <v>0</v>
      </c>
      <c r="F91" s="258">
        <v>0</v>
      </c>
      <c r="G91" s="258">
        <v>0</v>
      </c>
      <c r="H91" s="258">
        <f t="shared" ref="H91:H154" si="23">E91+F91+G91</f>
        <v>0</v>
      </c>
      <c r="I91" s="4"/>
      <c r="J91" s="77"/>
      <c r="K91" s="77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314"/>
      <c r="AN91" s="260">
        <f t="shared" si="11"/>
        <v>0</v>
      </c>
      <c r="AO91" s="242">
        <f t="shared" si="12"/>
        <v>0</v>
      </c>
      <c r="AP91" s="309" t="e">
        <f t="shared" ref="AP91:AP154" si="24">AN91/H91</f>
        <v>#DIV/0!</v>
      </c>
      <c r="AQ91" s="82"/>
    </row>
    <row r="92" spans="1:43" ht="12.75" hidden="1" customHeight="1">
      <c r="A92" s="566"/>
      <c r="B92" s="607"/>
      <c r="C92" s="510" t="s">
        <v>73</v>
      </c>
      <c r="D92" s="59" t="s">
        <v>63</v>
      </c>
      <c r="E92" s="245">
        <v>0</v>
      </c>
      <c r="F92" s="246">
        <v>0</v>
      </c>
      <c r="G92" s="246">
        <v>0</v>
      </c>
      <c r="H92" s="246">
        <f t="shared" si="23"/>
        <v>0</v>
      </c>
      <c r="I92" s="53"/>
      <c r="J92" s="59"/>
      <c r="K92" s="59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84"/>
      <c r="AN92" s="248">
        <f t="shared" si="11"/>
        <v>0</v>
      </c>
      <c r="AO92" s="249">
        <f t="shared" si="12"/>
        <v>0</v>
      </c>
      <c r="AP92" s="309" t="e">
        <f t="shared" si="24"/>
        <v>#DIV/0!</v>
      </c>
      <c r="AQ92" s="82"/>
    </row>
    <row r="93" spans="1:43" ht="13.5" hidden="1" customHeight="1" thickBot="1">
      <c r="A93" s="565"/>
      <c r="B93" s="607"/>
      <c r="C93" s="503"/>
      <c r="D93" s="23" t="s">
        <v>64</v>
      </c>
      <c r="E93" s="251">
        <v>0</v>
      </c>
      <c r="F93" s="252">
        <v>0</v>
      </c>
      <c r="G93" s="252">
        <v>0</v>
      </c>
      <c r="H93" s="252">
        <f t="shared" si="23"/>
        <v>0</v>
      </c>
      <c r="I93" s="8"/>
      <c r="J93" s="23"/>
      <c r="K93" s="2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303"/>
      <c r="AN93" s="254">
        <f t="shared" si="11"/>
        <v>0</v>
      </c>
      <c r="AO93" s="279">
        <f t="shared" si="12"/>
        <v>0</v>
      </c>
      <c r="AP93" s="309" t="e">
        <f t="shared" si="24"/>
        <v>#DIV/0!</v>
      </c>
      <c r="AQ93" s="82"/>
    </row>
    <row r="94" spans="1:43" ht="12.75" hidden="1" customHeight="1">
      <c r="A94" s="567">
        <v>20</v>
      </c>
      <c r="B94" s="607"/>
      <c r="C94" s="510" t="s">
        <v>61</v>
      </c>
      <c r="D94" s="22" t="s">
        <v>68</v>
      </c>
      <c r="E94" s="315">
        <v>0</v>
      </c>
      <c r="F94" s="316">
        <v>0</v>
      </c>
      <c r="G94" s="316">
        <v>0</v>
      </c>
      <c r="H94" s="316">
        <f t="shared" si="23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61">
        <f t="shared" si="12"/>
        <v>0</v>
      </c>
      <c r="AP94" s="309" t="e">
        <f t="shared" si="24"/>
        <v>#DIV/0!</v>
      </c>
      <c r="AQ94" s="82"/>
    </row>
    <row r="95" spans="1:43" ht="12.75" hidden="1" customHeight="1">
      <c r="A95" s="566"/>
      <c r="B95" s="607"/>
      <c r="C95" s="510" t="s">
        <v>74</v>
      </c>
      <c r="D95" s="59" t="s">
        <v>69</v>
      </c>
      <c r="E95" s="315">
        <v>0</v>
      </c>
      <c r="F95" s="316">
        <v>0</v>
      </c>
      <c r="G95" s="316">
        <v>0</v>
      </c>
      <c r="H95" s="316">
        <f t="shared" si="23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309" t="e">
        <f t="shared" si="24"/>
        <v>#DIV/0!</v>
      </c>
      <c r="AQ95" s="82"/>
    </row>
    <row r="96" spans="1:43" ht="12.75" hidden="1" customHeight="1">
      <c r="A96" s="566"/>
      <c r="B96" s="607"/>
      <c r="C96" s="510"/>
      <c r="D96" s="59" t="s">
        <v>70</v>
      </c>
      <c r="E96" s="315">
        <v>0</v>
      </c>
      <c r="F96" s="316">
        <v>0</v>
      </c>
      <c r="G96" s="316">
        <v>0</v>
      </c>
      <c r="H96" s="316">
        <f t="shared" si="23"/>
        <v>0</v>
      </c>
      <c r="I96" s="61"/>
      <c r="J96" s="63"/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317"/>
      <c r="AN96" s="318">
        <f t="shared" si="11"/>
        <v>0</v>
      </c>
      <c r="AO96" s="249">
        <f t="shared" si="12"/>
        <v>0</v>
      </c>
      <c r="AP96" s="309" t="e">
        <f t="shared" si="24"/>
        <v>#DIV/0!</v>
      </c>
      <c r="AQ96" s="82"/>
    </row>
    <row r="97" spans="1:43" ht="13.5" hidden="1" customHeight="1" thickBot="1">
      <c r="A97" s="565"/>
      <c r="B97" s="607"/>
      <c r="C97" s="503"/>
      <c r="D97" s="23" t="s">
        <v>71</v>
      </c>
      <c r="E97" s="251">
        <v>0</v>
      </c>
      <c r="F97" s="252">
        <v>0</v>
      </c>
      <c r="G97" s="252">
        <v>0</v>
      </c>
      <c r="H97" s="252">
        <f t="shared" si="23"/>
        <v>0</v>
      </c>
      <c r="I97" s="8"/>
      <c r="J97" s="23"/>
      <c r="K97" s="2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303"/>
      <c r="AN97" s="254">
        <f t="shared" si="11"/>
        <v>0</v>
      </c>
      <c r="AO97" s="255">
        <f t="shared" si="12"/>
        <v>0</v>
      </c>
      <c r="AP97" s="309" t="e">
        <f t="shared" si="24"/>
        <v>#DIV/0!</v>
      </c>
      <c r="AQ97" s="82"/>
    </row>
    <row r="98" spans="1:43" ht="12.75" hidden="1" customHeight="1">
      <c r="A98" s="510"/>
      <c r="B98" s="607"/>
      <c r="C98" s="510" t="s">
        <v>95</v>
      </c>
      <c r="D98" s="22" t="s">
        <v>97</v>
      </c>
      <c r="E98" s="270">
        <v>0</v>
      </c>
      <c r="F98" s="271">
        <v>0</v>
      </c>
      <c r="G98" s="271">
        <v>0</v>
      </c>
      <c r="H98" s="271">
        <f t="shared" si="23"/>
        <v>0</v>
      </c>
      <c r="I98" s="10"/>
      <c r="J98" s="22"/>
      <c r="K98" s="2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302"/>
      <c r="AN98" s="273">
        <f t="shared" si="11"/>
        <v>0</v>
      </c>
      <c r="AO98" s="261">
        <f t="shared" si="12"/>
        <v>0</v>
      </c>
      <c r="AP98" s="309" t="e">
        <f t="shared" si="24"/>
        <v>#DIV/0!</v>
      </c>
      <c r="AQ98" s="82"/>
    </row>
    <row r="99" spans="1:43" ht="13.5" hidden="1" customHeight="1" thickBot="1">
      <c r="A99" s="503"/>
      <c r="B99" s="607"/>
      <c r="C99" s="503" t="s">
        <v>96</v>
      </c>
      <c r="D99" s="23" t="s">
        <v>98</v>
      </c>
      <c r="E99" s="251">
        <v>0</v>
      </c>
      <c r="F99" s="252">
        <v>0</v>
      </c>
      <c r="G99" s="252">
        <v>0</v>
      </c>
      <c r="H99" s="252">
        <f t="shared" si="23"/>
        <v>0</v>
      </c>
      <c r="I99" s="8"/>
      <c r="J99" s="23"/>
      <c r="K99" s="2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303"/>
      <c r="AN99" s="254">
        <f t="shared" si="11"/>
        <v>0</v>
      </c>
      <c r="AO99" s="255">
        <f t="shared" si="12"/>
        <v>0</v>
      </c>
      <c r="AP99" s="309" t="e">
        <f t="shared" si="24"/>
        <v>#DIV/0!</v>
      </c>
      <c r="AQ99" s="82"/>
    </row>
    <row r="100" spans="1:43" ht="12.75" hidden="1" customHeight="1">
      <c r="A100" s="510"/>
      <c r="B100" s="607"/>
      <c r="C100" s="511" t="s">
        <v>95</v>
      </c>
      <c r="D100" s="22" t="s">
        <v>105</v>
      </c>
      <c r="E100" s="270">
        <v>0</v>
      </c>
      <c r="F100" s="271">
        <v>0</v>
      </c>
      <c r="G100" s="271">
        <v>0</v>
      </c>
      <c r="H100" s="271">
        <f t="shared" si="23"/>
        <v>0</v>
      </c>
      <c r="I100" s="10"/>
      <c r="J100" s="22"/>
      <c r="K100" s="2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67">
        <f t="shared" si="11"/>
        <v>0</v>
      </c>
      <c r="AO100" s="261">
        <f t="shared" si="12"/>
        <v>0</v>
      </c>
      <c r="AP100" s="309" t="e">
        <f t="shared" si="24"/>
        <v>#DIV/0!</v>
      </c>
      <c r="AQ100" s="82"/>
    </row>
    <row r="101" spans="1:43" ht="12.75" hidden="1" customHeight="1">
      <c r="A101" s="510"/>
      <c r="B101" s="607"/>
      <c r="C101" s="505"/>
      <c r="D101" s="59" t="s">
        <v>106</v>
      </c>
      <c r="E101" s="245">
        <v>0</v>
      </c>
      <c r="F101" s="246">
        <v>0</v>
      </c>
      <c r="G101" s="246">
        <v>0</v>
      </c>
      <c r="H101" s="246">
        <f t="shared" si="23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309" t="e">
        <f t="shared" si="24"/>
        <v>#DIV/0!</v>
      </c>
      <c r="AQ101" s="82"/>
    </row>
    <row r="102" spans="1:43" ht="12.75" hidden="1" customHeight="1">
      <c r="A102" s="510"/>
      <c r="B102" s="607"/>
      <c r="C102" s="505"/>
      <c r="D102" s="59" t="s">
        <v>107</v>
      </c>
      <c r="E102" s="245">
        <v>0</v>
      </c>
      <c r="F102" s="246">
        <v>0</v>
      </c>
      <c r="G102" s="246">
        <v>0</v>
      </c>
      <c r="H102" s="246">
        <f t="shared" si="23"/>
        <v>0</v>
      </c>
      <c r="I102" s="53"/>
      <c r="J102" s="59"/>
      <c r="K102" s="59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70">
        <f t="shared" si="11"/>
        <v>0</v>
      </c>
      <c r="AO102" s="249">
        <f t="shared" si="12"/>
        <v>0</v>
      </c>
      <c r="AP102" s="309" t="e">
        <f t="shared" si="24"/>
        <v>#DIV/0!</v>
      </c>
      <c r="AQ102" s="82"/>
    </row>
    <row r="103" spans="1:43" ht="13.5" hidden="1" customHeight="1" thickBot="1">
      <c r="A103" s="510"/>
      <c r="B103" s="607"/>
      <c r="C103" s="506"/>
      <c r="D103" s="23" t="s">
        <v>108</v>
      </c>
      <c r="E103" s="251">
        <v>0</v>
      </c>
      <c r="F103" s="252">
        <v>0</v>
      </c>
      <c r="G103" s="252">
        <v>0</v>
      </c>
      <c r="H103" s="252">
        <f t="shared" si="23"/>
        <v>0</v>
      </c>
      <c r="I103" s="8"/>
      <c r="J103" s="23"/>
      <c r="K103" s="2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65">
        <f t="shared" si="11"/>
        <v>0</v>
      </c>
      <c r="AO103" s="255">
        <f t="shared" si="12"/>
        <v>0</v>
      </c>
      <c r="AP103" s="309" t="e">
        <f t="shared" si="24"/>
        <v>#DIV/0!</v>
      </c>
      <c r="AQ103" s="82"/>
    </row>
    <row r="104" spans="1:43" ht="12.75" hidden="1" customHeight="1">
      <c r="A104" s="511"/>
      <c r="B104" s="607"/>
      <c r="C104" s="511" t="s">
        <v>112</v>
      </c>
      <c r="D104" s="22" t="s">
        <v>113</v>
      </c>
      <c r="E104" s="270">
        <v>0</v>
      </c>
      <c r="F104" s="271">
        <v>0</v>
      </c>
      <c r="G104" s="271">
        <v>0</v>
      </c>
      <c r="H104" s="271">
        <f t="shared" si="23"/>
        <v>0</v>
      </c>
      <c r="I104" s="10"/>
      <c r="J104" s="22"/>
      <c r="K104" s="22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302"/>
      <c r="AN104" s="273">
        <f>SUM(I104:AM104)</f>
        <v>0</v>
      </c>
      <c r="AO104" s="261">
        <f t="shared" si="12"/>
        <v>0</v>
      </c>
      <c r="AP104" s="309" t="e">
        <f t="shared" si="24"/>
        <v>#DIV/0!</v>
      </c>
      <c r="AQ104" s="82"/>
    </row>
    <row r="105" spans="1:43" ht="13.5" hidden="1" customHeight="1" thickBot="1">
      <c r="A105" s="506"/>
      <c r="B105" s="607"/>
      <c r="C105" s="506"/>
      <c r="D105" s="23" t="s">
        <v>114</v>
      </c>
      <c r="E105" s="251">
        <v>0</v>
      </c>
      <c r="F105" s="252">
        <v>0</v>
      </c>
      <c r="G105" s="252">
        <v>0</v>
      </c>
      <c r="H105" s="252">
        <f t="shared" si="23"/>
        <v>0</v>
      </c>
      <c r="I105" s="8"/>
      <c r="J105" s="23"/>
      <c r="K105" s="2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303"/>
      <c r="AN105" s="254">
        <f>SUM(I105:AM105)</f>
        <v>0</v>
      </c>
      <c r="AO105" s="255">
        <f t="shared" si="12"/>
        <v>0</v>
      </c>
      <c r="AP105" s="309" t="e">
        <f t="shared" si="24"/>
        <v>#DIV/0!</v>
      </c>
      <c r="AQ105" s="82"/>
    </row>
    <row r="106" spans="1:43" ht="12.75" hidden="1" customHeight="1">
      <c r="A106" s="511"/>
      <c r="B106" s="607"/>
      <c r="C106" s="511" t="s">
        <v>127</v>
      </c>
      <c r="D106" s="184" t="s">
        <v>128</v>
      </c>
      <c r="E106" s="270">
        <v>0</v>
      </c>
      <c r="F106" s="271">
        <v>0</v>
      </c>
      <c r="G106" s="271">
        <v>0</v>
      </c>
      <c r="H106" s="271">
        <f t="shared" si="23"/>
        <v>0</v>
      </c>
      <c r="I106" s="10"/>
      <c r="J106" s="22"/>
      <c r="K106" s="2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302"/>
      <c r="AN106" s="273">
        <f t="shared" ref="AN106:AN169" si="25">SUM(I106:AM106)</f>
        <v>0</v>
      </c>
      <c r="AO106" s="261">
        <f t="shared" si="12"/>
        <v>0</v>
      </c>
      <c r="AP106" s="309" t="e">
        <f t="shared" si="24"/>
        <v>#DIV/0!</v>
      </c>
      <c r="AQ106" s="82"/>
    </row>
    <row r="107" spans="1:43" ht="13.5" hidden="1" customHeight="1" thickBot="1">
      <c r="A107" s="505"/>
      <c r="B107" s="607"/>
      <c r="C107" s="506"/>
      <c r="D107" s="187" t="s">
        <v>129</v>
      </c>
      <c r="E107" s="251">
        <v>0</v>
      </c>
      <c r="F107" s="252">
        <v>0</v>
      </c>
      <c r="G107" s="252">
        <v>0</v>
      </c>
      <c r="H107" s="252">
        <f t="shared" si="23"/>
        <v>0</v>
      </c>
      <c r="I107" s="8"/>
      <c r="J107" s="23"/>
      <c r="K107" s="2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303"/>
      <c r="AN107" s="254">
        <f t="shared" si="25"/>
        <v>0</v>
      </c>
      <c r="AO107" s="255">
        <f t="shared" si="12"/>
        <v>0</v>
      </c>
      <c r="AP107" s="309" t="e">
        <f t="shared" si="24"/>
        <v>#DIV/0!</v>
      </c>
      <c r="AQ107" s="82"/>
    </row>
    <row r="108" spans="1:43" ht="12.75" hidden="1" customHeight="1">
      <c r="A108" s="505"/>
      <c r="B108" s="607"/>
      <c r="C108" s="507" t="s">
        <v>130</v>
      </c>
      <c r="D108" s="186" t="s">
        <v>131</v>
      </c>
      <c r="E108" s="257">
        <v>0</v>
      </c>
      <c r="F108" s="258">
        <v>0</v>
      </c>
      <c r="G108" s="258">
        <v>0</v>
      </c>
      <c r="H108" s="258">
        <f t="shared" si="23"/>
        <v>0</v>
      </c>
      <c r="I108" s="4"/>
      <c r="J108" s="77"/>
      <c r="K108" s="77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314"/>
      <c r="AN108" s="260">
        <f t="shared" si="25"/>
        <v>0</v>
      </c>
      <c r="AO108" s="242">
        <f t="shared" si="12"/>
        <v>0</v>
      </c>
      <c r="AP108" s="309" t="e">
        <f t="shared" si="24"/>
        <v>#DIV/0!</v>
      </c>
      <c r="AQ108" s="82"/>
    </row>
    <row r="109" spans="1:43" ht="12.75" hidden="1" customHeight="1">
      <c r="A109" s="505"/>
      <c r="B109" s="607"/>
      <c r="C109" s="505"/>
      <c r="D109" s="185" t="s">
        <v>132</v>
      </c>
      <c r="E109" s="245">
        <v>0</v>
      </c>
      <c r="F109" s="246">
        <v>0</v>
      </c>
      <c r="G109" s="246">
        <v>0</v>
      </c>
      <c r="H109" s="246">
        <f t="shared" si="23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25"/>
        <v>0</v>
      </c>
      <c r="AO109" s="249">
        <f t="shared" si="12"/>
        <v>0</v>
      </c>
      <c r="AP109" s="309" t="e">
        <f t="shared" si="24"/>
        <v>#DIV/0!</v>
      </c>
      <c r="AQ109" s="82"/>
    </row>
    <row r="110" spans="1:43" ht="12.75" hidden="1" customHeight="1">
      <c r="A110" s="505"/>
      <c r="B110" s="607"/>
      <c r="C110" s="505"/>
      <c r="D110" s="185" t="s">
        <v>133</v>
      </c>
      <c r="E110" s="245">
        <v>0</v>
      </c>
      <c r="F110" s="246">
        <v>0</v>
      </c>
      <c r="G110" s="246">
        <v>0</v>
      </c>
      <c r="H110" s="246">
        <f t="shared" si="23"/>
        <v>0</v>
      </c>
      <c r="I110" s="53"/>
      <c r="J110" s="59"/>
      <c r="K110" s="59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84"/>
      <c r="AN110" s="248">
        <f t="shared" si="25"/>
        <v>0</v>
      </c>
      <c r="AO110" s="249">
        <f t="shared" si="12"/>
        <v>0</v>
      </c>
      <c r="AP110" s="309" t="e">
        <f t="shared" si="24"/>
        <v>#DIV/0!</v>
      </c>
      <c r="AQ110" s="82"/>
    </row>
    <row r="111" spans="1:43" ht="13.5" hidden="1" customHeight="1" thickBot="1">
      <c r="A111" s="505"/>
      <c r="B111" s="607"/>
      <c r="C111" s="506"/>
      <c r="D111" s="188" t="s">
        <v>134</v>
      </c>
      <c r="E111" s="315">
        <v>0</v>
      </c>
      <c r="F111" s="316">
        <v>0</v>
      </c>
      <c r="G111" s="316">
        <v>0</v>
      </c>
      <c r="H111" s="316">
        <f t="shared" si="23"/>
        <v>0</v>
      </c>
      <c r="I111" s="61"/>
      <c r="J111" s="63"/>
      <c r="K111" s="63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317"/>
      <c r="AN111" s="318">
        <f t="shared" si="25"/>
        <v>0</v>
      </c>
      <c r="AO111" s="279">
        <f t="shared" si="12"/>
        <v>0</v>
      </c>
      <c r="AP111" s="309" t="e">
        <f t="shared" si="24"/>
        <v>#DIV/0!</v>
      </c>
      <c r="AQ111" s="82"/>
    </row>
    <row r="112" spans="1:43" ht="13.5" hidden="1" thickBot="1">
      <c r="A112" s="505"/>
      <c r="B112" s="607"/>
      <c r="C112" s="511" t="s">
        <v>139</v>
      </c>
      <c r="D112" s="22" t="s">
        <v>191</v>
      </c>
      <c r="E112" s="270">
        <v>0</v>
      </c>
      <c r="F112" s="271">
        <v>0</v>
      </c>
      <c r="G112" s="271">
        <v>0</v>
      </c>
      <c r="H112" s="271">
        <f t="shared" si="23"/>
        <v>0</v>
      </c>
      <c r="I112" s="10"/>
      <c r="J112" s="22"/>
      <c r="K112" s="22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302"/>
      <c r="AN112" s="273">
        <f t="shared" si="25"/>
        <v>0</v>
      </c>
      <c r="AO112" s="261">
        <f t="shared" si="12"/>
        <v>0</v>
      </c>
      <c r="AP112" s="309" t="e">
        <f t="shared" si="24"/>
        <v>#DIV/0!</v>
      </c>
      <c r="AQ112" s="82"/>
    </row>
    <row r="113" spans="1:43" ht="13.5" hidden="1" thickBot="1">
      <c r="A113" s="505"/>
      <c r="B113" s="607"/>
      <c r="C113" s="506"/>
      <c r="D113" s="23" t="s">
        <v>192</v>
      </c>
      <c r="E113" s="251">
        <v>0</v>
      </c>
      <c r="F113" s="252">
        <v>0</v>
      </c>
      <c r="G113" s="252">
        <v>0</v>
      </c>
      <c r="H113" s="252">
        <f t="shared" si="23"/>
        <v>0</v>
      </c>
      <c r="I113" s="8"/>
      <c r="J113" s="23"/>
      <c r="K113" s="2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303"/>
      <c r="AN113" s="254">
        <f t="shared" si="25"/>
        <v>0</v>
      </c>
      <c r="AO113" s="255">
        <f t="shared" si="12"/>
        <v>0</v>
      </c>
      <c r="AP113" s="309" t="e">
        <f t="shared" si="24"/>
        <v>#DIV/0!</v>
      </c>
      <c r="AQ113" s="82"/>
    </row>
    <row r="114" spans="1:43" ht="13.5" hidden="1" thickBot="1">
      <c r="A114" s="505"/>
      <c r="B114" s="607"/>
      <c r="C114" s="511" t="s">
        <v>142</v>
      </c>
      <c r="D114" s="22" t="s">
        <v>143</v>
      </c>
      <c r="E114" s="270">
        <v>0</v>
      </c>
      <c r="F114" s="271">
        <v>0</v>
      </c>
      <c r="G114" s="271">
        <v>0</v>
      </c>
      <c r="H114" s="271">
        <f t="shared" si="23"/>
        <v>0</v>
      </c>
      <c r="I114" s="10"/>
      <c r="J114" s="22"/>
      <c r="K114" s="2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302"/>
      <c r="AN114" s="273">
        <f t="shared" si="25"/>
        <v>0</v>
      </c>
      <c r="AO114" s="261">
        <f t="shared" si="12"/>
        <v>0</v>
      </c>
      <c r="AP114" s="309" t="e">
        <f t="shared" si="24"/>
        <v>#DIV/0!</v>
      </c>
      <c r="AQ114" s="82"/>
    </row>
    <row r="115" spans="1:43" ht="13.5" hidden="1" thickBot="1">
      <c r="A115" s="505"/>
      <c r="B115" s="607"/>
      <c r="C115" s="505"/>
      <c r="D115" s="59" t="s">
        <v>144</v>
      </c>
      <c r="E115" s="245">
        <v>0</v>
      </c>
      <c r="F115" s="246">
        <v>0</v>
      </c>
      <c r="G115" s="246">
        <v>0</v>
      </c>
      <c r="H115" s="246">
        <f t="shared" si="23"/>
        <v>0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25"/>
        <v>0</v>
      </c>
      <c r="AO115" s="249">
        <f t="shared" si="12"/>
        <v>0</v>
      </c>
      <c r="AP115" s="309" t="e">
        <f t="shared" si="24"/>
        <v>#DIV/0!</v>
      </c>
      <c r="AQ115" s="82"/>
    </row>
    <row r="116" spans="1:43" ht="13.5" hidden="1" thickBot="1">
      <c r="A116" s="505"/>
      <c r="B116" s="607"/>
      <c r="C116" s="505"/>
      <c r="D116" s="59" t="s">
        <v>145</v>
      </c>
      <c r="E116" s="245">
        <v>0</v>
      </c>
      <c r="F116" s="246">
        <v>0</v>
      </c>
      <c r="G116" s="246">
        <v>0</v>
      </c>
      <c r="H116" s="246">
        <f t="shared" si="23"/>
        <v>0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25"/>
        <v>0</v>
      </c>
      <c r="AO116" s="249">
        <f t="shared" si="12"/>
        <v>0</v>
      </c>
      <c r="AP116" s="309" t="e">
        <f t="shared" si="24"/>
        <v>#DIV/0!</v>
      </c>
      <c r="AQ116" s="82"/>
    </row>
    <row r="117" spans="1:43" ht="13.5" hidden="1" thickBot="1">
      <c r="A117" s="505"/>
      <c r="B117" s="607"/>
      <c r="C117" s="505"/>
      <c r="D117" s="59" t="s">
        <v>146</v>
      </c>
      <c r="E117" s="245">
        <v>0</v>
      </c>
      <c r="F117" s="246">
        <v>0</v>
      </c>
      <c r="G117" s="246">
        <v>0</v>
      </c>
      <c r="H117" s="246">
        <f t="shared" si="23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5"/>
        <v>0</v>
      </c>
      <c r="AO117" s="249">
        <f t="shared" si="12"/>
        <v>0</v>
      </c>
      <c r="AP117" s="309" t="e">
        <f t="shared" si="24"/>
        <v>#DIV/0!</v>
      </c>
      <c r="AQ117" s="82"/>
    </row>
    <row r="118" spans="1:43" ht="13.5" hidden="1" thickBot="1">
      <c r="A118" s="505"/>
      <c r="B118" s="607"/>
      <c r="C118" s="505"/>
      <c r="D118" s="59" t="s">
        <v>147</v>
      </c>
      <c r="E118" s="245">
        <v>0</v>
      </c>
      <c r="F118" s="246">
        <v>0</v>
      </c>
      <c r="G118" s="246">
        <v>0</v>
      </c>
      <c r="H118" s="246">
        <f t="shared" si="23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84"/>
      <c r="AN118" s="248">
        <f t="shared" si="25"/>
        <v>0</v>
      </c>
      <c r="AO118" s="249">
        <f t="shared" si="12"/>
        <v>0</v>
      </c>
      <c r="AP118" s="309" t="e">
        <f t="shared" si="24"/>
        <v>#DIV/0!</v>
      </c>
      <c r="AQ118" s="82"/>
    </row>
    <row r="119" spans="1:43" ht="13.5" hidden="1" thickBot="1">
      <c r="A119" s="504"/>
      <c r="B119" s="607"/>
      <c r="C119" s="505"/>
      <c r="D119" s="59" t="s">
        <v>148</v>
      </c>
      <c r="E119" s="245">
        <v>0</v>
      </c>
      <c r="F119" s="246">
        <v>0</v>
      </c>
      <c r="G119" s="246">
        <v>0</v>
      </c>
      <c r="H119" s="246">
        <f t="shared" si="23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409"/>
      <c r="AN119" s="408">
        <f t="shared" si="25"/>
        <v>0</v>
      </c>
      <c r="AO119" s="249">
        <f t="shared" si="12"/>
        <v>0</v>
      </c>
      <c r="AP119" s="309" t="e">
        <f t="shared" si="24"/>
        <v>#DIV/0!</v>
      </c>
      <c r="AQ119" s="82"/>
    </row>
    <row r="120" spans="1:43" ht="13.5" hidden="1" thickBot="1">
      <c r="A120" s="51"/>
      <c r="B120" s="607"/>
      <c r="C120" s="505"/>
      <c r="D120" s="59" t="s">
        <v>194</v>
      </c>
      <c r="E120" s="245">
        <v>0</v>
      </c>
      <c r="F120" s="246">
        <v>0</v>
      </c>
      <c r="G120" s="246">
        <v>0</v>
      </c>
      <c r="H120" s="246">
        <f t="shared" si="23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409"/>
      <c r="AN120" s="408">
        <f t="shared" si="25"/>
        <v>0</v>
      </c>
      <c r="AO120" s="249">
        <f t="shared" si="12"/>
        <v>0</v>
      </c>
      <c r="AP120" s="309" t="e">
        <f t="shared" si="24"/>
        <v>#DIV/0!</v>
      </c>
      <c r="AQ120" s="82"/>
    </row>
    <row r="121" spans="1:43" ht="13.5" hidden="1" thickBot="1">
      <c r="A121" s="51"/>
      <c r="B121" s="607"/>
      <c r="C121" s="505"/>
      <c r="D121" s="59" t="s">
        <v>195</v>
      </c>
      <c r="E121" s="245">
        <v>0</v>
      </c>
      <c r="F121" s="246">
        <v>0</v>
      </c>
      <c r="G121" s="246">
        <v>0</v>
      </c>
      <c r="H121" s="246">
        <f t="shared" si="23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5"/>
        <v>0</v>
      </c>
      <c r="AO121" s="249">
        <f t="shared" si="12"/>
        <v>0</v>
      </c>
      <c r="AP121" s="309" t="e">
        <f t="shared" si="24"/>
        <v>#DIV/0!</v>
      </c>
      <c r="AQ121" s="82"/>
    </row>
    <row r="122" spans="1:43" ht="13.5" hidden="1" thickBot="1">
      <c r="A122" s="51"/>
      <c r="B122" s="607"/>
      <c r="C122" s="505"/>
      <c r="D122" s="59" t="s">
        <v>196</v>
      </c>
      <c r="E122" s="245">
        <v>0</v>
      </c>
      <c r="F122" s="246">
        <v>0</v>
      </c>
      <c r="G122" s="246">
        <v>0</v>
      </c>
      <c r="H122" s="246">
        <f t="shared" si="23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5"/>
        <v>0</v>
      </c>
      <c r="AO122" s="249">
        <f t="shared" si="12"/>
        <v>0</v>
      </c>
      <c r="AP122" s="309" t="e">
        <f t="shared" si="24"/>
        <v>#DIV/0!</v>
      </c>
      <c r="AQ122" s="82"/>
    </row>
    <row r="123" spans="1:43" ht="13.5" hidden="1" thickBot="1">
      <c r="A123" s="51"/>
      <c r="B123" s="607"/>
      <c r="C123" s="505"/>
      <c r="D123" s="59" t="s">
        <v>171</v>
      </c>
      <c r="E123" s="245">
        <v>0</v>
      </c>
      <c r="F123" s="246">
        <v>0</v>
      </c>
      <c r="G123" s="246">
        <v>0</v>
      </c>
      <c r="H123" s="246">
        <f t="shared" si="23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5"/>
        <v>0</v>
      </c>
      <c r="AO123" s="249">
        <f t="shared" si="12"/>
        <v>0</v>
      </c>
      <c r="AP123" s="309" t="e">
        <f t="shared" si="24"/>
        <v>#DIV/0!</v>
      </c>
      <c r="AQ123" s="82"/>
    </row>
    <row r="124" spans="1:43" ht="13.5" hidden="1" thickBot="1">
      <c r="A124" s="51"/>
      <c r="B124" s="607"/>
      <c r="C124" s="505"/>
      <c r="D124" s="59" t="s">
        <v>197</v>
      </c>
      <c r="E124" s="245">
        <v>0</v>
      </c>
      <c r="F124" s="246">
        <v>0</v>
      </c>
      <c r="G124" s="246">
        <v>0</v>
      </c>
      <c r="H124" s="246">
        <f t="shared" si="23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5"/>
        <v>0</v>
      </c>
      <c r="AO124" s="249">
        <f t="shared" si="12"/>
        <v>0</v>
      </c>
      <c r="AP124" s="309" t="e">
        <f t="shared" si="24"/>
        <v>#DIV/0!</v>
      </c>
      <c r="AQ124" s="82"/>
    </row>
    <row r="125" spans="1:43" ht="13.5" hidden="1" thickBot="1">
      <c r="A125" s="51"/>
      <c r="B125" s="607"/>
      <c r="C125" s="505"/>
      <c r="D125" s="59" t="s">
        <v>198</v>
      </c>
      <c r="E125" s="245">
        <v>0</v>
      </c>
      <c r="F125" s="246">
        <v>0</v>
      </c>
      <c r="G125" s="246">
        <v>0</v>
      </c>
      <c r="H125" s="246">
        <f t="shared" si="23"/>
        <v>0</v>
      </c>
      <c r="I125" s="53"/>
      <c r="J125" s="59"/>
      <c r="K125" s="59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409"/>
      <c r="AN125" s="408">
        <f t="shared" si="25"/>
        <v>0</v>
      </c>
      <c r="AO125" s="249">
        <f t="shared" si="12"/>
        <v>0</v>
      </c>
      <c r="AP125" s="309" t="e">
        <f t="shared" si="24"/>
        <v>#DIV/0!</v>
      </c>
      <c r="AQ125" s="82"/>
    </row>
    <row r="126" spans="1:43" ht="13.5" hidden="1" thickBot="1">
      <c r="A126" s="51"/>
      <c r="B126" s="607"/>
      <c r="C126" s="506"/>
      <c r="D126" s="419" t="s">
        <v>213</v>
      </c>
      <c r="E126" s="420">
        <v>0</v>
      </c>
      <c r="F126" s="69">
        <v>0</v>
      </c>
      <c r="G126" s="69">
        <v>0</v>
      </c>
      <c r="H126" s="69">
        <f t="shared" si="23"/>
        <v>0</v>
      </c>
      <c r="I126" s="8"/>
      <c r="J126" s="23"/>
      <c r="K126" s="2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303"/>
      <c r="AN126" s="65">
        <f t="shared" si="25"/>
        <v>0</v>
      </c>
      <c r="AO126" s="255">
        <f t="shared" si="12"/>
        <v>0</v>
      </c>
      <c r="AP126" s="309" t="e">
        <f t="shared" si="24"/>
        <v>#DIV/0!</v>
      </c>
      <c r="AQ126" s="82"/>
    </row>
    <row r="127" spans="1:43" ht="13.5" hidden="1" thickBot="1">
      <c r="A127" s="183"/>
      <c r="B127" s="607"/>
      <c r="C127" s="511" t="s">
        <v>158</v>
      </c>
      <c r="D127" s="184" t="s">
        <v>159</v>
      </c>
      <c r="E127" s="270">
        <v>0</v>
      </c>
      <c r="F127" s="271">
        <v>0</v>
      </c>
      <c r="G127" s="271">
        <v>0</v>
      </c>
      <c r="H127" s="405">
        <f t="shared" si="23"/>
        <v>0</v>
      </c>
      <c r="I127" s="10"/>
      <c r="J127" s="22"/>
      <c r="K127" s="22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302"/>
      <c r="AN127" s="273">
        <f t="shared" si="25"/>
        <v>0</v>
      </c>
      <c r="AO127" s="261">
        <f t="shared" si="12"/>
        <v>0</v>
      </c>
      <c r="AP127" s="309" t="e">
        <f t="shared" si="24"/>
        <v>#DIV/0!</v>
      </c>
      <c r="AQ127" s="82"/>
    </row>
    <row r="128" spans="1:43" ht="13.5" hidden="1" thickBot="1">
      <c r="A128" s="139"/>
      <c r="B128" s="607"/>
      <c r="C128" s="505"/>
      <c r="D128" s="185" t="s">
        <v>160</v>
      </c>
      <c r="E128" s="245">
        <v>0</v>
      </c>
      <c r="F128" s="246">
        <v>0</v>
      </c>
      <c r="G128" s="246">
        <v>0</v>
      </c>
      <c r="H128" s="406">
        <f t="shared" si="23"/>
        <v>0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25"/>
        <v>0</v>
      </c>
      <c r="AO128" s="249">
        <f t="shared" si="12"/>
        <v>0</v>
      </c>
      <c r="AP128" s="309" t="e">
        <f t="shared" si="24"/>
        <v>#DIV/0!</v>
      </c>
      <c r="AQ128" s="82"/>
    </row>
    <row r="129" spans="1:43" ht="13.5" hidden="1" thickBot="1">
      <c r="A129" s="139"/>
      <c r="B129" s="607"/>
      <c r="C129" s="505"/>
      <c r="D129" s="185" t="s">
        <v>161</v>
      </c>
      <c r="E129" s="245">
        <v>0</v>
      </c>
      <c r="F129" s="246">
        <v>0</v>
      </c>
      <c r="G129" s="246">
        <v>0</v>
      </c>
      <c r="H129" s="406">
        <f t="shared" si="23"/>
        <v>0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25"/>
        <v>0</v>
      </c>
      <c r="AO129" s="249">
        <f t="shared" si="12"/>
        <v>0</v>
      </c>
      <c r="AP129" s="309" t="e">
        <f t="shared" si="24"/>
        <v>#DIV/0!</v>
      </c>
      <c r="AQ129" s="82"/>
    </row>
    <row r="130" spans="1:43" ht="13.5" hidden="1" thickBot="1">
      <c r="A130" s="139"/>
      <c r="B130" s="607"/>
      <c r="C130" s="505"/>
      <c r="D130" s="185" t="s">
        <v>162</v>
      </c>
      <c r="E130" s="245">
        <v>0</v>
      </c>
      <c r="F130" s="246">
        <v>0</v>
      </c>
      <c r="G130" s="246">
        <v>0</v>
      </c>
      <c r="H130" s="406">
        <f t="shared" si="23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5"/>
        <v>0</v>
      </c>
      <c r="AO130" s="249">
        <f t="shared" si="12"/>
        <v>0</v>
      </c>
      <c r="AP130" s="309" t="e">
        <f t="shared" si="24"/>
        <v>#DIV/0!</v>
      </c>
      <c r="AQ130" s="82"/>
    </row>
    <row r="131" spans="1:43" ht="13.5" hidden="1" thickBot="1">
      <c r="A131" s="139"/>
      <c r="B131" s="607"/>
      <c r="C131" s="505"/>
      <c r="D131" s="185" t="s">
        <v>163</v>
      </c>
      <c r="E131" s="245">
        <v>0</v>
      </c>
      <c r="F131" s="246">
        <v>0</v>
      </c>
      <c r="G131" s="246">
        <v>0</v>
      </c>
      <c r="H131" s="406">
        <f t="shared" si="23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5"/>
        <v>0</v>
      </c>
      <c r="AO131" s="249">
        <f t="shared" si="12"/>
        <v>0</v>
      </c>
      <c r="AP131" s="309" t="e">
        <f t="shared" si="24"/>
        <v>#DIV/0!</v>
      </c>
      <c r="AQ131" s="82"/>
    </row>
    <row r="132" spans="1:43" ht="13.5" hidden="1" thickBot="1">
      <c r="A132" s="139"/>
      <c r="B132" s="607"/>
      <c r="C132" s="505"/>
      <c r="D132" s="185" t="s">
        <v>164</v>
      </c>
      <c r="E132" s="245">
        <v>0</v>
      </c>
      <c r="F132" s="246">
        <v>0</v>
      </c>
      <c r="G132" s="246">
        <v>0</v>
      </c>
      <c r="H132" s="406">
        <f t="shared" si="23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5"/>
        <v>0</v>
      </c>
      <c r="AO132" s="249">
        <f t="shared" si="12"/>
        <v>0</v>
      </c>
      <c r="AP132" s="309" t="e">
        <f t="shared" si="24"/>
        <v>#DIV/0!</v>
      </c>
      <c r="AQ132" s="82"/>
    </row>
    <row r="133" spans="1:43" ht="13.5" hidden="1" thickBot="1">
      <c r="A133" s="139"/>
      <c r="B133" s="607"/>
      <c r="C133" s="505"/>
      <c r="D133" s="185" t="s">
        <v>165</v>
      </c>
      <c r="E133" s="245">
        <v>0</v>
      </c>
      <c r="F133" s="246">
        <v>0</v>
      </c>
      <c r="G133" s="246">
        <v>0</v>
      </c>
      <c r="H133" s="406">
        <f t="shared" si="23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5"/>
        <v>0</v>
      </c>
      <c r="AO133" s="249">
        <f t="shared" si="12"/>
        <v>0</v>
      </c>
      <c r="AP133" s="309" t="e">
        <f t="shared" si="24"/>
        <v>#DIV/0!</v>
      </c>
      <c r="AQ133" s="82"/>
    </row>
    <row r="134" spans="1:43" ht="13.5" hidden="1" thickBot="1">
      <c r="A134" s="139"/>
      <c r="B134" s="607"/>
      <c r="C134" s="505"/>
      <c r="D134" s="185" t="s">
        <v>166</v>
      </c>
      <c r="E134" s="245">
        <v>0</v>
      </c>
      <c r="F134" s="246">
        <v>0</v>
      </c>
      <c r="G134" s="246">
        <v>0</v>
      </c>
      <c r="H134" s="406">
        <f t="shared" si="23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5"/>
        <v>0</v>
      </c>
      <c r="AO134" s="249">
        <f t="shared" si="12"/>
        <v>0</v>
      </c>
      <c r="AP134" s="309" t="e">
        <f t="shared" si="24"/>
        <v>#DIV/0!</v>
      </c>
      <c r="AQ134" s="82"/>
    </row>
    <row r="135" spans="1:43" ht="13.5" hidden="1" thickBot="1">
      <c r="A135" s="139"/>
      <c r="B135" s="607"/>
      <c r="C135" s="505"/>
      <c r="D135" s="185" t="s">
        <v>167</v>
      </c>
      <c r="E135" s="245">
        <v>0</v>
      </c>
      <c r="F135" s="246">
        <v>0</v>
      </c>
      <c r="G135" s="246">
        <v>0</v>
      </c>
      <c r="H135" s="406">
        <f t="shared" si="23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5"/>
        <v>0</v>
      </c>
      <c r="AO135" s="249">
        <f t="shared" si="12"/>
        <v>0</v>
      </c>
      <c r="AP135" s="309" t="e">
        <f t="shared" si="24"/>
        <v>#DIV/0!</v>
      </c>
      <c r="AQ135" s="82"/>
    </row>
    <row r="136" spans="1:43" ht="13.5" hidden="1" thickBot="1">
      <c r="A136" s="139"/>
      <c r="B136" s="607"/>
      <c r="C136" s="505"/>
      <c r="D136" s="185" t="s">
        <v>168</v>
      </c>
      <c r="E136" s="245">
        <v>0</v>
      </c>
      <c r="F136" s="246">
        <v>0</v>
      </c>
      <c r="G136" s="246">
        <v>0</v>
      </c>
      <c r="H136" s="406">
        <f t="shared" si="23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5"/>
        <v>0</v>
      </c>
      <c r="AO136" s="249">
        <f t="shared" si="12"/>
        <v>0</v>
      </c>
      <c r="AP136" s="309" t="e">
        <f t="shared" si="24"/>
        <v>#DIV/0!</v>
      </c>
      <c r="AQ136" s="82"/>
    </row>
    <row r="137" spans="1:43" ht="13.5" hidden="1" thickBot="1">
      <c r="A137" s="139"/>
      <c r="B137" s="607"/>
      <c r="C137" s="505"/>
      <c r="D137" s="185" t="s">
        <v>169</v>
      </c>
      <c r="E137" s="245">
        <v>0</v>
      </c>
      <c r="F137" s="246">
        <v>0</v>
      </c>
      <c r="G137" s="246">
        <v>0</v>
      </c>
      <c r="H137" s="406">
        <f t="shared" si="23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5"/>
        <v>0</v>
      </c>
      <c r="AO137" s="249">
        <f t="shared" si="12"/>
        <v>0</v>
      </c>
      <c r="AP137" s="309" t="e">
        <f t="shared" si="24"/>
        <v>#DIV/0!</v>
      </c>
      <c r="AQ137" s="82"/>
    </row>
    <row r="138" spans="1:43" ht="13.5" hidden="1" thickBot="1">
      <c r="A138" s="139"/>
      <c r="B138" s="607"/>
      <c r="C138" s="505"/>
      <c r="D138" s="185" t="s">
        <v>172</v>
      </c>
      <c r="E138" s="245">
        <v>0</v>
      </c>
      <c r="F138" s="246">
        <v>0</v>
      </c>
      <c r="G138" s="246">
        <v>0</v>
      </c>
      <c r="H138" s="406">
        <f t="shared" si="23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5"/>
        <v>0</v>
      </c>
      <c r="AO138" s="249">
        <f t="shared" si="12"/>
        <v>0</v>
      </c>
      <c r="AP138" s="309" t="e">
        <f t="shared" si="24"/>
        <v>#DIV/0!</v>
      </c>
      <c r="AQ138" s="82"/>
    </row>
    <row r="139" spans="1:43" ht="13.5" hidden="1" thickBot="1">
      <c r="A139" s="139"/>
      <c r="B139" s="607"/>
      <c r="C139" s="505"/>
      <c r="D139" s="185" t="s">
        <v>173</v>
      </c>
      <c r="E139" s="245">
        <v>0</v>
      </c>
      <c r="F139" s="246">
        <v>0</v>
      </c>
      <c r="G139" s="246">
        <v>0</v>
      </c>
      <c r="H139" s="406">
        <f t="shared" si="23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5"/>
        <v>0</v>
      </c>
      <c r="AO139" s="249">
        <f t="shared" si="12"/>
        <v>0</v>
      </c>
      <c r="AP139" s="309" t="e">
        <f t="shared" si="24"/>
        <v>#DIV/0!</v>
      </c>
      <c r="AQ139" s="82"/>
    </row>
    <row r="140" spans="1:43" ht="13.5" hidden="1" thickBot="1">
      <c r="A140" s="139"/>
      <c r="B140" s="607"/>
      <c r="C140" s="505"/>
      <c r="D140" s="185" t="s">
        <v>170</v>
      </c>
      <c r="E140" s="245">
        <v>0</v>
      </c>
      <c r="F140" s="246">
        <v>0</v>
      </c>
      <c r="G140" s="246">
        <v>0</v>
      </c>
      <c r="H140" s="406">
        <f t="shared" si="23"/>
        <v>0</v>
      </c>
      <c r="I140" s="53"/>
      <c r="J140" s="59"/>
      <c r="K140" s="59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84"/>
      <c r="AN140" s="248">
        <f t="shared" si="25"/>
        <v>0</v>
      </c>
      <c r="AO140" s="249">
        <f t="shared" si="12"/>
        <v>0</v>
      </c>
      <c r="AP140" s="309" t="e">
        <f t="shared" si="24"/>
        <v>#DIV/0!</v>
      </c>
      <c r="AQ140" s="82"/>
    </row>
    <row r="141" spans="1:43" ht="13.5" hidden="1" thickBot="1">
      <c r="A141" s="140"/>
      <c r="B141" s="608"/>
      <c r="C141" s="506"/>
      <c r="D141" s="187" t="s">
        <v>171</v>
      </c>
      <c r="E141" s="251">
        <v>0</v>
      </c>
      <c r="F141" s="252">
        <v>0</v>
      </c>
      <c r="G141" s="252">
        <v>0</v>
      </c>
      <c r="H141" s="407">
        <f t="shared" si="23"/>
        <v>0</v>
      </c>
      <c r="I141" s="8"/>
      <c r="J141" s="23"/>
      <c r="K141" s="2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303"/>
      <c r="AN141" s="254">
        <f t="shared" si="25"/>
        <v>0</v>
      </c>
      <c r="AO141" s="255">
        <f t="shared" si="12"/>
        <v>0</v>
      </c>
      <c r="AP141" s="309" t="e">
        <f t="shared" si="24"/>
        <v>#DIV/0!</v>
      </c>
      <c r="AQ141" s="82"/>
    </row>
    <row r="142" spans="1:43" ht="15.75" hidden="1" customHeight="1" thickBot="1">
      <c r="A142" s="377"/>
      <c r="B142" s="590" t="s">
        <v>61</v>
      </c>
      <c r="C142" s="511" t="s">
        <v>215</v>
      </c>
      <c r="D142" s="22" t="s">
        <v>216</v>
      </c>
      <c r="E142" s="245">
        <v>0</v>
      </c>
      <c r="F142" s="245">
        <v>0</v>
      </c>
      <c r="G142" s="436">
        <v>0</v>
      </c>
      <c r="H142" s="405">
        <f t="shared" si="23"/>
        <v>0</v>
      </c>
      <c r="I142" s="10"/>
      <c r="J142" s="22"/>
      <c r="K142" s="22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67">
        <f t="shared" si="25"/>
        <v>0</v>
      </c>
      <c r="AO142" s="261">
        <f t="shared" si="12"/>
        <v>0</v>
      </c>
      <c r="AP142" s="309" t="e">
        <f t="shared" si="24"/>
        <v>#DIV/0!</v>
      </c>
      <c r="AQ142" s="82"/>
    </row>
    <row r="143" spans="1:43" ht="13.5" hidden="1" customHeight="1" thickBot="1">
      <c r="A143" s="377"/>
      <c r="B143" s="591"/>
      <c r="C143" s="505"/>
      <c r="D143" s="59" t="s">
        <v>217</v>
      </c>
      <c r="E143" s="245">
        <v>0</v>
      </c>
      <c r="F143" s="245">
        <v>0</v>
      </c>
      <c r="G143" s="437">
        <v>0</v>
      </c>
      <c r="H143" s="406">
        <f t="shared" si="23"/>
        <v>0</v>
      </c>
      <c r="I143" s="53"/>
      <c r="J143" s="59"/>
      <c r="K143" s="59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70">
        <f t="shared" si="25"/>
        <v>0</v>
      </c>
      <c r="AO143" s="249">
        <f t="shared" si="12"/>
        <v>0</v>
      </c>
      <c r="AP143" s="309" t="e">
        <f t="shared" si="24"/>
        <v>#DIV/0!</v>
      </c>
      <c r="AQ143" s="82"/>
    </row>
    <row r="144" spans="1:43" ht="13.5" hidden="1" customHeight="1" thickBot="1">
      <c r="A144" s="377"/>
      <c r="B144" s="591"/>
      <c r="C144" s="505"/>
      <c r="D144" s="59" t="s">
        <v>218</v>
      </c>
      <c r="E144" s="245">
        <v>0</v>
      </c>
      <c r="F144" s="245">
        <v>0</v>
      </c>
      <c r="G144" s="437">
        <v>0</v>
      </c>
      <c r="H144" s="406">
        <f t="shared" si="23"/>
        <v>0</v>
      </c>
      <c r="I144" s="53"/>
      <c r="J144" s="59"/>
      <c r="K144" s="59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70">
        <f t="shared" si="25"/>
        <v>0</v>
      </c>
      <c r="AO144" s="249">
        <f t="shared" si="12"/>
        <v>0</v>
      </c>
      <c r="AP144" s="309" t="e">
        <f t="shared" si="24"/>
        <v>#DIV/0!</v>
      </c>
      <c r="AQ144" s="82"/>
    </row>
    <row r="145" spans="1:43" ht="13.5" hidden="1" customHeight="1" thickBot="1">
      <c r="A145" s="377"/>
      <c r="B145" s="591"/>
      <c r="C145" s="505"/>
      <c r="D145" s="59" t="s">
        <v>219</v>
      </c>
      <c r="E145" s="245">
        <v>0</v>
      </c>
      <c r="F145" s="245">
        <v>0</v>
      </c>
      <c r="G145" s="437">
        <v>0</v>
      </c>
      <c r="H145" s="406">
        <f t="shared" si="23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25"/>
        <v>0</v>
      </c>
      <c r="AO145" s="249">
        <f t="shared" si="12"/>
        <v>0</v>
      </c>
      <c r="AP145" s="309" t="e">
        <f t="shared" si="24"/>
        <v>#DIV/0!</v>
      </c>
      <c r="AQ145" s="82"/>
    </row>
    <row r="146" spans="1:43" ht="13.5" hidden="1" customHeight="1" thickBot="1">
      <c r="A146" s="377"/>
      <c r="B146" s="591"/>
      <c r="C146" s="505"/>
      <c r="D146" s="59" t="s">
        <v>220</v>
      </c>
      <c r="E146" s="245">
        <v>0</v>
      </c>
      <c r="F146" s="245">
        <v>0</v>
      </c>
      <c r="G146" s="437">
        <v>0</v>
      </c>
      <c r="H146" s="406">
        <f t="shared" si="23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25"/>
        <v>0</v>
      </c>
      <c r="AO146" s="249">
        <f t="shared" si="12"/>
        <v>0</v>
      </c>
      <c r="AP146" s="309" t="e">
        <f t="shared" si="24"/>
        <v>#DIV/0!</v>
      </c>
      <c r="AQ146" s="82"/>
    </row>
    <row r="147" spans="1:43" ht="13.5" hidden="1" customHeight="1" thickBot="1">
      <c r="A147" s="377"/>
      <c r="B147" s="591"/>
      <c r="C147" s="505"/>
      <c r="D147" s="59" t="s">
        <v>221</v>
      </c>
      <c r="E147" s="245">
        <v>0</v>
      </c>
      <c r="F147" s="245">
        <v>0</v>
      </c>
      <c r="G147" s="437">
        <v>0</v>
      </c>
      <c r="H147" s="406">
        <f t="shared" si="23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25"/>
        <v>0</v>
      </c>
      <c r="AO147" s="249">
        <f t="shared" si="12"/>
        <v>0</v>
      </c>
      <c r="AP147" s="309" t="e">
        <f t="shared" si="24"/>
        <v>#DIV/0!</v>
      </c>
      <c r="AQ147" s="82"/>
    </row>
    <row r="148" spans="1:43" ht="13.5" hidden="1" customHeight="1" thickBot="1">
      <c r="A148" s="377"/>
      <c r="B148" s="591"/>
      <c r="C148" s="505"/>
      <c r="D148" s="59" t="s">
        <v>222</v>
      </c>
      <c r="E148" s="245">
        <v>0</v>
      </c>
      <c r="F148" s="245">
        <v>0</v>
      </c>
      <c r="G148" s="437">
        <v>0</v>
      </c>
      <c r="H148" s="406">
        <f t="shared" si="23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25"/>
        <v>0</v>
      </c>
      <c r="AO148" s="249">
        <f t="shared" si="12"/>
        <v>0</v>
      </c>
      <c r="AP148" s="309" t="e">
        <f t="shared" si="24"/>
        <v>#DIV/0!</v>
      </c>
      <c r="AQ148" s="82"/>
    </row>
    <row r="149" spans="1:43" ht="13.5" hidden="1" customHeight="1" thickBot="1">
      <c r="A149" s="377"/>
      <c r="B149" s="591"/>
      <c r="C149" s="505"/>
      <c r="D149" s="59" t="s">
        <v>223</v>
      </c>
      <c r="E149" s="245">
        <v>0</v>
      </c>
      <c r="F149" s="245">
        <v>0</v>
      </c>
      <c r="G149" s="437">
        <v>0</v>
      </c>
      <c r="H149" s="406">
        <f t="shared" si="23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25"/>
        <v>0</v>
      </c>
      <c r="AO149" s="249">
        <f t="shared" si="12"/>
        <v>0</v>
      </c>
      <c r="AP149" s="309" t="e">
        <f t="shared" si="24"/>
        <v>#DIV/0!</v>
      </c>
      <c r="AQ149" s="82"/>
    </row>
    <row r="150" spans="1:43" ht="13.5" hidden="1" customHeight="1" thickBot="1">
      <c r="A150" s="377"/>
      <c r="B150" s="591"/>
      <c r="C150" s="505"/>
      <c r="D150" s="59" t="s">
        <v>224</v>
      </c>
      <c r="E150" s="245">
        <v>0</v>
      </c>
      <c r="F150" s="245">
        <v>0</v>
      </c>
      <c r="G150" s="437">
        <v>0</v>
      </c>
      <c r="H150" s="406">
        <f t="shared" si="23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25"/>
        <v>0</v>
      </c>
      <c r="AO150" s="249">
        <f t="shared" si="12"/>
        <v>0</v>
      </c>
      <c r="AP150" s="309" t="e">
        <f t="shared" si="24"/>
        <v>#DIV/0!</v>
      </c>
      <c r="AQ150" s="82"/>
    </row>
    <row r="151" spans="1:43" ht="13.5" hidden="1" customHeight="1" thickBot="1">
      <c r="A151" s="377"/>
      <c r="B151" s="591"/>
      <c r="C151" s="505"/>
      <c r="D151" s="59" t="s">
        <v>225</v>
      </c>
      <c r="E151" s="245">
        <v>0</v>
      </c>
      <c r="F151" s="245">
        <v>0</v>
      </c>
      <c r="G151" s="437">
        <v>0</v>
      </c>
      <c r="H151" s="406">
        <f t="shared" si="23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25"/>
        <v>0</v>
      </c>
      <c r="AO151" s="249">
        <f t="shared" si="12"/>
        <v>0</v>
      </c>
      <c r="AP151" s="309" t="e">
        <f t="shared" si="24"/>
        <v>#DIV/0!</v>
      </c>
      <c r="AQ151" s="82"/>
    </row>
    <row r="152" spans="1:43" ht="13.5" hidden="1" customHeight="1" thickBot="1">
      <c r="A152" s="377"/>
      <c r="B152" s="591"/>
      <c r="C152" s="505"/>
      <c r="D152" s="59" t="s">
        <v>226</v>
      </c>
      <c r="E152" s="245">
        <v>0</v>
      </c>
      <c r="F152" s="245">
        <v>0</v>
      </c>
      <c r="G152" s="437">
        <v>0</v>
      </c>
      <c r="H152" s="406">
        <f t="shared" si="23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25"/>
        <v>0</v>
      </c>
      <c r="AO152" s="249">
        <f t="shared" si="12"/>
        <v>0</v>
      </c>
      <c r="AP152" s="309" t="e">
        <f t="shared" si="24"/>
        <v>#DIV/0!</v>
      </c>
      <c r="AQ152" s="82"/>
    </row>
    <row r="153" spans="1:43" ht="13.5" hidden="1" customHeight="1" thickBot="1">
      <c r="A153" s="377"/>
      <c r="B153" s="591"/>
      <c r="C153" s="505"/>
      <c r="D153" s="59" t="s">
        <v>227</v>
      </c>
      <c r="E153" s="245">
        <v>0</v>
      </c>
      <c r="F153" s="245">
        <v>0</v>
      </c>
      <c r="G153" s="437">
        <v>0</v>
      </c>
      <c r="H153" s="406">
        <f t="shared" si="23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25"/>
        <v>0</v>
      </c>
      <c r="AO153" s="249">
        <f t="shared" si="12"/>
        <v>0</v>
      </c>
      <c r="AP153" s="309" t="e">
        <f t="shared" si="24"/>
        <v>#DIV/0!</v>
      </c>
      <c r="AQ153" s="82"/>
    </row>
    <row r="154" spans="1:43" ht="13.5" hidden="1" customHeight="1" thickBot="1">
      <c r="A154" s="377"/>
      <c r="B154" s="591"/>
      <c r="C154" s="505"/>
      <c r="D154" s="59" t="s">
        <v>228</v>
      </c>
      <c r="E154" s="245">
        <v>0</v>
      </c>
      <c r="F154" s="245">
        <v>0</v>
      </c>
      <c r="G154" s="437">
        <v>0</v>
      </c>
      <c r="H154" s="406">
        <f t="shared" si="23"/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25"/>
        <v>0</v>
      </c>
      <c r="AO154" s="249">
        <f t="shared" si="12"/>
        <v>0</v>
      </c>
      <c r="AP154" s="309" t="e">
        <f t="shared" si="24"/>
        <v>#DIV/0!</v>
      </c>
      <c r="AQ154" s="82"/>
    </row>
    <row r="155" spans="1:43" ht="13.5" hidden="1" customHeight="1" thickBot="1">
      <c r="A155" s="377"/>
      <c r="B155" s="591"/>
      <c r="C155" s="505"/>
      <c r="D155" s="59" t="s">
        <v>229</v>
      </c>
      <c r="E155" s="245">
        <v>0</v>
      </c>
      <c r="F155" s="245">
        <v>0</v>
      </c>
      <c r="G155" s="437">
        <v>0</v>
      </c>
      <c r="H155" s="406">
        <f t="shared" ref="H155:H177" si="26">E155+F155+G155</f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25"/>
        <v>0</v>
      </c>
      <c r="AO155" s="249">
        <f t="shared" si="12"/>
        <v>0</v>
      </c>
      <c r="AP155" s="309" t="e">
        <f t="shared" ref="AP155:AP177" si="27">AN155/H155</f>
        <v>#DIV/0!</v>
      </c>
      <c r="AQ155" s="82"/>
    </row>
    <row r="156" spans="1:43" ht="13.5" hidden="1" customHeight="1" thickBot="1">
      <c r="A156" s="377"/>
      <c r="B156" s="591"/>
      <c r="C156" s="505"/>
      <c r="D156" s="59" t="s">
        <v>230</v>
      </c>
      <c r="E156" s="245">
        <v>0</v>
      </c>
      <c r="F156" s="245">
        <v>0</v>
      </c>
      <c r="G156" s="437">
        <v>0</v>
      </c>
      <c r="H156" s="406">
        <f t="shared" si="26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25"/>
        <v>0</v>
      </c>
      <c r="AO156" s="249">
        <f t="shared" si="12"/>
        <v>0</v>
      </c>
      <c r="AP156" s="309" t="e">
        <f t="shared" si="27"/>
        <v>#DIV/0!</v>
      </c>
      <c r="AQ156" s="82"/>
    </row>
    <row r="157" spans="1:43" ht="13.5" hidden="1" customHeight="1" thickBot="1">
      <c r="A157" s="377"/>
      <c r="B157" s="591"/>
      <c r="C157" s="505"/>
      <c r="D157" s="59" t="s">
        <v>231</v>
      </c>
      <c r="E157" s="245">
        <v>0</v>
      </c>
      <c r="F157" s="245">
        <v>0</v>
      </c>
      <c r="G157" s="437">
        <v>0</v>
      </c>
      <c r="H157" s="406">
        <f t="shared" si="26"/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25"/>
        <v>0</v>
      </c>
      <c r="AO157" s="249">
        <f t="shared" si="12"/>
        <v>0</v>
      </c>
      <c r="AP157" s="309" t="e">
        <f t="shared" si="27"/>
        <v>#DIV/0!</v>
      </c>
      <c r="AQ157" s="82"/>
    </row>
    <row r="158" spans="1:43" ht="13.5" hidden="1" customHeight="1" thickBot="1">
      <c r="A158" s="377"/>
      <c r="B158" s="591"/>
      <c r="C158" s="505"/>
      <c r="D158" s="59" t="s">
        <v>232</v>
      </c>
      <c r="E158" s="245">
        <v>0</v>
      </c>
      <c r="F158" s="245">
        <v>0</v>
      </c>
      <c r="G158" s="437">
        <v>0</v>
      </c>
      <c r="H158" s="406">
        <f t="shared" si="26"/>
        <v>0</v>
      </c>
      <c r="I158" s="53"/>
      <c r="J158" s="59"/>
      <c r="K158" s="59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70">
        <f t="shared" si="25"/>
        <v>0</v>
      </c>
      <c r="AO158" s="249">
        <f t="shared" si="12"/>
        <v>0</v>
      </c>
      <c r="AP158" s="309" t="e">
        <f t="shared" si="27"/>
        <v>#DIV/0!</v>
      </c>
      <c r="AQ158" s="82"/>
    </row>
    <row r="159" spans="1:43" ht="13.5" hidden="1" customHeight="1" thickBot="1">
      <c r="A159" s="377"/>
      <c r="B159" s="591"/>
      <c r="C159" s="506"/>
      <c r="D159" s="23" t="s">
        <v>233</v>
      </c>
      <c r="E159" s="251">
        <v>0</v>
      </c>
      <c r="F159" s="251">
        <v>0</v>
      </c>
      <c r="G159" s="69">
        <v>0</v>
      </c>
      <c r="H159" s="407">
        <f t="shared" si="26"/>
        <v>0</v>
      </c>
      <c r="I159" s="8"/>
      <c r="J159" s="23"/>
      <c r="K159" s="2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65">
        <f t="shared" si="25"/>
        <v>0</v>
      </c>
      <c r="AO159" s="255">
        <f t="shared" si="12"/>
        <v>0</v>
      </c>
      <c r="AP159" s="309" t="e">
        <f t="shared" si="27"/>
        <v>#DIV/0!</v>
      </c>
      <c r="AQ159" s="82"/>
    </row>
    <row r="160" spans="1:43" ht="13.5" hidden="1" thickBot="1">
      <c r="A160" s="377"/>
      <c r="B160" s="591"/>
      <c r="C160" s="511" t="s">
        <v>215</v>
      </c>
      <c r="D160" s="22" t="s">
        <v>243</v>
      </c>
      <c r="E160" s="270">
        <v>0</v>
      </c>
      <c r="F160" s="270">
        <v>0</v>
      </c>
      <c r="G160" s="436">
        <v>0</v>
      </c>
      <c r="H160" s="405">
        <f t="shared" si="26"/>
        <v>0</v>
      </c>
      <c r="I160" s="10"/>
      <c r="J160" s="22"/>
      <c r="K160" s="22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67">
        <f t="shared" si="25"/>
        <v>0</v>
      </c>
      <c r="AO160" s="261">
        <f t="shared" si="12"/>
        <v>0</v>
      </c>
      <c r="AP160" s="309" t="e">
        <f t="shared" si="27"/>
        <v>#DIV/0!</v>
      </c>
      <c r="AQ160" s="82"/>
    </row>
    <row r="161" spans="1:43" ht="13.5" hidden="1" thickBot="1">
      <c r="A161" s="377"/>
      <c r="B161" s="591"/>
      <c r="C161" s="505"/>
      <c r="D161" s="59" t="s">
        <v>244</v>
      </c>
      <c r="E161" s="245">
        <v>0</v>
      </c>
      <c r="F161" s="245">
        <v>0</v>
      </c>
      <c r="G161" s="437">
        <v>0</v>
      </c>
      <c r="H161" s="406">
        <f t="shared" si="26"/>
        <v>0</v>
      </c>
      <c r="I161" s="53"/>
      <c r="J161" s="59"/>
      <c r="K161" s="59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70">
        <f t="shared" si="25"/>
        <v>0</v>
      </c>
      <c r="AO161" s="249">
        <f t="shared" si="12"/>
        <v>0</v>
      </c>
      <c r="AP161" s="309" t="e">
        <f t="shared" si="27"/>
        <v>#DIV/0!</v>
      </c>
      <c r="AQ161" s="82"/>
    </row>
    <row r="162" spans="1:43" ht="13.5" hidden="1" thickBot="1">
      <c r="A162" s="377"/>
      <c r="B162" s="591"/>
      <c r="C162" s="505"/>
      <c r="D162" s="59" t="s">
        <v>245</v>
      </c>
      <c r="E162" s="245">
        <v>0</v>
      </c>
      <c r="F162" s="245">
        <v>0</v>
      </c>
      <c r="G162" s="437">
        <v>0</v>
      </c>
      <c r="H162" s="406">
        <f t="shared" si="26"/>
        <v>0</v>
      </c>
      <c r="I162" s="53"/>
      <c r="J162" s="59"/>
      <c r="K162" s="59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70">
        <f t="shared" si="25"/>
        <v>0</v>
      </c>
      <c r="AO162" s="249">
        <f t="shared" si="12"/>
        <v>0</v>
      </c>
      <c r="AP162" s="309" t="e">
        <f t="shared" si="27"/>
        <v>#DIV/0!</v>
      </c>
      <c r="AQ162" s="82"/>
    </row>
    <row r="163" spans="1:43" ht="13.5" hidden="1" thickBot="1">
      <c r="A163" s="377"/>
      <c r="B163" s="592"/>
      <c r="C163" s="506"/>
      <c r="D163" s="23" t="s">
        <v>246</v>
      </c>
      <c r="E163" s="251">
        <v>0</v>
      </c>
      <c r="F163" s="251">
        <v>0</v>
      </c>
      <c r="G163" s="69">
        <v>0</v>
      </c>
      <c r="H163" s="407">
        <f t="shared" si="26"/>
        <v>0</v>
      </c>
      <c r="I163" s="8"/>
      <c r="J163" s="23"/>
      <c r="K163" s="2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65">
        <f t="shared" si="25"/>
        <v>0</v>
      </c>
      <c r="AO163" s="255">
        <f t="shared" si="12"/>
        <v>0</v>
      </c>
      <c r="AP163" s="309" t="e">
        <f t="shared" si="27"/>
        <v>#DIV/0!</v>
      </c>
      <c r="AQ163" s="82"/>
    </row>
    <row r="164" spans="1:43" ht="15.75" hidden="1" customHeight="1" thickBot="1">
      <c r="A164" s="377"/>
      <c r="B164" s="590" t="s">
        <v>61</v>
      </c>
      <c r="C164" s="507" t="s">
        <v>236</v>
      </c>
      <c r="D164" s="77" t="s">
        <v>237</v>
      </c>
      <c r="E164" s="257">
        <v>0</v>
      </c>
      <c r="F164" s="257">
        <v>0</v>
      </c>
      <c r="G164" s="438">
        <v>0</v>
      </c>
      <c r="H164" s="439">
        <f t="shared" si="26"/>
        <v>0</v>
      </c>
      <c r="I164" s="4"/>
      <c r="J164" s="77"/>
      <c r="K164" s="77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66">
        <f t="shared" si="25"/>
        <v>0</v>
      </c>
      <c r="AO164" s="242">
        <f t="shared" si="12"/>
        <v>0</v>
      </c>
      <c r="AP164" s="309" t="e">
        <f t="shared" si="27"/>
        <v>#DIV/0!</v>
      </c>
      <c r="AQ164" s="82"/>
    </row>
    <row r="165" spans="1:43" ht="13.5" hidden="1" thickBot="1">
      <c r="A165" s="377"/>
      <c r="B165" s="592"/>
      <c r="C165" s="506"/>
      <c r="D165" s="23" t="s">
        <v>238</v>
      </c>
      <c r="E165" s="251">
        <v>0</v>
      </c>
      <c r="F165" s="251">
        <v>0</v>
      </c>
      <c r="G165" s="69">
        <v>0</v>
      </c>
      <c r="H165" s="407">
        <f t="shared" si="26"/>
        <v>0</v>
      </c>
      <c r="I165" s="8"/>
      <c r="J165" s="23"/>
      <c r="K165" s="2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65">
        <f t="shared" si="25"/>
        <v>0</v>
      </c>
      <c r="AO165" s="255">
        <f t="shared" si="12"/>
        <v>0</v>
      </c>
      <c r="AP165" s="309" t="e">
        <f t="shared" si="27"/>
        <v>#DIV/0!</v>
      </c>
      <c r="AQ165" s="82"/>
    </row>
    <row r="166" spans="1:43" ht="15.75" hidden="1" thickBot="1">
      <c r="A166" s="377"/>
      <c r="B166" s="499" t="s">
        <v>61</v>
      </c>
      <c r="C166" s="511" t="s">
        <v>255</v>
      </c>
      <c r="D166" s="22" t="s">
        <v>256</v>
      </c>
      <c r="E166" s="270">
        <v>0</v>
      </c>
      <c r="F166" s="270">
        <v>0</v>
      </c>
      <c r="G166" s="436">
        <v>0</v>
      </c>
      <c r="H166" s="405">
        <f t="shared" si="26"/>
        <v>0</v>
      </c>
      <c r="I166" s="10"/>
      <c r="J166" s="22"/>
      <c r="K166" s="22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67">
        <f t="shared" si="25"/>
        <v>0</v>
      </c>
      <c r="AO166" s="261">
        <f t="shared" si="12"/>
        <v>0</v>
      </c>
      <c r="AP166" s="309" t="e">
        <f t="shared" si="27"/>
        <v>#DIV/0!</v>
      </c>
      <c r="AQ166" s="82"/>
    </row>
    <row r="167" spans="1:43" ht="15.75" hidden="1" thickBot="1">
      <c r="A167" s="377"/>
      <c r="B167" s="500"/>
      <c r="C167" s="505"/>
      <c r="D167" s="59" t="s">
        <v>257</v>
      </c>
      <c r="E167" s="245">
        <v>0</v>
      </c>
      <c r="F167" s="245">
        <v>0</v>
      </c>
      <c r="G167" s="437">
        <v>0</v>
      </c>
      <c r="H167" s="406">
        <f t="shared" si="26"/>
        <v>0</v>
      </c>
      <c r="I167" s="53"/>
      <c r="J167" s="59"/>
      <c r="K167" s="59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70">
        <f t="shared" si="25"/>
        <v>0</v>
      </c>
      <c r="AO167" s="249">
        <f t="shared" si="12"/>
        <v>0</v>
      </c>
      <c r="AP167" s="309" t="e">
        <f t="shared" si="27"/>
        <v>#DIV/0!</v>
      </c>
      <c r="AQ167" s="82"/>
    </row>
    <row r="168" spans="1:43" ht="15.75" hidden="1" thickBot="1">
      <c r="A168" s="377"/>
      <c r="B168" s="500"/>
      <c r="C168" s="505"/>
      <c r="D168" s="59" t="s">
        <v>258</v>
      </c>
      <c r="E168" s="245">
        <v>0</v>
      </c>
      <c r="F168" s="245">
        <v>0</v>
      </c>
      <c r="G168" s="437">
        <v>0</v>
      </c>
      <c r="H168" s="406">
        <f t="shared" si="26"/>
        <v>0</v>
      </c>
      <c r="I168" s="53"/>
      <c r="J168" s="59"/>
      <c r="K168" s="59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70">
        <f t="shared" si="25"/>
        <v>0</v>
      </c>
      <c r="AO168" s="249">
        <f t="shared" si="12"/>
        <v>0</v>
      </c>
      <c r="AP168" s="309" t="e">
        <f t="shared" si="27"/>
        <v>#DIV/0!</v>
      </c>
      <c r="AQ168" s="82"/>
    </row>
    <row r="169" spans="1:43" ht="15.75" hidden="1" thickBot="1">
      <c r="A169" s="377"/>
      <c r="B169" s="501"/>
      <c r="C169" s="517"/>
      <c r="D169" s="23" t="s">
        <v>259</v>
      </c>
      <c r="E169" s="251">
        <v>0</v>
      </c>
      <c r="F169" s="251">
        <v>0</v>
      </c>
      <c r="G169" s="69">
        <v>0</v>
      </c>
      <c r="H169" s="407">
        <v>0</v>
      </c>
      <c r="I169" s="8"/>
      <c r="J169" s="23"/>
      <c r="K169" s="2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65">
        <f t="shared" si="25"/>
        <v>0</v>
      </c>
      <c r="AO169" s="255">
        <f t="shared" si="12"/>
        <v>0</v>
      </c>
      <c r="AP169" s="309" t="e">
        <f t="shared" si="27"/>
        <v>#DIV/0!</v>
      </c>
      <c r="AQ169" s="82"/>
    </row>
    <row r="170" spans="1:43" ht="15.75" thickBot="1">
      <c r="A170" s="377"/>
      <c r="B170" s="521" t="s">
        <v>61</v>
      </c>
      <c r="C170" s="516" t="s">
        <v>262</v>
      </c>
      <c r="D170" s="186" t="s">
        <v>263</v>
      </c>
      <c r="E170" s="257">
        <v>0</v>
      </c>
      <c r="F170" s="257">
        <v>0</v>
      </c>
      <c r="G170" s="438">
        <v>4</v>
      </c>
      <c r="H170" s="439">
        <f t="shared" si="26"/>
        <v>4</v>
      </c>
      <c r="I170" s="4"/>
      <c r="J170" s="77"/>
      <c r="K170" s="77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>
        <v>4</v>
      </c>
      <c r="AE170" s="78"/>
      <c r="AF170" s="78"/>
      <c r="AG170" s="78"/>
      <c r="AH170" s="78"/>
      <c r="AI170" s="78"/>
      <c r="AJ170" s="78"/>
      <c r="AK170" s="78"/>
      <c r="AL170" s="78"/>
      <c r="AM170" s="78"/>
      <c r="AN170" s="66">
        <f t="shared" ref="AN170:AN177" si="28">SUM(I170:AM170)</f>
        <v>4</v>
      </c>
      <c r="AO170" s="242">
        <f t="shared" ref="AO170:AO177" si="29">AN170-H170</f>
        <v>0</v>
      </c>
      <c r="AP170" s="274">
        <f t="shared" si="27"/>
        <v>1</v>
      </c>
      <c r="AQ170" s="22"/>
    </row>
    <row r="171" spans="1:43" ht="15.75" thickBot="1">
      <c r="A171" s="377"/>
      <c r="B171" s="519"/>
      <c r="C171" s="518"/>
      <c r="D171" s="185" t="s">
        <v>264</v>
      </c>
      <c r="E171" s="245">
        <v>0</v>
      </c>
      <c r="F171" s="245">
        <v>0</v>
      </c>
      <c r="G171" s="437">
        <v>12</v>
      </c>
      <c r="H171" s="406">
        <f t="shared" si="26"/>
        <v>12</v>
      </c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>
        <v>12</v>
      </c>
      <c r="AE171" s="60"/>
      <c r="AF171" s="60"/>
      <c r="AG171" s="60"/>
      <c r="AH171" s="60"/>
      <c r="AI171" s="60"/>
      <c r="AJ171" s="60"/>
      <c r="AK171" s="60"/>
      <c r="AL171" s="60"/>
      <c r="AM171" s="60"/>
      <c r="AN171" s="70">
        <f t="shared" si="28"/>
        <v>12</v>
      </c>
      <c r="AO171" s="249">
        <f t="shared" si="29"/>
        <v>0</v>
      </c>
      <c r="AP171" s="250">
        <f t="shared" si="27"/>
        <v>1</v>
      </c>
      <c r="AQ171" s="59"/>
    </row>
    <row r="172" spans="1:43" ht="15.75" thickBot="1">
      <c r="A172" s="377"/>
      <c r="B172" s="519"/>
      <c r="C172" s="518"/>
      <c r="D172" s="185" t="s">
        <v>265</v>
      </c>
      <c r="E172" s="245">
        <v>0</v>
      </c>
      <c r="F172" s="245">
        <v>0</v>
      </c>
      <c r="G172" s="437">
        <v>3</v>
      </c>
      <c r="H172" s="406">
        <f t="shared" si="26"/>
        <v>3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>
        <v>3</v>
      </c>
      <c r="AE172" s="60"/>
      <c r="AF172" s="60"/>
      <c r="AG172" s="60"/>
      <c r="AH172" s="60"/>
      <c r="AI172" s="60"/>
      <c r="AJ172" s="60"/>
      <c r="AK172" s="60"/>
      <c r="AL172" s="60"/>
      <c r="AM172" s="60"/>
      <c r="AN172" s="70">
        <f t="shared" si="28"/>
        <v>3</v>
      </c>
      <c r="AO172" s="249">
        <f t="shared" si="29"/>
        <v>0</v>
      </c>
      <c r="AP172" s="250">
        <f t="shared" si="27"/>
        <v>1</v>
      </c>
      <c r="AQ172" s="59"/>
    </row>
    <row r="173" spans="1:43" ht="15.75" thickBot="1">
      <c r="A173" s="377"/>
      <c r="B173" s="519"/>
      <c r="C173" s="518"/>
      <c r="D173" s="185" t="s">
        <v>266</v>
      </c>
      <c r="E173" s="245">
        <v>0</v>
      </c>
      <c r="F173" s="245">
        <v>0</v>
      </c>
      <c r="G173" s="437">
        <v>2</v>
      </c>
      <c r="H173" s="406">
        <f t="shared" si="26"/>
        <v>2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>
        <v>2</v>
      </c>
      <c r="AF173" s="60"/>
      <c r="AG173" s="60"/>
      <c r="AH173" s="60"/>
      <c r="AI173" s="60"/>
      <c r="AJ173" s="60"/>
      <c r="AK173" s="60"/>
      <c r="AL173" s="60"/>
      <c r="AM173" s="60"/>
      <c r="AN173" s="70">
        <f t="shared" si="28"/>
        <v>2</v>
      </c>
      <c r="AO173" s="249">
        <f t="shared" si="29"/>
        <v>0</v>
      </c>
      <c r="AP173" s="250">
        <f t="shared" si="27"/>
        <v>1</v>
      </c>
      <c r="AQ173" s="59"/>
    </row>
    <row r="174" spans="1:43" ht="15.75" thickBot="1">
      <c r="A174" s="377"/>
      <c r="B174" s="519"/>
      <c r="C174" s="518"/>
      <c r="D174" s="185" t="s">
        <v>268</v>
      </c>
      <c r="E174" s="245">
        <v>0</v>
      </c>
      <c r="F174" s="245">
        <v>0</v>
      </c>
      <c r="G174" s="437">
        <v>3</v>
      </c>
      <c r="H174" s="406">
        <f t="shared" si="26"/>
        <v>3</v>
      </c>
      <c r="I174" s="53"/>
      <c r="J174" s="59"/>
      <c r="K174" s="59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>
        <v>3</v>
      </c>
      <c r="AF174" s="60"/>
      <c r="AG174" s="60"/>
      <c r="AH174" s="60"/>
      <c r="AI174" s="60"/>
      <c r="AJ174" s="60"/>
      <c r="AK174" s="60"/>
      <c r="AL174" s="60"/>
      <c r="AM174" s="60"/>
      <c r="AN174" s="70">
        <f t="shared" si="28"/>
        <v>3</v>
      </c>
      <c r="AO174" s="249">
        <f t="shared" si="29"/>
        <v>0</v>
      </c>
      <c r="AP174" s="250">
        <f t="shared" si="27"/>
        <v>1</v>
      </c>
      <c r="AQ174" s="59"/>
    </row>
    <row r="175" spans="1:43" ht="15.75" thickBot="1">
      <c r="A175" s="377"/>
      <c r="B175" s="519"/>
      <c r="C175" s="518"/>
      <c r="D175" s="185" t="s">
        <v>267</v>
      </c>
      <c r="E175" s="245">
        <v>0</v>
      </c>
      <c r="F175" s="245">
        <v>0</v>
      </c>
      <c r="G175" s="437">
        <v>1</v>
      </c>
      <c r="H175" s="406">
        <f t="shared" si="26"/>
        <v>1</v>
      </c>
      <c r="I175" s="53"/>
      <c r="J175" s="59"/>
      <c r="K175" s="59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>
        <v>1</v>
      </c>
      <c r="AF175" s="60"/>
      <c r="AG175" s="60"/>
      <c r="AH175" s="60"/>
      <c r="AI175" s="60"/>
      <c r="AJ175" s="60"/>
      <c r="AK175" s="60"/>
      <c r="AL175" s="60"/>
      <c r="AM175" s="60"/>
      <c r="AN175" s="70">
        <f t="shared" si="28"/>
        <v>1</v>
      </c>
      <c r="AO175" s="249">
        <f t="shared" si="29"/>
        <v>0</v>
      </c>
      <c r="AP175" s="250">
        <f t="shared" si="27"/>
        <v>1</v>
      </c>
      <c r="AQ175" s="59"/>
    </row>
    <row r="176" spans="1:43" ht="15.75" thickBot="1">
      <c r="A176" s="377"/>
      <c r="B176" s="519"/>
      <c r="C176" s="518"/>
      <c r="D176" s="185" t="s">
        <v>269</v>
      </c>
      <c r="E176" s="245">
        <v>0</v>
      </c>
      <c r="F176" s="245">
        <v>0</v>
      </c>
      <c r="G176" s="437">
        <v>1</v>
      </c>
      <c r="H176" s="406">
        <f t="shared" si="26"/>
        <v>1</v>
      </c>
      <c r="I176" s="53"/>
      <c r="J176" s="59"/>
      <c r="K176" s="59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>
        <v>1</v>
      </c>
      <c r="AF176" s="60"/>
      <c r="AG176" s="60"/>
      <c r="AH176" s="60"/>
      <c r="AI176" s="60"/>
      <c r="AJ176" s="60"/>
      <c r="AK176" s="60"/>
      <c r="AL176" s="60"/>
      <c r="AM176" s="60"/>
      <c r="AN176" s="70">
        <f t="shared" si="28"/>
        <v>1</v>
      </c>
      <c r="AO176" s="249">
        <f t="shared" si="29"/>
        <v>0</v>
      </c>
      <c r="AP176" s="250">
        <f t="shared" si="27"/>
        <v>1</v>
      </c>
      <c r="AQ176" s="59"/>
    </row>
    <row r="177" spans="1:43" ht="15.75" thickBot="1">
      <c r="A177" s="377"/>
      <c r="B177" s="520"/>
      <c r="C177" s="517"/>
      <c r="D177" s="187" t="s">
        <v>270</v>
      </c>
      <c r="E177" s="251">
        <v>0</v>
      </c>
      <c r="F177" s="251">
        <v>0</v>
      </c>
      <c r="G177" s="69">
        <v>1</v>
      </c>
      <c r="H177" s="407">
        <f t="shared" si="26"/>
        <v>1</v>
      </c>
      <c r="I177" s="8"/>
      <c r="J177" s="23"/>
      <c r="K177" s="2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>
        <v>1</v>
      </c>
      <c r="AF177" s="43"/>
      <c r="AG177" s="43"/>
      <c r="AH177" s="43"/>
      <c r="AI177" s="43"/>
      <c r="AJ177" s="43"/>
      <c r="AK177" s="43"/>
      <c r="AL177" s="43"/>
      <c r="AM177" s="43"/>
      <c r="AN177" s="65">
        <f t="shared" si="28"/>
        <v>1</v>
      </c>
      <c r="AO177" s="255">
        <f t="shared" si="29"/>
        <v>0</v>
      </c>
      <c r="AP177" s="256">
        <f t="shared" si="27"/>
        <v>1</v>
      </c>
      <c r="AQ177" s="23"/>
    </row>
    <row r="178" spans="1:43" ht="24" customHeight="1" thickBot="1">
      <c r="A178" s="574" t="s">
        <v>123</v>
      </c>
      <c r="B178" s="575"/>
      <c r="C178" s="575"/>
      <c r="D178" s="576"/>
      <c r="E178" s="368">
        <f>SUM(E91:E112)</f>
        <v>0</v>
      </c>
      <c r="F178" s="369">
        <f t="shared" ref="F178" si="30">SUM(F91:F111)</f>
        <v>0</v>
      </c>
      <c r="G178" s="369">
        <f>SUM(G91:G169)</f>
        <v>0</v>
      </c>
      <c r="H178" s="369">
        <f>SUM(H91:H165)</f>
        <v>0</v>
      </c>
      <c r="I178" s="369">
        <f t="shared" ref="I178:AO178" si="31">SUM(I91:I165)</f>
        <v>0</v>
      </c>
      <c r="J178" s="369">
        <f t="shared" si="31"/>
        <v>0</v>
      </c>
      <c r="K178" s="369">
        <f t="shared" si="31"/>
        <v>0</v>
      </c>
      <c r="L178" s="369">
        <f t="shared" si="31"/>
        <v>0</v>
      </c>
      <c r="M178" s="369">
        <f t="shared" si="31"/>
        <v>0</v>
      </c>
      <c r="N178" s="369">
        <f t="shared" si="31"/>
        <v>0</v>
      </c>
      <c r="O178" s="369">
        <f t="shared" si="31"/>
        <v>0</v>
      </c>
      <c r="P178" s="369">
        <f t="shared" si="31"/>
        <v>0</v>
      </c>
      <c r="Q178" s="369">
        <f t="shared" si="31"/>
        <v>0</v>
      </c>
      <c r="R178" s="369">
        <f t="shared" si="31"/>
        <v>0</v>
      </c>
      <c r="S178" s="369">
        <f t="shared" si="31"/>
        <v>0</v>
      </c>
      <c r="T178" s="369">
        <f t="shared" si="31"/>
        <v>0</v>
      </c>
      <c r="U178" s="369">
        <f t="shared" si="31"/>
        <v>0</v>
      </c>
      <c r="V178" s="369">
        <f t="shared" si="31"/>
        <v>0</v>
      </c>
      <c r="W178" s="369">
        <f t="shared" si="31"/>
        <v>0</v>
      </c>
      <c r="X178" s="369">
        <f t="shared" si="31"/>
        <v>0</v>
      </c>
      <c r="Y178" s="369">
        <f t="shared" si="31"/>
        <v>0</v>
      </c>
      <c r="Z178" s="369">
        <f t="shared" si="31"/>
        <v>0</v>
      </c>
      <c r="AA178" s="369">
        <f t="shared" si="31"/>
        <v>0</v>
      </c>
      <c r="AB178" s="369">
        <f t="shared" si="31"/>
        <v>0</v>
      </c>
      <c r="AC178" s="369">
        <f t="shared" si="31"/>
        <v>0</v>
      </c>
      <c r="AD178" s="369">
        <f>SUM(AD91:AD177)</f>
        <v>19</v>
      </c>
      <c r="AE178" s="369">
        <f t="shared" ref="AE178:AK178" si="32">SUM(AE91:AE177)</f>
        <v>8</v>
      </c>
      <c r="AF178" s="369">
        <f t="shared" si="32"/>
        <v>0</v>
      </c>
      <c r="AG178" s="369">
        <f t="shared" si="32"/>
        <v>0</v>
      </c>
      <c r="AH178" s="369">
        <f t="shared" si="32"/>
        <v>0</v>
      </c>
      <c r="AI178" s="369">
        <f t="shared" si="32"/>
        <v>0</v>
      </c>
      <c r="AJ178" s="369">
        <f t="shared" si="32"/>
        <v>0</v>
      </c>
      <c r="AK178" s="369">
        <f t="shared" si="32"/>
        <v>0</v>
      </c>
      <c r="AL178" s="369">
        <f t="shared" si="31"/>
        <v>0</v>
      </c>
      <c r="AM178" s="369">
        <f t="shared" si="31"/>
        <v>0</v>
      </c>
      <c r="AN178" s="369">
        <f>SUM(AN91:AN177)</f>
        <v>27</v>
      </c>
      <c r="AO178" s="369">
        <f t="shared" si="31"/>
        <v>0</v>
      </c>
      <c r="AP178" s="295" t="e">
        <f>AN178/H178</f>
        <v>#DIV/0!</v>
      </c>
      <c r="AQ178" s="313"/>
    </row>
    <row r="179" spans="1:43">
      <c r="A179" s="571">
        <v>21</v>
      </c>
      <c r="B179" s="590" t="s">
        <v>119</v>
      </c>
      <c r="C179" s="511" t="s">
        <v>78</v>
      </c>
      <c r="D179" s="22" t="s">
        <v>75</v>
      </c>
      <c r="E179" s="270">
        <v>0</v>
      </c>
      <c r="F179" s="271">
        <v>0</v>
      </c>
      <c r="G179" s="271">
        <v>45</v>
      </c>
      <c r="H179" s="271">
        <f t="shared" ref="H179:H182" si="33">E179+F179+G179</f>
        <v>45</v>
      </c>
      <c r="I179" s="10"/>
      <c r="J179" s="22"/>
      <c r="K179" s="22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>
        <v>45</v>
      </c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302"/>
      <c r="AN179" s="273">
        <f t="shared" si="11"/>
        <v>45</v>
      </c>
      <c r="AO179" s="261">
        <f t="shared" si="12"/>
        <v>0</v>
      </c>
      <c r="AP179" s="274">
        <f t="shared" ref="AP179:AP182" si="34">AN179/H179</f>
        <v>1</v>
      </c>
      <c r="AQ179" s="22"/>
    </row>
    <row r="180" spans="1:43" ht="13.5" thickBot="1">
      <c r="A180" s="573"/>
      <c r="B180" s="592"/>
      <c r="C180" s="506" t="s">
        <v>79</v>
      </c>
      <c r="D180" s="23" t="s">
        <v>75</v>
      </c>
      <c r="E180" s="251">
        <v>0</v>
      </c>
      <c r="F180" s="252">
        <v>0</v>
      </c>
      <c r="G180" s="252">
        <v>0</v>
      </c>
      <c r="H180" s="252">
        <f t="shared" si="33"/>
        <v>0</v>
      </c>
      <c r="I180" s="8"/>
      <c r="J180" s="23"/>
      <c r="K180" s="2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303"/>
      <c r="AN180" s="254">
        <f t="shared" si="11"/>
        <v>0</v>
      </c>
      <c r="AO180" s="255">
        <f t="shared" ref="AO180:AO182" si="35">AN180-H180</f>
        <v>0</v>
      </c>
      <c r="AP180" s="256" t="e">
        <f t="shared" si="34"/>
        <v>#DIV/0!</v>
      </c>
      <c r="AQ180" s="23"/>
    </row>
    <row r="181" spans="1:43" ht="15.75" thickBot="1">
      <c r="A181" s="377"/>
      <c r="B181" s="384" t="s">
        <v>199</v>
      </c>
      <c r="C181" s="513" t="s">
        <v>200</v>
      </c>
      <c r="D181" s="82" t="s">
        <v>201</v>
      </c>
      <c r="E181" s="251">
        <v>0</v>
      </c>
      <c r="F181" s="251">
        <v>0</v>
      </c>
      <c r="G181" s="276">
        <v>0</v>
      </c>
      <c r="H181" s="276">
        <f t="shared" si="33"/>
        <v>0</v>
      </c>
      <c r="I181" s="71"/>
      <c r="J181" s="378"/>
      <c r="K181" s="378"/>
      <c r="L181" s="379"/>
      <c r="M181" s="379"/>
      <c r="N181" s="379"/>
      <c r="O181" s="379"/>
      <c r="P181" s="379"/>
      <c r="Q181" s="379"/>
      <c r="R181" s="379"/>
      <c r="S181" s="379"/>
      <c r="T181" s="379"/>
      <c r="U181" s="379"/>
      <c r="V181" s="379"/>
      <c r="W181" s="379"/>
      <c r="X181" s="379"/>
      <c r="Y181" s="379"/>
      <c r="Z181" s="379"/>
      <c r="AA181" s="379"/>
      <c r="AB181" s="379"/>
      <c r="AC181" s="379"/>
      <c r="AD181" s="379"/>
      <c r="AE181" s="379"/>
      <c r="AF181" s="379"/>
      <c r="AG181" s="379"/>
      <c r="AH181" s="379"/>
      <c r="AI181" s="379"/>
      <c r="AJ181" s="379"/>
      <c r="AK181" s="379"/>
      <c r="AL181" s="379"/>
      <c r="AM181" s="380"/>
      <c r="AN181" s="278">
        <f t="shared" si="11"/>
        <v>0</v>
      </c>
      <c r="AO181" s="381">
        <f t="shared" si="35"/>
        <v>0</v>
      </c>
      <c r="AP181" s="309" t="e">
        <f t="shared" si="34"/>
        <v>#DIV/0!</v>
      </c>
      <c r="AQ181" s="82"/>
    </row>
    <row r="182" spans="1:43" ht="15.75" thickBot="1">
      <c r="A182" s="377"/>
      <c r="B182" s="473"/>
      <c r="C182" s="474" t="s">
        <v>249</v>
      </c>
      <c r="D182" s="475" t="s">
        <v>250</v>
      </c>
      <c r="E182" s="275"/>
      <c r="F182" s="275"/>
      <c r="G182" s="276">
        <v>0</v>
      </c>
      <c r="H182" s="276">
        <f t="shared" si="33"/>
        <v>0</v>
      </c>
      <c r="I182" s="71"/>
      <c r="J182" s="378"/>
      <c r="K182" s="378"/>
      <c r="L182" s="379"/>
      <c r="M182" s="379"/>
      <c r="N182" s="379"/>
      <c r="O182" s="379"/>
      <c r="P182" s="379"/>
      <c r="Q182" s="379"/>
      <c r="R182" s="379"/>
      <c r="S182" s="379"/>
      <c r="T182" s="379"/>
      <c r="U182" s="379"/>
      <c r="V182" s="379"/>
      <c r="W182" s="379"/>
      <c r="X182" s="379"/>
      <c r="Y182" s="379"/>
      <c r="Z182" s="379"/>
      <c r="AA182" s="379"/>
      <c r="AB182" s="379"/>
      <c r="AC182" s="379"/>
      <c r="AD182" s="379"/>
      <c r="AE182" s="379"/>
      <c r="AF182" s="379"/>
      <c r="AG182" s="379"/>
      <c r="AH182" s="379"/>
      <c r="AI182" s="379"/>
      <c r="AJ182" s="379"/>
      <c r="AK182" s="379"/>
      <c r="AL182" s="379"/>
      <c r="AM182" s="380"/>
      <c r="AN182" s="278">
        <f t="shared" si="11"/>
        <v>0</v>
      </c>
      <c r="AO182" s="381">
        <f t="shared" si="35"/>
        <v>0</v>
      </c>
      <c r="AP182" s="326" t="e">
        <f t="shared" si="34"/>
        <v>#DIV/0!</v>
      </c>
      <c r="AQ182" s="154"/>
    </row>
    <row r="183" spans="1:43" ht="21.75" customHeight="1" thickBot="1">
      <c r="A183" s="568" t="s">
        <v>203</v>
      </c>
      <c r="B183" s="569"/>
      <c r="C183" s="569"/>
      <c r="D183" s="570"/>
      <c r="E183" s="310">
        <f>SUM(E179:E181)</f>
        <v>0</v>
      </c>
      <c r="F183" s="311">
        <f t="shared" ref="F183:AO183" si="36">SUM(F179:F181)</f>
        <v>0</v>
      </c>
      <c r="G183" s="311">
        <f>SUM(G179:G182)</f>
        <v>45</v>
      </c>
      <c r="H183" s="311">
        <f t="shared" si="36"/>
        <v>45</v>
      </c>
      <c r="I183" s="212">
        <f t="shared" si="36"/>
        <v>0</v>
      </c>
      <c r="J183" s="212">
        <f t="shared" si="36"/>
        <v>0</v>
      </c>
      <c r="K183" s="212">
        <f t="shared" si="36"/>
        <v>0</v>
      </c>
      <c r="L183" s="212">
        <f t="shared" si="36"/>
        <v>0</v>
      </c>
      <c r="M183" s="212">
        <f t="shared" si="36"/>
        <v>0</v>
      </c>
      <c r="N183" s="212">
        <f t="shared" si="36"/>
        <v>0</v>
      </c>
      <c r="O183" s="212">
        <f t="shared" si="36"/>
        <v>0</v>
      </c>
      <c r="P183" s="212">
        <f t="shared" si="36"/>
        <v>0</v>
      </c>
      <c r="Q183" s="212">
        <f t="shared" si="36"/>
        <v>0</v>
      </c>
      <c r="R183" s="212">
        <f t="shared" si="36"/>
        <v>0</v>
      </c>
      <c r="S183" s="212">
        <f t="shared" si="36"/>
        <v>0</v>
      </c>
      <c r="T183" s="212">
        <f t="shared" si="36"/>
        <v>0</v>
      </c>
      <c r="U183" s="212">
        <f t="shared" si="36"/>
        <v>0</v>
      </c>
      <c r="V183" s="212">
        <f t="shared" si="36"/>
        <v>0</v>
      </c>
      <c r="W183" s="212">
        <f t="shared" si="36"/>
        <v>0</v>
      </c>
      <c r="X183" s="212">
        <f t="shared" si="36"/>
        <v>45</v>
      </c>
      <c r="Y183" s="212">
        <f t="shared" si="36"/>
        <v>0</v>
      </c>
      <c r="Z183" s="212">
        <f t="shared" si="36"/>
        <v>0</v>
      </c>
      <c r="AA183" s="212">
        <f t="shared" si="36"/>
        <v>0</v>
      </c>
      <c r="AB183" s="212">
        <f t="shared" si="36"/>
        <v>0</v>
      </c>
      <c r="AC183" s="212">
        <f t="shared" si="36"/>
        <v>0</v>
      </c>
      <c r="AD183" s="212">
        <f t="shared" si="36"/>
        <v>0</v>
      </c>
      <c r="AE183" s="212">
        <f t="shared" si="36"/>
        <v>0</v>
      </c>
      <c r="AF183" s="212">
        <f t="shared" si="36"/>
        <v>0</v>
      </c>
      <c r="AG183" s="212">
        <f t="shared" si="36"/>
        <v>0</v>
      </c>
      <c r="AH183" s="212">
        <f t="shared" si="36"/>
        <v>0</v>
      </c>
      <c r="AI183" s="212">
        <f t="shared" si="36"/>
        <v>0</v>
      </c>
      <c r="AJ183" s="212">
        <f t="shared" si="36"/>
        <v>0</v>
      </c>
      <c r="AK183" s="212">
        <f t="shared" si="36"/>
        <v>0</v>
      </c>
      <c r="AL183" s="212">
        <f t="shared" si="36"/>
        <v>0</v>
      </c>
      <c r="AM183" s="319">
        <f t="shared" si="36"/>
        <v>0</v>
      </c>
      <c r="AN183" s="281">
        <f t="shared" si="36"/>
        <v>45</v>
      </c>
      <c r="AO183" s="280">
        <f t="shared" si="36"/>
        <v>0</v>
      </c>
      <c r="AP183" s="382">
        <f>AN183/H183</f>
        <v>1</v>
      </c>
      <c r="AQ183" s="383"/>
    </row>
    <row r="184" spans="1:43">
      <c r="A184" s="566">
        <v>22</v>
      </c>
      <c r="B184" s="591" t="s">
        <v>72</v>
      </c>
      <c r="C184" s="577" t="s">
        <v>54</v>
      </c>
      <c r="D184" s="4" t="s">
        <v>56</v>
      </c>
      <c r="E184" s="257"/>
      <c r="F184" s="258"/>
      <c r="G184" s="258"/>
      <c r="H184" s="258">
        <f t="shared" ref="H184:H192" si="37">E184+F184+G184</f>
        <v>0</v>
      </c>
      <c r="I184" s="4"/>
      <c r="J184" s="77"/>
      <c r="K184" s="77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314"/>
      <c r="AN184" s="320">
        <f t="shared" si="11"/>
        <v>0</v>
      </c>
      <c r="AO184" s="242">
        <f t="shared" ref="AO184:AO192" si="38">AN184-H184</f>
        <v>0</v>
      </c>
      <c r="AP184" s="274" t="e">
        <f t="shared" ref="AP184:AP192" si="39">AN184/H184</f>
        <v>#DIV/0!</v>
      </c>
      <c r="AQ184" s="22"/>
    </row>
    <row r="185" spans="1:43">
      <c r="A185" s="577"/>
      <c r="B185" s="591"/>
      <c r="C185" s="578"/>
      <c r="D185" s="53" t="s">
        <v>21</v>
      </c>
      <c r="E185" s="245"/>
      <c r="F185" s="246"/>
      <c r="G185" s="246"/>
      <c r="H185" s="246">
        <f t="shared" si="37"/>
        <v>0</v>
      </c>
      <c r="I185" s="53"/>
      <c r="J185" s="59"/>
      <c r="K185" s="59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84"/>
      <c r="AN185" s="318">
        <f t="shared" si="11"/>
        <v>0</v>
      </c>
      <c r="AO185" s="249">
        <f t="shared" si="38"/>
        <v>0</v>
      </c>
      <c r="AP185" s="250" t="e">
        <f t="shared" si="39"/>
        <v>#DIV/0!</v>
      </c>
      <c r="AQ185" s="59"/>
    </row>
    <row r="186" spans="1:43">
      <c r="A186" s="589">
        <v>23</v>
      </c>
      <c r="B186" s="591"/>
      <c r="C186" s="578" t="s">
        <v>55</v>
      </c>
      <c r="D186" s="53" t="s">
        <v>57</v>
      </c>
      <c r="E186" s="245"/>
      <c r="F186" s="246"/>
      <c r="G186" s="246"/>
      <c r="H186" s="246">
        <f t="shared" si="37"/>
        <v>0</v>
      </c>
      <c r="I186" s="53"/>
      <c r="J186" s="59"/>
      <c r="K186" s="59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84"/>
      <c r="AN186" s="318">
        <f t="shared" si="11"/>
        <v>0</v>
      </c>
      <c r="AO186" s="249">
        <f t="shared" si="38"/>
        <v>0</v>
      </c>
      <c r="AP186" s="250" t="e">
        <f t="shared" si="39"/>
        <v>#DIV/0!</v>
      </c>
      <c r="AQ186" s="59"/>
    </row>
    <row r="187" spans="1:43">
      <c r="A187" s="566"/>
      <c r="B187" s="591"/>
      <c r="C187" s="578"/>
      <c r="D187" s="53" t="s">
        <v>58</v>
      </c>
      <c r="E187" s="245"/>
      <c r="F187" s="246"/>
      <c r="G187" s="246"/>
      <c r="H187" s="246">
        <f t="shared" si="37"/>
        <v>0</v>
      </c>
      <c r="I187" s="53"/>
      <c r="J187" s="59"/>
      <c r="K187" s="59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84"/>
      <c r="AN187" s="318">
        <f t="shared" si="11"/>
        <v>0</v>
      </c>
      <c r="AO187" s="249">
        <f t="shared" si="38"/>
        <v>0</v>
      </c>
      <c r="AP187" s="250" t="e">
        <f t="shared" si="39"/>
        <v>#DIV/0!</v>
      </c>
      <c r="AQ187" s="59"/>
    </row>
    <row r="188" spans="1:43">
      <c r="A188" s="566"/>
      <c r="B188" s="591"/>
      <c r="C188" s="578"/>
      <c r="D188" s="53" t="s">
        <v>59</v>
      </c>
      <c r="E188" s="245"/>
      <c r="F188" s="246"/>
      <c r="G188" s="246"/>
      <c r="H188" s="246">
        <f t="shared" si="37"/>
        <v>0</v>
      </c>
      <c r="I188" s="53"/>
      <c r="J188" s="59"/>
      <c r="K188" s="59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84"/>
      <c r="AN188" s="318">
        <f t="shared" si="11"/>
        <v>0</v>
      </c>
      <c r="AO188" s="249">
        <f t="shared" si="38"/>
        <v>0</v>
      </c>
      <c r="AP188" s="250" t="e">
        <f t="shared" si="39"/>
        <v>#DIV/0!</v>
      </c>
      <c r="AQ188" s="59"/>
    </row>
    <row r="189" spans="1:43" ht="13.5" thickBot="1">
      <c r="A189" s="565"/>
      <c r="B189" s="591"/>
      <c r="C189" s="573"/>
      <c r="D189" s="8" t="s">
        <v>60</v>
      </c>
      <c r="E189" s="251"/>
      <c r="F189" s="252"/>
      <c r="G189" s="252"/>
      <c r="H189" s="252">
        <f t="shared" si="37"/>
        <v>0</v>
      </c>
      <c r="I189" s="8"/>
      <c r="J189" s="23"/>
      <c r="K189" s="2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303"/>
      <c r="AN189" s="254">
        <f t="shared" si="11"/>
        <v>0</v>
      </c>
      <c r="AO189" s="255">
        <f t="shared" si="38"/>
        <v>0</v>
      </c>
      <c r="AP189" s="256" t="e">
        <f t="shared" si="39"/>
        <v>#DIV/0!</v>
      </c>
      <c r="AQ189" s="23"/>
    </row>
    <row r="190" spans="1:43">
      <c r="A190" s="567">
        <v>24</v>
      </c>
      <c r="B190" s="591"/>
      <c r="C190" s="577" t="s">
        <v>66</v>
      </c>
      <c r="D190" s="4" t="s">
        <v>56</v>
      </c>
      <c r="E190" s="245"/>
      <c r="F190" s="246"/>
      <c r="G190" s="246"/>
      <c r="H190" s="246">
        <f t="shared" si="37"/>
        <v>0</v>
      </c>
      <c r="I190" s="53"/>
      <c r="J190" s="59"/>
      <c r="K190" s="59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84"/>
      <c r="AN190" s="320">
        <f t="shared" si="11"/>
        <v>0</v>
      </c>
      <c r="AO190" s="261">
        <f t="shared" si="38"/>
        <v>0</v>
      </c>
      <c r="AP190" s="274" t="e">
        <f t="shared" si="39"/>
        <v>#DIV/0!</v>
      </c>
      <c r="AQ190" s="22"/>
    </row>
    <row r="191" spans="1:43" ht="13.5" thickBot="1">
      <c r="A191" s="565"/>
      <c r="B191" s="591"/>
      <c r="C191" s="573"/>
      <c r="D191" s="8" t="s">
        <v>21</v>
      </c>
      <c r="E191" s="251"/>
      <c r="F191" s="252"/>
      <c r="G191" s="252"/>
      <c r="H191" s="252">
        <f t="shared" si="37"/>
        <v>0</v>
      </c>
      <c r="I191" s="8"/>
      <c r="J191" s="23"/>
      <c r="K191" s="2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303"/>
      <c r="AN191" s="254">
        <f t="shared" si="11"/>
        <v>0</v>
      </c>
      <c r="AO191" s="255">
        <f t="shared" si="38"/>
        <v>0</v>
      </c>
      <c r="AP191" s="256" t="e">
        <f t="shared" si="39"/>
        <v>#DIV/0!</v>
      </c>
      <c r="AQ191" s="23"/>
    </row>
    <row r="192" spans="1:43" ht="13.5" thickBot="1">
      <c r="A192" s="513">
        <v>25</v>
      </c>
      <c r="B192" s="592"/>
      <c r="C192" s="513" t="s">
        <v>67</v>
      </c>
      <c r="D192" s="81" t="s">
        <v>57</v>
      </c>
      <c r="E192" s="321"/>
      <c r="F192" s="322"/>
      <c r="G192" s="322"/>
      <c r="H192" s="322">
        <f t="shared" si="37"/>
        <v>0</v>
      </c>
      <c r="I192" s="81"/>
      <c r="J192" s="82"/>
      <c r="K192" s="82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323"/>
      <c r="AN192" s="324">
        <f t="shared" si="11"/>
        <v>0</v>
      </c>
      <c r="AO192" s="325">
        <f t="shared" si="38"/>
        <v>0</v>
      </c>
      <c r="AP192" s="326" t="e">
        <f t="shared" si="39"/>
        <v>#DIV/0!</v>
      </c>
      <c r="AQ192" s="154"/>
    </row>
    <row r="193" spans="1:43" s="96" customFormat="1" ht="18.75" customHeight="1" thickBot="1">
      <c r="A193" s="574" t="s">
        <v>125</v>
      </c>
      <c r="B193" s="575"/>
      <c r="C193" s="575"/>
      <c r="D193" s="576"/>
      <c r="E193" s="327">
        <f>SUM(E184:E192)</f>
        <v>0</v>
      </c>
      <c r="F193" s="328">
        <f t="shared" ref="F193:AO193" si="40">SUM(F184:F192)</f>
        <v>0</v>
      </c>
      <c r="G193" s="328">
        <f t="shared" si="40"/>
        <v>0</v>
      </c>
      <c r="H193" s="328">
        <f t="shared" si="40"/>
        <v>0</v>
      </c>
      <c r="I193" s="103">
        <f t="shared" si="40"/>
        <v>0</v>
      </c>
      <c r="J193" s="103">
        <f t="shared" si="40"/>
        <v>0</v>
      </c>
      <c r="K193" s="103">
        <f t="shared" si="40"/>
        <v>0</v>
      </c>
      <c r="L193" s="103">
        <f t="shared" si="40"/>
        <v>0</v>
      </c>
      <c r="M193" s="103">
        <f t="shared" si="40"/>
        <v>0</v>
      </c>
      <c r="N193" s="103">
        <f t="shared" si="40"/>
        <v>0</v>
      </c>
      <c r="O193" s="103">
        <f t="shared" si="40"/>
        <v>0</v>
      </c>
      <c r="P193" s="103">
        <f t="shared" si="40"/>
        <v>0</v>
      </c>
      <c r="Q193" s="103">
        <f t="shared" si="40"/>
        <v>0</v>
      </c>
      <c r="R193" s="103">
        <f t="shared" si="40"/>
        <v>0</v>
      </c>
      <c r="S193" s="103">
        <f t="shared" si="40"/>
        <v>0</v>
      </c>
      <c r="T193" s="103">
        <f t="shared" si="40"/>
        <v>0</v>
      </c>
      <c r="U193" s="103">
        <f t="shared" si="40"/>
        <v>0</v>
      </c>
      <c r="V193" s="103">
        <f t="shared" si="40"/>
        <v>0</v>
      </c>
      <c r="W193" s="103">
        <f t="shared" si="40"/>
        <v>0</v>
      </c>
      <c r="X193" s="103">
        <f t="shared" si="40"/>
        <v>0</v>
      </c>
      <c r="Y193" s="103">
        <f t="shared" si="40"/>
        <v>0</v>
      </c>
      <c r="Z193" s="103">
        <f t="shared" si="40"/>
        <v>0</v>
      </c>
      <c r="AA193" s="103">
        <f t="shared" si="40"/>
        <v>0</v>
      </c>
      <c r="AB193" s="103">
        <f t="shared" si="40"/>
        <v>0</v>
      </c>
      <c r="AC193" s="103">
        <f t="shared" si="40"/>
        <v>0</v>
      </c>
      <c r="AD193" s="103">
        <f t="shared" si="40"/>
        <v>0</v>
      </c>
      <c r="AE193" s="103">
        <f t="shared" si="40"/>
        <v>0</v>
      </c>
      <c r="AF193" s="103">
        <f t="shared" si="40"/>
        <v>0</v>
      </c>
      <c r="AG193" s="103">
        <f t="shared" si="40"/>
        <v>0</v>
      </c>
      <c r="AH193" s="103">
        <f t="shared" si="40"/>
        <v>0</v>
      </c>
      <c r="AI193" s="103">
        <f t="shared" si="40"/>
        <v>0</v>
      </c>
      <c r="AJ193" s="103">
        <f t="shared" si="40"/>
        <v>0</v>
      </c>
      <c r="AK193" s="103">
        <f t="shared" si="40"/>
        <v>0</v>
      </c>
      <c r="AL193" s="103">
        <f t="shared" si="40"/>
        <v>0</v>
      </c>
      <c r="AM193" s="329">
        <f t="shared" si="40"/>
        <v>0</v>
      </c>
      <c r="AN193" s="330">
        <f t="shared" si="40"/>
        <v>0</v>
      </c>
      <c r="AO193" s="280">
        <f t="shared" si="40"/>
        <v>0</v>
      </c>
      <c r="AP193" s="331" t="e">
        <f>AN193/H193</f>
        <v>#DIV/0!</v>
      </c>
      <c r="AQ193" s="332"/>
    </row>
    <row r="194" spans="1:43" ht="15">
      <c r="A194" s="511">
        <v>11</v>
      </c>
      <c r="B194" s="508"/>
      <c r="C194" s="584" t="s">
        <v>36</v>
      </c>
      <c r="D194" s="10" t="s">
        <v>83</v>
      </c>
      <c r="E194" s="333"/>
      <c r="F194" s="334"/>
      <c r="G194" s="334"/>
      <c r="H194" s="334">
        <f t="shared" ref="H194:H205" si="41">E194+F194+G194</f>
        <v>0</v>
      </c>
      <c r="I194" s="105"/>
      <c r="J194" s="106"/>
      <c r="K194" s="106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335"/>
      <c r="AN194" s="336">
        <f t="shared" si="11"/>
        <v>0</v>
      </c>
      <c r="AO194" s="337">
        <f t="shared" ref="AO194:AO205" si="42">AN194-H194</f>
        <v>0</v>
      </c>
      <c r="AP194" s="274"/>
      <c r="AQ194" s="22"/>
    </row>
    <row r="195" spans="1:43" ht="15">
      <c r="A195" s="505">
        <v>12</v>
      </c>
      <c r="B195" s="509"/>
      <c r="C195" s="583"/>
      <c r="D195" s="53" t="s">
        <v>84</v>
      </c>
      <c r="E195" s="338"/>
      <c r="F195" s="339"/>
      <c r="G195" s="339"/>
      <c r="H195" s="339">
        <f t="shared" si="41"/>
        <v>0</v>
      </c>
      <c r="I195" s="52"/>
      <c r="J195" s="340"/>
      <c r="K195" s="340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/>
      <c r="Y195" s="341"/>
      <c r="Z195" s="341"/>
      <c r="AA195" s="341"/>
      <c r="AB195" s="341"/>
      <c r="AC195" s="341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342"/>
      <c r="AN195" s="343">
        <f t="shared" si="11"/>
        <v>0</v>
      </c>
      <c r="AO195" s="344">
        <f t="shared" si="42"/>
        <v>0</v>
      </c>
      <c r="AP195" s="250"/>
      <c r="AQ195" s="59"/>
    </row>
    <row r="196" spans="1:43" ht="15">
      <c r="A196" s="505">
        <v>13</v>
      </c>
      <c r="B196" s="509"/>
      <c r="C196" s="583"/>
      <c r="D196" s="53" t="s">
        <v>85</v>
      </c>
      <c r="E196" s="338"/>
      <c r="F196" s="339"/>
      <c r="G196" s="339"/>
      <c r="H196" s="339">
        <f t="shared" si="41"/>
        <v>0</v>
      </c>
      <c r="I196" s="52"/>
      <c r="J196" s="340"/>
      <c r="K196" s="340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/>
      <c r="X196" s="341"/>
      <c r="Y196" s="341"/>
      <c r="Z196" s="341"/>
      <c r="AA196" s="341"/>
      <c r="AB196" s="341"/>
      <c r="AC196" s="341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342"/>
      <c r="AN196" s="343">
        <f t="shared" si="11"/>
        <v>0</v>
      </c>
      <c r="AO196" s="344">
        <f t="shared" si="42"/>
        <v>0</v>
      </c>
      <c r="AP196" s="250"/>
      <c r="AQ196" s="59"/>
    </row>
    <row r="197" spans="1:43" ht="15">
      <c r="A197" s="505">
        <v>14</v>
      </c>
      <c r="B197" s="509"/>
      <c r="C197" s="583"/>
      <c r="D197" s="53" t="s">
        <v>86</v>
      </c>
      <c r="E197" s="338"/>
      <c r="F197" s="339"/>
      <c r="G197" s="339"/>
      <c r="H197" s="339">
        <f t="shared" si="41"/>
        <v>0</v>
      </c>
      <c r="I197" s="52"/>
      <c r="J197" s="340"/>
      <c r="K197" s="340"/>
      <c r="L197" s="341"/>
      <c r="M197" s="341"/>
      <c r="N197" s="341"/>
      <c r="O197" s="341"/>
      <c r="P197" s="341"/>
      <c r="Q197" s="341"/>
      <c r="R197" s="341"/>
      <c r="S197" s="341"/>
      <c r="T197" s="341"/>
      <c r="U197" s="341"/>
      <c r="V197" s="341"/>
      <c r="W197" s="341"/>
      <c r="X197" s="341"/>
      <c r="Y197" s="341"/>
      <c r="Z197" s="341"/>
      <c r="AA197" s="341"/>
      <c r="AB197" s="341"/>
      <c r="AC197" s="341"/>
      <c r="AD197" s="341"/>
      <c r="AE197" s="341"/>
      <c r="AF197" s="341"/>
      <c r="AG197" s="341"/>
      <c r="AH197" s="341"/>
      <c r="AI197" s="341"/>
      <c r="AJ197" s="341"/>
      <c r="AK197" s="341"/>
      <c r="AL197" s="341"/>
      <c r="AM197" s="342"/>
      <c r="AN197" s="343">
        <f t="shared" si="11"/>
        <v>0</v>
      </c>
      <c r="AO197" s="344">
        <f t="shared" si="42"/>
        <v>0</v>
      </c>
      <c r="AP197" s="250"/>
      <c r="AQ197" s="59"/>
    </row>
    <row r="198" spans="1:43" ht="15">
      <c r="A198" s="504">
        <v>15</v>
      </c>
      <c r="B198" s="509"/>
      <c r="C198" s="583"/>
      <c r="D198" s="61" t="s">
        <v>87</v>
      </c>
      <c r="E198" s="345"/>
      <c r="F198" s="346"/>
      <c r="G198" s="346"/>
      <c r="H198" s="346">
        <f t="shared" si="41"/>
        <v>0</v>
      </c>
      <c r="I198" s="347"/>
      <c r="J198" s="348"/>
      <c r="K198" s="348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50"/>
      <c r="AN198" s="343">
        <f t="shared" si="11"/>
        <v>0</v>
      </c>
      <c r="AO198" s="344">
        <f t="shared" si="42"/>
        <v>0</v>
      </c>
      <c r="AP198" s="250"/>
      <c r="AQ198" s="59"/>
    </row>
    <row r="199" spans="1:43" ht="15">
      <c r="A199" s="505">
        <v>16</v>
      </c>
      <c r="B199" s="509"/>
      <c r="C199" s="583"/>
      <c r="D199" s="53" t="s">
        <v>88</v>
      </c>
      <c r="E199" s="338"/>
      <c r="F199" s="339"/>
      <c r="G199" s="339"/>
      <c r="H199" s="339">
        <f t="shared" si="41"/>
        <v>0</v>
      </c>
      <c r="I199" s="52"/>
      <c r="J199" s="340"/>
      <c r="K199" s="340"/>
      <c r="L199" s="341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41"/>
      <c r="AE199" s="341"/>
      <c r="AF199" s="341"/>
      <c r="AG199" s="341"/>
      <c r="AH199" s="341"/>
      <c r="AI199" s="341"/>
      <c r="AJ199" s="341"/>
      <c r="AK199" s="341"/>
      <c r="AL199" s="341"/>
      <c r="AM199" s="342"/>
      <c r="AN199" s="343">
        <f t="shared" si="11"/>
        <v>0</v>
      </c>
      <c r="AO199" s="344">
        <f t="shared" si="42"/>
        <v>0</v>
      </c>
      <c r="AP199" s="250"/>
      <c r="AQ199" s="59"/>
    </row>
    <row r="200" spans="1:43" ht="15">
      <c r="A200" s="504">
        <v>17</v>
      </c>
      <c r="B200" s="509"/>
      <c r="C200" s="583"/>
      <c r="D200" s="53" t="s">
        <v>89</v>
      </c>
      <c r="E200" s="338"/>
      <c r="F200" s="339"/>
      <c r="G200" s="339"/>
      <c r="H200" s="339">
        <f t="shared" si="41"/>
        <v>0</v>
      </c>
      <c r="I200" s="52"/>
      <c r="J200" s="340"/>
      <c r="K200" s="340"/>
      <c r="L200" s="341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341"/>
      <c r="AE200" s="341"/>
      <c r="AF200" s="341"/>
      <c r="AG200" s="341"/>
      <c r="AH200" s="341"/>
      <c r="AI200" s="341"/>
      <c r="AJ200" s="341"/>
      <c r="AK200" s="341"/>
      <c r="AL200" s="341"/>
      <c r="AM200" s="342"/>
      <c r="AN200" s="343">
        <f t="shared" si="11"/>
        <v>0</v>
      </c>
      <c r="AO200" s="344">
        <f t="shared" si="42"/>
        <v>0</v>
      </c>
      <c r="AP200" s="250"/>
      <c r="AQ200" s="59"/>
    </row>
    <row r="201" spans="1:43" ht="15">
      <c r="A201" s="505">
        <v>18</v>
      </c>
      <c r="B201" s="509"/>
      <c r="C201" s="583"/>
      <c r="D201" s="53" t="s">
        <v>90</v>
      </c>
      <c r="E201" s="338"/>
      <c r="F201" s="339"/>
      <c r="G201" s="339"/>
      <c r="H201" s="339">
        <f t="shared" si="41"/>
        <v>0</v>
      </c>
      <c r="I201" s="52"/>
      <c r="J201" s="340"/>
      <c r="K201" s="340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341"/>
      <c r="AE201" s="341"/>
      <c r="AF201" s="341"/>
      <c r="AG201" s="341"/>
      <c r="AH201" s="341"/>
      <c r="AI201" s="341"/>
      <c r="AJ201" s="341"/>
      <c r="AK201" s="341"/>
      <c r="AL201" s="341"/>
      <c r="AM201" s="342"/>
      <c r="AN201" s="343">
        <f t="shared" si="11"/>
        <v>0</v>
      </c>
      <c r="AO201" s="344">
        <f t="shared" si="42"/>
        <v>0</v>
      </c>
      <c r="AP201" s="250"/>
      <c r="AQ201" s="59"/>
    </row>
    <row r="202" spans="1:43" ht="15">
      <c r="A202" s="504">
        <v>19</v>
      </c>
      <c r="B202" s="509"/>
      <c r="C202" s="583"/>
      <c r="D202" s="53" t="s">
        <v>91</v>
      </c>
      <c r="E202" s="338"/>
      <c r="F202" s="339"/>
      <c r="G202" s="339"/>
      <c r="H202" s="339">
        <f t="shared" si="41"/>
        <v>0</v>
      </c>
      <c r="I202" s="52"/>
      <c r="J202" s="340"/>
      <c r="K202" s="340"/>
      <c r="L202" s="341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41"/>
      <c r="AC202" s="341"/>
      <c r="AD202" s="341"/>
      <c r="AE202" s="341"/>
      <c r="AF202" s="341"/>
      <c r="AG202" s="341"/>
      <c r="AH202" s="341"/>
      <c r="AI202" s="341"/>
      <c r="AJ202" s="341"/>
      <c r="AK202" s="341"/>
      <c r="AL202" s="341"/>
      <c r="AM202" s="342"/>
      <c r="AN202" s="343">
        <f t="shared" si="11"/>
        <v>0</v>
      </c>
      <c r="AO202" s="344">
        <f t="shared" si="42"/>
        <v>0</v>
      </c>
      <c r="AP202" s="250"/>
      <c r="AQ202" s="59"/>
    </row>
    <row r="203" spans="1:43" ht="15">
      <c r="A203" s="505">
        <v>20</v>
      </c>
      <c r="B203" s="509"/>
      <c r="C203" s="583"/>
      <c r="D203" s="351" t="s">
        <v>92</v>
      </c>
      <c r="E203" s="338"/>
      <c r="F203" s="339"/>
      <c r="G203" s="339"/>
      <c r="H203" s="339">
        <f t="shared" si="41"/>
        <v>0</v>
      </c>
      <c r="I203" s="52"/>
      <c r="J203" s="340"/>
      <c r="K203" s="340"/>
      <c r="L203" s="341"/>
      <c r="M203" s="341"/>
      <c r="N203" s="341"/>
      <c r="O203" s="341"/>
      <c r="P203" s="341"/>
      <c r="Q203" s="341"/>
      <c r="R203" s="341"/>
      <c r="S203" s="341"/>
      <c r="T203" s="341"/>
      <c r="U203" s="341"/>
      <c r="V203" s="341"/>
      <c r="W203" s="341"/>
      <c r="X203" s="341"/>
      <c r="Y203" s="341"/>
      <c r="Z203" s="341"/>
      <c r="AA203" s="341"/>
      <c r="AB203" s="341"/>
      <c r="AC203" s="341"/>
      <c r="AD203" s="341"/>
      <c r="AE203" s="341"/>
      <c r="AF203" s="341"/>
      <c r="AG203" s="341"/>
      <c r="AH203" s="341"/>
      <c r="AI203" s="341"/>
      <c r="AJ203" s="341"/>
      <c r="AK203" s="341"/>
      <c r="AL203" s="341"/>
      <c r="AM203" s="342"/>
      <c r="AN203" s="343">
        <f t="shared" si="11"/>
        <v>0</v>
      </c>
      <c r="AO203" s="344">
        <f t="shared" si="42"/>
        <v>0</v>
      </c>
      <c r="AP203" s="250"/>
      <c r="AQ203" s="59"/>
    </row>
    <row r="204" spans="1:43" ht="15">
      <c r="A204" s="504">
        <v>21</v>
      </c>
      <c r="B204" s="509"/>
      <c r="C204" s="583"/>
      <c r="D204" s="351" t="s">
        <v>93</v>
      </c>
      <c r="E204" s="338"/>
      <c r="F204" s="339"/>
      <c r="G204" s="339"/>
      <c r="H204" s="339">
        <f t="shared" si="41"/>
        <v>0</v>
      </c>
      <c r="I204" s="52"/>
      <c r="J204" s="340"/>
      <c r="K204" s="340"/>
      <c r="L204" s="341"/>
      <c r="M204" s="341"/>
      <c r="N204" s="341"/>
      <c r="O204" s="341"/>
      <c r="P204" s="341"/>
      <c r="Q204" s="341"/>
      <c r="R204" s="341"/>
      <c r="S204" s="341"/>
      <c r="T204" s="341"/>
      <c r="U204" s="341"/>
      <c r="V204" s="341"/>
      <c r="W204" s="341"/>
      <c r="X204" s="341"/>
      <c r="Y204" s="341"/>
      <c r="Z204" s="341"/>
      <c r="AA204" s="341"/>
      <c r="AB204" s="341"/>
      <c r="AC204" s="341"/>
      <c r="AD204" s="341"/>
      <c r="AE204" s="341"/>
      <c r="AF204" s="341"/>
      <c r="AG204" s="341"/>
      <c r="AH204" s="341"/>
      <c r="AI204" s="341"/>
      <c r="AJ204" s="341"/>
      <c r="AK204" s="341"/>
      <c r="AL204" s="341"/>
      <c r="AM204" s="342"/>
      <c r="AN204" s="343">
        <f t="shared" si="11"/>
        <v>0</v>
      </c>
      <c r="AO204" s="344">
        <f t="shared" si="42"/>
        <v>0</v>
      </c>
      <c r="AP204" s="250"/>
      <c r="AQ204" s="59"/>
    </row>
    <row r="205" spans="1:43" ht="15">
      <c r="A205" s="505">
        <v>22</v>
      </c>
      <c r="B205" s="509"/>
      <c r="C205" s="583"/>
      <c r="D205" s="351" t="s">
        <v>94</v>
      </c>
      <c r="E205" s="338"/>
      <c r="F205" s="339"/>
      <c r="G205" s="339"/>
      <c r="H205" s="339">
        <f t="shared" si="41"/>
        <v>0</v>
      </c>
      <c r="I205" s="52"/>
      <c r="J205" s="340"/>
      <c r="K205" s="340"/>
      <c r="L205" s="341"/>
      <c r="M205" s="341"/>
      <c r="N205" s="341"/>
      <c r="O205" s="341"/>
      <c r="P205" s="341"/>
      <c r="Q205" s="341"/>
      <c r="R205" s="341"/>
      <c r="S205" s="341"/>
      <c r="T205" s="341"/>
      <c r="U205" s="341"/>
      <c r="V205" s="341"/>
      <c r="W205" s="341"/>
      <c r="X205" s="341"/>
      <c r="Y205" s="341"/>
      <c r="Z205" s="341"/>
      <c r="AA205" s="341"/>
      <c r="AB205" s="341"/>
      <c r="AC205" s="341"/>
      <c r="AD205" s="341"/>
      <c r="AE205" s="341"/>
      <c r="AF205" s="341"/>
      <c r="AG205" s="341"/>
      <c r="AH205" s="341"/>
      <c r="AI205" s="341"/>
      <c r="AJ205" s="341"/>
      <c r="AK205" s="341"/>
      <c r="AL205" s="341"/>
      <c r="AM205" s="342"/>
      <c r="AN205" s="343">
        <f t="shared" si="11"/>
        <v>0</v>
      </c>
      <c r="AO205" s="344">
        <f t="shared" si="42"/>
        <v>0</v>
      </c>
      <c r="AP205" s="250"/>
      <c r="AQ205" s="59"/>
    </row>
    <row r="206" spans="1:43" ht="17.25" customHeight="1" thickBot="1">
      <c r="A206" s="585" t="s">
        <v>39</v>
      </c>
      <c r="B206" s="586"/>
      <c r="C206" s="586"/>
      <c r="D206" s="587"/>
      <c r="E206" s="285">
        <f>SUM(E194:E205)</f>
        <v>0</v>
      </c>
      <c r="F206" s="285">
        <f t="shared" ref="F206:AO206" si="43">SUM(F194:F205)</f>
        <v>0</v>
      </c>
      <c r="G206" s="285">
        <f t="shared" si="43"/>
        <v>0</v>
      </c>
      <c r="H206" s="285">
        <f t="shared" si="43"/>
        <v>0</v>
      </c>
      <c r="I206" s="352">
        <f t="shared" si="43"/>
        <v>0</v>
      </c>
      <c r="J206" s="352">
        <f t="shared" si="43"/>
        <v>0</v>
      </c>
      <c r="K206" s="352">
        <f t="shared" si="43"/>
        <v>0</v>
      </c>
      <c r="L206" s="352">
        <f t="shared" si="43"/>
        <v>0</v>
      </c>
      <c r="M206" s="352">
        <f t="shared" si="43"/>
        <v>0</v>
      </c>
      <c r="N206" s="352">
        <f t="shared" si="43"/>
        <v>0</v>
      </c>
      <c r="O206" s="352">
        <f t="shared" si="43"/>
        <v>0</v>
      </c>
      <c r="P206" s="352">
        <f t="shared" si="43"/>
        <v>0</v>
      </c>
      <c r="Q206" s="352">
        <f t="shared" si="43"/>
        <v>0</v>
      </c>
      <c r="R206" s="352">
        <f t="shared" si="43"/>
        <v>0</v>
      </c>
      <c r="S206" s="352">
        <f t="shared" si="43"/>
        <v>0</v>
      </c>
      <c r="T206" s="352">
        <f t="shared" si="43"/>
        <v>0</v>
      </c>
      <c r="U206" s="352">
        <f t="shared" si="43"/>
        <v>0</v>
      </c>
      <c r="V206" s="352">
        <f t="shared" si="43"/>
        <v>0</v>
      </c>
      <c r="W206" s="352">
        <f t="shared" si="43"/>
        <v>0</v>
      </c>
      <c r="X206" s="352">
        <f t="shared" si="43"/>
        <v>0</v>
      </c>
      <c r="Y206" s="352">
        <f t="shared" si="43"/>
        <v>0</v>
      </c>
      <c r="Z206" s="352">
        <f t="shared" si="43"/>
        <v>0</v>
      </c>
      <c r="AA206" s="352">
        <f t="shared" si="43"/>
        <v>0</v>
      </c>
      <c r="AB206" s="352">
        <f t="shared" si="43"/>
        <v>0</v>
      </c>
      <c r="AC206" s="352">
        <f t="shared" si="43"/>
        <v>0</v>
      </c>
      <c r="AD206" s="352">
        <f t="shared" si="43"/>
        <v>0</v>
      </c>
      <c r="AE206" s="352">
        <f t="shared" si="43"/>
        <v>0</v>
      </c>
      <c r="AF206" s="352">
        <f t="shared" si="43"/>
        <v>0</v>
      </c>
      <c r="AG206" s="352">
        <f t="shared" si="43"/>
        <v>0</v>
      </c>
      <c r="AH206" s="352">
        <f t="shared" si="43"/>
        <v>0</v>
      </c>
      <c r="AI206" s="352">
        <f t="shared" si="43"/>
        <v>0</v>
      </c>
      <c r="AJ206" s="352">
        <f t="shared" si="43"/>
        <v>0</v>
      </c>
      <c r="AK206" s="352">
        <f t="shared" si="43"/>
        <v>0</v>
      </c>
      <c r="AL206" s="352">
        <f t="shared" si="43"/>
        <v>0</v>
      </c>
      <c r="AM206" s="353">
        <f t="shared" si="43"/>
        <v>0</v>
      </c>
      <c r="AN206" s="288">
        <f t="shared" si="43"/>
        <v>0</v>
      </c>
      <c r="AO206" s="354">
        <f t="shared" si="43"/>
        <v>0</v>
      </c>
      <c r="AP206" s="355"/>
      <c r="AQ206" s="356"/>
    </row>
    <row r="207" spans="1:43" s="38" customFormat="1" ht="21.75" customHeight="1" thickBot="1">
      <c r="A207" s="588" t="s">
        <v>0</v>
      </c>
      <c r="B207" s="588"/>
      <c r="C207" s="588"/>
      <c r="D207" s="588"/>
      <c r="E207" s="357">
        <f t="shared" ref="E207:AO207" si="44">E36+E44+E64+E85+E90+E178+E183+E193+E206</f>
        <v>3620</v>
      </c>
      <c r="F207" s="357">
        <f t="shared" si="44"/>
        <v>136</v>
      </c>
      <c r="G207" s="357">
        <f t="shared" si="44"/>
        <v>542</v>
      </c>
      <c r="H207" s="357">
        <f t="shared" si="44"/>
        <v>4298</v>
      </c>
      <c r="I207" s="119">
        <f t="shared" si="44"/>
        <v>1054</v>
      </c>
      <c r="J207" s="119">
        <f t="shared" si="44"/>
        <v>0</v>
      </c>
      <c r="K207" s="119">
        <f t="shared" si="44"/>
        <v>1005</v>
      </c>
      <c r="L207" s="119">
        <f t="shared" si="44"/>
        <v>0</v>
      </c>
      <c r="M207" s="119">
        <f t="shared" si="44"/>
        <v>0</v>
      </c>
      <c r="N207" s="119">
        <f t="shared" si="44"/>
        <v>0</v>
      </c>
      <c r="O207" s="119">
        <f t="shared" si="44"/>
        <v>335</v>
      </c>
      <c r="P207" s="119">
        <f t="shared" si="44"/>
        <v>750</v>
      </c>
      <c r="Q207" s="119">
        <f t="shared" si="44"/>
        <v>61</v>
      </c>
      <c r="R207" s="119">
        <f t="shared" si="44"/>
        <v>0</v>
      </c>
      <c r="S207" s="119">
        <f t="shared" si="44"/>
        <v>138</v>
      </c>
      <c r="T207" s="119">
        <f t="shared" si="44"/>
        <v>106</v>
      </c>
      <c r="U207" s="119">
        <f t="shared" si="44"/>
        <v>0</v>
      </c>
      <c r="V207" s="119">
        <f t="shared" si="44"/>
        <v>165</v>
      </c>
      <c r="W207" s="119">
        <f t="shared" si="44"/>
        <v>140</v>
      </c>
      <c r="X207" s="119">
        <f t="shared" si="44"/>
        <v>297</v>
      </c>
      <c r="Y207" s="119">
        <f t="shared" si="44"/>
        <v>110</v>
      </c>
      <c r="Z207" s="119">
        <f t="shared" si="44"/>
        <v>176</v>
      </c>
      <c r="AA207" s="119">
        <f t="shared" si="44"/>
        <v>0</v>
      </c>
      <c r="AB207" s="119">
        <f t="shared" si="44"/>
        <v>0</v>
      </c>
      <c r="AC207" s="119">
        <f t="shared" si="44"/>
        <v>0</v>
      </c>
      <c r="AD207" s="119">
        <f t="shared" si="44"/>
        <v>79</v>
      </c>
      <c r="AE207" s="119">
        <f t="shared" si="44"/>
        <v>212</v>
      </c>
      <c r="AF207" s="119">
        <f t="shared" si="44"/>
        <v>231</v>
      </c>
      <c r="AG207" s="119">
        <f t="shared" si="44"/>
        <v>40</v>
      </c>
      <c r="AH207" s="119">
        <f t="shared" si="44"/>
        <v>0</v>
      </c>
      <c r="AI207" s="119">
        <f t="shared" si="44"/>
        <v>0</v>
      </c>
      <c r="AJ207" s="119">
        <f t="shared" si="44"/>
        <v>260</v>
      </c>
      <c r="AK207" s="119">
        <f t="shared" si="44"/>
        <v>293</v>
      </c>
      <c r="AL207" s="119">
        <f t="shared" si="44"/>
        <v>238</v>
      </c>
      <c r="AM207" s="358">
        <f t="shared" si="44"/>
        <v>150</v>
      </c>
      <c r="AN207" s="359">
        <f t="shared" si="44"/>
        <v>5840</v>
      </c>
      <c r="AO207" s="357">
        <f t="shared" si="44"/>
        <v>1515</v>
      </c>
      <c r="AP207" s="360">
        <f>AN207/H207</f>
        <v>1.3587715216379712</v>
      </c>
      <c r="AQ207" s="361"/>
    </row>
    <row r="208" spans="1:43">
      <c r="A208" s="120"/>
      <c r="B208" s="120"/>
      <c r="C208" s="120"/>
      <c r="D208" s="120"/>
      <c r="E208" s="120"/>
      <c r="F208" s="120"/>
      <c r="G208" s="120"/>
      <c r="H208" s="120"/>
      <c r="I208" s="120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</row>
    <row r="209" spans="3:42" ht="23.25" customHeight="1">
      <c r="C209" s="440" t="s">
        <v>241</v>
      </c>
      <c r="D209" s="441"/>
      <c r="E209" s="364">
        <f>E44+E64+E85+E178+E183</f>
        <v>366</v>
      </c>
      <c r="F209" s="364">
        <f>F44+F64+F85+F178+F183</f>
        <v>136</v>
      </c>
      <c r="G209" s="364">
        <f>G44+G64+G85+G178+G183</f>
        <v>530</v>
      </c>
      <c r="H209" s="364">
        <f>H44+H64+H85+H178+H183</f>
        <v>1032</v>
      </c>
      <c r="I209" s="365"/>
      <c r="J209" s="365"/>
      <c r="K209" s="365"/>
      <c r="L209" s="365"/>
      <c r="M209" s="365"/>
      <c r="N209" s="365"/>
      <c r="O209" s="365"/>
      <c r="P209" s="365"/>
      <c r="Q209" s="365"/>
      <c r="R209" s="365"/>
      <c r="S209" s="365"/>
      <c r="T209" s="365"/>
      <c r="U209" s="365"/>
      <c r="V209" s="365"/>
      <c r="W209" s="365"/>
      <c r="X209" s="365"/>
      <c r="Y209" s="365"/>
      <c r="Z209" s="365"/>
      <c r="AA209" s="365"/>
      <c r="AB209" s="365"/>
      <c r="AC209" s="365"/>
      <c r="AD209" s="365"/>
      <c r="AE209" s="365"/>
      <c r="AF209" s="365"/>
      <c r="AG209" s="365"/>
      <c r="AH209" s="365"/>
      <c r="AI209" s="365"/>
      <c r="AJ209" s="365"/>
      <c r="AK209" s="365"/>
      <c r="AL209" s="365"/>
      <c r="AM209" s="365"/>
      <c r="AN209" s="364">
        <f>AN44+AN64+AN85+AN178+AN183</f>
        <v>755</v>
      </c>
      <c r="AO209" s="366">
        <f>AO44+AO64+AO85+AO178+AO183</f>
        <v>-304</v>
      </c>
      <c r="AP209" s="367">
        <f>AN209/H209</f>
        <v>0.73158914728682167</v>
      </c>
    </row>
    <row r="211" spans="3:42">
      <c r="AN211" s="159"/>
    </row>
    <row r="214" spans="3:42">
      <c r="D214" s="416"/>
    </row>
    <row r="217" spans="3:42">
      <c r="D217" s="472"/>
    </row>
    <row r="218" spans="3:42">
      <c r="D218" s="472"/>
    </row>
    <row r="219" spans="3:42">
      <c r="D219" s="472"/>
    </row>
    <row r="220" spans="3:42">
      <c r="D220" s="472"/>
    </row>
    <row r="221" spans="3:42">
      <c r="D221" s="472"/>
    </row>
    <row r="222" spans="3:42">
      <c r="D222" s="472"/>
    </row>
  </sheetData>
  <mergeCells count="84">
    <mergeCell ref="A193:D193"/>
    <mergeCell ref="C194:C205"/>
    <mergeCell ref="A206:D206"/>
    <mergeCell ref="A207:D207"/>
    <mergeCell ref="A184:A185"/>
    <mergeCell ref="B184:B192"/>
    <mergeCell ref="C184:C185"/>
    <mergeCell ref="A186:A189"/>
    <mergeCell ref="C186:C189"/>
    <mergeCell ref="A190:A191"/>
    <mergeCell ref="C190:C191"/>
    <mergeCell ref="A85:D85"/>
    <mergeCell ref="A86:A87"/>
    <mergeCell ref="B86:B87"/>
    <mergeCell ref="C86:C87"/>
    <mergeCell ref="A183:D183"/>
    <mergeCell ref="B88:B89"/>
    <mergeCell ref="C88:C89"/>
    <mergeCell ref="A90:D90"/>
    <mergeCell ref="A91:A93"/>
    <mergeCell ref="B91:B141"/>
    <mergeCell ref="A94:A97"/>
    <mergeCell ref="B142:B163"/>
    <mergeCell ref="B164:B165"/>
    <mergeCell ref="A178:D178"/>
    <mergeCell ref="A179:A180"/>
    <mergeCell ref="B179:B180"/>
    <mergeCell ref="A64:D64"/>
    <mergeCell ref="A65:A69"/>
    <mergeCell ref="B65:B84"/>
    <mergeCell ref="C65:C69"/>
    <mergeCell ref="A70:A74"/>
    <mergeCell ref="C70:C74"/>
    <mergeCell ref="A75:A79"/>
    <mergeCell ref="C75:C79"/>
    <mergeCell ref="A80:A84"/>
    <mergeCell ref="C80:C84"/>
    <mergeCell ref="A41:A43"/>
    <mergeCell ref="B41:B43"/>
    <mergeCell ref="C41:C43"/>
    <mergeCell ref="A44:D44"/>
    <mergeCell ref="A45:A46"/>
    <mergeCell ref="B45:B62"/>
    <mergeCell ref="C45:C46"/>
    <mergeCell ref="A47:A48"/>
    <mergeCell ref="C47:C48"/>
    <mergeCell ref="C49:C50"/>
    <mergeCell ref="C51:C52"/>
    <mergeCell ref="C53:C54"/>
    <mergeCell ref="C55:C62"/>
    <mergeCell ref="C28:C33"/>
    <mergeCell ref="A36:D36"/>
    <mergeCell ref="A37:A38"/>
    <mergeCell ref="B37:B40"/>
    <mergeCell ref="C37:C38"/>
    <mergeCell ref="A39:A40"/>
    <mergeCell ref="C39:C40"/>
    <mergeCell ref="AQ8:AQ9"/>
    <mergeCell ref="A10:A13"/>
    <mergeCell ref="B10:B35"/>
    <mergeCell ref="C10:C13"/>
    <mergeCell ref="A14:A19"/>
    <mergeCell ref="C14:C19"/>
    <mergeCell ref="A20:A23"/>
    <mergeCell ref="A34:A35"/>
    <mergeCell ref="C34:C35"/>
    <mergeCell ref="AN8:AN9"/>
    <mergeCell ref="AO8:AO9"/>
    <mergeCell ref="AP8:AP9"/>
    <mergeCell ref="C20:C23"/>
    <mergeCell ref="A24:A27"/>
    <mergeCell ref="C24:C27"/>
    <mergeCell ref="A28:A33"/>
    <mergeCell ref="A4:AN4"/>
    <mergeCell ref="A8:A9"/>
    <mergeCell ref="B8:B9"/>
    <mergeCell ref="C8:C9"/>
    <mergeCell ref="D8:D9"/>
    <mergeCell ref="E8:E9"/>
    <mergeCell ref="F8:F9"/>
    <mergeCell ref="G8:G9"/>
    <mergeCell ref="H8:H9"/>
    <mergeCell ref="I8:AM8"/>
    <mergeCell ref="A6:C6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72" fitToWidth="2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22"/>
  <sheetViews>
    <sheetView topLeftCell="A160" zoomScale="70" zoomScaleNormal="70" workbookViewId="0">
      <selection activeCell="BA9" sqref="BA9"/>
    </sheetView>
  </sheetViews>
  <sheetFormatPr defaultRowHeight="12.75"/>
  <cols>
    <col min="1" max="1" width="3.5703125" customWidth="1"/>
    <col min="2" max="2" width="20.28515625" customWidth="1"/>
    <col min="3" max="3" width="27" customWidth="1"/>
    <col min="4" max="4" width="48.140625" customWidth="1"/>
    <col min="5" max="5" width="9.42578125" customWidth="1"/>
    <col min="6" max="6" width="10" hidden="1" customWidth="1"/>
    <col min="7" max="7" width="8.7109375" hidden="1" customWidth="1"/>
    <col min="8" max="8" width="14.140625" customWidth="1"/>
    <col min="9" max="9" width="8.28515625" hidden="1" customWidth="1"/>
    <col min="10" max="11" width="0.5703125" hidden="1" customWidth="1"/>
    <col min="12" max="16" width="7.28515625" hidden="1" customWidth="1"/>
    <col min="17" max="18" width="0.5703125" hidden="1" customWidth="1"/>
    <col min="19" max="24" width="6.28515625" hidden="1" customWidth="1"/>
    <col min="25" max="25" width="0.5703125" hidden="1" customWidth="1"/>
    <col min="26" max="30" width="6.85546875" hidden="1" customWidth="1"/>
    <col min="31" max="32" width="0.85546875" hidden="1" customWidth="1"/>
    <col min="33" max="37" width="6.7109375" hidden="1" customWidth="1"/>
    <col min="38" max="39" width="0.7109375" hidden="1" customWidth="1"/>
    <col min="40" max="41" width="9.85546875" customWidth="1"/>
    <col min="42" max="42" width="9.28515625" hidden="1" customWidth="1"/>
    <col min="43" max="43" width="53.5703125" hidden="1" customWidth="1"/>
  </cols>
  <sheetData>
    <row r="1" spans="1:43" ht="15">
      <c r="A1" s="1" t="s">
        <v>8</v>
      </c>
      <c r="B1" s="3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</row>
    <row r="5" spans="1:43" ht="18.75">
      <c r="A5" s="524"/>
      <c r="B5" s="45"/>
      <c r="C5" s="122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524"/>
    </row>
    <row r="6" spans="1:43" ht="18.75">
      <c r="A6" s="611" t="s">
        <v>271</v>
      </c>
      <c r="B6" s="611"/>
      <c r="C6" s="611"/>
      <c r="D6" s="45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524"/>
    </row>
    <row r="7" spans="1:43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236"/>
    </row>
    <row r="8" spans="1:43" ht="15.75" customHeight="1">
      <c r="A8" s="593" t="s">
        <v>10</v>
      </c>
      <c r="B8" s="594" t="s">
        <v>152</v>
      </c>
      <c r="C8" s="593" t="s">
        <v>3</v>
      </c>
      <c r="D8" s="593" t="s">
        <v>11</v>
      </c>
      <c r="E8" s="602" t="s">
        <v>41</v>
      </c>
      <c r="F8" s="557" t="s">
        <v>151</v>
      </c>
      <c r="G8" s="557" t="s">
        <v>42</v>
      </c>
      <c r="H8" s="557" t="s">
        <v>153</v>
      </c>
      <c r="I8" s="559" t="s">
        <v>12</v>
      </c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603"/>
      <c r="AN8" s="604" t="s">
        <v>157</v>
      </c>
      <c r="AO8" s="595" t="s">
        <v>102</v>
      </c>
      <c r="AP8" s="597" t="s">
        <v>154</v>
      </c>
      <c r="AQ8" s="599" t="s">
        <v>155</v>
      </c>
    </row>
    <row r="9" spans="1:43" ht="45" customHeight="1" thickBot="1">
      <c r="A9" s="555"/>
      <c r="B9" s="555"/>
      <c r="C9" s="555"/>
      <c r="D9" s="555"/>
      <c r="E9" s="555"/>
      <c r="F9" s="558"/>
      <c r="G9" s="558"/>
      <c r="H9" s="558"/>
      <c r="I9" s="525">
        <v>1</v>
      </c>
      <c r="J9" s="525">
        <v>2</v>
      </c>
      <c r="K9" s="525">
        <v>3</v>
      </c>
      <c r="L9" s="525">
        <v>4</v>
      </c>
      <c r="M9" s="525">
        <v>5</v>
      </c>
      <c r="N9" s="525">
        <v>6</v>
      </c>
      <c r="O9" s="525">
        <v>7</v>
      </c>
      <c r="P9" s="525">
        <v>8</v>
      </c>
      <c r="Q9" s="525">
        <v>9</v>
      </c>
      <c r="R9" s="525">
        <v>10</v>
      </c>
      <c r="S9" s="525">
        <v>11</v>
      </c>
      <c r="T9" s="525">
        <v>12</v>
      </c>
      <c r="U9" s="525">
        <v>13</v>
      </c>
      <c r="V9" s="525">
        <v>14</v>
      </c>
      <c r="W9" s="525">
        <v>15</v>
      </c>
      <c r="X9" s="525">
        <v>16</v>
      </c>
      <c r="Y9" s="525">
        <v>17</v>
      </c>
      <c r="Z9" s="525">
        <v>18</v>
      </c>
      <c r="AA9" s="525">
        <v>19</v>
      </c>
      <c r="AB9" s="525">
        <v>20</v>
      </c>
      <c r="AC9" s="525">
        <v>21</v>
      </c>
      <c r="AD9" s="525">
        <v>22</v>
      </c>
      <c r="AE9" s="525">
        <v>23</v>
      </c>
      <c r="AF9" s="525">
        <v>24</v>
      </c>
      <c r="AG9" s="525">
        <v>25</v>
      </c>
      <c r="AH9" s="525">
        <v>26</v>
      </c>
      <c r="AI9" s="525">
        <v>27</v>
      </c>
      <c r="AJ9" s="525">
        <v>28</v>
      </c>
      <c r="AK9" s="525">
        <v>29</v>
      </c>
      <c r="AL9" s="525">
        <v>30</v>
      </c>
      <c r="AM9" s="237">
        <v>31</v>
      </c>
      <c r="AN9" s="605"/>
      <c r="AO9" s="596"/>
      <c r="AP9" s="598"/>
      <c r="AQ9" s="600"/>
    </row>
    <row r="10" spans="1:43" ht="13.5" thickTop="1">
      <c r="A10" s="563">
        <v>1</v>
      </c>
      <c r="B10" s="601" t="s">
        <v>115</v>
      </c>
      <c r="C10" s="563" t="s">
        <v>6</v>
      </c>
      <c r="D10" s="24" t="s">
        <v>24</v>
      </c>
      <c r="E10" s="238">
        <v>13</v>
      </c>
      <c r="F10" s="238">
        <v>0</v>
      </c>
      <c r="G10" s="239">
        <v>0</v>
      </c>
      <c r="H10" s="239">
        <f>E10+F10+G10</f>
        <v>13</v>
      </c>
      <c r="I10" s="25">
        <v>15</v>
      </c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40"/>
      <c r="AN10" s="241">
        <f>SUM(I10:AM10)</f>
        <v>15</v>
      </c>
      <c r="AO10" s="242">
        <f>AN10-H10</f>
        <v>2</v>
      </c>
      <c r="AP10" s="243">
        <f>AN10/H10</f>
        <v>1.1538461538461537</v>
      </c>
      <c r="AQ10" s="244"/>
    </row>
    <row r="11" spans="1:43">
      <c r="A11" s="566"/>
      <c r="B11" s="591"/>
      <c r="C11" s="566"/>
      <c r="D11" s="53" t="s">
        <v>23</v>
      </c>
      <c r="E11" s="245">
        <v>0</v>
      </c>
      <c r="F11" s="245">
        <v>0</v>
      </c>
      <c r="G11" s="246">
        <v>0</v>
      </c>
      <c r="H11" s="246">
        <f t="shared" ref="H11:H35" si="0">E11+F11+G11</f>
        <v>0</v>
      </c>
      <c r="I11" s="535">
        <v>4</v>
      </c>
      <c r="J11" s="55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47"/>
      <c r="AN11" s="248">
        <f t="shared" ref="AN11:AN43" si="1">SUM(I11:AM11)</f>
        <v>4</v>
      </c>
      <c r="AO11" s="249">
        <f t="shared" ref="AO11:AO35" si="2">AN11-H11</f>
        <v>4</v>
      </c>
      <c r="AP11" s="250" t="e">
        <f t="shared" ref="AP11:AP36" si="3">AN11/H11</f>
        <v>#DIV/0!</v>
      </c>
      <c r="AQ11" s="59"/>
    </row>
    <row r="12" spans="1:43">
      <c r="A12" s="566"/>
      <c r="B12" s="591"/>
      <c r="C12" s="566"/>
      <c r="D12" s="53" t="s">
        <v>33</v>
      </c>
      <c r="E12" s="245">
        <v>0</v>
      </c>
      <c r="F12" s="245">
        <v>0</v>
      </c>
      <c r="G12" s="246">
        <v>0</v>
      </c>
      <c r="H12" s="246">
        <f t="shared" si="0"/>
        <v>0</v>
      </c>
      <c r="I12" s="535"/>
      <c r="J12" s="55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247"/>
      <c r="AN12" s="248">
        <f t="shared" si="1"/>
        <v>0</v>
      </c>
      <c r="AO12" s="249">
        <f t="shared" si="2"/>
        <v>0</v>
      </c>
      <c r="AP12" s="250" t="e">
        <f t="shared" si="3"/>
        <v>#DIV/0!</v>
      </c>
      <c r="AQ12" s="59"/>
    </row>
    <row r="13" spans="1:43" ht="13.5" thickBot="1">
      <c r="A13" s="565"/>
      <c r="B13" s="591"/>
      <c r="C13" s="565"/>
      <c r="D13" s="8" t="s">
        <v>34</v>
      </c>
      <c r="E13" s="251">
        <v>0</v>
      </c>
      <c r="F13" s="251">
        <v>0</v>
      </c>
      <c r="G13" s="252">
        <v>0</v>
      </c>
      <c r="H13" s="252">
        <f t="shared" si="0"/>
        <v>0</v>
      </c>
      <c r="I13" s="530"/>
      <c r="J13" s="9"/>
      <c r="K13" s="9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253"/>
      <c r="AN13" s="254">
        <f t="shared" si="1"/>
        <v>0</v>
      </c>
      <c r="AO13" s="255">
        <f t="shared" si="2"/>
        <v>0</v>
      </c>
      <c r="AP13" s="256" t="e">
        <f t="shared" si="3"/>
        <v>#DIV/0!</v>
      </c>
      <c r="AQ13" s="23"/>
    </row>
    <row r="14" spans="1:43">
      <c r="A14" s="567">
        <v>2</v>
      </c>
      <c r="B14" s="591"/>
      <c r="C14" s="567" t="s">
        <v>4</v>
      </c>
      <c r="D14" s="4" t="s">
        <v>24</v>
      </c>
      <c r="E14" s="257">
        <v>0</v>
      </c>
      <c r="F14" s="257">
        <v>0</v>
      </c>
      <c r="G14" s="258">
        <v>0</v>
      </c>
      <c r="H14" s="258">
        <f t="shared" si="0"/>
        <v>0</v>
      </c>
      <c r="I14" s="532"/>
      <c r="J14" s="5"/>
      <c r="K14" s="5"/>
      <c r="L14" s="11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259"/>
      <c r="AN14" s="260">
        <f t="shared" si="1"/>
        <v>0</v>
      </c>
      <c r="AO14" s="261">
        <f t="shared" si="2"/>
        <v>0</v>
      </c>
      <c r="AP14" s="262" t="e">
        <f t="shared" si="3"/>
        <v>#DIV/0!</v>
      </c>
      <c r="AQ14" s="77"/>
    </row>
    <row r="15" spans="1:43">
      <c r="A15" s="566"/>
      <c r="B15" s="591"/>
      <c r="C15" s="566"/>
      <c r="D15" s="53" t="s">
        <v>23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535"/>
      <c r="J15" s="55"/>
      <c r="K15" s="55"/>
      <c r="L15" s="56"/>
      <c r="M15" s="57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>
      <c r="A16" s="566"/>
      <c r="B16" s="591"/>
      <c r="C16" s="566"/>
      <c r="D16" s="53" t="s">
        <v>26</v>
      </c>
      <c r="E16" s="245">
        <v>0</v>
      </c>
      <c r="F16" s="245">
        <v>0</v>
      </c>
      <c r="G16" s="246">
        <v>0</v>
      </c>
      <c r="H16" s="246">
        <f t="shared" si="0"/>
        <v>0</v>
      </c>
      <c r="I16" s="535"/>
      <c r="J16" s="55"/>
      <c r="K16" s="55"/>
      <c r="L16" s="56"/>
      <c r="M16" s="263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47"/>
      <c r="AN16" s="248">
        <f t="shared" si="1"/>
        <v>0</v>
      </c>
      <c r="AO16" s="249">
        <f t="shared" si="2"/>
        <v>0</v>
      </c>
      <c r="AP16" s="250" t="e">
        <f t="shared" si="3"/>
        <v>#DIV/0!</v>
      </c>
      <c r="AQ16" s="59"/>
    </row>
    <row r="17" spans="1:43">
      <c r="A17" s="566"/>
      <c r="B17" s="591"/>
      <c r="C17" s="566"/>
      <c r="D17" s="53" t="s">
        <v>25</v>
      </c>
      <c r="E17" s="245">
        <v>0</v>
      </c>
      <c r="F17" s="245">
        <v>0</v>
      </c>
      <c r="G17" s="246">
        <v>0</v>
      </c>
      <c r="H17" s="246">
        <f t="shared" si="0"/>
        <v>0</v>
      </c>
      <c r="I17" s="535"/>
      <c r="J17" s="535"/>
      <c r="K17" s="535"/>
      <c r="L17" s="264"/>
      <c r="M17" s="263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5"/>
      <c r="AN17" s="266">
        <f t="shared" si="1"/>
        <v>0</v>
      </c>
      <c r="AO17" s="249">
        <f t="shared" si="2"/>
        <v>0</v>
      </c>
      <c r="AP17" s="250" t="e">
        <f t="shared" si="3"/>
        <v>#DIV/0!</v>
      </c>
      <c r="AQ17" s="59"/>
    </row>
    <row r="18" spans="1:43">
      <c r="A18" s="566"/>
      <c r="B18" s="591"/>
      <c r="C18" s="566"/>
      <c r="D18" s="53" t="s">
        <v>77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535"/>
      <c r="J18" s="535"/>
      <c r="K18" s="535"/>
      <c r="L18" s="26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/>
      <c r="AN18" s="266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 ht="13.5" thickBot="1">
      <c r="A19" s="565"/>
      <c r="B19" s="591"/>
      <c r="C19" s="565"/>
      <c r="D19" s="8" t="s">
        <v>76</v>
      </c>
      <c r="E19" s="251">
        <v>0</v>
      </c>
      <c r="F19" s="251">
        <v>0</v>
      </c>
      <c r="G19" s="252">
        <v>0</v>
      </c>
      <c r="H19" s="252">
        <f t="shared" si="0"/>
        <v>0</v>
      </c>
      <c r="I19" s="530"/>
      <c r="J19" s="530"/>
      <c r="K19" s="530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67"/>
      <c r="AN19" s="268">
        <f t="shared" si="1"/>
        <v>0</v>
      </c>
      <c r="AO19" s="255">
        <f t="shared" si="2"/>
        <v>0</v>
      </c>
      <c r="AP19" s="269" t="e">
        <f t="shared" si="3"/>
        <v>#DIV/0!</v>
      </c>
      <c r="AQ19" s="63"/>
    </row>
    <row r="20" spans="1:43">
      <c r="A20" s="567">
        <v>3</v>
      </c>
      <c r="B20" s="591"/>
      <c r="C20" s="567" t="s">
        <v>5</v>
      </c>
      <c r="D20" s="10" t="s">
        <v>24</v>
      </c>
      <c r="E20" s="270">
        <v>74</v>
      </c>
      <c r="F20" s="270">
        <v>0</v>
      </c>
      <c r="G20" s="271">
        <v>0</v>
      </c>
      <c r="H20" s="271">
        <f t="shared" si="0"/>
        <v>74</v>
      </c>
      <c r="I20" s="529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272"/>
      <c r="AN20" s="273">
        <f t="shared" si="1"/>
        <v>0</v>
      </c>
      <c r="AO20" s="261">
        <f t="shared" si="2"/>
        <v>-74</v>
      </c>
      <c r="AP20" s="274">
        <f t="shared" si="3"/>
        <v>0</v>
      </c>
      <c r="AQ20" s="22"/>
    </row>
    <row r="21" spans="1:43">
      <c r="A21" s="566"/>
      <c r="B21" s="591"/>
      <c r="C21" s="566"/>
      <c r="D21" s="53" t="s">
        <v>23</v>
      </c>
      <c r="E21" s="245">
        <v>36</v>
      </c>
      <c r="F21" s="245">
        <v>0</v>
      </c>
      <c r="G21" s="246">
        <v>0</v>
      </c>
      <c r="H21" s="246">
        <f t="shared" si="0"/>
        <v>36</v>
      </c>
      <c r="I21" s="535">
        <v>23</v>
      </c>
      <c r="J21" s="55"/>
      <c r="K21" s="55"/>
      <c r="L21" s="56">
        <v>13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>
        <v>9</v>
      </c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247"/>
      <c r="AN21" s="248">
        <f t="shared" si="1"/>
        <v>45</v>
      </c>
      <c r="AO21" s="249">
        <f t="shared" si="2"/>
        <v>9</v>
      </c>
      <c r="AP21" s="250">
        <f t="shared" si="3"/>
        <v>1.25</v>
      </c>
      <c r="AQ21" s="59"/>
    </row>
    <row r="22" spans="1:43">
      <c r="A22" s="566"/>
      <c r="B22" s="591"/>
      <c r="C22" s="566"/>
      <c r="D22" s="53" t="s">
        <v>77</v>
      </c>
      <c r="E22" s="245">
        <v>74</v>
      </c>
      <c r="F22" s="245">
        <v>0</v>
      </c>
      <c r="G22" s="246">
        <v>0</v>
      </c>
      <c r="H22" s="246">
        <f t="shared" si="0"/>
        <v>74</v>
      </c>
      <c r="I22" s="535"/>
      <c r="J22" s="535"/>
      <c r="K22" s="535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3"/>
      <c r="AG22" s="264"/>
      <c r="AH22" s="264"/>
      <c r="AI22" s="264"/>
      <c r="AJ22" s="264"/>
      <c r="AK22" s="264"/>
      <c r="AL22" s="264"/>
      <c r="AM22" s="265"/>
      <c r="AN22" s="266">
        <f t="shared" si="1"/>
        <v>0</v>
      </c>
      <c r="AO22" s="249">
        <f t="shared" si="2"/>
        <v>-74</v>
      </c>
      <c r="AP22" s="250">
        <f t="shared" si="3"/>
        <v>0</v>
      </c>
      <c r="AQ22" s="59"/>
    </row>
    <row r="23" spans="1:43" ht="13.5" thickBot="1">
      <c r="A23" s="565"/>
      <c r="B23" s="591"/>
      <c r="C23" s="565"/>
      <c r="D23" s="8" t="s">
        <v>76</v>
      </c>
      <c r="E23" s="251">
        <v>36</v>
      </c>
      <c r="F23" s="251">
        <v>0</v>
      </c>
      <c r="G23" s="252">
        <v>0</v>
      </c>
      <c r="H23" s="252">
        <f t="shared" si="0"/>
        <v>36</v>
      </c>
      <c r="I23" s="530">
        <v>21</v>
      </c>
      <c r="J23" s="530"/>
      <c r="K23" s="530"/>
      <c r="L23" s="14">
        <v>14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>
        <v>9</v>
      </c>
      <c r="AB23" s="14"/>
      <c r="AC23" s="14"/>
      <c r="AD23" s="14"/>
      <c r="AE23" s="14"/>
      <c r="AF23" s="16"/>
      <c r="AG23" s="14"/>
      <c r="AH23" s="14"/>
      <c r="AI23" s="14"/>
      <c r="AJ23" s="14"/>
      <c r="AK23" s="14"/>
      <c r="AL23" s="14"/>
      <c r="AM23" s="267"/>
      <c r="AN23" s="268">
        <f t="shared" si="1"/>
        <v>44</v>
      </c>
      <c r="AO23" s="255">
        <f t="shared" si="2"/>
        <v>8</v>
      </c>
      <c r="AP23" s="256">
        <f t="shared" si="3"/>
        <v>1.2222222222222223</v>
      </c>
      <c r="AQ23" s="23"/>
    </row>
    <row r="24" spans="1:43">
      <c r="A24" s="567">
        <v>4</v>
      </c>
      <c r="B24" s="591"/>
      <c r="C24" s="567" t="s">
        <v>7</v>
      </c>
      <c r="D24" s="10" t="s">
        <v>24</v>
      </c>
      <c r="E24" s="270">
        <v>27</v>
      </c>
      <c r="F24" s="270">
        <v>0</v>
      </c>
      <c r="G24" s="271">
        <v>0</v>
      </c>
      <c r="H24" s="271">
        <f t="shared" si="0"/>
        <v>27</v>
      </c>
      <c r="I24" s="529"/>
      <c r="J24" s="30"/>
      <c r="K24" s="30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1">
        <v>12</v>
      </c>
      <c r="AH24" s="31"/>
      <c r="AI24" s="31"/>
      <c r="AJ24" s="31"/>
      <c r="AK24" s="31"/>
      <c r="AL24" s="31"/>
      <c r="AM24" s="272"/>
      <c r="AN24" s="273">
        <f t="shared" si="1"/>
        <v>12</v>
      </c>
      <c r="AO24" s="261">
        <f t="shared" si="2"/>
        <v>-15</v>
      </c>
      <c r="AP24" s="262">
        <f t="shared" si="3"/>
        <v>0.44444444444444442</v>
      </c>
      <c r="AQ24" s="77"/>
    </row>
    <row r="25" spans="1:43">
      <c r="A25" s="566"/>
      <c r="B25" s="591"/>
      <c r="C25" s="566"/>
      <c r="D25" s="53" t="s">
        <v>23</v>
      </c>
      <c r="E25" s="245">
        <v>0</v>
      </c>
      <c r="F25" s="245">
        <v>0</v>
      </c>
      <c r="G25" s="246">
        <v>0</v>
      </c>
      <c r="H25" s="246">
        <f t="shared" si="0"/>
        <v>0</v>
      </c>
      <c r="I25" s="535"/>
      <c r="J25" s="55"/>
      <c r="K25" s="55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>
        <v>40</v>
      </c>
      <c r="AE25" s="56"/>
      <c r="AF25" s="57"/>
      <c r="AG25" s="56"/>
      <c r="AH25" s="56"/>
      <c r="AI25" s="56"/>
      <c r="AJ25" s="56"/>
      <c r="AK25" s="56"/>
      <c r="AL25" s="56"/>
      <c r="AM25" s="247"/>
      <c r="AN25" s="248">
        <f t="shared" si="1"/>
        <v>40</v>
      </c>
      <c r="AO25" s="249">
        <f t="shared" si="2"/>
        <v>40</v>
      </c>
      <c r="AP25" s="250" t="e">
        <f t="shared" si="3"/>
        <v>#DIV/0!</v>
      </c>
      <c r="AQ25" s="59"/>
    </row>
    <row r="26" spans="1:43">
      <c r="A26" s="566"/>
      <c r="B26" s="591"/>
      <c r="C26" s="566"/>
      <c r="D26" s="53" t="s">
        <v>77</v>
      </c>
      <c r="E26" s="245">
        <v>27</v>
      </c>
      <c r="F26" s="245">
        <v>0</v>
      </c>
      <c r="G26" s="246">
        <v>0</v>
      </c>
      <c r="H26" s="246">
        <f t="shared" si="0"/>
        <v>27</v>
      </c>
      <c r="I26" s="535"/>
      <c r="J26" s="55"/>
      <c r="K26" s="55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6">
        <v>10</v>
      </c>
      <c r="AH26" s="56"/>
      <c r="AI26" s="56"/>
      <c r="AJ26" s="56"/>
      <c r="AK26" s="56"/>
      <c r="AL26" s="56"/>
      <c r="AM26" s="247"/>
      <c r="AN26" s="248">
        <f t="shared" si="1"/>
        <v>10</v>
      </c>
      <c r="AO26" s="249">
        <f t="shared" si="2"/>
        <v>-17</v>
      </c>
      <c r="AP26" s="250">
        <f t="shared" si="3"/>
        <v>0.37037037037037035</v>
      </c>
      <c r="AQ26" s="59"/>
    </row>
    <row r="27" spans="1:43" ht="13.5" thickBot="1">
      <c r="A27" s="565"/>
      <c r="B27" s="591"/>
      <c r="C27" s="565"/>
      <c r="D27" s="8" t="s">
        <v>76</v>
      </c>
      <c r="E27" s="251">
        <v>0</v>
      </c>
      <c r="F27" s="251">
        <v>0</v>
      </c>
      <c r="G27" s="252">
        <v>0</v>
      </c>
      <c r="H27" s="252">
        <f t="shared" si="0"/>
        <v>0</v>
      </c>
      <c r="I27" s="530"/>
      <c r="J27" s="9"/>
      <c r="K27" s="9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>
        <v>40</v>
      </c>
      <c r="AE27" s="13"/>
      <c r="AF27" s="18"/>
      <c r="AG27" s="13"/>
      <c r="AH27" s="13"/>
      <c r="AI27" s="13"/>
      <c r="AJ27" s="13"/>
      <c r="AK27" s="13"/>
      <c r="AL27" s="13"/>
      <c r="AM27" s="253"/>
      <c r="AN27" s="254">
        <f t="shared" si="1"/>
        <v>40</v>
      </c>
      <c r="AO27" s="255">
        <f t="shared" si="2"/>
        <v>40</v>
      </c>
      <c r="AP27" s="269" t="e">
        <f t="shared" si="3"/>
        <v>#DIV/0!</v>
      </c>
      <c r="AQ27" s="63"/>
    </row>
    <row r="28" spans="1:43">
      <c r="A28" s="567">
        <v>6</v>
      </c>
      <c r="B28" s="591"/>
      <c r="C28" s="567" t="s">
        <v>47</v>
      </c>
      <c r="D28" s="10" t="s">
        <v>24</v>
      </c>
      <c r="E28" s="270">
        <v>0</v>
      </c>
      <c r="F28" s="270">
        <v>0</v>
      </c>
      <c r="G28" s="271">
        <v>0</v>
      </c>
      <c r="H28" s="271">
        <f t="shared" si="0"/>
        <v>0</v>
      </c>
      <c r="I28" s="529"/>
      <c r="J28" s="30"/>
      <c r="K28" s="3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1"/>
      <c r="AH28" s="31"/>
      <c r="AI28" s="31"/>
      <c r="AJ28" s="31"/>
      <c r="AK28" s="31"/>
      <c r="AL28" s="31"/>
      <c r="AM28" s="272"/>
      <c r="AN28" s="273">
        <f t="shared" si="1"/>
        <v>0</v>
      </c>
      <c r="AO28" s="242">
        <f t="shared" si="2"/>
        <v>0</v>
      </c>
      <c r="AP28" s="274" t="e">
        <f t="shared" si="3"/>
        <v>#DIV/0!</v>
      </c>
      <c r="AQ28" s="22"/>
    </row>
    <row r="29" spans="1:43">
      <c r="A29" s="566"/>
      <c r="B29" s="591"/>
      <c r="C29" s="566"/>
      <c r="D29" s="53" t="s">
        <v>23</v>
      </c>
      <c r="E29" s="245">
        <v>0</v>
      </c>
      <c r="F29" s="245">
        <v>0</v>
      </c>
      <c r="G29" s="246">
        <v>0</v>
      </c>
      <c r="H29" s="246">
        <f t="shared" si="0"/>
        <v>0</v>
      </c>
      <c r="I29" s="535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0</v>
      </c>
      <c r="AO29" s="249">
        <f t="shared" si="2"/>
        <v>0</v>
      </c>
      <c r="AP29" s="250" t="e">
        <f t="shared" si="3"/>
        <v>#DIV/0!</v>
      </c>
      <c r="AQ29" s="59"/>
    </row>
    <row r="30" spans="1:43">
      <c r="A30" s="566"/>
      <c r="B30" s="591"/>
      <c r="C30" s="566"/>
      <c r="D30" s="53" t="s">
        <v>77</v>
      </c>
      <c r="E30" s="245">
        <v>0</v>
      </c>
      <c r="F30" s="245">
        <v>0</v>
      </c>
      <c r="G30" s="246">
        <v>0</v>
      </c>
      <c r="H30" s="246">
        <f t="shared" si="0"/>
        <v>0</v>
      </c>
      <c r="I30" s="535"/>
      <c r="J30" s="55"/>
      <c r="K30" s="55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7"/>
      <c r="AG30" s="56"/>
      <c r="AH30" s="56"/>
      <c r="AI30" s="56"/>
      <c r="AJ30" s="56"/>
      <c r="AK30" s="56"/>
      <c r="AL30" s="56"/>
      <c r="AM30" s="247"/>
      <c r="AN30" s="248">
        <f t="shared" si="1"/>
        <v>0</v>
      </c>
      <c r="AO30" s="249">
        <f t="shared" si="2"/>
        <v>0</v>
      </c>
      <c r="AP30" s="250" t="e">
        <f t="shared" si="3"/>
        <v>#DIV/0!</v>
      </c>
      <c r="AQ30" s="59"/>
    </row>
    <row r="31" spans="1:43">
      <c r="A31" s="566"/>
      <c r="B31" s="591"/>
      <c r="C31" s="566"/>
      <c r="D31" s="53" t="s">
        <v>76</v>
      </c>
      <c r="E31" s="245">
        <v>0</v>
      </c>
      <c r="F31" s="245">
        <v>0</v>
      </c>
      <c r="G31" s="246">
        <v>0</v>
      </c>
      <c r="H31" s="246">
        <f t="shared" si="0"/>
        <v>0</v>
      </c>
      <c r="I31" s="535"/>
      <c r="J31" s="55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7"/>
      <c r="AG31" s="56"/>
      <c r="AH31" s="56"/>
      <c r="AI31" s="56"/>
      <c r="AJ31" s="56"/>
      <c r="AK31" s="56"/>
      <c r="AL31" s="56"/>
      <c r="AM31" s="247"/>
      <c r="AN31" s="248">
        <f t="shared" si="1"/>
        <v>0</v>
      </c>
      <c r="AO31" s="249">
        <f t="shared" si="2"/>
        <v>0</v>
      </c>
      <c r="AP31" s="250" t="e">
        <f t="shared" si="3"/>
        <v>#DIV/0!</v>
      </c>
      <c r="AQ31" s="59"/>
    </row>
    <row r="32" spans="1:43">
      <c r="A32" s="566"/>
      <c r="B32" s="591"/>
      <c r="C32" s="566"/>
      <c r="D32" s="53" t="s">
        <v>50</v>
      </c>
      <c r="E32" s="245">
        <v>611</v>
      </c>
      <c r="F32" s="245">
        <v>0</v>
      </c>
      <c r="G32" s="246">
        <v>0</v>
      </c>
      <c r="H32" s="246">
        <f t="shared" si="0"/>
        <v>611</v>
      </c>
      <c r="I32" s="535"/>
      <c r="J32" s="55"/>
      <c r="K32" s="55"/>
      <c r="L32" s="56"/>
      <c r="M32" s="56"/>
      <c r="N32" s="56"/>
      <c r="O32" s="56"/>
      <c r="P32" s="56"/>
      <c r="Q32" s="56"/>
      <c r="R32" s="56"/>
      <c r="S32" s="56">
        <v>40</v>
      </c>
      <c r="T32" s="56">
        <v>65</v>
      </c>
      <c r="U32" s="56"/>
      <c r="V32" s="56"/>
      <c r="W32" s="56">
        <v>40</v>
      </c>
      <c r="X32" s="56">
        <v>55</v>
      </c>
      <c r="Y32" s="56"/>
      <c r="Z32" s="56">
        <v>80</v>
      </c>
      <c r="AA32" s="56">
        <v>80</v>
      </c>
      <c r="AB32" s="56">
        <v>80</v>
      </c>
      <c r="AC32" s="56">
        <v>80</v>
      </c>
      <c r="AD32" s="56">
        <v>15</v>
      </c>
      <c r="AE32" s="56"/>
      <c r="AF32" s="57"/>
      <c r="AG32" s="56"/>
      <c r="AH32" s="56"/>
      <c r="AI32" s="56"/>
      <c r="AJ32" s="56"/>
      <c r="AK32" s="56"/>
      <c r="AL32" s="56"/>
      <c r="AM32" s="247"/>
      <c r="AN32" s="248">
        <f t="shared" si="1"/>
        <v>535</v>
      </c>
      <c r="AO32" s="249">
        <f t="shared" si="2"/>
        <v>-76</v>
      </c>
      <c r="AP32" s="250">
        <f t="shared" si="3"/>
        <v>0.87561374795417346</v>
      </c>
      <c r="AQ32" s="59"/>
    </row>
    <row r="33" spans="1:43" ht="13.5" thickBot="1">
      <c r="A33" s="565"/>
      <c r="B33" s="591"/>
      <c r="C33" s="565"/>
      <c r="D33" s="71" t="s">
        <v>51</v>
      </c>
      <c r="E33" s="275">
        <v>182</v>
      </c>
      <c r="F33" s="275">
        <v>0</v>
      </c>
      <c r="G33" s="276">
        <v>0</v>
      </c>
      <c r="H33" s="276">
        <f t="shared" si="0"/>
        <v>182</v>
      </c>
      <c r="I33" s="527"/>
      <c r="J33" s="73"/>
      <c r="K33" s="73"/>
      <c r="L33" s="74"/>
      <c r="M33" s="74"/>
      <c r="N33" s="74"/>
      <c r="O33" s="74"/>
      <c r="P33" s="74"/>
      <c r="Q33" s="74"/>
      <c r="R33" s="74"/>
      <c r="S33" s="74"/>
      <c r="T33" s="74"/>
      <c r="U33" s="74">
        <v>65</v>
      </c>
      <c r="V33" s="74">
        <v>75</v>
      </c>
      <c r="W33" s="74">
        <v>42</v>
      </c>
      <c r="X33" s="74"/>
      <c r="Y33" s="74"/>
      <c r="Z33" s="74"/>
      <c r="AA33" s="74" t="s">
        <v>99</v>
      </c>
      <c r="AB33" s="74"/>
      <c r="AC33" s="74"/>
      <c r="AD33" s="74"/>
      <c r="AE33" s="74"/>
      <c r="AF33" s="75"/>
      <c r="AG33" s="74"/>
      <c r="AH33" s="74"/>
      <c r="AI33" s="74"/>
      <c r="AJ33" s="74"/>
      <c r="AK33" s="74"/>
      <c r="AL33" s="74"/>
      <c r="AM33" s="277"/>
      <c r="AN33" s="278">
        <f t="shared" si="1"/>
        <v>182</v>
      </c>
      <c r="AO33" s="279">
        <f t="shared" si="2"/>
        <v>0</v>
      </c>
      <c r="AP33" s="256">
        <f t="shared" si="3"/>
        <v>1</v>
      </c>
      <c r="AQ33" s="23"/>
    </row>
    <row r="34" spans="1:43">
      <c r="A34" s="566">
        <v>7</v>
      </c>
      <c r="B34" s="591"/>
      <c r="C34" s="566" t="s">
        <v>22</v>
      </c>
      <c r="D34" s="4" t="s">
        <v>28</v>
      </c>
      <c r="E34" s="257">
        <f>(74*2)+(27*2)</f>
        <v>202</v>
      </c>
      <c r="F34" s="257">
        <v>0</v>
      </c>
      <c r="G34" s="258">
        <v>0</v>
      </c>
      <c r="H34" s="258">
        <f t="shared" si="0"/>
        <v>202</v>
      </c>
      <c r="I34" s="532"/>
      <c r="J34" s="5"/>
      <c r="K34" s="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7"/>
      <c r="AG34" s="11">
        <v>18</v>
      </c>
      <c r="AH34" s="11"/>
      <c r="AI34" s="11"/>
      <c r="AJ34" s="11"/>
      <c r="AK34" s="11"/>
      <c r="AL34" s="11"/>
      <c r="AM34" s="259"/>
      <c r="AN34" s="260">
        <f t="shared" si="1"/>
        <v>18</v>
      </c>
      <c r="AO34" s="261">
        <f t="shared" si="2"/>
        <v>-184</v>
      </c>
      <c r="AP34" s="262">
        <f t="shared" si="3"/>
        <v>8.9108910891089105E-2</v>
      </c>
      <c r="AQ34" s="22"/>
    </row>
    <row r="35" spans="1:43" ht="13.5" thickBot="1">
      <c r="A35" s="565"/>
      <c r="B35" s="592"/>
      <c r="C35" s="565"/>
      <c r="D35" s="8" t="s">
        <v>27</v>
      </c>
      <c r="E35" s="251">
        <f>36*2</f>
        <v>72</v>
      </c>
      <c r="F35" s="251">
        <v>0</v>
      </c>
      <c r="G35" s="252">
        <v>0</v>
      </c>
      <c r="H35" s="252">
        <f t="shared" si="0"/>
        <v>72</v>
      </c>
      <c r="I35" s="530"/>
      <c r="J35" s="9"/>
      <c r="K35" s="9"/>
      <c r="L35" s="13">
        <v>33</v>
      </c>
      <c r="M35" s="13">
        <v>51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>
        <v>5</v>
      </c>
      <c r="AB35" s="13"/>
      <c r="AC35" s="13"/>
      <c r="AD35" s="13">
        <v>75</v>
      </c>
      <c r="AE35" s="13"/>
      <c r="AF35" s="18"/>
      <c r="AG35" s="13">
        <v>10</v>
      </c>
      <c r="AH35" s="13"/>
      <c r="AI35" s="13"/>
      <c r="AJ35" s="13"/>
      <c r="AK35" s="13"/>
      <c r="AL35" s="13"/>
      <c r="AM35" s="253"/>
      <c r="AN35" s="254">
        <f t="shared" si="1"/>
        <v>174</v>
      </c>
      <c r="AO35" s="255">
        <f t="shared" si="2"/>
        <v>102</v>
      </c>
      <c r="AP35" s="269">
        <f t="shared" si="3"/>
        <v>2.4166666666666665</v>
      </c>
      <c r="AQ35" s="63"/>
    </row>
    <row r="36" spans="1:43" s="38" customFormat="1" ht="30" customHeight="1" thickBot="1">
      <c r="A36" s="568" t="s">
        <v>120</v>
      </c>
      <c r="B36" s="569"/>
      <c r="C36" s="569"/>
      <c r="D36" s="570"/>
      <c r="E36" s="280">
        <f>SUM(E10:E35)</f>
        <v>1354</v>
      </c>
      <c r="F36" s="280">
        <f t="shared" ref="F36:AO36" si="4">SUM(F10:F35)</f>
        <v>0</v>
      </c>
      <c r="G36" s="280">
        <f t="shared" si="4"/>
        <v>0</v>
      </c>
      <c r="H36" s="280">
        <f t="shared" si="4"/>
        <v>1354</v>
      </c>
      <c r="I36" s="98">
        <f t="shared" si="4"/>
        <v>63</v>
      </c>
      <c r="J36" s="98">
        <f t="shared" si="4"/>
        <v>0</v>
      </c>
      <c r="K36" s="98">
        <f t="shared" si="4"/>
        <v>0</v>
      </c>
      <c r="L36" s="98">
        <f t="shared" si="4"/>
        <v>60</v>
      </c>
      <c r="M36" s="98">
        <f t="shared" si="4"/>
        <v>51</v>
      </c>
      <c r="N36" s="98">
        <f t="shared" si="4"/>
        <v>0</v>
      </c>
      <c r="O36" s="98">
        <f t="shared" si="4"/>
        <v>0</v>
      </c>
      <c r="P36" s="98">
        <f t="shared" si="4"/>
        <v>0</v>
      </c>
      <c r="Q36" s="98">
        <f t="shared" si="4"/>
        <v>0</v>
      </c>
      <c r="R36" s="98">
        <f t="shared" si="4"/>
        <v>0</v>
      </c>
      <c r="S36" s="98">
        <f t="shared" si="4"/>
        <v>40</v>
      </c>
      <c r="T36" s="98">
        <f t="shared" si="4"/>
        <v>65</v>
      </c>
      <c r="U36" s="98">
        <f t="shared" si="4"/>
        <v>65</v>
      </c>
      <c r="V36" s="98">
        <f t="shared" si="4"/>
        <v>75</v>
      </c>
      <c r="W36" s="98">
        <f t="shared" si="4"/>
        <v>82</v>
      </c>
      <c r="X36" s="98">
        <f t="shared" si="4"/>
        <v>55</v>
      </c>
      <c r="Y36" s="98">
        <f t="shared" si="4"/>
        <v>0</v>
      </c>
      <c r="Z36" s="98">
        <f t="shared" si="4"/>
        <v>80</v>
      </c>
      <c r="AA36" s="98">
        <f t="shared" si="4"/>
        <v>103</v>
      </c>
      <c r="AB36" s="98">
        <f t="shared" si="4"/>
        <v>80</v>
      </c>
      <c r="AC36" s="98">
        <f t="shared" si="4"/>
        <v>80</v>
      </c>
      <c r="AD36" s="98">
        <f t="shared" si="4"/>
        <v>170</v>
      </c>
      <c r="AE36" s="98">
        <f t="shared" si="4"/>
        <v>0</v>
      </c>
      <c r="AF36" s="98">
        <f t="shared" si="4"/>
        <v>0</v>
      </c>
      <c r="AG36" s="98">
        <f t="shared" si="4"/>
        <v>50</v>
      </c>
      <c r="AH36" s="98">
        <f t="shared" si="4"/>
        <v>0</v>
      </c>
      <c r="AI36" s="98">
        <f t="shared" si="4"/>
        <v>0</v>
      </c>
      <c r="AJ36" s="98">
        <f t="shared" si="4"/>
        <v>0</v>
      </c>
      <c r="AK36" s="98">
        <f t="shared" si="4"/>
        <v>0</v>
      </c>
      <c r="AL36" s="98">
        <f t="shared" si="4"/>
        <v>0</v>
      </c>
      <c r="AM36" s="531">
        <f t="shared" si="4"/>
        <v>0</v>
      </c>
      <c r="AN36" s="281">
        <f t="shared" si="4"/>
        <v>1119</v>
      </c>
      <c r="AO36" s="282">
        <f t="shared" si="4"/>
        <v>-235</v>
      </c>
      <c r="AP36" s="283">
        <f t="shared" si="3"/>
        <v>0.8264401772525849</v>
      </c>
      <c r="AQ36" s="284"/>
    </row>
    <row r="37" spans="1:43">
      <c r="A37" s="577">
        <v>8</v>
      </c>
      <c r="B37" s="590" t="s">
        <v>116</v>
      </c>
      <c r="C37" s="577" t="s">
        <v>14</v>
      </c>
      <c r="D37" s="4" t="s">
        <v>15</v>
      </c>
      <c r="E37" s="257">
        <v>150</v>
      </c>
      <c r="F37" s="258">
        <v>0</v>
      </c>
      <c r="G37" s="258">
        <v>0</v>
      </c>
      <c r="H37" s="258">
        <f t="shared" ref="H37:H43" si="5">E37+F37+G37</f>
        <v>150</v>
      </c>
      <c r="I37" s="532">
        <v>30</v>
      </c>
      <c r="J37" s="5"/>
      <c r="K37" s="5"/>
      <c r="L37" s="11">
        <v>50</v>
      </c>
      <c r="M37" s="11">
        <v>40</v>
      </c>
      <c r="N37" s="11"/>
      <c r="O37" s="11">
        <v>15</v>
      </c>
      <c r="P37" s="11">
        <v>14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>
        <v>33</v>
      </c>
      <c r="AE37" s="11"/>
      <c r="AF37" s="11"/>
      <c r="AG37" s="11"/>
      <c r="AH37" s="11"/>
      <c r="AI37" s="11"/>
      <c r="AJ37" s="11"/>
      <c r="AK37" s="11"/>
      <c r="AL37" s="11"/>
      <c r="AM37" s="259"/>
      <c r="AN37" s="260">
        <f t="shared" si="1"/>
        <v>182</v>
      </c>
      <c r="AO37" s="261">
        <f t="shared" ref="AO37:AO43" si="6">AN37-H37</f>
        <v>32</v>
      </c>
      <c r="AP37" s="274">
        <f>AN37/H37</f>
        <v>1.2133333333333334</v>
      </c>
      <c r="AQ37" s="22"/>
    </row>
    <row r="38" spans="1:43" ht="13.5" thickBot="1">
      <c r="A38" s="573"/>
      <c r="B38" s="591"/>
      <c r="C38" s="573"/>
      <c r="D38" s="8" t="s">
        <v>16</v>
      </c>
      <c r="E38" s="251">
        <v>0</v>
      </c>
      <c r="F38" s="252">
        <v>0</v>
      </c>
      <c r="G38" s="252">
        <v>0</v>
      </c>
      <c r="H38" s="252">
        <f t="shared" si="5"/>
        <v>0</v>
      </c>
      <c r="I38" s="530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6"/>
        <v>0</v>
      </c>
      <c r="AP38" s="256" t="e">
        <f t="shared" ref="AP38:AP40" si="7">AN38/H38*100</f>
        <v>#DIV/0!</v>
      </c>
      <c r="AQ38" s="23"/>
    </row>
    <row r="39" spans="1:43">
      <c r="A39" s="571">
        <v>9</v>
      </c>
      <c r="B39" s="591"/>
      <c r="C39" s="571" t="s">
        <v>17</v>
      </c>
      <c r="D39" s="10" t="s">
        <v>18</v>
      </c>
      <c r="E39" s="270">
        <v>8</v>
      </c>
      <c r="F39" s="258">
        <v>0</v>
      </c>
      <c r="G39" s="258">
        <v>0</v>
      </c>
      <c r="H39" s="258">
        <f t="shared" si="5"/>
        <v>8</v>
      </c>
      <c r="I39" s="532"/>
      <c r="J39" s="5"/>
      <c r="K39" s="5"/>
      <c r="L39" s="11"/>
      <c r="M39" s="11"/>
      <c r="N39" s="11"/>
      <c r="O39" s="11"/>
      <c r="P39" s="11"/>
      <c r="Q39" s="11"/>
      <c r="R39" s="11"/>
      <c r="S39" s="11">
        <v>8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259"/>
      <c r="AN39" s="260">
        <f t="shared" si="1"/>
        <v>8</v>
      </c>
      <c r="AO39" s="242">
        <f t="shared" si="6"/>
        <v>0</v>
      </c>
      <c r="AP39" s="262">
        <f t="shared" si="7"/>
        <v>100</v>
      </c>
      <c r="AQ39" s="77"/>
    </row>
    <row r="40" spans="1:43" ht="13.5" thickBot="1">
      <c r="A40" s="573"/>
      <c r="B40" s="592"/>
      <c r="C40" s="573"/>
      <c r="D40" s="8" t="s">
        <v>19</v>
      </c>
      <c r="E40" s="251">
        <v>5</v>
      </c>
      <c r="F40" s="252">
        <v>0</v>
      </c>
      <c r="G40" s="252">
        <v>0</v>
      </c>
      <c r="H40" s="252">
        <f t="shared" si="5"/>
        <v>5</v>
      </c>
      <c r="I40" s="530"/>
      <c r="J40" s="9"/>
      <c r="K40" s="9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53"/>
      <c r="AN40" s="254">
        <f t="shared" si="1"/>
        <v>0</v>
      </c>
      <c r="AO40" s="279">
        <f t="shared" si="6"/>
        <v>-5</v>
      </c>
      <c r="AP40" s="269">
        <f t="shared" si="7"/>
        <v>0</v>
      </c>
      <c r="AQ40" s="63"/>
    </row>
    <row r="41" spans="1:43">
      <c r="A41" s="571">
        <v>10</v>
      </c>
      <c r="B41" s="590" t="s">
        <v>126</v>
      </c>
      <c r="C41" s="571" t="s">
        <v>35</v>
      </c>
      <c r="D41" s="10" t="s">
        <v>149</v>
      </c>
      <c r="E41" s="270">
        <v>0</v>
      </c>
      <c r="F41" s="271">
        <v>0</v>
      </c>
      <c r="G41" s="271">
        <v>0</v>
      </c>
      <c r="H41" s="271">
        <f t="shared" si="5"/>
        <v>0</v>
      </c>
      <c r="I41" s="529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272"/>
      <c r="AN41" s="273">
        <f t="shared" si="1"/>
        <v>0</v>
      </c>
      <c r="AO41" s="261">
        <f t="shared" si="6"/>
        <v>0</v>
      </c>
      <c r="AP41" s="274" t="e">
        <f t="shared" ref="AP41:AP43" si="8">AN41/H41</f>
        <v>#DIV/0!</v>
      </c>
      <c r="AQ41" s="22"/>
    </row>
    <row r="42" spans="1:43">
      <c r="A42" s="578"/>
      <c r="B42" s="591"/>
      <c r="C42" s="578"/>
      <c r="D42" s="53" t="s">
        <v>111</v>
      </c>
      <c r="E42" s="245">
        <v>0</v>
      </c>
      <c r="F42" s="246">
        <v>0</v>
      </c>
      <c r="G42" s="246">
        <v>43</v>
      </c>
      <c r="H42" s="246">
        <f t="shared" si="5"/>
        <v>43</v>
      </c>
      <c r="I42" s="535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>
        <v>20</v>
      </c>
      <c r="U42" s="56">
        <v>23</v>
      </c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7"/>
      <c r="AN42" s="248">
        <f t="shared" si="1"/>
        <v>43</v>
      </c>
      <c r="AO42" s="249">
        <f t="shared" si="6"/>
        <v>0</v>
      </c>
      <c r="AP42" s="250">
        <f t="shared" si="8"/>
        <v>1</v>
      </c>
      <c r="AQ42" s="59"/>
    </row>
    <row r="43" spans="1:43" ht="13.5" thickBot="1">
      <c r="A43" s="573"/>
      <c r="B43" s="592"/>
      <c r="C43" s="573"/>
      <c r="D43" s="8" t="s">
        <v>40</v>
      </c>
      <c r="E43" s="251">
        <v>0</v>
      </c>
      <c r="F43" s="252">
        <v>0</v>
      </c>
      <c r="G43" s="252">
        <v>43</v>
      </c>
      <c r="H43" s="252">
        <f t="shared" si="5"/>
        <v>43</v>
      </c>
      <c r="I43" s="530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55">
        <f t="shared" si="6"/>
        <v>-43</v>
      </c>
      <c r="AP43" s="256">
        <f t="shared" si="8"/>
        <v>0</v>
      </c>
      <c r="AQ43" s="23"/>
    </row>
    <row r="44" spans="1:43" s="96" customFormat="1" ht="24" customHeight="1" thickBot="1">
      <c r="A44" s="574" t="s">
        <v>137</v>
      </c>
      <c r="B44" s="575"/>
      <c r="C44" s="575"/>
      <c r="D44" s="576"/>
      <c r="E44" s="286">
        <f t="shared" ref="E44:AO44" si="9">SUM(E37:E43)</f>
        <v>163</v>
      </c>
      <c r="F44" s="286">
        <f t="shared" si="9"/>
        <v>0</v>
      </c>
      <c r="G44" s="286">
        <f t="shared" si="9"/>
        <v>86</v>
      </c>
      <c r="H44" s="286">
        <f t="shared" si="9"/>
        <v>249</v>
      </c>
      <c r="I44" s="235">
        <f t="shared" si="9"/>
        <v>30</v>
      </c>
      <c r="J44" s="235">
        <f t="shared" si="9"/>
        <v>0</v>
      </c>
      <c r="K44" s="235">
        <f t="shared" si="9"/>
        <v>0</v>
      </c>
      <c r="L44" s="235">
        <f t="shared" si="9"/>
        <v>50</v>
      </c>
      <c r="M44" s="235">
        <f t="shared" si="9"/>
        <v>40</v>
      </c>
      <c r="N44" s="235">
        <f t="shared" si="9"/>
        <v>0</v>
      </c>
      <c r="O44" s="235">
        <f t="shared" si="9"/>
        <v>15</v>
      </c>
      <c r="P44" s="235">
        <f t="shared" si="9"/>
        <v>14</v>
      </c>
      <c r="Q44" s="235">
        <f t="shared" si="9"/>
        <v>0</v>
      </c>
      <c r="R44" s="235">
        <f t="shared" si="9"/>
        <v>0</v>
      </c>
      <c r="S44" s="235">
        <f t="shared" si="9"/>
        <v>8</v>
      </c>
      <c r="T44" s="235">
        <f t="shared" si="9"/>
        <v>20</v>
      </c>
      <c r="U44" s="235">
        <f t="shared" si="9"/>
        <v>23</v>
      </c>
      <c r="V44" s="235">
        <f t="shared" si="9"/>
        <v>0</v>
      </c>
      <c r="W44" s="235">
        <f t="shared" si="9"/>
        <v>0</v>
      </c>
      <c r="X44" s="235">
        <f t="shared" si="9"/>
        <v>0</v>
      </c>
      <c r="Y44" s="235">
        <f t="shared" si="9"/>
        <v>0</v>
      </c>
      <c r="Z44" s="235">
        <f t="shared" si="9"/>
        <v>0</v>
      </c>
      <c r="AA44" s="235">
        <f t="shared" si="9"/>
        <v>0</v>
      </c>
      <c r="AB44" s="235">
        <f t="shared" si="9"/>
        <v>0</v>
      </c>
      <c r="AC44" s="235">
        <f t="shared" si="9"/>
        <v>0</v>
      </c>
      <c r="AD44" s="235">
        <f t="shared" si="9"/>
        <v>33</v>
      </c>
      <c r="AE44" s="235">
        <f t="shared" si="9"/>
        <v>0</v>
      </c>
      <c r="AF44" s="235">
        <f t="shared" si="9"/>
        <v>0</v>
      </c>
      <c r="AG44" s="235">
        <f t="shared" si="9"/>
        <v>0</v>
      </c>
      <c r="AH44" s="235">
        <f t="shared" si="9"/>
        <v>0</v>
      </c>
      <c r="AI44" s="235">
        <f t="shared" si="9"/>
        <v>0</v>
      </c>
      <c r="AJ44" s="235">
        <f t="shared" si="9"/>
        <v>0</v>
      </c>
      <c r="AK44" s="235">
        <f t="shared" si="9"/>
        <v>0</v>
      </c>
      <c r="AL44" s="235">
        <f t="shared" si="9"/>
        <v>0</v>
      </c>
      <c r="AM44" s="287">
        <f t="shared" si="9"/>
        <v>0</v>
      </c>
      <c r="AN44" s="288">
        <f t="shared" si="9"/>
        <v>233</v>
      </c>
      <c r="AO44" s="285">
        <f t="shared" si="9"/>
        <v>-16</v>
      </c>
      <c r="AP44" s="289">
        <f>AN44/H44</f>
        <v>0.93574297188755018</v>
      </c>
      <c r="AQ44" s="290"/>
    </row>
    <row r="45" spans="1:43">
      <c r="A45" s="567">
        <v>11</v>
      </c>
      <c r="B45" s="590" t="s">
        <v>117</v>
      </c>
      <c r="C45" s="609" t="s">
        <v>30</v>
      </c>
      <c r="D45" s="10" t="s">
        <v>31</v>
      </c>
      <c r="E45" s="270">
        <v>0</v>
      </c>
      <c r="F45" s="271">
        <v>0</v>
      </c>
      <c r="G45" s="271">
        <v>0</v>
      </c>
      <c r="H45" s="271">
        <f t="shared" ref="H45:H63" si="10">E45+F45+G45</f>
        <v>0</v>
      </c>
      <c r="I45" s="529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272"/>
      <c r="AN45" s="273">
        <f t="shared" ref="AN45:AN205" si="11">SUM(I45:AM45)</f>
        <v>0</v>
      </c>
      <c r="AO45" s="261">
        <f t="shared" ref="AO45:AO179" si="12">AN45-H45</f>
        <v>0</v>
      </c>
      <c r="AP45" s="250" t="e">
        <f t="shared" ref="AP45:AP61" si="13">AN45/H45</f>
        <v>#DIV/0!</v>
      </c>
      <c r="AQ45" s="59"/>
    </row>
    <row r="46" spans="1:43" ht="13.5" thickBot="1">
      <c r="A46" s="565"/>
      <c r="B46" s="591"/>
      <c r="C46" s="610"/>
      <c r="D46" s="8" t="s">
        <v>32</v>
      </c>
      <c r="E46" s="251">
        <v>0</v>
      </c>
      <c r="F46" s="252">
        <v>0</v>
      </c>
      <c r="G46" s="252">
        <v>0</v>
      </c>
      <c r="H46" s="252">
        <f t="shared" si="10"/>
        <v>0</v>
      </c>
      <c r="I46" s="530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1"/>
        <v>0</v>
      </c>
      <c r="AO46" s="255">
        <f t="shared" si="12"/>
        <v>0</v>
      </c>
      <c r="AP46" s="256" t="e">
        <f t="shared" si="13"/>
        <v>#DIV/0!</v>
      </c>
      <c r="AQ46" s="23"/>
    </row>
    <row r="47" spans="1:43">
      <c r="A47" s="567">
        <v>12</v>
      </c>
      <c r="B47" s="591"/>
      <c r="C47" s="567" t="s">
        <v>38</v>
      </c>
      <c r="D47" s="4" t="s">
        <v>31</v>
      </c>
      <c r="E47" s="257">
        <v>0</v>
      </c>
      <c r="F47" s="258">
        <v>30</v>
      </c>
      <c r="G47" s="258">
        <v>0</v>
      </c>
      <c r="H47" s="258">
        <f t="shared" si="10"/>
        <v>30</v>
      </c>
      <c r="I47" s="532"/>
      <c r="J47" s="5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259"/>
      <c r="AN47" s="260">
        <f t="shared" si="11"/>
        <v>0</v>
      </c>
      <c r="AO47" s="242">
        <f t="shared" si="12"/>
        <v>-30</v>
      </c>
      <c r="AP47" s="262">
        <f t="shared" si="13"/>
        <v>0</v>
      </c>
      <c r="AQ47" s="77"/>
    </row>
    <row r="48" spans="1:43" ht="13.5" thickBot="1">
      <c r="A48" s="565"/>
      <c r="B48" s="591"/>
      <c r="C48" s="565"/>
      <c r="D48" s="8" t="s">
        <v>32</v>
      </c>
      <c r="E48" s="251">
        <v>0</v>
      </c>
      <c r="F48" s="252">
        <v>30</v>
      </c>
      <c r="G48" s="252">
        <v>0</v>
      </c>
      <c r="H48" s="252">
        <f t="shared" si="10"/>
        <v>30</v>
      </c>
      <c r="I48" s="530"/>
      <c r="J48" s="9"/>
      <c r="K48" s="9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253"/>
      <c r="AN48" s="254">
        <f t="shared" si="11"/>
        <v>0</v>
      </c>
      <c r="AO48" s="255">
        <f t="shared" si="12"/>
        <v>-30</v>
      </c>
      <c r="AP48" s="269">
        <f t="shared" si="13"/>
        <v>0</v>
      </c>
      <c r="AQ48" s="77"/>
    </row>
    <row r="49" spans="1:43" ht="13.5" thickBot="1">
      <c r="A49" s="528"/>
      <c r="B49" s="591"/>
      <c r="C49" s="567" t="s">
        <v>81</v>
      </c>
      <c r="D49" s="4" t="s">
        <v>31</v>
      </c>
      <c r="E49" s="257">
        <v>0</v>
      </c>
      <c r="F49" s="258">
        <v>0</v>
      </c>
      <c r="G49" s="258">
        <v>0</v>
      </c>
      <c r="H49" s="258">
        <f t="shared" si="10"/>
        <v>0</v>
      </c>
      <c r="I49" s="532"/>
      <c r="J49" s="5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259"/>
      <c r="AN49" s="273">
        <f t="shared" si="11"/>
        <v>0</v>
      </c>
      <c r="AO49" s="291">
        <f t="shared" si="12"/>
        <v>0</v>
      </c>
      <c r="AP49" s="274" t="e">
        <f t="shared" si="13"/>
        <v>#DIV/0!</v>
      </c>
      <c r="AQ49" s="22"/>
    </row>
    <row r="50" spans="1:43" ht="13.5" thickBot="1">
      <c r="A50" s="527"/>
      <c r="B50" s="591"/>
      <c r="C50" s="565"/>
      <c r="D50" s="8" t="s">
        <v>32</v>
      </c>
      <c r="E50" s="251">
        <v>0</v>
      </c>
      <c r="F50" s="252">
        <v>0</v>
      </c>
      <c r="G50" s="252">
        <v>0</v>
      </c>
      <c r="H50" s="252">
        <f t="shared" si="10"/>
        <v>0</v>
      </c>
      <c r="I50" s="530"/>
      <c r="J50" s="9"/>
      <c r="K50" s="9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253"/>
      <c r="AN50" s="254">
        <f t="shared" si="11"/>
        <v>0</v>
      </c>
      <c r="AO50" s="255">
        <f t="shared" si="12"/>
        <v>0</v>
      </c>
      <c r="AP50" s="256" t="e">
        <f t="shared" si="13"/>
        <v>#DIV/0!</v>
      </c>
      <c r="AQ50" s="22"/>
    </row>
    <row r="51" spans="1:43">
      <c r="A51" s="528"/>
      <c r="B51" s="591"/>
      <c r="C51" s="567" t="s">
        <v>208</v>
      </c>
      <c r="D51" s="4" t="s">
        <v>31</v>
      </c>
      <c r="E51" s="270">
        <v>0</v>
      </c>
      <c r="F51" s="271">
        <v>0</v>
      </c>
      <c r="G51" s="271">
        <v>0</v>
      </c>
      <c r="H51" s="271">
        <f t="shared" si="10"/>
        <v>0</v>
      </c>
      <c r="I51" s="529"/>
      <c r="J51" s="30"/>
      <c r="K51" s="3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272"/>
      <c r="AN51" s="273">
        <f t="shared" si="11"/>
        <v>0</v>
      </c>
      <c r="AO51" s="261">
        <f t="shared" si="12"/>
        <v>0</v>
      </c>
      <c r="AP51" s="274" t="e">
        <f t="shared" si="13"/>
        <v>#DIV/0!</v>
      </c>
      <c r="AQ51" s="22"/>
    </row>
    <row r="52" spans="1:43" ht="13.5" thickBot="1">
      <c r="A52" s="528"/>
      <c r="B52" s="591"/>
      <c r="C52" s="565"/>
      <c r="D52" s="8" t="s">
        <v>32</v>
      </c>
      <c r="E52" s="315">
        <v>0</v>
      </c>
      <c r="F52" s="316">
        <v>0</v>
      </c>
      <c r="G52" s="316">
        <v>15</v>
      </c>
      <c r="H52" s="316">
        <f t="shared" si="10"/>
        <v>15</v>
      </c>
      <c r="I52" s="534"/>
      <c r="J52" s="413"/>
      <c r="K52" s="413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5"/>
      <c r="AN52" s="318">
        <f t="shared" si="11"/>
        <v>0</v>
      </c>
      <c r="AO52" s="255">
        <f t="shared" si="12"/>
        <v>-15</v>
      </c>
      <c r="AP52" s="256">
        <f t="shared" si="13"/>
        <v>0</v>
      </c>
      <c r="AQ52" s="23"/>
    </row>
    <row r="53" spans="1:43">
      <c r="A53" s="528"/>
      <c r="B53" s="591"/>
      <c r="C53" s="566" t="s">
        <v>82</v>
      </c>
      <c r="D53" s="10" t="s">
        <v>31</v>
      </c>
      <c r="E53" s="270">
        <v>0</v>
      </c>
      <c r="F53" s="271">
        <v>45</v>
      </c>
      <c r="G53" s="271">
        <v>0</v>
      </c>
      <c r="H53" s="271">
        <f t="shared" si="10"/>
        <v>45</v>
      </c>
      <c r="I53" s="529"/>
      <c r="J53" s="30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>
        <v>5</v>
      </c>
      <c r="AE53" s="31"/>
      <c r="AF53" s="31"/>
      <c r="AG53" s="31">
        <v>5</v>
      </c>
      <c r="AH53" s="31">
        <v>15</v>
      </c>
      <c r="AI53" s="31">
        <v>18</v>
      </c>
      <c r="AJ53" s="31"/>
      <c r="AK53" s="31"/>
      <c r="AL53" s="31"/>
      <c r="AM53" s="272"/>
      <c r="AN53" s="273">
        <f t="shared" si="11"/>
        <v>43</v>
      </c>
      <c r="AO53" s="291">
        <f t="shared" si="12"/>
        <v>-2</v>
      </c>
      <c r="AP53" s="262">
        <f t="shared" si="13"/>
        <v>0.9555555555555556</v>
      </c>
      <c r="AQ53" s="77"/>
    </row>
    <row r="54" spans="1:43" ht="13.5" thickBot="1">
      <c r="A54" s="528"/>
      <c r="B54" s="591"/>
      <c r="C54" s="565"/>
      <c r="D54" s="8" t="s">
        <v>32</v>
      </c>
      <c r="E54" s="251">
        <v>0</v>
      </c>
      <c r="F54" s="252">
        <v>22</v>
      </c>
      <c r="G54" s="252">
        <v>0</v>
      </c>
      <c r="H54" s="252">
        <f t="shared" si="10"/>
        <v>22</v>
      </c>
      <c r="I54" s="530"/>
      <c r="J54" s="9"/>
      <c r="K54" s="9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>
        <v>15</v>
      </c>
      <c r="X54" s="13">
        <v>5</v>
      </c>
      <c r="Y54" s="13"/>
      <c r="Z54" s="13"/>
      <c r="AA54" s="13"/>
      <c r="AB54" s="13"/>
      <c r="AC54" s="13"/>
      <c r="AD54" s="13"/>
      <c r="AE54" s="13"/>
      <c r="AF54" s="13"/>
      <c r="AG54" s="13"/>
      <c r="AH54" s="13">
        <v>1</v>
      </c>
      <c r="AI54" s="13"/>
      <c r="AJ54" s="13"/>
      <c r="AK54" s="13"/>
      <c r="AL54" s="13"/>
      <c r="AM54" s="253"/>
      <c r="AN54" s="254">
        <f t="shared" si="11"/>
        <v>21</v>
      </c>
      <c r="AO54" s="279">
        <f t="shared" si="12"/>
        <v>-1</v>
      </c>
      <c r="AP54" s="269">
        <f t="shared" si="13"/>
        <v>0.95454545454545459</v>
      </c>
      <c r="AQ54" s="63"/>
    </row>
    <row r="55" spans="1:43" ht="12.75" customHeight="1">
      <c r="A55" s="138"/>
      <c r="B55" s="591"/>
      <c r="C55" s="571" t="s">
        <v>100</v>
      </c>
      <c r="D55" s="4" t="s">
        <v>2</v>
      </c>
      <c r="E55" s="257">
        <v>0</v>
      </c>
      <c r="F55" s="258">
        <v>0</v>
      </c>
      <c r="G55" s="258">
        <v>0</v>
      </c>
      <c r="H55" s="258">
        <f t="shared" si="10"/>
        <v>0</v>
      </c>
      <c r="I55" s="532"/>
      <c r="J55" s="5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259"/>
      <c r="AN55" s="260">
        <f t="shared" si="11"/>
        <v>0</v>
      </c>
      <c r="AO55" s="261">
        <f t="shared" si="12"/>
        <v>0</v>
      </c>
      <c r="AP55" s="274" t="e">
        <f t="shared" si="13"/>
        <v>#DIV/0!</v>
      </c>
      <c r="AQ55" s="22"/>
    </row>
    <row r="56" spans="1:43" ht="12.75" customHeight="1">
      <c r="A56" s="139"/>
      <c r="B56" s="591"/>
      <c r="C56" s="578"/>
      <c r="D56" s="53" t="s">
        <v>43</v>
      </c>
      <c r="E56" s="245">
        <v>0</v>
      </c>
      <c r="F56" s="246">
        <v>0</v>
      </c>
      <c r="G56" s="246">
        <v>0</v>
      </c>
      <c r="H56" s="246">
        <f t="shared" si="10"/>
        <v>0</v>
      </c>
      <c r="I56" s="535"/>
      <c r="J56" s="55"/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47"/>
      <c r="AN56" s="248">
        <f t="shared" si="11"/>
        <v>0</v>
      </c>
      <c r="AO56" s="249">
        <f t="shared" si="12"/>
        <v>0</v>
      </c>
      <c r="AP56" s="250" t="e">
        <f t="shared" si="13"/>
        <v>#DIV/0!</v>
      </c>
      <c r="AQ56" s="59"/>
    </row>
    <row r="57" spans="1:43" ht="12.75" customHeight="1">
      <c r="A57" s="139"/>
      <c r="B57" s="591"/>
      <c r="C57" s="578"/>
      <c r="D57" s="53" t="s">
        <v>46</v>
      </c>
      <c r="E57" s="245">
        <v>0</v>
      </c>
      <c r="F57" s="246">
        <v>0</v>
      </c>
      <c r="G57" s="246">
        <v>0</v>
      </c>
      <c r="H57" s="246">
        <f t="shared" si="10"/>
        <v>0</v>
      </c>
      <c r="I57" s="535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0</v>
      </c>
      <c r="AO57" s="249">
        <f t="shared" si="12"/>
        <v>0</v>
      </c>
      <c r="AP57" s="250" t="e">
        <f t="shared" si="13"/>
        <v>#DIV/0!</v>
      </c>
      <c r="AQ57" s="59"/>
    </row>
    <row r="58" spans="1:43" ht="12.75" customHeight="1">
      <c r="A58" s="139"/>
      <c r="B58" s="591"/>
      <c r="C58" s="578"/>
      <c r="D58" s="53" t="s">
        <v>44</v>
      </c>
      <c r="E58" s="245">
        <v>0</v>
      </c>
      <c r="F58" s="246">
        <v>0</v>
      </c>
      <c r="G58" s="246">
        <v>0</v>
      </c>
      <c r="H58" s="246">
        <f t="shared" si="10"/>
        <v>0</v>
      </c>
      <c r="I58" s="535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0</v>
      </c>
      <c r="AO58" s="249">
        <f t="shared" si="12"/>
        <v>0</v>
      </c>
      <c r="AP58" s="250" t="e">
        <f t="shared" si="13"/>
        <v>#DIV/0!</v>
      </c>
      <c r="AQ58" s="59"/>
    </row>
    <row r="59" spans="1:43" ht="12.75" customHeight="1">
      <c r="A59" s="139"/>
      <c r="B59" s="591"/>
      <c r="C59" s="578"/>
      <c r="D59" s="53" t="s">
        <v>1</v>
      </c>
      <c r="E59" s="245">
        <v>0</v>
      </c>
      <c r="F59" s="246">
        <v>50</v>
      </c>
      <c r="G59" s="246">
        <v>0</v>
      </c>
      <c r="H59" s="246">
        <f t="shared" si="10"/>
        <v>50</v>
      </c>
      <c r="I59" s="535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-50</v>
      </c>
      <c r="AP59" s="250">
        <f t="shared" si="13"/>
        <v>0</v>
      </c>
      <c r="AQ59" s="59"/>
    </row>
    <row r="60" spans="1:43" ht="12.75" customHeight="1">
      <c r="A60" s="139"/>
      <c r="B60" s="591"/>
      <c r="C60" s="578"/>
      <c r="D60" s="53" t="s">
        <v>186</v>
      </c>
      <c r="E60" s="245">
        <v>0</v>
      </c>
      <c r="F60" s="246">
        <v>20</v>
      </c>
      <c r="G60" s="246">
        <v>0</v>
      </c>
      <c r="H60" s="246">
        <f t="shared" si="10"/>
        <v>20</v>
      </c>
      <c r="I60" s="535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-20</v>
      </c>
      <c r="AP60" s="250">
        <f t="shared" si="13"/>
        <v>0</v>
      </c>
      <c r="AQ60" s="59"/>
    </row>
    <row r="61" spans="1:43" ht="12.75" customHeight="1">
      <c r="A61" s="139"/>
      <c r="B61" s="591"/>
      <c r="C61" s="578"/>
      <c r="D61" s="53" t="s">
        <v>101</v>
      </c>
      <c r="E61" s="245">
        <v>0</v>
      </c>
      <c r="F61" s="246">
        <v>60</v>
      </c>
      <c r="G61" s="246">
        <v>0</v>
      </c>
      <c r="H61" s="246">
        <f t="shared" si="10"/>
        <v>60</v>
      </c>
      <c r="I61" s="535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>
        <v>30</v>
      </c>
      <c r="AH61" s="56"/>
      <c r="AI61" s="56"/>
      <c r="AJ61" s="56">
        <v>34</v>
      </c>
      <c r="AK61" s="56"/>
      <c r="AL61" s="56"/>
      <c r="AM61" s="247"/>
      <c r="AN61" s="248">
        <f t="shared" si="11"/>
        <v>64</v>
      </c>
      <c r="AO61" s="249">
        <f t="shared" si="12"/>
        <v>4</v>
      </c>
      <c r="AP61" s="250">
        <f t="shared" si="13"/>
        <v>1.0666666666666667</v>
      </c>
      <c r="AQ61" s="59"/>
    </row>
    <row r="62" spans="1:43" ht="12.75" customHeight="1" thickBot="1">
      <c r="A62" s="140"/>
      <c r="B62" s="592"/>
      <c r="C62" s="573"/>
      <c r="D62" s="8" t="s">
        <v>32</v>
      </c>
      <c r="E62" s="251">
        <v>0</v>
      </c>
      <c r="F62" s="252">
        <v>60</v>
      </c>
      <c r="G62" s="252">
        <v>0</v>
      </c>
      <c r="H62" s="252">
        <f t="shared" si="10"/>
        <v>60</v>
      </c>
      <c r="I62" s="530"/>
      <c r="J62" s="9"/>
      <c r="K62" s="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>
        <v>30</v>
      </c>
      <c r="AH62" s="13"/>
      <c r="AI62" s="13"/>
      <c r="AJ62" s="13">
        <v>13</v>
      </c>
      <c r="AK62" s="13"/>
      <c r="AL62" s="13"/>
      <c r="AM62" s="253"/>
      <c r="AN62" s="254">
        <f t="shared" si="11"/>
        <v>43</v>
      </c>
      <c r="AO62" s="255">
        <f t="shared" si="12"/>
        <v>-17</v>
      </c>
      <c r="AP62" s="256">
        <f>AN62/H62</f>
        <v>0.71666666666666667</v>
      </c>
      <c r="AQ62" s="23"/>
    </row>
    <row r="63" spans="1:43" ht="12.75" customHeight="1" thickBot="1">
      <c r="A63" s="377"/>
      <c r="B63" s="400"/>
      <c r="C63" s="79" t="s">
        <v>206</v>
      </c>
      <c r="D63" s="401" t="s">
        <v>207</v>
      </c>
      <c r="E63" s="321">
        <v>0</v>
      </c>
      <c r="F63" s="322">
        <v>0</v>
      </c>
      <c r="G63" s="322">
        <v>0</v>
      </c>
      <c r="H63" s="322">
        <f t="shared" si="10"/>
        <v>0</v>
      </c>
      <c r="I63" s="533"/>
      <c r="J63" s="402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4"/>
      <c r="AN63" s="324">
        <f t="shared" si="11"/>
        <v>0</v>
      </c>
      <c r="AO63" s="325">
        <f t="shared" si="12"/>
        <v>0</v>
      </c>
      <c r="AP63" s="256" t="e">
        <f>AN63/H63</f>
        <v>#DIV/0!</v>
      </c>
      <c r="AQ63" s="82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SUM(E45:E63)</f>
        <v>0</v>
      </c>
      <c r="F64" s="292">
        <f t="shared" ref="F64:AN64" si="14">SUM(F45:F63)</f>
        <v>317</v>
      </c>
      <c r="G64" s="292">
        <f t="shared" si="14"/>
        <v>15</v>
      </c>
      <c r="H64" s="292">
        <f t="shared" si="14"/>
        <v>332</v>
      </c>
      <c r="I64" s="292">
        <f t="shared" si="14"/>
        <v>0</v>
      </c>
      <c r="J64" s="292">
        <f t="shared" si="14"/>
        <v>0</v>
      </c>
      <c r="K64" s="292">
        <f t="shared" si="14"/>
        <v>0</v>
      </c>
      <c r="L64" s="292">
        <f t="shared" si="14"/>
        <v>0</v>
      </c>
      <c r="M64" s="292">
        <f t="shared" si="14"/>
        <v>0</v>
      </c>
      <c r="N64" s="292">
        <f t="shared" si="14"/>
        <v>0</v>
      </c>
      <c r="O64" s="292">
        <f t="shared" si="14"/>
        <v>0</v>
      </c>
      <c r="P64" s="292">
        <f t="shared" si="14"/>
        <v>0</v>
      </c>
      <c r="Q64" s="292">
        <f t="shared" si="14"/>
        <v>0</v>
      </c>
      <c r="R64" s="292">
        <f t="shared" si="14"/>
        <v>0</v>
      </c>
      <c r="S64" s="292">
        <f t="shared" si="14"/>
        <v>0</v>
      </c>
      <c r="T64" s="292">
        <f t="shared" si="14"/>
        <v>0</v>
      </c>
      <c r="U64" s="292">
        <f t="shared" si="14"/>
        <v>0</v>
      </c>
      <c r="V64" s="292">
        <f t="shared" si="14"/>
        <v>0</v>
      </c>
      <c r="W64" s="292">
        <f t="shared" si="14"/>
        <v>15</v>
      </c>
      <c r="X64" s="292">
        <f t="shared" si="14"/>
        <v>5</v>
      </c>
      <c r="Y64" s="292">
        <f t="shared" si="14"/>
        <v>0</v>
      </c>
      <c r="Z64" s="292">
        <f t="shared" si="14"/>
        <v>0</v>
      </c>
      <c r="AA64" s="292">
        <f t="shared" si="14"/>
        <v>0</v>
      </c>
      <c r="AB64" s="292">
        <f t="shared" si="14"/>
        <v>0</v>
      </c>
      <c r="AC64" s="292">
        <f t="shared" si="14"/>
        <v>0</v>
      </c>
      <c r="AD64" s="292">
        <f t="shared" si="14"/>
        <v>5</v>
      </c>
      <c r="AE64" s="292">
        <f t="shared" si="14"/>
        <v>0</v>
      </c>
      <c r="AF64" s="292">
        <f t="shared" si="14"/>
        <v>0</v>
      </c>
      <c r="AG64" s="292">
        <f t="shared" si="14"/>
        <v>65</v>
      </c>
      <c r="AH64" s="292">
        <f t="shared" si="14"/>
        <v>16</v>
      </c>
      <c r="AI64" s="292">
        <f t="shared" si="14"/>
        <v>18</v>
      </c>
      <c r="AJ64" s="292">
        <f t="shared" si="14"/>
        <v>47</v>
      </c>
      <c r="AK64" s="292">
        <f t="shared" si="14"/>
        <v>0</v>
      </c>
      <c r="AL64" s="292">
        <f t="shared" si="14"/>
        <v>0</v>
      </c>
      <c r="AM64" s="292">
        <f t="shared" si="14"/>
        <v>0</v>
      </c>
      <c r="AN64" s="292">
        <f t="shared" si="14"/>
        <v>171</v>
      </c>
      <c r="AO64" s="292">
        <f>SUM(AO45:AO63)</f>
        <v>-161</v>
      </c>
      <c r="AP64" s="295">
        <f>AN64/H64</f>
        <v>0.51506024096385539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0</v>
      </c>
      <c r="F65" s="271">
        <v>0</v>
      </c>
      <c r="G65" s="271">
        <v>0</v>
      </c>
      <c r="H65" s="271">
        <f t="shared" ref="H65:H84" si="15">E65+F65+G65</f>
        <v>0</v>
      </c>
      <c r="I65" s="529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0</v>
      </c>
      <c r="AO65" s="261">
        <f t="shared" si="12"/>
        <v>0</v>
      </c>
      <c r="AP65" s="274" t="e">
        <f t="shared" ref="AP65:AP84" si="16">AN65/H65</f>
        <v>#DIV/0!</v>
      </c>
      <c r="AQ65" s="22"/>
    </row>
    <row r="66" spans="1:43" ht="12.75" customHeight="1">
      <c r="A66" s="566"/>
      <c r="B66" s="591"/>
      <c r="C66" s="566"/>
      <c r="D66" s="53" t="s">
        <v>43</v>
      </c>
      <c r="E66" s="245">
        <v>0</v>
      </c>
      <c r="F66" s="246">
        <v>0</v>
      </c>
      <c r="G66" s="246">
        <v>0</v>
      </c>
      <c r="H66" s="246">
        <f t="shared" si="15"/>
        <v>0</v>
      </c>
      <c r="I66" s="535"/>
      <c r="J66" s="55"/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0</v>
      </c>
      <c r="AO66" s="249">
        <f t="shared" si="12"/>
        <v>0</v>
      </c>
      <c r="AP66" s="250" t="e">
        <f t="shared" si="16"/>
        <v>#DIV/0!</v>
      </c>
      <c r="AQ66" s="59"/>
    </row>
    <row r="67" spans="1:43" ht="12.75" customHeight="1">
      <c r="A67" s="566"/>
      <c r="B67" s="591"/>
      <c r="C67" s="566"/>
      <c r="D67" s="53" t="s">
        <v>46</v>
      </c>
      <c r="E67" s="245">
        <v>0</v>
      </c>
      <c r="F67" s="246">
        <v>0</v>
      </c>
      <c r="G67" s="246">
        <v>0</v>
      </c>
      <c r="H67" s="246">
        <f t="shared" si="15"/>
        <v>0</v>
      </c>
      <c r="I67" s="535"/>
      <c r="J67" s="55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0</v>
      </c>
      <c r="AO67" s="249">
        <f t="shared" si="12"/>
        <v>0</v>
      </c>
      <c r="AP67" s="250" t="e">
        <f t="shared" si="16"/>
        <v>#DIV/0!</v>
      </c>
      <c r="AQ67" s="59"/>
    </row>
    <row r="68" spans="1:43" ht="12.75" customHeight="1">
      <c r="A68" s="566"/>
      <c r="B68" s="591"/>
      <c r="C68" s="566"/>
      <c r="D68" s="53" t="s">
        <v>44</v>
      </c>
      <c r="E68" s="245">
        <v>0</v>
      </c>
      <c r="F68" s="246">
        <v>0</v>
      </c>
      <c r="G68" s="246">
        <v>0</v>
      </c>
      <c r="H68" s="246">
        <f t="shared" si="15"/>
        <v>0</v>
      </c>
      <c r="I68" s="535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0</v>
      </c>
      <c r="AO68" s="249">
        <f t="shared" si="12"/>
        <v>0</v>
      </c>
      <c r="AP68" s="250" t="e">
        <f t="shared" si="16"/>
        <v>#DIV/0!</v>
      </c>
      <c r="AQ68" s="59"/>
    </row>
    <row r="69" spans="1:43" ht="12.75" customHeight="1" thickBot="1">
      <c r="A69" s="565"/>
      <c r="B69" s="591"/>
      <c r="C69" s="565"/>
      <c r="D69" s="8" t="s">
        <v>1</v>
      </c>
      <c r="E69" s="251">
        <v>0</v>
      </c>
      <c r="F69" s="252">
        <v>0</v>
      </c>
      <c r="G69" s="252">
        <v>0</v>
      </c>
      <c r="H69" s="252">
        <f t="shared" si="15"/>
        <v>0</v>
      </c>
      <c r="I69" s="530"/>
      <c r="J69" s="9"/>
      <c r="K69" s="9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0</v>
      </c>
      <c r="AO69" s="255">
        <f t="shared" si="12"/>
        <v>0</v>
      </c>
      <c r="AP69" s="256" t="e">
        <f t="shared" si="16"/>
        <v>#DIV/0!</v>
      </c>
      <c r="AQ69" s="23"/>
    </row>
    <row r="70" spans="1:43" ht="12.75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0</v>
      </c>
      <c r="G70" s="258">
        <v>0</v>
      </c>
      <c r="H70" s="258">
        <f t="shared" si="15"/>
        <v>0</v>
      </c>
      <c r="I70" s="532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259"/>
      <c r="AN70" s="260">
        <f t="shared" si="11"/>
        <v>0</v>
      </c>
      <c r="AO70" s="242">
        <f t="shared" si="12"/>
        <v>0</v>
      </c>
      <c r="AP70" s="262" t="e">
        <f t="shared" si="16"/>
        <v>#DIV/0!</v>
      </c>
      <c r="AQ70" s="77"/>
    </row>
    <row r="71" spans="1:43" ht="12.75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5"/>
        <v>0</v>
      </c>
      <c r="I71" s="535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6"/>
        <v>#DIV/0!</v>
      </c>
      <c r="AQ71" s="59"/>
    </row>
    <row r="72" spans="1:43" ht="12.75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5"/>
        <v>0</v>
      </c>
      <c r="I72" s="535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6"/>
        <v>#DIV/0!</v>
      </c>
      <c r="AQ72" s="59"/>
    </row>
    <row r="73" spans="1:43" ht="12.75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5"/>
        <v>0</v>
      </c>
      <c r="I73" s="535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6"/>
        <v>#DIV/0!</v>
      </c>
      <c r="AQ73" s="59"/>
    </row>
    <row r="74" spans="1:43" ht="12.75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5"/>
        <v>0</v>
      </c>
      <c r="I74" s="530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6"/>
        <v>#DIV/0!</v>
      </c>
      <c r="AQ74" s="63"/>
    </row>
    <row r="75" spans="1:43" ht="12.75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5"/>
        <v>0</v>
      </c>
      <c r="I75" s="529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6"/>
        <v>#DIV/0!</v>
      </c>
      <c r="AQ75" s="22"/>
    </row>
    <row r="76" spans="1:43" ht="12.75" customHeight="1">
      <c r="A76" s="566"/>
      <c r="B76" s="591"/>
      <c r="C76" s="566"/>
      <c r="D76" s="53" t="s">
        <v>43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535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customHeight="1">
      <c r="A77" s="566"/>
      <c r="B77" s="591"/>
      <c r="C77" s="566"/>
      <c r="D77" s="53" t="s">
        <v>46</v>
      </c>
      <c r="E77" s="245">
        <v>0</v>
      </c>
      <c r="F77" s="246">
        <v>0</v>
      </c>
      <c r="G77" s="246">
        <v>0</v>
      </c>
      <c r="H77" s="246">
        <f t="shared" si="15"/>
        <v>0</v>
      </c>
      <c r="I77" s="535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47"/>
      <c r="AN77" s="248">
        <f t="shared" si="11"/>
        <v>0</v>
      </c>
      <c r="AO77" s="249">
        <f t="shared" si="12"/>
        <v>0</v>
      </c>
      <c r="AP77" s="250" t="e">
        <f t="shared" si="16"/>
        <v>#DIV/0!</v>
      </c>
      <c r="AQ77" s="59"/>
    </row>
    <row r="78" spans="1:43" ht="12.75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5"/>
        <v>0</v>
      </c>
      <c r="I78" s="535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6"/>
        <v>#DIV/0!</v>
      </c>
      <c r="AQ78" s="59"/>
    </row>
    <row r="79" spans="1:43" ht="12.75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5"/>
        <v>0</v>
      </c>
      <c r="I79" s="530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6"/>
        <v>#DIV/0!</v>
      </c>
      <c r="AQ79" s="23"/>
    </row>
    <row r="80" spans="1:43" ht="12.75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5"/>
        <v>0</v>
      </c>
      <c r="I80" s="529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6"/>
        <v>#DIV/0!</v>
      </c>
      <c r="AQ80" s="77"/>
    </row>
    <row r="81" spans="1:43" ht="12.75" customHeight="1">
      <c r="A81" s="566"/>
      <c r="B81" s="591"/>
      <c r="C81" s="580"/>
      <c r="D81" s="53" t="s">
        <v>43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535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5"/>
        <v>0</v>
      </c>
      <c r="I82" s="535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6"/>
        <v>#DIV/0!</v>
      </c>
      <c r="AQ82" s="59"/>
    </row>
    <row r="83" spans="1:43" ht="12.75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5"/>
        <v>0</v>
      </c>
      <c r="I83" s="535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6"/>
        <v>#DIV/0!</v>
      </c>
      <c r="AQ83" s="59"/>
    </row>
    <row r="84" spans="1:43" ht="12.75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5"/>
        <v>0</v>
      </c>
      <c r="I84" s="530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6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0</v>
      </c>
      <c r="F85" s="299">
        <f t="shared" ref="F85:AO85" si="17">SUM(F65:F84)</f>
        <v>0</v>
      </c>
      <c r="G85" s="299">
        <f t="shared" si="17"/>
        <v>0</v>
      </c>
      <c r="H85" s="299">
        <f t="shared" si="17"/>
        <v>0</v>
      </c>
      <c r="I85" s="137">
        <f t="shared" si="17"/>
        <v>0</v>
      </c>
      <c r="J85" s="137">
        <f t="shared" si="17"/>
        <v>0</v>
      </c>
      <c r="K85" s="137">
        <f t="shared" si="17"/>
        <v>0</v>
      </c>
      <c r="L85" s="137">
        <f t="shared" si="17"/>
        <v>0</v>
      </c>
      <c r="M85" s="137">
        <f t="shared" si="17"/>
        <v>0</v>
      </c>
      <c r="N85" s="137">
        <f t="shared" si="17"/>
        <v>0</v>
      </c>
      <c r="O85" s="137">
        <f t="shared" si="17"/>
        <v>0</v>
      </c>
      <c r="P85" s="137">
        <f t="shared" si="17"/>
        <v>0</v>
      </c>
      <c r="Q85" s="137">
        <f t="shared" si="17"/>
        <v>0</v>
      </c>
      <c r="R85" s="137">
        <f t="shared" si="17"/>
        <v>0</v>
      </c>
      <c r="S85" s="137">
        <f t="shared" si="17"/>
        <v>0</v>
      </c>
      <c r="T85" s="137">
        <f t="shared" si="17"/>
        <v>0</v>
      </c>
      <c r="U85" s="137">
        <f t="shared" si="17"/>
        <v>0</v>
      </c>
      <c r="V85" s="137">
        <f t="shared" si="17"/>
        <v>0</v>
      </c>
      <c r="W85" s="137">
        <f t="shared" si="17"/>
        <v>0</v>
      </c>
      <c r="X85" s="137">
        <f t="shared" si="17"/>
        <v>0</v>
      </c>
      <c r="Y85" s="137">
        <f t="shared" si="17"/>
        <v>0</v>
      </c>
      <c r="Z85" s="137">
        <f t="shared" si="17"/>
        <v>0</v>
      </c>
      <c r="AA85" s="137">
        <f t="shared" si="17"/>
        <v>0</v>
      </c>
      <c r="AB85" s="137">
        <f t="shared" si="17"/>
        <v>0</v>
      </c>
      <c r="AC85" s="137">
        <f t="shared" si="17"/>
        <v>0</v>
      </c>
      <c r="AD85" s="137">
        <f t="shared" si="17"/>
        <v>0</v>
      </c>
      <c r="AE85" s="137">
        <f t="shared" si="17"/>
        <v>0</v>
      </c>
      <c r="AF85" s="137">
        <f t="shared" si="17"/>
        <v>0</v>
      </c>
      <c r="AG85" s="137">
        <f t="shared" si="17"/>
        <v>0</v>
      </c>
      <c r="AH85" s="137">
        <f t="shared" si="17"/>
        <v>0</v>
      </c>
      <c r="AI85" s="137">
        <f t="shared" si="17"/>
        <v>0</v>
      </c>
      <c r="AJ85" s="137">
        <f t="shared" si="17"/>
        <v>0</v>
      </c>
      <c r="AK85" s="137">
        <f t="shared" si="17"/>
        <v>0</v>
      </c>
      <c r="AL85" s="137">
        <f t="shared" si="17"/>
        <v>0</v>
      </c>
      <c r="AM85" s="300">
        <f t="shared" si="17"/>
        <v>0</v>
      </c>
      <c r="AN85" s="301">
        <f t="shared" si="17"/>
        <v>0</v>
      </c>
      <c r="AO85" s="298">
        <f t="shared" si="17"/>
        <v>0</v>
      </c>
      <c r="AP85" s="283" t="e">
        <f>AN85/H85</f>
        <v>#DIV/0!</v>
      </c>
      <c r="AQ85" s="284"/>
    </row>
    <row r="86" spans="1:43" ht="13.5" customHeight="1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0</v>
      </c>
      <c r="F86" s="271">
        <v>0</v>
      </c>
      <c r="G86" s="271">
        <v>0</v>
      </c>
      <c r="H86" s="271">
        <f t="shared" ref="H86:H89" si="18">E86+F86+G86</f>
        <v>0</v>
      </c>
      <c r="I86" s="10"/>
      <c r="J86" s="22"/>
      <c r="K86" s="2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302"/>
      <c r="AN86" s="273">
        <f t="shared" si="11"/>
        <v>0</v>
      </c>
      <c r="AO86" s="242">
        <f t="shared" si="12"/>
        <v>0</v>
      </c>
      <c r="AP86" s="262" t="e">
        <f t="shared" ref="AP86:AP89" si="19">AN86/H86</f>
        <v>#DIV/0!</v>
      </c>
      <c r="AQ86" s="77"/>
    </row>
    <row r="87" spans="1:43" ht="13.5" customHeight="1" thickBot="1">
      <c r="A87" s="582"/>
      <c r="B87" s="592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18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19"/>
        <v>#DIV/0!</v>
      </c>
      <c r="AQ87" s="63"/>
    </row>
    <row r="88" spans="1:43" ht="13.5" customHeight="1" thickBot="1">
      <c r="A88" s="526">
        <v>18</v>
      </c>
      <c r="B88" s="607" t="s">
        <v>65</v>
      </c>
      <c r="C88" s="571" t="s">
        <v>65</v>
      </c>
      <c r="D88" s="10" t="s">
        <v>252</v>
      </c>
      <c r="E88" s="270">
        <v>2270</v>
      </c>
      <c r="F88" s="271">
        <v>0</v>
      </c>
      <c r="G88" s="271">
        <v>0</v>
      </c>
      <c r="H88" s="271">
        <f t="shared" si="18"/>
        <v>2270</v>
      </c>
      <c r="I88" s="10"/>
      <c r="J88" s="22"/>
      <c r="K88" s="22"/>
      <c r="L88" s="41">
        <v>716</v>
      </c>
      <c r="M88" s="41"/>
      <c r="N88" s="41"/>
      <c r="O88" s="41"/>
      <c r="P88" s="41"/>
      <c r="Q88" s="41"/>
      <c r="R88" s="41"/>
      <c r="S88" s="41"/>
      <c r="T88" s="41">
        <v>240</v>
      </c>
      <c r="U88" s="41">
        <v>480</v>
      </c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>
        <v>979</v>
      </c>
      <c r="AH88" s="41"/>
      <c r="AI88" s="41"/>
      <c r="AJ88" s="41"/>
      <c r="AK88" s="41"/>
      <c r="AL88" s="41"/>
      <c r="AM88" s="302"/>
      <c r="AN88" s="273">
        <f t="shared" si="11"/>
        <v>2415</v>
      </c>
      <c r="AO88" s="261">
        <f t="shared" si="12"/>
        <v>145</v>
      </c>
      <c r="AP88" s="274">
        <f t="shared" si="19"/>
        <v>1.0638766519823788</v>
      </c>
      <c r="AQ88" s="22"/>
    </row>
    <row r="89" spans="1:43" ht="15.75" customHeight="1" thickBot="1">
      <c r="A89" s="493"/>
      <c r="B89" s="608"/>
      <c r="C89" s="573"/>
      <c r="D89" s="8" t="s">
        <v>253</v>
      </c>
      <c r="E89" s="490">
        <v>350</v>
      </c>
      <c r="F89" s="491">
        <v>0</v>
      </c>
      <c r="G89" s="491">
        <v>0</v>
      </c>
      <c r="H89" s="491">
        <f t="shared" si="18"/>
        <v>350</v>
      </c>
      <c r="I89" s="157"/>
      <c r="J89" s="154"/>
      <c r="K89" s="154"/>
      <c r="L89" s="158">
        <v>240</v>
      </c>
      <c r="M89" s="158"/>
      <c r="N89" s="158">
        <f>110+208</f>
        <v>318</v>
      </c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>
        <v>80</v>
      </c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492"/>
      <c r="AN89" s="320">
        <f t="shared" si="11"/>
        <v>638</v>
      </c>
      <c r="AO89" s="291">
        <f t="shared" si="12"/>
        <v>288</v>
      </c>
      <c r="AP89" s="494">
        <f t="shared" si="19"/>
        <v>1.822857142857143</v>
      </c>
      <c r="AQ89" s="495"/>
    </row>
    <row r="90" spans="1:43" ht="24" customHeight="1" thickTop="1" thickBot="1">
      <c r="A90" s="568" t="s">
        <v>135</v>
      </c>
      <c r="B90" s="569"/>
      <c r="C90" s="569"/>
      <c r="D90" s="570"/>
      <c r="E90" s="310">
        <f>SUM(E86:E89)</f>
        <v>2620</v>
      </c>
      <c r="F90" s="310">
        <f t="shared" ref="F90:H90" si="20">SUM(F86:F89)</f>
        <v>0</v>
      </c>
      <c r="G90" s="310">
        <f t="shared" si="20"/>
        <v>0</v>
      </c>
      <c r="H90" s="310">
        <f t="shared" si="20"/>
        <v>2620</v>
      </c>
      <c r="I90" s="211">
        <f t="shared" ref="I90" si="21">SUM(I86:I88)</f>
        <v>0</v>
      </c>
      <c r="J90" s="211">
        <f>SUM(J86:J89)</f>
        <v>0</v>
      </c>
      <c r="K90" s="211">
        <f t="shared" ref="K90:AO90" si="22">SUM(K86:K89)</f>
        <v>0</v>
      </c>
      <c r="L90" s="211">
        <f t="shared" si="22"/>
        <v>956</v>
      </c>
      <c r="M90" s="211">
        <f t="shared" si="22"/>
        <v>0</v>
      </c>
      <c r="N90" s="211">
        <f t="shared" si="22"/>
        <v>318</v>
      </c>
      <c r="O90" s="211">
        <f t="shared" si="22"/>
        <v>0</v>
      </c>
      <c r="P90" s="211">
        <f t="shared" si="22"/>
        <v>0</v>
      </c>
      <c r="Q90" s="211">
        <f t="shared" si="22"/>
        <v>0</v>
      </c>
      <c r="R90" s="211">
        <f t="shared" si="22"/>
        <v>0</v>
      </c>
      <c r="S90" s="211">
        <f t="shared" si="22"/>
        <v>0</v>
      </c>
      <c r="T90" s="211">
        <f t="shared" si="22"/>
        <v>240</v>
      </c>
      <c r="U90" s="211">
        <f t="shared" si="22"/>
        <v>480</v>
      </c>
      <c r="V90" s="211">
        <f t="shared" si="22"/>
        <v>0</v>
      </c>
      <c r="W90" s="211">
        <f t="shared" si="22"/>
        <v>0</v>
      </c>
      <c r="X90" s="211">
        <f t="shared" si="22"/>
        <v>0</v>
      </c>
      <c r="Y90" s="211">
        <f t="shared" si="22"/>
        <v>0</v>
      </c>
      <c r="Z90" s="211">
        <f t="shared" si="22"/>
        <v>0</v>
      </c>
      <c r="AA90" s="211">
        <f t="shared" si="22"/>
        <v>80</v>
      </c>
      <c r="AB90" s="211">
        <f t="shared" si="22"/>
        <v>0</v>
      </c>
      <c r="AC90" s="211">
        <f t="shared" si="22"/>
        <v>0</v>
      </c>
      <c r="AD90" s="211">
        <f t="shared" si="22"/>
        <v>0</v>
      </c>
      <c r="AE90" s="211">
        <f t="shared" si="22"/>
        <v>0</v>
      </c>
      <c r="AF90" s="211">
        <f t="shared" si="22"/>
        <v>0</v>
      </c>
      <c r="AG90" s="211">
        <f t="shared" si="22"/>
        <v>979</v>
      </c>
      <c r="AH90" s="211">
        <f t="shared" si="22"/>
        <v>0</v>
      </c>
      <c r="AI90" s="211">
        <f t="shared" si="22"/>
        <v>0</v>
      </c>
      <c r="AJ90" s="211">
        <f t="shared" si="22"/>
        <v>0</v>
      </c>
      <c r="AK90" s="211">
        <f t="shared" si="22"/>
        <v>0</v>
      </c>
      <c r="AL90" s="211">
        <f t="shared" si="22"/>
        <v>0</v>
      </c>
      <c r="AM90" s="211">
        <f t="shared" si="22"/>
        <v>0</v>
      </c>
      <c r="AN90" s="211">
        <f t="shared" si="22"/>
        <v>3053</v>
      </c>
      <c r="AO90" s="211">
        <f t="shared" si="22"/>
        <v>433</v>
      </c>
      <c r="AP90" s="522">
        <f>AN90/H90</f>
        <v>1.165267175572519</v>
      </c>
      <c r="AQ90" s="523"/>
    </row>
    <row r="91" spans="1:43" ht="12.75" hidden="1" customHeight="1" thickBot="1">
      <c r="A91" s="566">
        <v>19</v>
      </c>
      <c r="B91" s="606" t="s">
        <v>61</v>
      </c>
      <c r="C91" s="528" t="s">
        <v>61</v>
      </c>
      <c r="D91" s="77" t="s">
        <v>62</v>
      </c>
      <c r="E91" s="257">
        <v>0</v>
      </c>
      <c r="F91" s="258">
        <v>0</v>
      </c>
      <c r="G91" s="258">
        <v>0</v>
      </c>
      <c r="H91" s="258">
        <f t="shared" ref="H91:H154" si="23">E91+F91+G91</f>
        <v>0</v>
      </c>
      <c r="I91" s="4"/>
      <c r="J91" s="77"/>
      <c r="K91" s="77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314"/>
      <c r="AN91" s="260">
        <f t="shared" si="11"/>
        <v>0</v>
      </c>
      <c r="AO91" s="242">
        <f t="shared" si="12"/>
        <v>0</v>
      </c>
      <c r="AP91" s="309" t="e">
        <f t="shared" ref="AP91:AP154" si="24">AN91/H91</f>
        <v>#DIV/0!</v>
      </c>
      <c r="AQ91" s="82"/>
    </row>
    <row r="92" spans="1:43" ht="12.75" hidden="1" customHeight="1" thickBot="1">
      <c r="A92" s="566"/>
      <c r="B92" s="607"/>
      <c r="C92" s="528" t="s">
        <v>73</v>
      </c>
      <c r="D92" s="59" t="s">
        <v>63</v>
      </c>
      <c r="E92" s="245">
        <v>0</v>
      </c>
      <c r="F92" s="246">
        <v>0</v>
      </c>
      <c r="G92" s="246">
        <v>0</v>
      </c>
      <c r="H92" s="246">
        <f t="shared" si="23"/>
        <v>0</v>
      </c>
      <c r="I92" s="53"/>
      <c r="J92" s="59"/>
      <c r="K92" s="59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84"/>
      <c r="AN92" s="248">
        <f t="shared" si="11"/>
        <v>0</v>
      </c>
      <c r="AO92" s="249">
        <f t="shared" si="12"/>
        <v>0</v>
      </c>
      <c r="AP92" s="309" t="e">
        <f t="shared" si="24"/>
        <v>#DIV/0!</v>
      </c>
      <c r="AQ92" s="82"/>
    </row>
    <row r="93" spans="1:43" ht="13.5" hidden="1" customHeight="1" thickBot="1">
      <c r="A93" s="565"/>
      <c r="B93" s="607"/>
      <c r="C93" s="527"/>
      <c r="D93" s="23" t="s">
        <v>64</v>
      </c>
      <c r="E93" s="251">
        <v>0</v>
      </c>
      <c r="F93" s="252">
        <v>0</v>
      </c>
      <c r="G93" s="252">
        <v>0</v>
      </c>
      <c r="H93" s="252">
        <f t="shared" si="23"/>
        <v>0</v>
      </c>
      <c r="I93" s="8"/>
      <c r="J93" s="23"/>
      <c r="K93" s="2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303"/>
      <c r="AN93" s="254">
        <f t="shared" si="11"/>
        <v>0</v>
      </c>
      <c r="AO93" s="279">
        <f t="shared" si="12"/>
        <v>0</v>
      </c>
      <c r="AP93" s="309" t="e">
        <f t="shared" si="24"/>
        <v>#DIV/0!</v>
      </c>
      <c r="AQ93" s="82"/>
    </row>
    <row r="94" spans="1:43" ht="12.75" hidden="1" customHeight="1" thickBot="1">
      <c r="A94" s="567">
        <v>20</v>
      </c>
      <c r="B94" s="607"/>
      <c r="C94" s="528" t="s">
        <v>61</v>
      </c>
      <c r="D94" s="22" t="s">
        <v>68</v>
      </c>
      <c r="E94" s="315">
        <v>0</v>
      </c>
      <c r="F94" s="316">
        <v>0</v>
      </c>
      <c r="G94" s="316">
        <v>0</v>
      </c>
      <c r="H94" s="316">
        <f t="shared" si="23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61">
        <f t="shared" si="12"/>
        <v>0</v>
      </c>
      <c r="AP94" s="309" t="e">
        <f t="shared" si="24"/>
        <v>#DIV/0!</v>
      </c>
      <c r="AQ94" s="82"/>
    </row>
    <row r="95" spans="1:43" ht="12.75" hidden="1" customHeight="1" thickBot="1">
      <c r="A95" s="566"/>
      <c r="B95" s="607"/>
      <c r="C95" s="528" t="s">
        <v>74</v>
      </c>
      <c r="D95" s="59" t="s">
        <v>69</v>
      </c>
      <c r="E95" s="315">
        <v>0</v>
      </c>
      <c r="F95" s="316">
        <v>0</v>
      </c>
      <c r="G95" s="316">
        <v>0</v>
      </c>
      <c r="H95" s="316">
        <f t="shared" si="23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309" t="e">
        <f t="shared" si="24"/>
        <v>#DIV/0!</v>
      </c>
      <c r="AQ95" s="82"/>
    </row>
    <row r="96" spans="1:43" ht="12.75" hidden="1" customHeight="1" thickBot="1">
      <c r="A96" s="566"/>
      <c r="B96" s="607"/>
      <c r="C96" s="528"/>
      <c r="D96" s="59" t="s">
        <v>70</v>
      </c>
      <c r="E96" s="315">
        <v>0</v>
      </c>
      <c r="F96" s="316">
        <v>0</v>
      </c>
      <c r="G96" s="316">
        <v>0</v>
      </c>
      <c r="H96" s="316">
        <f t="shared" si="23"/>
        <v>0</v>
      </c>
      <c r="I96" s="61"/>
      <c r="J96" s="63"/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317"/>
      <c r="AN96" s="318">
        <f t="shared" si="11"/>
        <v>0</v>
      </c>
      <c r="AO96" s="249">
        <f t="shared" si="12"/>
        <v>0</v>
      </c>
      <c r="AP96" s="309" t="e">
        <f t="shared" si="24"/>
        <v>#DIV/0!</v>
      </c>
      <c r="AQ96" s="82"/>
    </row>
    <row r="97" spans="1:43" ht="13.5" hidden="1" customHeight="1" thickBot="1">
      <c r="A97" s="565"/>
      <c r="B97" s="607"/>
      <c r="C97" s="527"/>
      <c r="D97" s="23" t="s">
        <v>71</v>
      </c>
      <c r="E97" s="251">
        <v>0</v>
      </c>
      <c r="F97" s="252">
        <v>0</v>
      </c>
      <c r="G97" s="252">
        <v>0</v>
      </c>
      <c r="H97" s="252">
        <f t="shared" si="23"/>
        <v>0</v>
      </c>
      <c r="I97" s="8"/>
      <c r="J97" s="23"/>
      <c r="K97" s="2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303"/>
      <c r="AN97" s="254">
        <f t="shared" si="11"/>
        <v>0</v>
      </c>
      <c r="AO97" s="255">
        <f t="shared" si="12"/>
        <v>0</v>
      </c>
      <c r="AP97" s="309" t="e">
        <f t="shared" si="24"/>
        <v>#DIV/0!</v>
      </c>
      <c r="AQ97" s="82"/>
    </row>
    <row r="98" spans="1:43" ht="12.75" hidden="1" customHeight="1" thickBot="1">
      <c r="A98" s="528"/>
      <c r="B98" s="607"/>
      <c r="C98" s="528" t="s">
        <v>95</v>
      </c>
      <c r="D98" s="22" t="s">
        <v>97</v>
      </c>
      <c r="E98" s="270">
        <v>0</v>
      </c>
      <c r="F98" s="271">
        <v>0</v>
      </c>
      <c r="G98" s="271">
        <v>0</v>
      </c>
      <c r="H98" s="271">
        <f t="shared" si="23"/>
        <v>0</v>
      </c>
      <c r="I98" s="10"/>
      <c r="J98" s="22"/>
      <c r="K98" s="2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302"/>
      <c r="AN98" s="273">
        <f t="shared" si="11"/>
        <v>0</v>
      </c>
      <c r="AO98" s="261">
        <f t="shared" si="12"/>
        <v>0</v>
      </c>
      <c r="AP98" s="309" t="e">
        <f t="shared" si="24"/>
        <v>#DIV/0!</v>
      </c>
      <c r="AQ98" s="82"/>
    </row>
    <row r="99" spans="1:43" ht="13.5" hidden="1" customHeight="1" thickBot="1">
      <c r="A99" s="527"/>
      <c r="B99" s="607"/>
      <c r="C99" s="527" t="s">
        <v>96</v>
      </c>
      <c r="D99" s="23" t="s">
        <v>98</v>
      </c>
      <c r="E99" s="251">
        <v>0</v>
      </c>
      <c r="F99" s="252">
        <v>0</v>
      </c>
      <c r="G99" s="252">
        <v>0</v>
      </c>
      <c r="H99" s="252">
        <f t="shared" si="23"/>
        <v>0</v>
      </c>
      <c r="I99" s="8"/>
      <c r="J99" s="23"/>
      <c r="K99" s="2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303"/>
      <c r="AN99" s="254">
        <f t="shared" si="11"/>
        <v>0</v>
      </c>
      <c r="AO99" s="255">
        <f t="shared" si="12"/>
        <v>0</v>
      </c>
      <c r="AP99" s="309" t="e">
        <f t="shared" si="24"/>
        <v>#DIV/0!</v>
      </c>
      <c r="AQ99" s="82"/>
    </row>
    <row r="100" spans="1:43" ht="12.75" hidden="1" customHeight="1" thickBot="1">
      <c r="A100" s="528"/>
      <c r="B100" s="607"/>
      <c r="C100" s="529" t="s">
        <v>95</v>
      </c>
      <c r="D100" s="22" t="s">
        <v>105</v>
      </c>
      <c r="E100" s="270">
        <v>0</v>
      </c>
      <c r="F100" s="271">
        <v>0</v>
      </c>
      <c r="G100" s="271">
        <v>0</v>
      </c>
      <c r="H100" s="271">
        <f t="shared" si="23"/>
        <v>0</v>
      </c>
      <c r="I100" s="10"/>
      <c r="J100" s="22"/>
      <c r="K100" s="2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67">
        <f t="shared" si="11"/>
        <v>0</v>
      </c>
      <c r="AO100" s="261">
        <f t="shared" si="12"/>
        <v>0</v>
      </c>
      <c r="AP100" s="309" t="e">
        <f t="shared" si="24"/>
        <v>#DIV/0!</v>
      </c>
      <c r="AQ100" s="82"/>
    </row>
    <row r="101" spans="1:43" ht="12.75" hidden="1" customHeight="1" thickBot="1">
      <c r="A101" s="528"/>
      <c r="B101" s="607"/>
      <c r="C101" s="535"/>
      <c r="D101" s="59" t="s">
        <v>106</v>
      </c>
      <c r="E101" s="245">
        <v>0</v>
      </c>
      <c r="F101" s="246">
        <v>0</v>
      </c>
      <c r="G101" s="246">
        <v>0</v>
      </c>
      <c r="H101" s="246">
        <f t="shared" si="23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309" t="e">
        <f t="shared" si="24"/>
        <v>#DIV/0!</v>
      </c>
      <c r="AQ101" s="82"/>
    </row>
    <row r="102" spans="1:43" ht="12.75" hidden="1" customHeight="1" thickBot="1">
      <c r="A102" s="528"/>
      <c r="B102" s="607"/>
      <c r="C102" s="535"/>
      <c r="D102" s="59" t="s">
        <v>107</v>
      </c>
      <c r="E102" s="245">
        <v>0</v>
      </c>
      <c r="F102" s="246">
        <v>0</v>
      </c>
      <c r="G102" s="246">
        <v>0</v>
      </c>
      <c r="H102" s="246">
        <f t="shared" si="23"/>
        <v>0</v>
      </c>
      <c r="I102" s="53"/>
      <c r="J102" s="59"/>
      <c r="K102" s="59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70">
        <f t="shared" si="11"/>
        <v>0</v>
      </c>
      <c r="AO102" s="249">
        <f t="shared" si="12"/>
        <v>0</v>
      </c>
      <c r="AP102" s="309" t="e">
        <f t="shared" si="24"/>
        <v>#DIV/0!</v>
      </c>
      <c r="AQ102" s="82"/>
    </row>
    <row r="103" spans="1:43" ht="13.5" hidden="1" customHeight="1" thickBot="1">
      <c r="A103" s="528"/>
      <c r="B103" s="607"/>
      <c r="C103" s="530"/>
      <c r="D103" s="23" t="s">
        <v>108</v>
      </c>
      <c r="E103" s="251">
        <v>0</v>
      </c>
      <c r="F103" s="252">
        <v>0</v>
      </c>
      <c r="G103" s="252">
        <v>0</v>
      </c>
      <c r="H103" s="252">
        <f t="shared" si="23"/>
        <v>0</v>
      </c>
      <c r="I103" s="8"/>
      <c r="J103" s="23"/>
      <c r="K103" s="2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65">
        <f t="shared" si="11"/>
        <v>0</v>
      </c>
      <c r="AO103" s="255">
        <f t="shared" si="12"/>
        <v>0</v>
      </c>
      <c r="AP103" s="309" t="e">
        <f t="shared" si="24"/>
        <v>#DIV/0!</v>
      </c>
      <c r="AQ103" s="82"/>
    </row>
    <row r="104" spans="1:43" ht="12.75" hidden="1" customHeight="1" thickBot="1">
      <c r="A104" s="529"/>
      <c r="B104" s="607"/>
      <c r="C104" s="529" t="s">
        <v>112</v>
      </c>
      <c r="D104" s="22" t="s">
        <v>113</v>
      </c>
      <c r="E104" s="270">
        <v>0</v>
      </c>
      <c r="F104" s="271">
        <v>0</v>
      </c>
      <c r="G104" s="271">
        <v>0</v>
      </c>
      <c r="H104" s="271">
        <f t="shared" si="23"/>
        <v>0</v>
      </c>
      <c r="I104" s="10"/>
      <c r="J104" s="22"/>
      <c r="K104" s="22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302"/>
      <c r="AN104" s="273">
        <f>SUM(I104:AM104)</f>
        <v>0</v>
      </c>
      <c r="AO104" s="261">
        <f t="shared" si="12"/>
        <v>0</v>
      </c>
      <c r="AP104" s="309" t="e">
        <f t="shared" si="24"/>
        <v>#DIV/0!</v>
      </c>
      <c r="AQ104" s="82"/>
    </row>
    <row r="105" spans="1:43" ht="13.5" hidden="1" customHeight="1" thickBot="1">
      <c r="A105" s="530"/>
      <c r="B105" s="607"/>
      <c r="C105" s="530"/>
      <c r="D105" s="23" t="s">
        <v>114</v>
      </c>
      <c r="E105" s="251">
        <v>0</v>
      </c>
      <c r="F105" s="252">
        <v>0</v>
      </c>
      <c r="G105" s="252">
        <v>0</v>
      </c>
      <c r="H105" s="252">
        <f t="shared" si="23"/>
        <v>0</v>
      </c>
      <c r="I105" s="8"/>
      <c r="J105" s="23"/>
      <c r="K105" s="2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303"/>
      <c r="AN105" s="254">
        <f>SUM(I105:AM105)</f>
        <v>0</v>
      </c>
      <c r="AO105" s="255">
        <f t="shared" si="12"/>
        <v>0</v>
      </c>
      <c r="AP105" s="309" t="e">
        <f t="shared" si="24"/>
        <v>#DIV/0!</v>
      </c>
      <c r="AQ105" s="82"/>
    </row>
    <row r="106" spans="1:43" ht="12.75" hidden="1" customHeight="1" thickBot="1">
      <c r="A106" s="529"/>
      <c r="B106" s="607"/>
      <c r="C106" s="529" t="s">
        <v>127</v>
      </c>
      <c r="D106" s="184" t="s">
        <v>128</v>
      </c>
      <c r="E106" s="270">
        <v>0</v>
      </c>
      <c r="F106" s="271">
        <v>0</v>
      </c>
      <c r="G106" s="271">
        <v>0</v>
      </c>
      <c r="H106" s="271">
        <f t="shared" si="23"/>
        <v>0</v>
      </c>
      <c r="I106" s="10"/>
      <c r="J106" s="22"/>
      <c r="K106" s="2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302"/>
      <c r="AN106" s="273">
        <f t="shared" ref="AN106:AN169" si="25">SUM(I106:AM106)</f>
        <v>0</v>
      </c>
      <c r="AO106" s="261">
        <f t="shared" si="12"/>
        <v>0</v>
      </c>
      <c r="AP106" s="309" t="e">
        <f t="shared" si="24"/>
        <v>#DIV/0!</v>
      </c>
      <c r="AQ106" s="82"/>
    </row>
    <row r="107" spans="1:43" ht="13.5" hidden="1" customHeight="1" thickBot="1">
      <c r="A107" s="535"/>
      <c r="B107" s="607"/>
      <c r="C107" s="530"/>
      <c r="D107" s="187" t="s">
        <v>129</v>
      </c>
      <c r="E107" s="251">
        <v>0</v>
      </c>
      <c r="F107" s="252">
        <v>0</v>
      </c>
      <c r="G107" s="252">
        <v>0</v>
      </c>
      <c r="H107" s="252">
        <f t="shared" si="23"/>
        <v>0</v>
      </c>
      <c r="I107" s="8"/>
      <c r="J107" s="23"/>
      <c r="K107" s="2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303"/>
      <c r="AN107" s="254">
        <f t="shared" si="25"/>
        <v>0</v>
      </c>
      <c r="AO107" s="255">
        <f t="shared" si="12"/>
        <v>0</v>
      </c>
      <c r="AP107" s="309" t="e">
        <f t="shared" si="24"/>
        <v>#DIV/0!</v>
      </c>
      <c r="AQ107" s="82"/>
    </row>
    <row r="108" spans="1:43" ht="12.75" hidden="1" customHeight="1" thickBot="1">
      <c r="A108" s="535"/>
      <c r="B108" s="607"/>
      <c r="C108" s="532" t="s">
        <v>130</v>
      </c>
      <c r="D108" s="186" t="s">
        <v>131</v>
      </c>
      <c r="E108" s="257">
        <v>0</v>
      </c>
      <c r="F108" s="258">
        <v>0</v>
      </c>
      <c r="G108" s="258">
        <v>0</v>
      </c>
      <c r="H108" s="258">
        <f t="shared" si="23"/>
        <v>0</v>
      </c>
      <c r="I108" s="4"/>
      <c r="J108" s="77"/>
      <c r="K108" s="77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314"/>
      <c r="AN108" s="260">
        <f t="shared" si="25"/>
        <v>0</v>
      </c>
      <c r="AO108" s="242">
        <f t="shared" si="12"/>
        <v>0</v>
      </c>
      <c r="AP108" s="309" t="e">
        <f t="shared" si="24"/>
        <v>#DIV/0!</v>
      </c>
      <c r="AQ108" s="82"/>
    </row>
    <row r="109" spans="1:43" ht="12.75" hidden="1" customHeight="1" thickBot="1">
      <c r="A109" s="535"/>
      <c r="B109" s="607"/>
      <c r="C109" s="535"/>
      <c r="D109" s="185" t="s">
        <v>132</v>
      </c>
      <c r="E109" s="245">
        <v>0</v>
      </c>
      <c r="F109" s="246">
        <v>0</v>
      </c>
      <c r="G109" s="246">
        <v>0</v>
      </c>
      <c r="H109" s="246">
        <f t="shared" si="23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25"/>
        <v>0</v>
      </c>
      <c r="AO109" s="249">
        <f t="shared" si="12"/>
        <v>0</v>
      </c>
      <c r="AP109" s="309" t="e">
        <f t="shared" si="24"/>
        <v>#DIV/0!</v>
      </c>
      <c r="AQ109" s="82"/>
    </row>
    <row r="110" spans="1:43" ht="12.75" hidden="1" customHeight="1" thickBot="1">
      <c r="A110" s="535"/>
      <c r="B110" s="607"/>
      <c r="C110" s="535"/>
      <c r="D110" s="185" t="s">
        <v>133</v>
      </c>
      <c r="E110" s="245">
        <v>0</v>
      </c>
      <c r="F110" s="246">
        <v>0</v>
      </c>
      <c r="G110" s="246">
        <v>0</v>
      </c>
      <c r="H110" s="246">
        <f t="shared" si="23"/>
        <v>0</v>
      </c>
      <c r="I110" s="53"/>
      <c r="J110" s="59"/>
      <c r="K110" s="59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84"/>
      <c r="AN110" s="248">
        <f t="shared" si="25"/>
        <v>0</v>
      </c>
      <c r="AO110" s="249">
        <f t="shared" si="12"/>
        <v>0</v>
      </c>
      <c r="AP110" s="309" t="e">
        <f t="shared" si="24"/>
        <v>#DIV/0!</v>
      </c>
      <c r="AQ110" s="82"/>
    </row>
    <row r="111" spans="1:43" ht="13.5" hidden="1" customHeight="1" thickBot="1">
      <c r="A111" s="535"/>
      <c r="B111" s="607"/>
      <c r="C111" s="530"/>
      <c r="D111" s="188" t="s">
        <v>134</v>
      </c>
      <c r="E111" s="315">
        <v>0</v>
      </c>
      <c r="F111" s="316">
        <v>0</v>
      </c>
      <c r="G111" s="316">
        <v>0</v>
      </c>
      <c r="H111" s="316">
        <f t="shared" si="23"/>
        <v>0</v>
      </c>
      <c r="I111" s="61"/>
      <c r="J111" s="63"/>
      <c r="K111" s="63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317"/>
      <c r="AN111" s="318">
        <f t="shared" si="25"/>
        <v>0</v>
      </c>
      <c r="AO111" s="279">
        <f t="shared" si="12"/>
        <v>0</v>
      </c>
      <c r="AP111" s="309" t="e">
        <f t="shared" si="24"/>
        <v>#DIV/0!</v>
      </c>
      <c r="AQ111" s="82"/>
    </row>
    <row r="112" spans="1:43" ht="13.5" hidden="1" thickBot="1">
      <c r="A112" s="535"/>
      <c r="B112" s="607"/>
      <c r="C112" s="529" t="s">
        <v>139</v>
      </c>
      <c r="D112" s="22" t="s">
        <v>191</v>
      </c>
      <c r="E112" s="270">
        <v>0</v>
      </c>
      <c r="F112" s="271">
        <v>0</v>
      </c>
      <c r="G112" s="271">
        <v>0</v>
      </c>
      <c r="H112" s="271">
        <f t="shared" si="23"/>
        <v>0</v>
      </c>
      <c r="I112" s="10"/>
      <c r="J112" s="22"/>
      <c r="K112" s="22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302"/>
      <c r="AN112" s="273">
        <f t="shared" si="25"/>
        <v>0</v>
      </c>
      <c r="AO112" s="261">
        <f t="shared" si="12"/>
        <v>0</v>
      </c>
      <c r="AP112" s="309" t="e">
        <f t="shared" si="24"/>
        <v>#DIV/0!</v>
      </c>
      <c r="AQ112" s="82"/>
    </row>
    <row r="113" spans="1:43" ht="13.5" hidden="1" thickBot="1">
      <c r="A113" s="535"/>
      <c r="B113" s="607"/>
      <c r="C113" s="530"/>
      <c r="D113" s="23" t="s">
        <v>192</v>
      </c>
      <c r="E113" s="251">
        <v>0</v>
      </c>
      <c r="F113" s="252">
        <v>0</v>
      </c>
      <c r="G113" s="252">
        <v>0</v>
      </c>
      <c r="H113" s="252">
        <f t="shared" si="23"/>
        <v>0</v>
      </c>
      <c r="I113" s="8"/>
      <c r="J113" s="23"/>
      <c r="K113" s="2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303"/>
      <c r="AN113" s="254">
        <f t="shared" si="25"/>
        <v>0</v>
      </c>
      <c r="AO113" s="255">
        <f t="shared" si="12"/>
        <v>0</v>
      </c>
      <c r="AP113" s="309" t="e">
        <f t="shared" si="24"/>
        <v>#DIV/0!</v>
      </c>
      <c r="AQ113" s="82"/>
    </row>
    <row r="114" spans="1:43" ht="13.5" hidden="1" thickBot="1">
      <c r="A114" s="535"/>
      <c r="B114" s="607"/>
      <c r="C114" s="529" t="s">
        <v>142</v>
      </c>
      <c r="D114" s="22" t="s">
        <v>143</v>
      </c>
      <c r="E114" s="270">
        <v>0</v>
      </c>
      <c r="F114" s="271">
        <v>0</v>
      </c>
      <c r="G114" s="271">
        <v>0</v>
      </c>
      <c r="H114" s="271">
        <f t="shared" si="23"/>
        <v>0</v>
      </c>
      <c r="I114" s="10"/>
      <c r="J114" s="22"/>
      <c r="K114" s="2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302"/>
      <c r="AN114" s="273">
        <f t="shared" si="25"/>
        <v>0</v>
      </c>
      <c r="AO114" s="261">
        <f t="shared" si="12"/>
        <v>0</v>
      </c>
      <c r="AP114" s="309" t="e">
        <f t="shared" si="24"/>
        <v>#DIV/0!</v>
      </c>
      <c r="AQ114" s="82"/>
    </row>
    <row r="115" spans="1:43" ht="13.5" hidden="1" thickBot="1">
      <c r="A115" s="535"/>
      <c r="B115" s="607"/>
      <c r="C115" s="535"/>
      <c r="D115" s="59" t="s">
        <v>144</v>
      </c>
      <c r="E115" s="245">
        <v>0</v>
      </c>
      <c r="F115" s="246">
        <v>0</v>
      </c>
      <c r="G115" s="246">
        <v>0</v>
      </c>
      <c r="H115" s="246">
        <f t="shared" si="23"/>
        <v>0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25"/>
        <v>0</v>
      </c>
      <c r="AO115" s="249">
        <f t="shared" si="12"/>
        <v>0</v>
      </c>
      <c r="AP115" s="309" t="e">
        <f t="shared" si="24"/>
        <v>#DIV/0!</v>
      </c>
      <c r="AQ115" s="82"/>
    </row>
    <row r="116" spans="1:43" ht="13.5" hidden="1" thickBot="1">
      <c r="A116" s="535"/>
      <c r="B116" s="607"/>
      <c r="C116" s="535"/>
      <c r="D116" s="59" t="s">
        <v>145</v>
      </c>
      <c r="E116" s="245">
        <v>0</v>
      </c>
      <c r="F116" s="246">
        <v>0</v>
      </c>
      <c r="G116" s="246">
        <v>0</v>
      </c>
      <c r="H116" s="246">
        <f t="shared" si="23"/>
        <v>0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25"/>
        <v>0</v>
      </c>
      <c r="AO116" s="249">
        <f t="shared" si="12"/>
        <v>0</v>
      </c>
      <c r="AP116" s="309" t="e">
        <f t="shared" si="24"/>
        <v>#DIV/0!</v>
      </c>
      <c r="AQ116" s="82"/>
    </row>
    <row r="117" spans="1:43" ht="13.5" hidden="1" thickBot="1">
      <c r="A117" s="535"/>
      <c r="B117" s="607"/>
      <c r="C117" s="535"/>
      <c r="D117" s="59" t="s">
        <v>146</v>
      </c>
      <c r="E117" s="245">
        <v>0</v>
      </c>
      <c r="F117" s="246">
        <v>0</v>
      </c>
      <c r="G117" s="246">
        <v>0</v>
      </c>
      <c r="H117" s="246">
        <f t="shared" si="23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5"/>
        <v>0</v>
      </c>
      <c r="AO117" s="249">
        <f t="shared" si="12"/>
        <v>0</v>
      </c>
      <c r="AP117" s="309" t="e">
        <f t="shared" si="24"/>
        <v>#DIV/0!</v>
      </c>
      <c r="AQ117" s="82"/>
    </row>
    <row r="118" spans="1:43" ht="13.5" hidden="1" thickBot="1">
      <c r="A118" s="535"/>
      <c r="B118" s="607"/>
      <c r="C118" s="535"/>
      <c r="D118" s="59" t="s">
        <v>147</v>
      </c>
      <c r="E118" s="245">
        <v>0</v>
      </c>
      <c r="F118" s="246">
        <v>0</v>
      </c>
      <c r="G118" s="246">
        <v>0</v>
      </c>
      <c r="H118" s="246">
        <f t="shared" si="23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84"/>
      <c r="AN118" s="248">
        <f t="shared" si="25"/>
        <v>0</v>
      </c>
      <c r="AO118" s="249">
        <f t="shared" si="12"/>
        <v>0</v>
      </c>
      <c r="AP118" s="309" t="e">
        <f t="shared" si="24"/>
        <v>#DIV/0!</v>
      </c>
      <c r="AQ118" s="82"/>
    </row>
    <row r="119" spans="1:43" ht="13.5" hidden="1" thickBot="1">
      <c r="A119" s="534"/>
      <c r="B119" s="607"/>
      <c r="C119" s="535"/>
      <c r="D119" s="59" t="s">
        <v>148</v>
      </c>
      <c r="E119" s="245">
        <v>0</v>
      </c>
      <c r="F119" s="246">
        <v>0</v>
      </c>
      <c r="G119" s="246">
        <v>0</v>
      </c>
      <c r="H119" s="246">
        <f t="shared" si="23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409"/>
      <c r="AN119" s="408">
        <f t="shared" si="25"/>
        <v>0</v>
      </c>
      <c r="AO119" s="249">
        <f t="shared" si="12"/>
        <v>0</v>
      </c>
      <c r="AP119" s="309" t="e">
        <f t="shared" si="24"/>
        <v>#DIV/0!</v>
      </c>
      <c r="AQ119" s="82"/>
    </row>
    <row r="120" spans="1:43" ht="13.5" hidden="1" thickBot="1">
      <c r="A120" s="51"/>
      <c r="B120" s="607"/>
      <c r="C120" s="535"/>
      <c r="D120" s="59" t="s">
        <v>194</v>
      </c>
      <c r="E120" s="245">
        <v>0</v>
      </c>
      <c r="F120" s="246">
        <v>0</v>
      </c>
      <c r="G120" s="246">
        <v>0</v>
      </c>
      <c r="H120" s="246">
        <f t="shared" si="23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409"/>
      <c r="AN120" s="408">
        <f t="shared" si="25"/>
        <v>0</v>
      </c>
      <c r="AO120" s="249">
        <f t="shared" si="12"/>
        <v>0</v>
      </c>
      <c r="AP120" s="309" t="e">
        <f t="shared" si="24"/>
        <v>#DIV/0!</v>
      </c>
      <c r="AQ120" s="82"/>
    </row>
    <row r="121" spans="1:43" ht="13.5" hidden="1" thickBot="1">
      <c r="A121" s="51"/>
      <c r="B121" s="607"/>
      <c r="C121" s="535"/>
      <c r="D121" s="59" t="s">
        <v>195</v>
      </c>
      <c r="E121" s="245">
        <v>0</v>
      </c>
      <c r="F121" s="246">
        <v>0</v>
      </c>
      <c r="G121" s="246">
        <v>0</v>
      </c>
      <c r="H121" s="246">
        <f t="shared" si="23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5"/>
        <v>0</v>
      </c>
      <c r="AO121" s="249">
        <f t="shared" si="12"/>
        <v>0</v>
      </c>
      <c r="AP121" s="309" t="e">
        <f t="shared" si="24"/>
        <v>#DIV/0!</v>
      </c>
      <c r="AQ121" s="82"/>
    </row>
    <row r="122" spans="1:43" ht="13.5" hidden="1" thickBot="1">
      <c r="A122" s="51"/>
      <c r="B122" s="607"/>
      <c r="C122" s="535"/>
      <c r="D122" s="59" t="s">
        <v>196</v>
      </c>
      <c r="E122" s="245">
        <v>0</v>
      </c>
      <c r="F122" s="246">
        <v>0</v>
      </c>
      <c r="G122" s="246">
        <v>0</v>
      </c>
      <c r="H122" s="246">
        <f t="shared" si="23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5"/>
        <v>0</v>
      </c>
      <c r="AO122" s="249">
        <f t="shared" si="12"/>
        <v>0</v>
      </c>
      <c r="AP122" s="309" t="e">
        <f t="shared" si="24"/>
        <v>#DIV/0!</v>
      </c>
      <c r="AQ122" s="82"/>
    </row>
    <row r="123" spans="1:43" ht="13.5" hidden="1" thickBot="1">
      <c r="A123" s="51"/>
      <c r="B123" s="607"/>
      <c r="C123" s="535"/>
      <c r="D123" s="59" t="s">
        <v>171</v>
      </c>
      <c r="E123" s="245">
        <v>0</v>
      </c>
      <c r="F123" s="246">
        <v>0</v>
      </c>
      <c r="G123" s="246">
        <v>0</v>
      </c>
      <c r="H123" s="246">
        <f t="shared" si="23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5"/>
        <v>0</v>
      </c>
      <c r="AO123" s="249">
        <f t="shared" si="12"/>
        <v>0</v>
      </c>
      <c r="AP123" s="309" t="e">
        <f t="shared" si="24"/>
        <v>#DIV/0!</v>
      </c>
      <c r="AQ123" s="82"/>
    </row>
    <row r="124" spans="1:43" ht="13.5" hidden="1" thickBot="1">
      <c r="A124" s="51"/>
      <c r="B124" s="607"/>
      <c r="C124" s="535"/>
      <c r="D124" s="59" t="s">
        <v>197</v>
      </c>
      <c r="E124" s="245">
        <v>0</v>
      </c>
      <c r="F124" s="246">
        <v>0</v>
      </c>
      <c r="G124" s="246">
        <v>0</v>
      </c>
      <c r="H124" s="246">
        <f t="shared" si="23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5"/>
        <v>0</v>
      </c>
      <c r="AO124" s="249">
        <f t="shared" si="12"/>
        <v>0</v>
      </c>
      <c r="AP124" s="309" t="e">
        <f t="shared" si="24"/>
        <v>#DIV/0!</v>
      </c>
      <c r="AQ124" s="82"/>
    </row>
    <row r="125" spans="1:43" ht="13.5" hidden="1" thickBot="1">
      <c r="A125" s="51"/>
      <c r="B125" s="607"/>
      <c r="C125" s="535"/>
      <c r="D125" s="59" t="s">
        <v>198</v>
      </c>
      <c r="E125" s="245">
        <v>0</v>
      </c>
      <c r="F125" s="246">
        <v>0</v>
      </c>
      <c r="G125" s="246">
        <v>0</v>
      </c>
      <c r="H125" s="246">
        <f t="shared" si="23"/>
        <v>0</v>
      </c>
      <c r="I125" s="53"/>
      <c r="J125" s="59"/>
      <c r="K125" s="59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409"/>
      <c r="AN125" s="408">
        <f t="shared" si="25"/>
        <v>0</v>
      </c>
      <c r="AO125" s="249">
        <f t="shared" si="12"/>
        <v>0</v>
      </c>
      <c r="AP125" s="309" t="e">
        <f t="shared" si="24"/>
        <v>#DIV/0!</v>
      </c>
      <c r="AQ125" s="82"/>
    </row>
    <row r="126" spans="1:43" ht="13.5" hidden="1" thickBot="1">
      <c r="A126" s="51"/>
      <c r="B126" s="607"/>
      <c r="C126" s="530"/>
      <c r="D126" s="419" t="s">
        <v>213</v>
      </c>
      <c r="E126" s="420">
        <v>0</v>
      </c>
      <c r="F126" s="69">
        <v>0</v>
      </c>
      <c r="G126" s="69">
        <v>0</v>
      </c>
      <c r="H126" s="69">
        <f t="shared" si="23"/>
        <v>0</v>
      </c>
      <c r="I126" s="8"/>
      <c r="J126" s="23"/>
      <c r="K126" s="2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303"/>
      <c r="AN126" s="65">
        <f t="shared" si="25"/>
        <v>0</v>
      </c>
      <c r="AO126" s="255">
        <f t="shared" si="12"/>
        <v>0</v>
      </c>
      <c r="AP126" s="309" t="e">
        <f t="shared" si="24"/>
        <v>#DIV/0!</v>
      </c>
      <c r="AQ126" s="82"/>
    </row>
    <row r="127" spans="1:43" ht="13.5" hidden="1" thickBot="1">
      <c r="A127" s="183"/>
      <c r="B127" s="607"/>
      <c r="C127" s="529" t="s">
        <v>158</v>
      </c>
      <c r="D127" s="184" t="s">
        <v>159</v>
      </c>
      <c r="E127" s="270">
        <v>0</v>
      </c>
      <c r="F127" s="271">
        <v>0</v>
      </c>
      <c r="G127" s="271">
        <v>0</v>
      </c>
      <c r="H127" s="405">
        <f t="shared" si="23"/>
        <v>0</v>
      </c>
      <c r="I127" s="10"/>
      <c r="J127" s="22"/>
      <c r="K127" s="22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302"/>
      <c r="AN127" s="273">
        <f t="shared" si="25"/>
        <v>0</v>
      </c>
      <c r="AO127" s="261">
        <f t="shared" si="12"/>
        <v>0</v>
      </c>
      <c r="AP127" s="309" t="e">
        <f t="shared" si="24"/>
        <v>#DIV/0!</v>
      </c>
      <c r="AQ127" s="82"/>
    </row>
    <row r="128" spans="1:43" ht="13.5" hidden="1" thickBot="1">
      <c r="A128" s="139"/>
      <c r="B128" s="607"/>
      <c r="C128" s="535"/>
      <c r="D128" s="185" t="s">
        <v>160</v>
      </c>
      <c r="E128" s="245">
        <v>0</v>
      </c>
      <c r="F128" s="246">
        <v>0</v>
      </c>
      <c r="G128" s="246">
        <v>0</v>
      </c>
      <c r="H128" s="406">
        <f t="shared" si="23"/>
        <v>0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25"/>
        <v>0</v>
      </c>
      <c r="AO128" s="249">
        <f t="shared" si="12"/>
        <v>0</v>
      </c>
      <c r="AP128" s="309" t="e">
        <f t="shared" si="24"/>
        <v>#DIV/0!</v>
      </c>
      <c r="AQ128" s="82"/>
    </row>
    <row r="129" spans="1:43" ht="13.5" hidden="1" thickBot="1">
      <c r="A129" s="139"/>
      <c r="B129" s="607"/>
      <c r="C129" s="535"/>
      <c r="D129" s="185" t="s">
        <v>161</v>
      </c>
      <c r="E129" s="245">
        <v>0</v>
      </c>
      <c r="F129" s="246">
        <v>0</v>
      </c>
      <c r="G129" s="246">
        <v>0</v>
      </c>
      <c r="H129" s="406">
        <f t="shared" si="23"/>
        <v>0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25"/>
        <v>0</v>
      </c>
      <c r="AO129" s="249">
        <f t="shared" si="12"/>
        <v>0</v>
      </c>
      <c r="AP129" s="309" t="e">
        <f t="shared" si="24"/>
        <v>#DIV/0!</v>
      </c>
      <c r="AQ129" s="82"/>
    </row>
    <row r="130" spans="1:43" ht="13.5" hidden="1" thickBot="1">
      <c r="A130" s="139"/>
      <c r="B130" s="607"/>
      <c r="C130" s="535"/>
      <c r="D130" s="185" t="s">
        <v>162</v>
      </c>
      <c r="E130" s="245">
        <v>0</v>
      </c>
      <c r="F130" s="246">
        <v>0</v>
      </c>
      <c r="G130" s="246">
        <v>0</v>
      </c>
      <c r="H130" s="406">
        <f t="shared" si="23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5"/>
        <v>0</v>
      </c>
      <c r="AO130" s="249">
        <f t="shared" si="12"/>
        <v>0</v>
      </c>
      <c r="AP130" s="309" t="e">
        <f t="shared" si="24"/>
        <v>#DIV/0!</v>
      </c>
      <c r="AQ130" s="82"/>
    </row>
    <row r="131" spans="1:43" ht="13.5" hidden="1" thickBot="1">
      <c r="A131" s="139"/>
      <c r="B131" s="607"/>
      <c r="C131" s="535"/>
      <c r="D131" s="185" t="s">
        <v>163</v>
      </c>
      <c r="E131" s="245">
        <v>0</v>
      </c>
      <c r="F131" s="246">
        <v>0</v>
      </c>
      <c r="G131" s="246">
        <v>0</v>
      </c>
      <c r="H131" s="406">
        <f t="shared" si="23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5"/>
        <v>0</v>
      </c>
      <c r="AO131" s="249">
        <f t="shared" si="12"/>
        <v>0</v>
      </c>
      <c r="AP131" s="309" t="e">
        <f t="shared" si="24"/>
        <v>#DIV/0!</v>
      </c>
      <c r="AQ131" s="82"/>
    </row>
    <row r="132" spans="1:43" ht="13.5" hidden="1" thickBot="1">
      <c r="A132" s="139"/>
      <c r="B132" s="607"/>
      <c r="C132" s="535"/>
      <c r="D132" s="185" t="s">
        <v>164</v>
      </c>
      <c r="E132" s="245">
        <v>0</v>
      </c>
      <c r="F132" s="246">
        <v>0</v>
      </c>
      <c r="G132" s="246">
        <v>0</v>
      </c>
      <c r="H132" s="406">
        <f t="shared" si="23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5"/>
        <v>0</v>
      </c>
      <c r="AO132" s="249">
        <f t="shared" si="12"/>
        <v>0</v>
      </c>
      <c r="AP132" s="309" t="e">
        <f t="shared" si="24"/>
        <v>#DIV/0!</v>
      </c>
      <c r="AQ132" s="82"/>
    </row>
    <row r="133" spans="1:43" ht="13.5" hidden="1" thickBot="1">
      <c r="A133" s="139"/>
      <c r="B133" s="607"/>
      <c r="C133" s="535"/>
      <c r="D133" s="185" t="s">
        <v>165</v>
      </c>
      <c r="E133" s="245">
        <v>0</v>
      </c>
      <c r="F133" s="246">
        <v>0</v>
      </c>
      <c r="G133" s="246">
        <v>0</v>
      </c>
      <c r="H133" s="406">
        <f t="shared" si="23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5"/>
        <v>0</v>
      </c>
      <c r="AO133" s="249">
        <f t="shared" si="12"/>
        <v>0</v>
      </c>
      <c r="AP133" s="309" t="e">
        <f t="shared" si="24"/>
        <v>#DIV/0!</v>
      </c>
      <c r="AQ133" s="82"/>
    </row>
    <row r="134" spans="1:43" ht="13.5" hidden="1" thickBot="1">
      <c r="A134" s="139"/>
      <c r="B134" s="607"/>
      <c r="C134" s="535"/>
      <c r="D134" s="185" t="s">
        <v>166</v>
      </c>
      <c r="E134" s="245">
        <v>0</v>
      </c>
      <c r="F134" s="246">
        <v>0</v>
      </c>
      <c r="G134" s="246">
        <v>0</v>
      </c>
      <c r="H134" s="406">
        <f t="shared" si="23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5"/>
        <v>0</v>
      </c>
      <c r="AO134" s="249">
        <f t="shared" si="12"/>
        <v>0</v>
      </c>
      <c r="AP134" s="309" t="e">
        <f t="shared" si="24"/>
        <v>#DIV/0!</v>
      </c>
      <c r="AQ134" s="82"/>
    </row>
    <row r="135" spans="1:43" ht="13.5" hidden="1" thickBot="1">
      <c r="A135" s="139"/>
      <c r="B135" s="607"/>
      <c r="C135" s="535"/>
      <c r="D135" s="185" t="s">
        <v>167</v>
      </c>
      <c r="E135" s="245">
        <v>0</v>
      </c>
      <c r="F135" s="246">
        <v>0</v>
      </c>
      <c r="G135" s="246">
        <v>0</v>
      </c>
      <c r="H135" s="406">
        <f t="shared" si="23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5"/>
        <v>0</v>
      </c>
      <c r="AO135" s="249">
        <f t="shared" si="12"/>
        <v>0</v>
      </c>
      <c r="AP135" s="309" t="e">
        <f t="shared" si="24"/>
        <v>#DIV/0!</v>
      </c>
      <c r="AQ135" s="82"/>
    </row>
    <row r="136" spans="1:43" ht="13.5" hidden="1" thickBot="1">
      <c r="A136" s="139"/>
      <c r="B136" s="607"/>
      <c r="C136" s="535"/>
      <c r="D136" s="185" t="s">
        <v>168</v>
      </c>
      <c r="E136" s="245">
        <v>0</v>
      </c>
      <c r="F136" s="246">
        <v>0</v>
      </c>
      <c r="G136" s="246">
        <v>0</v>
      </c>
      <c r="H136" s="406">
        <f t="shared" si="23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5"/>
        <v>0</v>
      </c>
      <c r="AO136" s="249">
        <f t="shared" si="12"/>
        <v>0</v>
      </c>
      <c r="AP136" s="309" t="e">
        <f t="shared" si="24"/>
        <v>#DIV/0!</v>
      </c>
      <c r="AQ136" s="82"/>
    </row>
    <row r="137" spans="1:43" ht="13.5" hidden="1" thickBot="1">
      <c r="A137" s="139"/>
      <c r="B137" s="607"/>
      <c r="C137" s="535"/>
      <c r="D137" s="185" t="s">
        <v>169</v>
      </c>
      <c r="E137" s="245">
        <v>0</v>
      </c>
      <c r="F137" s="246">
        <v>0</v>
      </c>
      <c r="G137" s="246">
        <v>0</v>
      </c>
      <c r="H137" s="406">
        <f t="shared" si="23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5"/>
        <v>0</v>
      </c>
      <c r="AO137" s="249">
        <f t="shared" si="12"/>
        <v>0</v>
      </c>
      <c r="AP137" s="309" t="e">
        <f t="shared" si="24"/>
        <v>#DIV/0!</v>
      </c>
      <c r="AQ137" s="82"/>
    </row>
    <row r="138" spans="1:43" ht="13.5" hidden="1" thickBot="1">
      <c r="A138" s="139"/>
      <c r="B138" s="607"/>
      <c r="C138" s="535"/>
      <c r="D138" s="185" t="s">
        <v>172</v>
      </c>
      <c r="E138" s="245">
        <v>0</v>
      </c>
      <c r="F138" s="246">
        <v>0</v>
      </c>
      <c r="G138" s="246">
        <v>0</v>
      </c>
      <c r="H138" s="406">
        <f t="shared" si="23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5"/>
        <v>0</v>
      </c>
      <c r="AO138" s="249">
        <f t="shared" si="12"/>
        <v>0</v>
      </c>
      <c r="AP138" s="309" t="e">
        <f t="shared" si="24"/>
        <v>#DIV/0!</v>
      </c>
      <c r="AQ138" s="82"/>
    </row>
    <row r="139" spans="1:43" ht="13.5" hidden="1" thickBot="1">
      <c r="A139" s="139"/>
      <c r="B139" s="607"/>
      <c r="C139" s="535"/>
      <c r="D139" s="185" t="s">
        <v>173</v>
      </c>
      <c r="E139" s="245">
        <v>0</v>
      </c>
      <c r="F139" s="246">
        <v>0</v>
      </c>
      <c r="G139" s="246">
        <v>0</v>
      </c>
      <c r="H139" s="406">
        <f t="shared" si="23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5"/>
        <v>0</v>
      </c>
      <c r="AO139" s="249">
        <f t="shared" si="12"/>
        <v>0</v>
      </c>
      <c r="AP139" s="309" t="e">
        <f t="shared" si="24"/>
        <v>#DIV/0!</v>
      </c>
      <c r="AQ139" s="82"/>
    </row>
    <row r="140" spans="1:43" ht="13.5" hidden="1" thickBot="1">
      <c r="A140" s="139"/>
      <c r="B140" s="607"/>
      <c r="C140" s="535"/>
      <c r="D140" s="185" t="s">
        <v>170</v>
      </c>
      <c r="E140" s="245">
        <v>0</v>
      </c>
      <c r="F140" s="246">
        <v>0</v>
      </c>
      <c r="G140" s="246">
        <v>0</v>
      </c>
      <c r="H140" s="406">
        <f t="shared" si="23"/>
        <v>0</v>
      </c>
      <c r="I140" s="53"/>
      <c r="J140" s="59"/>
      <c r="K140" s="59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84"/>
      <c r="AN140" s="248">
        <f t="shared" si="25"/>
        <v>0</v>
      </c>
      <c r="AO140" s="249">
        <f t="shared" si="12"/>
        <v>0</v>
      </c>
      <c r="AP140" s="309" t="e">
        <f t="shared" si="24"/>
        <v>#DIV/0!</v>
      </c>
      <c r="AQ140" s="82"/>
    </row>
    <row r="141" spans="1:43" ht="13.5" hidden="1" thickBot="1">
      <c r="A141" s="140"/>
      <c r="B141" s="608"/>
      <c r="C141" s="530"/>
      <c r="D141" s="187" t="s">
        <v>171</v>
      </c>
      <c r="E141" s="251">
        <v>0</v>
      </c>
      <c r="F141" s="252">
        <v>0</v>
      </c>
      <c r="G141" s="252">
        <v>0</v>
      </c>
      <c r="H141" s="407">
        <f t="shared" si="23"/>
        <v>0</v>
      </c>
      <c r="I141" s="8"/>
      <c r="J141" s="23"/>
      <c r="K141" s="2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303"/>
      <c r="AN141" s="254">
        <f t="shared" si="25"/>
        <v>0</v>
      </c>
      <c r="AO141" s="255">
        <f t="shared" si="12"/>
        <v>0</v>
      </c>
      <c r="AP141" s="309" t="e">
        <f t="shared" si="24"/>
        <v>#DIV/0!</v>
      </c>
      <c r="AQ141" s="82"/>
    </row>
    <row r="142" spans="1:43" ht="15.75" customHeight="1" thickBot="1">
      <c r="A142" s="377"/>
      <c r="B142" s="590" t="s">
        <v>61</v>
      </c>
      <c r="C142" s="529" t="s">
        <v>215</v>
      </c>
      <c r="D142" s="22" t="s">
        <v>216</v>
      </c>
      <c r="E142" s="245">
        <v>0</v>
      </c>
      <c r="F142" s="245">
        <v>0</v>
      </c>
      <c r="G142" s="436">
        <v>0</v>
      </c>
      <c r="H142" s="405">
        <f t="shared" si="23"/>
        <v>0</v>
      </c>
      <c r="I142" s="10"/>
      <c r="J142" s="22"/>
      <c r="K142" s="22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67">
        <f t="shared" si="25"/>
        <v>0</v>
      </c>
      <c r="AO142" s="261">
        <f t="shared" si="12"/>
        <v>0</v>
      </c>
      <c r="AP142" s="309" t="e">
        <f t="shared" si="24"/>
        <v>#DIV/0!</v>
      </c>
      <c r="AQ142" s="82"/>
    </row>
    <row r="143" spans="1:43" ht="13.5" customHeight="1" thickBot="1">
      <c r="A143" s="377"/>
      <c r="B143" s="591"/>
      <c r="C143" s="535"/>
      <c r="D143" s="59" t="s">
        <v>217</v>
      </c>
      <c r="E143" s="245">
        <v>0</v>
      </c>
      <c r="F143" s="245">
        <v>0</v>
      </c>
      <c r="G143" s="437">
        <v>0</v>
      </c>
      <c r="H143" s="406">
        <f t="shared" si="23"/>
        <v>0</v>
      </c>
      <c r="I143" s="53"/>
      <c r="J143" s="59"/>
      <c r="K143" s="59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70">
        <f t="shared" si="25"/>
        <v>0</v>
      </c>
      <c r="AO143" s="249">
        <f t="shared" si="12"/>
        <v>0</v>
      </c>
      <c r="AP143" s="309" t="e">
        <f t="shared" si="24"/>
        <v>#DIV/0!</v>
      </c>
      <c r="AQ143" s="82"/>
    </row>
    <row r="144" spans="1:43" ht="13.5" customHeight="1" thickBot="1">
      <c r="A144" s="377"/>
      <c r="B144" s="591"/>
      <c r="C144" s="535"/>
      <c r="D144" s="59" t="s">
        <v>218</v>
      </c>
      <c r="E144" s="245">
        <v>0</v>
      </c>
      <c r="F144" s="245">
        <v>0</v>
      </c>
      <c r="G144" s="437">
        <v>0</v>
      </c>
      <c r="H144" s="406">
        <f t="shared" si="23"/>
        <v>0</v>
      </c>
      <c r="I144" s="53"/>
      <c r="J144" s="59"/>
      <c r="K144" s="59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70">
        <f t="shared" si="25"/>
        <v>0</v>
      </c>
      <c r="AO144" s="249">
        <f t="shared" si="12"/>
        <v>0</v>
      </c>
      <c r="AP144" s="309" t="e">
        <f t="shared" si="24"/>
        <v>#DIV/0!</v>
      </c>
      <c r="AQ144" s="82"/>
    </row>
    <row r="145" spans="1:43" ht="13.5" customHeight="1" thickBot="1">
      <c r="A145" s="377"/>
      <c r="B145" s="591"/>
      <c r="C145" s="535"/>
      <c r="D145" s="59" t="s">
        <v>219</v>
      </c>
      <c r="E145" s="245">
        <v>0</v>
      </c>
      <c r="F145" s="245">
        <v>0</v>
      </c>
      <c r="G145" s="437">
        <v>0</v>
      </c>
      <c r="H145" s="406">
        <f t="shared" si="23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25"/>
        <v>0</v>
      </c>
      <c r="AO145" s="249">
        <f t="shared" si="12"/>
        <v>0</v>
      </c>
      <c r="AP145" s="309" t="e">
        <f t="shared" si="24"/>
        <v>#DIV/0!</v>
      </c>
      <c r="AQ145" s="82"/>
    </row>
    <row r="146" spans="1:43" ht="13.5" customHeight="1" thickBot="1">
      <c r="A146" s="377"/>
      <c r="B146" s="591"/>
      <c r="C146" s="535"/>
      <c r="D146" s="59" t="s">
        <v>220</v>
      </c>
      <c r="E146" s="245">
        <v>0</v>
      </c>
      <c r="F146" s="245">
        <v>0</v>
      </c>
      <c r="G146" s="437">
        <v>0</v>
      </c>
      <c r="H146" s="406">
        <f t="shared" si="23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25"/>
        <v>0</v>
      </c>
      <c r="AO146" s="249">
        <f t="shared" si="12"/>
        <v>0</v>
      </c>
      <c r="AP146" s="309" t="e">
        <f t="shared" si="24"/>
        <v>#DIV/0!</v>
      </c>
      <c r="AQ146" s="82"/>
    </row>
    <row r="147" spans="1:43" ht="13.5" customHeight="1" thickBot="1">
      <c r="A147" s="377"/>
      <c r="B147" s="591"/>
      <c r="C147" s="535"/>
      <c r="D147" s="59" t="s">
        <v>221</v>
      </c>
      <c r="E147" s="245">
        <v>0</v>
      </c>
      <c r="F147" s="245">
        <v>0</v>
      </c>
      <c r="G147" s="437">
        <v>0</v>
      </c>
      <c r="H147" s="406">
        <f t="shared" si="23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25"/>
        <v>0</v>
      </c>
      <c r="AO147" s="249">
        <f t="shared" si="12"/>
        <v>0</v>
      </c>
      <c r="AP147" s="309" t="e">
        <f t="shared" si="24"/>
        <v>#DIV/0!</v>
      </c>
      <c r="AQ147" s="82"/>
    </row>
    <row r="148" spans="1:43" ht="13.5" customHeight="1" thickBot="1">
      <c r="A148" s="377"/>
      <c r="B148" s="591"/>
      <c r="C148" s="535"/>
      <c r="D148" s="59" t="s">
        <v>222</v>
      </c>
      <c r="E148" s="245">
        <v>0</v>
      </c>
      <c r="F148" s="245">
        <v>0</v>
      </c>
      <c r="G148" s="437">
        <v>0</v>
      </c>
      <c r="H148" s="406">
        <f t="shared" si="23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25"/>
        <v>0</v>
      </c>
      <c r="AO148" s="249">
        <f t="shared" si="12"/>
        <v>0</v>
      </c>
      <c r="AP148" s="309" t="e">
        <f t="shared" si="24"/>
        <v>#DIV/0!</v>
      </c>
      <c r="AQ148" s="82"/>
    </row>
    <row r="149" spans="1:43" ht="13.5" customHeight="1" thickBot="1">
      <c r="A149" s="377"/>
      <c r="B149" s="591"/>
      <c r="C149" s="535"/>
      <c r="D149" s="59" t="s">
        <v>223</v>
      </c>
      <c r="E149" s="245">
        <v>0</v>
      </c>
      <c r="F149" s="245">
        <v>0</v>
      </c>
      <c r="G149" s="437">
        <v>0</v>
      </c>
      <c r="H149" s="406">
        <f t="shared" si="23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25"/>
        <v>0</v>
      </c>
      <c r="AO149" s="249">
        <f t="shared" si="12"/>
        <v>0</v>
      </c>
      <c r="AP149" s="309" t="e">
        <f t="shared" si="24"/>
        <v>#DIV/0!</v>
      </c>
      <c r="AQ149" s="82"/>
    </row>
    <row r="150" spans="1:43" ht="13.5" customHeight="1" thickBot="1">
      <c r="A150" s="377"/>
      <c r="B150" s="591"/>
      <c r="C150" s="535"/>
      <c r="D150" s="59" t="s">
        <v>224</v>
      </c>
      <c r="E150" s="245">
        <v>0</v>
      </c>
      <c r="F150" s="245">
        <v>0</v>
      </c>
      <c r="G150" s="437">
        <v>0</v>
      </c>
      <c r="H150" s="406">
        <f t="shared" si="23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25"/>
        <v>0</v>
      </c>
      <c r="AO150" s="249">
        <f t="shared" si="12"/>
        <v>0</v>
      </c>
      <c r="AP150" s="309" t="e">
        <f t="shared" si="24"/>
        <v>#DIV/0!</v>
      </c>
      <c r="AQ150" s="82"/>
    </row>
    <row r="151" spans="1:43" ht="13.5" customHeight="1" thickBot="1">
      <c r="A151" s="377"/>
      <c r="B151" s="591"/>
      <c r="C151" s="535"/>
      <c r="D151" s="59" t="s">
        <v>225</v>
      </c>
      <c r="E151" s="245">
        <v>0</v>
      </c>
      <c r="F151" s="245">
        <v>0</v>
      </c>
      <c r="G151" s="437">
        <v>0</v>
      </c>
      <c r="H151" s="406">
        <f t="shared" si="23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25"/>
        <v>0</v>
      </c>
      <c r="AO151" s="249">
        <f t="shared" si="12"/>
        <v>0</v>
      </c>
      <c r="AP151" s="309" t="e">
        <f t="shared" si="24"/>
        <v>#DIV/0!</v>
      </c>
      <c r="AQ151" s="82"/>
    </row>
    <row r="152" spans="1:43" ht="13.5" customHeight="1" thickBot="1">
      <c r="A152" s="377"/>
      <c r="B152" s="591"/>
      <c r="C152" s="535"/>
      <c r="D152" s="59" t="s">
        <v>226</v>
      </c>
      <c r="E152" s="245">
        <v>0</v>
      </c>
      <c r="F152" s="245">
        <v>0</v>
      </c>
      <c r="G152" s="437">
        <v>0</v>
      </c>
      <c r="H152" s="406">
        <f t="shared" si="23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25"/>
        <v>0</v>
      </c>
      <c r="AO152" s="249">
        <f t="shared" si="12"/>
        <v>0</v>
      </c>
      <c r="AP152" s="309" t="e">
        <f t="shared" si="24"/>
        <v>#DIV/0!</v>
      </c>
      <c r="AQ152" s="82"/>
    </row>
    <row r="153" spans="1:43" ht="13.5" customHeight="1" thickBot="1">
      <c r="A153" s="377"/>
      <c r="B153" s="591"/>
      <c r="C153" s="535"/>
      <c r="D153" s="59" t="s">
        <v>227</v>
      </c>
      <c r="E153" s="245">
        <v>0</v>
      </c>
      <c r="F153" s="245">
        <v>0</v>
      </c>
      <c r="G153" s="437">
        <v>0</v>
      </c>
      <c r="H153" s="406">
        <f t="shared" si="23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25"/>
        <v>0</v>
      </c>
      <c r="AO153" s="249">
        <f t="shared" si="12"/>
        <v>0</v>
      </c>
      <c r="AP153" s="309" t="e">
        <f t="shared" si="24"/>
        <v>#DIV/0!</v>
      </c>
      <c r="AQ153" s="82"/>
    </row>
    <row r="154" spans="1:43" ht="13.5" customHeight="1" thickBot="1">
      <c r="A154" s="377"/>
      <c r="B154" s="591"/>
      <c r="C154" s="535"/>
      <c r="D154" s="59" t="s">
        <v>228</v>
      </c>
      <c r="E154" s="245">
        <v>0</v>
      </c>
      <c r="F154" s="245">
        <v>0</v>
      </c>
      <c r="G154" s="437">
        <v>0</v>
      </c>
      <c r="H154" s="406">
        <f t="shared" si="23"/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25"/>
        <v>0</v>
      </c>
      <c r="AO154" s="249">
        <f t="shared" si="12"/>
        <v>0</v>
      </c>
      <c r="AP154" s="309" t="e">
        <f t="shared" si="24"/>
        <v>#DIV/0!</v>
      </c>
      <c r="AQ154" s="82"/>
    </row>
    <row r="155" spans="1:43" ht="13.5" customHeight="1" thickBot="1">
      <c r="A155" s="377"/>
      <c r="B155" s="591"/>
      <c r="C155" s="535"/>
      <c r="D155" s="59" t="s">
        <v>229</v>
      </c>
      <c r="E155" s="245">
        <v>0</v>
      </c>
      <c r="F155" s="245">
        <v>0</v>
      </c>
      <c r="G155" s="437">
        <v>0</v>
      </c>
      <c r="H155" s="406">
        <f t="shared" ref="H155:H177" si="26">E155+F155+G155</f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25"/>
        <v>0</v>
      </c>
      <c r="AO155" s="249">
        <f t="shared" si="12"/>
        <v>0</v>
      </c>
      <c r="AP155" s="309" t="e">
        <f t="shared" ref="AP155:AP177" si="27">AN155/H155</f>
        <v>#DIV/0!</v>
      </c>
      <c r="AQ155" s="82"/>
    </row>
    <row r="156" spans="1:43" ht="13.5" customHeight="1" thickBot="1">
      <c r="A156" s="377"/>
      <c r="B156" s="591"/>
      <c r="C156" s="535"/>
      <c r="D156" s="59" t="s">
        <v>230</v>
      </c>
      <c r="E156" s="245">
        <v>0</v>
      </c>
      <c r="F156" s="245">
        <v>0</v>
      </c>
      <c r="G156" s="437">
        <v>0</v>
      </c>
      <c r="H156" s="406">
        <f t="shared" si="26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25"/>
        <v>0</v>
      </c>
      <c r="AO156" s="249">
        <f t="shared" si="12"/>
        <v>0</v>
      </c>
      <c r="AP156" s="309" t="e">
        <f t="shared" si="27"/>
        <v>#DIV/0!</v>
      </c>
      <c r="AQ156" s="82"/>
    </row>
    <row r="157" spans="1:43" ht="13.5" customHeight="1" thickBot="1">
      <c r="A157" s="377"/>
      <c r="B157" s="591"/>
      <c r="C157" s="535"/>
      <c r="D157" s="59" t="s">
        <v>231</v>
      </c>
      <c r="E157" s="245">
        <v>0</v>
      </c>
      <c r="F157" s="245">
        <v>0</v>
      </c>
      <c r="G157" s="437">
        <v>0</v>
      </c>
      <c r="H157" s="406">
        <f t="shared" si="26"/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25"/>
        <v>0</v>
      </c>
      <c r="AO157" s="249">
        <f t="shared" si="12"/>
        <v>0</v>
      </c>
      <c r="AP157" s="309" t="e">
        <f t="shared" si="27"/>
        <v>#DIV/0!</v>
      </c>
      <c r="AQ157" s="82"/>
    </row>
    <row r="158" spans="1:43" ht="13.5" customHeight="1" thickBot="1">
      <c r="A158" s="377"/>
      <c r="B158" s="591"/>
      <c r="C158" s="535"/>
      <c r="D158" s="59" t="s">
        <v>232</v>
      </c>
      <c r="E158" s="245">
        <v>0</v>
      </c>
      <c r="F158" s="245">
        <v>0</v>
      </c>
      <c r="G158" s="437">
        <v>0</v>
      </c>
      <c r="H158" s="406">
        <f t="shared" si="26"/>
        <v>0</v>
      </c>
      <c r="I158" s="53"/>
      <c r="J158" s="59"/>
      <c r="K158" s="59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70">
        <f t="shared" si="25"/>
        <v>0</v>
      </c>
      <c r="AO158" s="249">
        <f t="shared" si="12"/>
        <v>0</v>
      </c>
      <c r="AP158" s="309" t="e">
        <f t="shared" si="27"/>
        <v>#DIV/0!</v>
      </c>
      <c r="AQ158" s="82"/>
    </row>
    <row r="159" spans="1:43" ht="13.5" customHeight="1" thickBot="1">
      <c r="A159" s="377"/>
      <c r="B159" s="591"/>
      <c r="C159" s="530"/>
      <c r="D159" s="23" t="s">
        <v>233</v>
      </c>
      <c r="E159" s="251">
        <v>0</v>
      </c>
      <c r="F159" s="251">
        <v>0</v>
      </c>
      <c r="G159" s="69">
        <v>0</v>
      </c>
      <c r="H159" s="407">
        <f t="shared" si="26"/>
        <v>0</v>
      </c>
      <c r="I159" s="8"/>
      <c r="J159" s="23"/>
      <c r="K159" s="2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>
        <v>1</v>
      </c>
      <c r="AE159" s="43"/>
      <c r="AF159" s="43"/>
      <c r="AG159" s="43"/>
      <c r="AH159" s="43"/>
      <c r="AI159" s="43"/>
      <c r="AJ159" s="43"/>
      <c r="AK159" s="43"/>
      <c r="AL159" s="43"/>
      <c r="AM159" s="43"/>
      <c r="AN159" s="65">
        <f t="shared" si="25"/>
        <v>1</v>
      </c>
      <c r="AO159" s="255">
        <f t="shared" si="12"/>
        <v>1</v>
      </c>
      <c r="AP159" s="309" t="e">
        <f t="shared" si="27"/>
        <v>#DIV/0!</v>
      </c>
      <c r="AQ159" s="82"/>
    </row>
    <row r="160" spans="1:43" ht="13.5" thickBot="1">
      <c r="A160" s="377"/>
      <c r="B160" s="591"/>
      <c r="C160" s="529" t="s">
        <v>215</v>
      </c>
      <c r="D160" s="22" t="s">
        <v>243</v>
      </c>
      <c r="E160" s="270">
        <v>0</v>
      </c>
      <c r="F160" s="270">
        <v>0</v>
      </c>
      <c r="G160" s="436">
        <v>0</v>
      </c>
      <c r="H160" s="405">
        <f t="shared" si="26"/>
        <v>0</v>
      </c>
      <c r="I160" s="10"/>
      <c r="J160" s="22"/>
      <c r="K160" s="22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67">
        <f t="shared" si="25"/>
        <v>0</v>
      </c>
      <c r="AO160" s="261">
        <f t="shared" si="12"/>
        <v>0</v>
      </c>
      <c r="AP160" s="309" t="e">
        <f t="shared" si="27"/>
        <v>#DIV/0!</v>
      </c>
      <c r="AQ160" s="82"/>
    </row>
    <row r="161" spans="1:43" ht="13.5" thickBot="1">
      <c r="A161" s="377"/>
      <c r="B161" s="591"/>
      <c r="C161" s="535"/>
      <c r="D161" s="59" t="s">
        <v>244</v>
      </c>
      <c r="E161" s="245">
        <v>0</v>
      </c>
      <c r="F161" s="245">
        <v>0</v>
      </c>
      <c r="G161" s="437">
        <v>0</v>
      </c>
      <c r="H161" s="406">
        <f t="shared" si="26"/>
        <v>0</v>
      </c>
      <c r="I161" s="53"/>
      <c r="J161" s="59"/>
      <c r="K161" s="59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70">
        <f t="shared" si="25"/>
        <v>0</v>
      </c>
      <c r="AO161" s="249">
        <f t="shared" si="12"/>
        <v>0</v>
      </c>
      <c r="AP161" s="309" t="e">
        <f t="shared" si="27"/>
        <v>#DIV/0!</v>
      </c>
      <c r="AQ161" s="82"/>
    </row>
    <row r="162" spans="1:43" ht="13.5" thickBot="1">
      <c r="A162" s="377"/>
      <c r="B162" s="591"/>
      <c r="C162" s="535"/>
      <c r="D162" s="59" t="s">
        <v>245</v>
      </c>
      <c r="E162" s="245">
        <v>0</v>
      </c>
      <c r="F162" s="245">
        <v>0</v>
      </c>
      <c r="G162" s="437">
        <v>0</v>
      </c>
      <c r="H162" s="406">
        <f t="shared" si="26"/>
        <v>0</v>
      </c>
      <c r="I162" s="53"/>
      <c r="J162" s="59"/>
      <c r="K162" s="59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70">
        <f t="shared" si="25"/>
        <v>0</v>
      </c>
      <c r="AO162" s="249">
        <f t="shared" si="12"/>
        <v>0</v>
      </c>
      <c r="AP162" s="309" t="e">
        <f t="shared" si="27"/>
        <v>#DIV/0!</v>
      </c>
      <c r="AQ162" s="82"/>
    </row>
    <row r="163" spans="1:43" ht="13.5" thickBot="1">
      <c r="A163" s="377"/>
      <c r="B163" s="592"/>
      <c r="C163" s="530"/>
      <c r="D163" s="23" t="s">
        <v>246</v>
      </c>
      <c r="E163" s="251">
        <v>0</v>
      </c>
      <c r="F163" s="251">
        <v>0</v>
      </c>
      <c r="G163" s="69">
        <v>0</v>
      </c>
      <c r="H163" s="407">
        <f t="shared" si="26"/>
        <v>0</v>
      </c>
      <c r="I163" s="8"/>
      <c r="J163" s="23"/>
      <c r="K163" s="2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65">
        <f t="shared" si="25"/>
        <v>0</v>
      </c>
      <c r="AO163" s="255">
        <f t="shared" si="12"/>
        <v>0</v>
      </c>
      <c r="AP163" s="309" t="e">
        <f t="shared" si="27"/>
        <v>#DIV/0!</v>
      </c>
      <c r="AQ163" s="82"/>
    </row>
    <row r="164" spans="1:43" ht="15.75" hidden="1" customHeight="1" thickBot="1">
      <c r="A164" s="377"/>
      <c r="B164" s="590" t="s">
        <v>61</v>
      </c>
      <c r="C164" s="532" t="s">
        <v>236</v>
      </c>
      <c r="D164" s="77" t="s">
        <v>237</v>
      </c>
      <c r="E164" s="257">
        <v>0</v>
      </c>
      <c r="F164" s="257">
        <v>0</v>
      </c>
      <c r="G164" s="438">
        <v>0</v>
      </c>
      <c r="H164" s="439">
        <f t="shared" si="26"/>
        <v>0</v>
      </c>
      <c r="I164" s="4"/>
      <c r="J164" s="77"/>
      <c r="K164" s="77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66">
        <f t="shared" si="25"/>
        <v>0</v>
      </c>
      <c r="AO164" s="242">
        <f t="shared" si="12"/>
        <v>0</v>
      </c>
      <c r="AP164" s="309" t="e">
        <f t="shared" si="27"/>
        <v>#DIV/0!</v>
      </c>
      <c r="AQ164" s="82"/>
    </row>
    <row r="165" spans="1:43" ht="13.5" hidden="1" thickBot="1">
      <c r="A165" s="377"/>
      <c r="B165" s="592"/>
      <c r="C165" s="530"/>
      <c r="D165" s="23" t="s">
        <v>238</v>
      </c>
      <c r="E165" s="251">
        <v>0</v>
      </c>
      <c r="F165" s="251">
        <v>0</v>
      </c>
      <c r="G165" s="69">
        <v>0</v>
      </c>
      <c r="H165" s="407">
        <f t="shared" si="26"/>
        <v>0</v>
      </c>
      <c r="I165" s="8"/>
      <c r="J165" s="23"/>
      <c r="K165" s="2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65">
        <f t="shared" si="25"/>
        <v>0</v>
      </c>
      <c r="AO165" s="255">
        <f t="shared" si="12"/>
        <v>0</v>
      </c>
      <c r="AP165" s="309" t="e">
        <f t="shared" si="27"/>
        <v>#DIV/0!</v>
      </c>
      <c r="AQ165" s="82"/>
    </row>
    <row r="166" spans="1:43" ht="15.75" hidden="1" thickBot="1">
      <c r="A166" s="377"/>
      <c r="B166" s="499" t="s">
        <v>61</v>
      </c>
      <c r="C166" s="529" t="s">
        <v>255</v>
      </c>
      <c r="D166" s="22" t="s">
        <v>256</v>
      </c>
      <c r="E166" s="270">
        <v>0</v>
      </c>
      <c r="F166" s="270">
        <v>0</v>
      </c>
      <c r="G166" s="436">
        <v>0</v>
      </c>
      <c r="H166" s="405">
        <f t="shared" si="26"/>
        <v>0</v>
      </c>
      <c r="I166" s="10"/>
      <c r="J166" s="22"/>
      <c r="K166" s="22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67">
        <f t="shared" si="25"/>
        <v>0</v>
      </c>
      <c r="AO166" s="261">
        <f t="shared" si="12"/>
        <v>0</v>
      </c>
      <c r="AP166" s="309" t="e">
        <f t="shared" si="27"/>
        <v>#DIV/0!</v>
      </c>
      <c r="AQ166" s="82"/>
    </row>
    <row r="167" spans="1:43" ht="15.75" hidden="1" thickBot="1">
      <c r="A167" s="377"/>
      <c r="B167" s="500"/>
      <c r="C167" s="535"/>
      <c r="D167" s="59" t="s">
        <v>257</v>
      </c>
      <c r="E167" s="245">
        <v>0</v>
      </c>
      <c r="F167" s="245">
        <v>0</v>
      </c>
      <c r="G167" s="437">
        <v>0</v>
      </c>
      <c r="H167" s="406">
        <f t="shared" si="26"/>
        <v>0</v>
      </c>
      <c r="I167" s="53"/>
      <c r="J167" s="59"/>
      <c r="K167" s="59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70">
        <f t="shared" si="25"/>
        <v>0</v>
      </c>
      <c r="AO167" s="249">
        <f t="shared" si="12"/>
        <v>0</v>
      </c>
      <c r="AP167" s="309" t="e">
        <f t="shared" si="27"/>
        <v>#DIV/0!</v>
      </c>
      <c r="AQ167" s="82"/>
    </row>
    <row r="168" spans="1:43" ht="15.75" hidden="1" thickBot="1">
      <c r="A168" s="377"/>
      <c r="B168" s="500"/>
      <c r="C168" s="535"/>
      <c r="D168" s="59" t="s">
        <v>258</v>
      </c>
      <c r="E168" s="245">
        <v>0</v>
      </c>
      <c r="F168" s="245">
        <v>0</v>
      </c>
      <c r="G168" s="437">
        <v>0</v>
      </c>
      <c r="H168" s="406">
        <f t="shared" si="26"/>
        <v>0</v>
      </c>
      <c r="I168" s="53"/>
      <c r="J168" s="59"/>
      <c r="K168" s="59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70">
        <f t="shared" si="25"/>
        <v>0</v>
      </c>
      <c r="AO168" s="249">
        <f t="shared" si="12"/>
        <v>0</v>
      </c>
      <c r="AP168" s="309" t="e">
        <f t="shared" si="27"/>
        <v>#DIV/0!</v>
      </c>
      <c r="AQ168" s="82"/>
    </row>
    <row r="169" spans="1:43" ht="15.75" hidden="1" thickBot="1">
      <c r="A169" s="377"/>
      <c r="B169" s="501"/>
      <c r="C169" s="530"/>
      <c r="D169" s="23" t="s">
        <v>259</v>
      </c>
      <c r="E169" s="251">
        <v>0</v>
      </c>
      <c r="F169" s="251">
        <v>0</v>
      </c>
      <c r="G169" s="69">
        <v>0</v>
      </c>
      <c r="H169" s="407">
        <v>0</v>
      </c>
      <c r="I169" s="8"/>
      <c r="J169" s="23"/>
      <c r="K169" s="2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65">
        <f t="shared" si="25"/>
        <v>0</v>
      </c>
      <c r="AO169" s="255">
        <f t="shared" si="12"/>
        <v>0</v>
      </c>
      <c r="AP169" s="309" t="e">
        <f t="shared" si="27"/>
        <v>#DIV/0!</v>
      </c>
      <c r="AQ169" s="82"/>
    </row>
    <row r="170" spans="1:43" ht="15.75" hidden="1" thickBot="1">
      <c r="A170" s="377"/>
      <c r="B170" s="521" t="s">
        <v>61</v>
      </c>
      <c r="C170" s="529" t="s">
        <v>262</v>
      </c>
      <c r="D170" s="186" t="s">
        <v>263</v>
      </c>
      <c r="E170" s="257">
        <v>0</v>
      </c>
      <c r="F170" s="257">
        <v>0</v>
      </c>
      <c r="G170" s="438">
        <v>0</v>
      </c>
      <c r="H170" s="439">
        <f t="shared" si="26"/>
        <v>0</v>
      </c>
      <c r="I170" s="4"/>
      <c r="J170" s="77"/>
      <c r="K170" s="77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66">
        <f t="shared" ref="AN170:AN177" si="28">SUM(I170:AM170)</f>
        <v>0</v>
      </c>
      <c r="AO170" s="242">
        <f t="shared" si="12"/>
        <v>0</v>
      </c>
      <c r="AP170" s="274" t="e">
        <f t="shared" si="27"/>
        <v>#DIV/0!</v>
      </c>
      <c r="AQ170" s="22"/>
    </row>
    <row r="171" spans="1:43" ht="15.75" hidden="1" thickBot="1">
      <c r="A171" s="377"/>
      <c r="B171" s="519"/>
      <c r="C171" s="535"/>
      <c r="D171" s="185" t="s">
        <v>264</v>
      </c>
      <c r="E171" s="245">
        <v>0</v>
      </c>
      <c r="F171" s="245">
        <v>0</v>
      </c>
      <c r="G171" s="437">
        <v>0</v>
      </c>
      <c r="H171" s="406">
        <f t="shared" si="26"/>
        <v>0</v>
      </c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70">
        <f t="shared" si="28"/>
        <v>0</v>
      </c>
      <c r="AO171" s="249">
        <f t="shared" si="12"/>
        <v>0</v>
      </c>
      <c r="AP171" s="250" t="e">
        <f t="shared" si="27"/>
        <v>#DIV/0!</v>
      </c>
      <c r="AQ171" s="59"/>
    </row>
    <row r="172" spans="1:43" ht="15.75" hidden="1" thickBot="1">
      <c r="A172" s="377"/>
      <c r="B172" s="519"/>
      <c r="C172" s="535"/>
      <c r="D172" s="185" t="s">
        <v>265</v>
      </c>
      <c r="E172" s="245">
        <v>0</v>
      </c>
      <c r="F172" s="245">
        <v>0</v>
      </c>
      <c r="G172" s="437">
        <v>0</v>
      </c>
      <c r="H172" s="406">
        <f t="shared" si="26"/>
        <v>0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70">
        <f t="shared" si="28"/>
        <v>0</v>
      </c>
      <c r="AO172" s="249">
        <f t="shared" si="12"/>
        <v>0</v>
      </c>
      <c r="AP172" s="250" t="e">
        <f t="shared" si="27"/>
        <v>#DIV/0!</v>
      </c>
      <c r="AQ172" s="59"/>
    </row>
    <row r="173" spans="1:43" ht="15.75" hidden="1" thickBot="1">
      <c r="A173" s="377"/>
      <c r="B173" s="519"/>
      <c r="C173" s="535"/>
      <c r="D173" s="185" t="s">
        <v>266</v>
      </c>
      <c r="E173" s="245">
        <v>0</v>
      </c>
      <c r="F173" s="245">
        <v>0</v>
      </c>
      <c r="G173" s="437">
        <v>0</v>
      </c>
      <c r="H173" s="406">
        <f t="shared" si="26"/>
        <v>0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70">
        <f t="shared" si="28"/>
        <v>0</v>
      </c>
      <c r="AO173" s="249">
        <f t="shared" si="12"/>
        <v>0</v>
      </c>
      <c r="AP173" s="250" t="e">
        <f t="shared" si="27"/>
        <v>#DIV/0!</v>
      </c>
      <c r="AQ173" s="59"/>
    </row>
    <row r="174" spans="1:43" ht="15.75" hidden="1" thickBot="1">
      <c r="A174" s="377"/>
      <c r="B174" s="519"/>
      <c r="C174" s="535"/>
      <c r="D174" s="185" t="s">
        <v>268</v>
      </c>
      <c r="E174" s="245">
        <v>0</v>
      </c>
      <c r="F174" s="245">
        <v>0</v>
      </c>
      <c r="G174" s="437">
        <v>0</v>
      </c>
      <c r="H174" s="406">
        <f t="shared" si="26"/>
        <v>0</v>
      </c>
      <c r="I174" s="53"/>
      <c r="J174" s="59"/>
      <c r="K174" s="59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70">
        <f t="shared" si="28"/>
        <v>0</v>
      </c>
      <c r="AO174" s="249">
        <f t="shared" si="12"/>
        <v>0</v>
      </c>
      <c r="AP174" s="250" t="e">
        <f t="shared" si="27"/>
        <v>#DIV/0!</v>
      </c>
      <c r="AQ174" s="59"/>
    </row>
    <row r="175" spans="1:43" ht="15.75" hidden="1" thickBot="1">
      <c r="A175" s="377"/>
      <c r="B175" s="519"/>
      <c r="C175" s="535"/>
      <c r="D175" s="185" t="s">
        <v>267</v>
      </c>
      <c r="E175" s="245">
        <v>0</v>
      </c>
      <c r="F175" s="245">
        <v>0</v>
      </c>
      <c r="G175" s="437">
        <v>0</v>
      </c>
      <c r="H175" s="406">
        <f t="shared" si="26"/>
        <v>0</v>
      </c>
      <c r="I175" s="53"/>
      <c r="J175" s="59"/>
      <c r="K175" s="59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70">
        <f t="shared" si="28"/>
        <v>0</v>
      </c>
      <c r="AO175" s="249">
        <f t="shared" si="12"/>
        <v>0</v>
      </c>
      <c r="AP175" s="250" t="e">
        <f t="shared" si="27"/>
        <v>#DIV/0!</v>
      </c>
      <c r="AQ175" s="59"/>
    </row>
    <row r="176" spans="1:43" ht="15.75" hidden="1" thickBot="1">
      <c r="A176" s="377"/>
      <c r="B176" s="519"/>
      <c r="C176" s="535"/>
      <c r="D176" s="185" t="s">
        <v>269</v>
      </c>
      <c r="E176" s="245">
        <v>0</v>
      </c>
      <c r="F176" s="245">
        <v>0</v>
      </c>
      <c r="G176" s="437">
        <v>0</v>
      </c>
      <c r="H176" s="406">
        <f t="shared" si="26"/>
        <v>0</v>
      </c>
      <c r="I176" s="53"/>
      <c r="J176" s="59"/>
      <c r="K176" s="59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70">
        <f t="shared" si="28"/>
        <v>0</v>
      </c>
      <c r="AO176" s="249">
        <f t="shared" si="12"/>
        <v>0</v>
      </c>
      <c r="AP176" s="250" t="e">
        <f t="shared" si="27"/>
        <v>#DIV/0!</v>
      </c>
      <c r="AQ176" s="59"/>
    </row>
    <row r="177" spans="1:43" ht="15.75" hidden="1" thickBot="1">
      <c r="A177" s="377"/>
      <c r="B177" s="520"/>
      <c r="C177" s="530"/>
      <c r="D177" s="187" t="s">
        <v>270</v>
      </c>
      <c r="E177" s="251">
        <v>0</v>
      </c>
      <c r="F177" s="251">
        <v>0</v>
      </c>
      <c r="G177" s="69">
        <v>0</v>
      </c>
      <c r="H177" s="407">
        <f t="shared" si="26"/>
        <v>0</v>
      </c>
      <c r="I177" s="8"/>
      <c r="J177" s="23"/>
      <c r="K177" s="2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65">
        <f t="shared" si="28"/>
        <v>0</v>
      </c>
      <c r="AO177" s="255">
        <f t="shared" si="12"/>
        <v>0</v>
      </c>
      <c r="AP177" s="256" t="e">
        <f t="shared" si="27"/>
        <v>#DIV/0!</v>
      </c>
      <c r="AQ177" s="23"/>
    </row>
    <row r="178" spans="1:43" ht="24" customHeight="1" thickBot="1">
      <c r="A178" s="574" t="s">
        <v>123</v>
      </c>
      <c r="B178" s="575"/>
      <c r="C178" s="575"/>
      <c r="D178" s="576"/>
      <c r="E178" s="368">
        <f>SUM(E91:E112)</f>
        <v>0</v>
      </c>
      <c r="F178" s="369">
        <f t="shared" ref="F178" si="29">SUM(F91:F111)</f>
        <v>0</v>
      </c>
      <c r="G178" s="369">
        <f>SUM(G91:G169)</f>
        <v>0</v>
      </c>
      <c r="H178" s="369">
        <f>SUM(H91:H165)</f>
        <v>0</v>
      </c>
      <c r="I178" s="369">
        <f t="shared" ref="I178:AO178" si="30">SUM(I91:I165)</f>
        <v>0</v>
      </c>
      <c r="J178" s="369">
        <f t="shared" si="30"/>
        <v>0</v>
      </c>
      <c r="K178" s="369">
        <f t="shared" si="30"/>
        <v>0</v>
      </c>
      <c r="L178" s="369">
        <f t="shared" si="30"/>
        <v>0</v>
      </c>
      <c r="M178" s="369">
        <f t="shared" si="30"/>
        <v>0</v>
      </c>
      <c r="N178" s="369">
        <f t="shared" si="30"/>
        <v>0</v>
      </c>
      <c r="O178" s="369">
        <f t="shared" si="30"/>
        <v>0</v>
      </c>
      <c r="P178" s="369">
        <f t="shared" si="30"/>
        <v>0</v>
      </c>
      <c r="Q178" s="369">
        <f t="shared" si="30"/>
        <v>0</v>
      </c>
      <c r="R178" s="369">
        <f t="shared" si="30"/>
        <v>0</v>
      </c>
      <c r="S178" s="369">
        <f t="shared" si="30"/>
        <v>0</v>
      </c>
      <c r="T178" s="369">
        <f t="shared" si="30"/>
        <v>0</v>
      </c>
      <c r="U178" s="369">
        <f t="shared" si="30"/>
        <v>0</v>
      </c>
      <c r="V178" s="369">
        <f t="shared" si="30"/>
        <v>0</v>
      </c>
      <c r="W178" s="369">
        <f t="shared" si="30"/>
        <v>0</v>
      </c>
      <c r="X178" s="369">
        <f t="shared" si="30"/>
        <v>0</v>
      </c>
      <c r="Y178" s="369">
        <f t="shared" si="30"/>
        <v>0</v>
      </c>
      <c r="Z178" s="369">
        <f t="shared" si="30"/>
        <v>0</v>
      </c>
      <c r="AA178" s="369">
        <f t="shared" si="30"/>
        <v>0</v>
      </c>
      <c r="AB178" s="369">
        <f t="shared" si="30"/>
        <v>0</v>
      </c>
      <c r="AC178" s="369">
        <f t="shared" si="30"/>
        <v>0</v>
      </c>
      <c r="AD178" s="369">
        <f>SUM(AD91:AD177)</f>
        <v>1</v>
      </c>
      <c r="AE178" s="369">
        <f t="shared" ref="AE178:AK178" si="31">SUM(AE91:AE177)</f>
        <v>0</v>
      </c>
      <c r="AF178" s="369">
        <f t="shared" si="31"/>
        <v>0</v>
      </c>
      <c r="AG178" s="369">
        <f t="shared" si="31"/>
        <v>0</v>
      </c>
      <c r="AH178" s="369">
        <f t="shared" si="31"/>
        <v>0</v>
      </c>
      <c r="AI178" s="369">
        <f t="shared" si="31"/>
        <v>0</v>
      </c>
      <c r="AJ178" s="369">
        <f t="shared" si="31"/>
        <v>0</v>
      </c>
      <c r="AK178" s="369">
        <f t="shared" si="31"/>
        <v>0</v>
      </c>
      <c r="AL178" s="369">
        <f t="shared" si="30"/>
        <v>0</v>
      </c>
      <c r="AM178" s="369">
        <f t="shared" si="30"/>
        <v>0</v>
      </c>
      <c r="AN178" s="369">
        <f t="shared" si="30"/>
        <v>1</v>
      </c>
      <c r="AO178" s="369">
        <f t="shared" si="30"/>
        <v>1</v>
      </c>
      <c r="AP178" s="295" t="e">
        <f>AN178/H178</f>
        <v>#DIV/0!</v>
      </c>
      <c r="AQ178" s="313"/>
    </row>
    <row r="179" spans="1:43">
      <c r="A179" s="571">
        <v>21</v>
      </c>
      <c r="B179" s="590" t="s">
        <v>119</v>
      </c>
      <c r="C179" s="529" t="s">
        <v>78</v>
      </c>
      <c r="D179" s="22" t="s">
        <v>75</v>
      </c>
      <c r="E179" s="270">
        <v>0</v>
      </c>
      <c r="F179" s="271">
        <v>0</v>
      </c>
      <c r="G179" s="271">
        <v>0</v>
      </c>
      <c r="H179" s="271">
        <f t="shared" ref="H179:H182" si="32">E179+F179+G179</f>
        <v>0</v>
      </c>
      <c r="I179" s="10"/>
      <c r="J179" s="22"/>
      <c r="K179" s="22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302"/>
      <c r="AN179" s="273">
        <f t="shared" si="11"/>
        <v>0</v>
      </c>
      <c r="AO179" s="261">
        <f t="shared" si="12"/>
        <v>0</v>
      </c>
      <c r="AP179" s="274" t="e">
        <f t="shared" ref="AP179:AP182" si="33">AN179/H179</f>
        <v>#DIV/0!</v>
      </c>
      <c r="AQ179" s="22"/>
    </row>
    <row r="180" spans="1:43" ht="13.5" thickBot="1">
      <c r="A180" s="573"/>
      <c r="B180" s="592"/>
      <c r="C180" s="530" t="s">
        <v>79</v>
      </c>
      <c r="D180" s="23" t="s">
        <v>75</v>
      </c>
      <c r="E180" s="251">
        <v>0</v>
      </c>
      <c r="F180" s="252">
        <v>0</v>
      </c>
      <c r="G180" s="252">
        <v>75</v>
      </c>
      <c r="H180" s="252">
        <f t="shared" si="32"/>
        <v>75</v>
      </c>
      <c r="I180" s="8"/>
      <c r="J180" s="23"/>
      <c r="K180" s="2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303"/>
      <c r="AN180" s="254">
        <f t="shared" si="11"/>
        <v>0</v>
      </c>
      <c r="AO180" s="255">
        <f t="shared" ref="AO180:AO182" si="34">AN180-H180</f>
        <v>-75</v>
      </c>
      <c r="AP180" s="256">
        <f t="shared" si="33"/>
        <v>0</v>
      </c>
      <c r="AQ180" s="23"/>
    </row>
    <row r="181" spans="1:43" ht="15.75" thickBot="1">
      <c r="A181" s="377"/>
      <c r="B181" s="384" t="s">
        <v>199</v>
      </c>
      <c r="C181" s="533" t="s">
        <v>200</v>
      </c>
      <c r="D181" s="82" t="s">
        <v>201</v>
      </c>
      <c r="E181" s="251">
        <v>0</v>
      </c>
      <c r="F181" s="251">
        <v>0</v>
      </c>
      <c r="G181" s="276"/>
      <c r="H181" s="276">
        <f t="shared" si="32"/>
        <v>0</v>
      </c>
      <c r="I181" s="71"/>
      <c r="J181" s="378"/>
      <c r="K181" s="378"/>
      <c r="L181" s="379"/>
      <c r="M181" s="379"/>
      <c r="N181" s="379"/>
      <c r="O181" s="379"/>
      <c r="P181" s="379"/>
      <c r="Q181" s="379"/>
      <c r="R181" s="379"/>
      <c r="S181" s="379"/>
      <c r="T181" s="379"/>
      <c r="U181" s="379"/>
      <c r="V181" s="379"/>
      <c r="W181" s="379"/>
      <c r="X181" s="379"/>
      <c r="Y181" s="379"/>
      <c r="Z181" s="379"/>
      <c r="AA181" s="379"/>
      <c r="AB181" s="379"/>
      <c r="AC181" s="379"/>
      <c r="AD181" s="379"/>
      <c r="AE181" s="379"/>
      <c r="AF181" s="379"/>
      <c r="AG181" s="379"/>
      <c r="AH181" s="379"/>
      <c r="AI181" s="379"/>
      <c r="AJ181" s="379"/>
      <c r="AK181" s="379"/>
      <c r="AL181" s="379"/>
      <c r="AM181" s="380"/>
      <c r="AN181" s="278">
        <f t="shared" si="11"/>
        <v>0</v>
      </c>
      <c r="AO181" s="381">
        <f t="shared" si="34"/>
        <v>0</v>
      </c>
      <c r="AP181" s="309" t="e">
        <f t="shared" si="33"/>
        <v>#DIV/0!</v>
      </c>
      <c r="AQ181" s="82"/>
    </row>
    <row r="182" spans="1:43" ht="15.75" thickBot="1">
      <c r="A182" s="377"/>
      <c r="B182" s="473"/>
      <c r="C182" s="474" t="s">
        <v>249</v>
      </c>
      <c r="D182" s="475" t="s">
        <v>250</v>
      </c>
      <c r="E182" s="275"/>
      <c r="F182" s="275"/>
      <c r="G182" s="276">
        <v>0</v>
      </c>
      <c r="H182" s="276">
        <f t="shared" si="32"/>
        <v>0</v>
      </c>
      <c r="I182" s="71"/>
      <c r="J182" s="378"/>
      <c r="K182" s="378"/>
      <c r="L182" s="379"/>
      <c r="M182" s="379"/>
      <c r="N182" s="379"/>
      <c r="O182" s="379"/>
      <c r="P182" s="379"/>
      <c r="Q182" s="379"/>
      <c r="R182" s="379"/>
      <c r="S182" s="379"/>
      <c r="T182" s="379"/>
      <c r="U182" s="379"/>
      <c r="V182" s="379"/>
      <c r="W182" s="379"/>
      <c r="X182" s="379"/>
      <c r="Y182" s="379"/>
      <c r="Z182" s="379"/>
      <c r="AA182" s="379"/>
      <c r="AB182" s="379"/>
      <c r="AC182" s="379"/>
      <c r="AD182" s="379"/>
      <c r="AE182" s="379"/>
      <c r="AF182" s="379"/>
      <c r="AG182" s="379"/>
      <c r="AH182" s="379"/>
      <c r="AI182" s="379"/>
      <c r="AJ182" s="379"/>
      <c r="AK182" s="379"/>
      <c r="AL182" s="379"/>
      <c r="AM182" s="380"/>
      <c r="AN182" s="278">
        <f t="shared" si="11"/>
        <v>0</v>
      </c>
      <c r="AO182" s="381">
        <f t="shared" si="34"/>
        <v>0</v>
      </c>
      <c r="AP182" s="326" t="e">
        <f t="shared" si="33"/>
        <v>#DIV/0!</v>
      </c>
      <c r="AQ182" s="154"/>
    </row>
    <row r="183" spans="1:43" ht="21.75" customHeight="1" thickBot="1">
      <c r="A183" s="568" t="s">
        <v>203</v>
      </c>
      <c r="B183" s="569"/>
      <c r="C183" s="569"/>
      <c r="D183" s="570"/>
      <c r="E183" s="310">
        <f>SUM(E179:E181)</f>
        <v>0</v>
      </c>
      <c r="F183" s="311">
        <f t="shared" ref="F183:AO183" si="35">SUM(F179:F181)</f>
        <v>0</v>
      </c>
      <c r="G183" s="311">
        <f>SUM(G179:G182)</f>
        <v>75</v>
      </c>
      <c r="H183" s="311">
        <f t="shared" si="35"/>
        <v>75</v>
      </c>
      <c r="I183" s="212">
        <f t="shared" si="35"/>
        <v>0</v>
      </c>
      <c r="J183" s="212">
        <f t="shared" si="35"/>
        <v>0</v>
      </c>
      <c r="K183" s="212">
        <f t="shared" si="35"/>
        <v>0</v>
      </c>
      <c r="L183" s="212">
        <f t="shared" si="35"/>
        <v>0</v>
      </c>
      <c r="M183" s="212">
        <f t="shared" si="35"/>
        <v>0</v>
      </c>
      <c r="N183" s="212">
        <f t="shared" si="35"/>
        <v>0</v>
      </c>
      <c r="O183" s="212">
        <f t="shared" si="35"/>
        <v>0</v>
      </c>
      <c r="P183" s="212">
        <f t="shared" si="35"/>
        <v>0</v>
      </c>
      <c r="Q183" s="212">
        <f t="shared" si="35"/>
        <v>0</v>
      </c>
      <c r="R183" s="212">
        <f t="shared" si="35"/>
        <v>0</v>
      </c>
      <c r="S183" s="212">
        <f t="shared" si="35"/>
        <v>0</v>
      </c>
      <c r="T183" s="212">
        <f t="shared" si="35"/>
        <v>0</v>
      </c>
      <c r="U183" s="212">
        <f t="shared" si="35"/>
        <v>0</v>
      </c>
      <c r="V183" s="212">
        <f t="shared" si="35"/>
        <v>0</v>
      </c>
      <c r="W183" s="212">
        <f t="shared" si="35"/>
        <v>0</v>
      </c>
      <c r="X183" s="212">
        <f t="shared" si="35"/>
        <v>0</v>
      </c>
      <c r="Y183" s="212">
        <f t="shared" si="35"/>
        <v>0</v>
      </c>
      <c r="Z183" s="212">
        <f t="shared" si="35"/>
        <v>0</v>
      </c>
      <c r="AA183" s="212">
        <f t="shared" si="35"/>
        <v>0</v>
      </c>
      <c r="AB183" s="212">
        <f t="shared" si="35"/>
        <v>0</v>
      </c>
      <c r="AC183" s="212">
        <f t="shared" si="35"/>
        <v>0</v>
      </c>
      <c r="AD183" s="212">
        <f t="shared" si="35"/>
        <v>0</v>
      </c>
      <c r="AE183" s="212">
        <f t="shared" si="35"/>
        <v>0</v>
      </c>
      <c r="AF183" s="212">
        <f t="shared" si="35"/>
        <v>0</v>
      </c>
      <c r="AG183" s="212">
        <f t="shared" si="35"/>
        <v>0</v>
      </c>
      <c r="AH183" s="212">
        <f t="shared" si="35"/>
        <v>0</v>
      </c>
      <c r="AI183" s="212">
        <f t="shared" si="35"/>
        <v>0</v>
      </c>
      <c r="AJ183" s="212">
        <f t="shared" si="35"/>
        <v>0</v>
      </c>
      <c r="AK183" s="212">
        <f t="shared" si="35"/>
        <v>0</v>
      </c>
      <c r="AL183" s="212">
        <f t="shared" si="35"/>
        <v>0</v>
      </c>
      <c r="AM183" s="319">
        <f t="shared" si="35"/>
        <v>0</v>
      </c>
      <c r="AN183" s="281">
        <f t="shared" si="35"/>
        <v>0</v>
      </c>
      <c r="AO183" s="280">
        <f t="shared" si="35"/>
        <v>-75</v>
      </c>
      <c r="AP183" s="382">
        <f>AN183/H183</f>
        <v>0</v>
      </c>
      <c r="AQ183" s="383"/>
    </row>
    <row r="184" spans="1:43" ht="13.5" hidden="1" thickBot="1">
      <c r="A184" s="566">
        <v>22</v>
      </c>
      <c r="B184" s="591" t="s">
        <v>72</v>
      </c>
      <c r="C184" s="577" t="s">
        <v>54</v>
      </c>
      <c r="D184" s="4" t="s">
        <v>56</v>
      </c>
      <c r="E184" s="257"/>
      <c r="F184" s="258"/>
      <c r="G184" s="258"/>
      <c r="H184" s="258">
        <f t="shared" ref="H184:H192" si="36">E184+F184+G184</f>
        <v>0</v>
      </c>
      <c r="I184" s="4"/>
      <c r="J184" s="77"/>
      <c r="K184" s="77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314"/>
      <c r="AN184" s="320">
        <f t="shared" si="11"/>
        <v>0</v>
      </c>
      <c r="AO184" s="242">
        <f t="shared" ref="AO184:AO192" si="37">AN184-H184</f>
        <v>0</v>
      </c>
      <c r="AP184" s="274" t="e">
        <f t="shared" ref="AP184:AP192" si="38">AN184/H184</f>
        <v>#DIV/0!</v>
      </c>
      <c r="AQ184" s="22"/>
    </row>
    <row r="185" spans="1:43" ht="13.5" hidden="1" thickBot="1">
      <c r="A185" s="577"/>
      <c r="B185" s="591"/>
      <c r="C185" s="578"/>
      <c r="D185" s="53" t="s">
        <v>21</v>
      </c>
      <c r="E185" s="245"/>
      <c r="F185" s="246"/>
      <c r="G185" s="246"/>
      <c r="H185" s="246">
        <f t="shared" si="36"/>
        <v>0</v>
      </c>
      <c r="I185" s="53"/>
      <c r="J185" s="59"/>
      <c r="K185" s="59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84"/>
      <c r="AN185" s="318">
        <f t="shared" si="11"/>
        <v>0</v>
      </c>
      <c r="AO185" s="249">
        <f t="shared" si="37"/>
        <v>0</v>
      </c>
      <c r="AP185" s="250" t="e">
        <f t="shared" si="38"/>
        <v>#DIV/0!</v>
      </c>
      <c r="AQ185" s="59"/>
    </row>
    <row r="186" spans="1:43" ht="13.5" hidden="1" thickBot="1">
      <c r="A186" s="589">
        <v>23</v>
      </c>
      <c r="B186" s="591"/>
      <c r="C186" s="578" t="s">
        <v>55</v>
      </c>
      <c r="D186" s="53" t="s">
        <v>57</v>
      </c>
      <c r="E186" s="245"/>
      <c r="F186" s="246"/>
      <c r="G186" s="246"/>
      <c r="H186" s="246">
        <f t="shared" si="36"/>
        <v>0</v>
      </c>
      <c r="I186" s="53"/>
      <c r="J186" s="59"/>
      <c r="K186" s="59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84"/>
      <c r="AN186" s="318">
        <f t="shared" si="11"/>
        <v>0</v>
      </c>
      <c r="AO186" s="249">
        <f t="shared" si="37"/>
        <v>0</v>
      </c>
      <c r="AP186" s="250" t="e">
        <f t="shared" si="38"/>
        <v>#DIV/0!</v>
      </c>
      <c r="AQ186" s="59"/>
    </row>
    <row r="187" spans="1:43" ht="13.5" hidden="1" thickBot="1">
      <c r="A187" s="566"/>
      <c r="B187" s="591"/>
      <c r="C187" s="578"/>
      <c r="D187" s="53" t="s">
        <v>58</v>
      </c>
      <c r="E187" s="245"/>
      <c r="F187" s="246"/>
      <c r="G187" s="246"/>
      <c r="H187" s="246">
        <f t="shared" si="36"/>
        <v>0</v>
      </c>
      <c r="I187" s="53"/>
      <c r="J187" s="59"/>
      <c r="K187" s="59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84"/>
      <c r="AN187" s="318">
        <f t="shared" si="11"/>
        <v>0</v>
      </c>
      <c r="AO187" s="249">
        <f t="shared" si="37"/>
        <v>0</v>
      </c>
      <c r="AP187" s="250" t="e">
        <f t="shared" si="38"/>
        <v>#DIV/0!</v>
      </c>
      <c r="AQ187" s="59"/>
    </row>
    <row r="188" spans="1:43" ht="13.5" hidden="1" thickBot="1">
      <c r="A188" s="566"/>
      <c r="B188" s="591"/>
      <c r="C188" s="578"/>
      <c r="D188" s="53" t="s">
        <v>59</v>
      </c>
      <c r="E188" s="245"/>
      <c r="F188" s="246"/>
      <c r="G188" s="246"/>
      <c r="H188" s="246">
        <f t="shared" si="36"/>
        <v>0</v>
      </c>
      <c r="I188" s="53"/>
      <c r="J188" s="59"/>
      <c r="K188" s="59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84"/>
      <c r="AN188" s="318">
        <f t="shared" si="11"/>
        <v>0</v>
      </c>
      <c r="AO188" s="249">
        <f t="shared" si="37"/>
        <v>0</v>
      </c>
      <c r="AP188" s="250" t="e">
        <f t="shared" si="38"/>
        <v>#DIV/0!</v>
      </c>
      <c r="AQ188" s="59"/>
    </row>
    <row r="189" spans="1:43" ht="13.5" hidden="1" thickBot="1">
      <c r="A189" s="565"/>
      <c r="B189" s="591"/>
      <c r="C189" s="573"/>
      <c r="D189" s="8" t="s">
        <v>60</v>
      </c>
      <c r="E189" s="251"/>
      <c r="F189" s="252"/>
      <c r="G189" s="252"/>
      <c r="H189" s="252">
        <f t="shared" si="36"/>
        <v>0</v>
      </c>
      <c r="I189" s="8"/>
      <c r="J189" s="23"/>
      <c r="K189" s="2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303"/>
      <c r="AN189" s="254">
        <f t="shared" si="11"/>
        <v>0</v>
      </c>
      <c r="AO189" s="255">
        <f t="shared" si="37"/>
        <v>0</v>
      </c>
      <c r="AP189" s="256" t="e">
        <f t="shared" si="38"/>
        <v>#DIV/0!</v>
      </c>
      <c r="AQ189" s="23"/>
    </row>
    <row r="190" spans="1:43" ht="13.5" hidden="1" thickBot="1">
      <c r="A190" s="567">
        <v>24</v>
      </c>
      <c r="B190" s="591"/>
      <c r="C190" s="577" t="s">
        <v>66</v>
      </c>
      <c r="D190" s="4" t="s">
        <v>56</v>
      </c>
      <c r="E190" s="245"/>
      <c r="F190" s="246"/>
      <c r="G190" s="246"/>
      <c r="H190" s="246">
        <f t="shared" si="36"/>
        <v>0</v>
      </c>
      <c r="I190" s="53"/>
      <c r="J190" s="59"/>
      <c r="K190" s="59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84"/>
      <c r="AN190" s="320">
        <f t="shared" si="11"/>
        <v>0</v>
      </c>
      <c r="AO190" s="261">
        <f t="shared" si="37"/>
        <v>0</v>
      </c>
      <c r="AP190" s="274" t="e">
        <f t="shared" si="38"/>
        <v>#DIV/0!</v>
      </c>
      <c r="AQ190" s="22"/>
    </row>
    <row r="191" spans="1:43" ht="13.5" hidden="1" thickBot="1">
      <c r="A191" s="565"/>
      <c r="B191" s="591"/>
      <c r="C191" s="573"/>
      <c r="D191" s="8" t="s">
        <v>21</v>
      </c>
      <c r="E191" s="251"/>
      <c r="F191" s="252"/>
      <c r="G191" s="252"/>
      <c r="H191" s="252">
        <f t="shared" si="36"/>
        <v>0</v>
      </c>
      <c r="I191" s="8"/>
      <c r="J191" s="23"/>
      <c r="K191" s="2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303"/>
      <c r="AN191" s="254">
        <f t="shared" si="11"/>
        <v>0</v>
      </c>
      <c r="AO191" s="255">
        <f t="shared" si="37"/>
        <v>0</v>
      </c>
      <c r="AP191" s="256" t="e">
        <f t="shared" si="38"/>
        <v>#DIV/0!</v>
      </c>
      <c r="AQ191" s="23"/>
    </row>
    <row r="192" spans="1:43" ht="13.5" hidden="1" thickBot="1">
      <c r="A192" s="533">
        <v>25</v>
      </c>
      <c r="B192" s="592"/>
      <c r="C192" s="533" t="s">
        <v>67</v>
      </c>
      <c r="D192" s="81" t="s">
        <v>57</v>
      </c>
      <c r="E192" s="321"/>
      <c r="F192" s="322"/>
      <c r="G192" s="322"/>
      <c r="H192" s="322">
        <f t="shared" si="36"/>
        <v>0</v>
      </c>
      <c r="I192" s="81"/>
      <c r="J192" s="82"/>
      <c r="K192" s="82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323"/>
      <c r="AN192" s="324">
        <f t="shared" si="11"/>
        <v>0</v>
      </c>
      <c r="AO192" s="325">
        <f t="shared" si="37"/>
        <v>0</v>
      </c>
      <c r="AP192" s="326" t="e">
        <f t="shared" si="38"/>
        <v>#DIV/0!</v>
      </c>
      <c r="AQ192" s="154"/>
    </row>
    <row r="193" spans="1:43" s="96" customFormat="1" ht="18.75" hidden="1" customHeight="1" thickBot="1">
      <c r="A193" s="574" t="s">
        <v>125</v>
      </c>
      <c r="B193" s="575"/>
      <c r="C193" s="575"/>
      <c r="D193" s="576"/>
      <c r="E193" s="327">
        <f>SUM(E184:E192)</f>
        <v>0</v>
      </c>
      <c r="F193" s="328">
        <f t="shared" ref="F193:AO193" si="39">SUM(F184:F192)</f>
        <v>0</v>
      </c>
      <c r="G193" s="328">
        <f t="shared" si="39"/>
        <v>0</v>
      </c>
      <c r="H193" s="328">
        <f t="shared" si="39"/>
        <v>0</v>
      </c>
      <c r="I193" s="103">
        <f t="shared" si="39"/>
        <v>0</v>
      </c>
      <c r="J193" s="103">
        <f t="shared" si="39"/>
        <v>0</v>
      </c>
      <c r="K193" s="103">
        <f t="shared" si="39"/>
        <v>0</v>
      </c>
      <c r="L193" s="103">
        <f t="shared" si="39"/>
        <v>0</v>
      </c>
      <c r="M193" s="103">
        <f t="shared" si="39"/>
        <v>0</v>
      </c>
      <c r="N193" s="103">
        <f t="shared" si="39"/>
        <v>0</v>
      </c>
      <c r="O193" s="103">
        <f t="shared" si="39"/>
        <v>0</v>
      </c>
      <c r="P193" s="103">
        <f t="shared" si="39"/>
        <v>0</v>
      </c>
      <c r="Q193" s="103">
        <f t="shared" si="39"/>
        <v>0</v>
      </c>
      <c r="R193" s="103">
        <f t="shared" si="39"/>
        <v>0</v>
      </c>
      <c r="S193" s="103">
        <f t="shared" si="39"/>
        <v>0</v>
      </c>
      <c r="T193" s="103">
        <f t="shared" si="39"/>
        <v>0</v>
      </c>
      <c r="U193" s="103">
        <f t="shared" si="39"/>
        <v>0</v>
      </c>
      <c r="V193" s="103">
        <f t="shared" si="39"/>
        <v>0</v>
      </c>
      <c r="W193" s="103">
        <f t="shared" si="39"/>
        <v>0</v>
      </c>
      <c r="X193" s="103">
        <f t="shared" si="39"/>
        <v>0</v>
      </c>
      <c r="Y193" s="103">
        <f t="shared" si="39"/>
        <v>0</v>
      </c>
      <c r="Z193" s="103">
        <f t="shared" si="39"/>
        <v>0</v>
      </c>
      <c r="AA193" s="103">
        <f t="shared" si="39"/>
        <v>0</v>
      </c>
      <c r="AB193" s="103">
        <f t="shared" si="39"/>
        <v>0</v>
      </c>
      <c r="AC193" s="103">
        <f t="shared" si="39"/>
        <v>0</v>
      </c>
      <c r="AD193" s="103">
        <f t="shared" si="39"/>
        <v>0</v>
      </c>
      <c r="AE193" s="103">
        <f t="shared" si="39"/>
        <v>0</v>
      </c>
      <c r="AF193" s="103">
        <f t="shared" si="39"/>
        <v>0</v>
      </c>
      <c r="AG193" s="103">
        <f t="shared" si="39"/>
        <v>0</v>
      </c>
      <c r="AH193" s="103">
        <f t="shared" si="39"/>
        <v>0</v>
      </c>
      <c r="AI193" s="103">
        <f t="shared" si="39"/>
        <v>0</v>
      </c>
      <c r="AJ193" s="103">
        <f t="shared" si="39"/>
        <v>0</v>
      </c>
      <c r="AK193" s="103">
        <f t="shared" si="39"/>
        <v>0</v>
      </c>
      <c r="AL193" s="103">
        <f t="shared" si="39"/>
        <v>0</v>
      </c>
      <c r="AM193" s="329">
        <f t="shared" si="39"/>
        <v>0</v>
      </c>
      <c r="AN193" s="330">
        <f t="shared" si="39"/>
        <v>0</v>
      </c>
      <c r="AO193" s="280">
        <f t="shared" si="39"/>
        <v>0</v>
      </c>
      <c r="AP193" s="331" t="e">
        <f>AN193/H193</f>
        <v>#DIV/0!</v>
      </c>
      <c r="AQ193" s="332"/>
    </row>
    <row r="194" spans="1:43" ht="15.75" hidden="1" thickBot="1">
      <c r="A194" s="529">
        <v>11</v>
      </c>
      <c r="B194" s="536"/>
      <c r="C194" s="584" t="s">
        <v>36</v>
      </c>
      <c r="D194" s="10" t="s">
        <v>83</v>
      </c>
      <c r="E194" s="333"/>
      <c r="F194" s="334"/>
      <c r="G194" s="334"/>
      <c r="H194" s="334">
        <f t="shared" ref="H194:H205" si="40">E194+F194+G194</f>
        <v>0</v>
      </c>
      <c r="I194" s="105"/>
      <c r="J194" s="106"/>
      <c r="K194" s="106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335"/>
      <c r="AN194" s="336">
        <f t="shared" si="11"/>
        <v>0</v>
      </c>
      <c r="AO194" s="337">
        <f t="shared" ref="AO194:AO205" si="41">AN194-H194</f>
        <v>0</v>
      </c>
      <c r="AP194" s="274"/>
      <c r="AQ194" s="22"/>
    </row>
    <row r="195" spans="1:43" ht="15.75" hidden="1" thickBot="1">
      <c r="A195" s="535">
        <v>12</v>
      </c>
      <c r="B195" s="537"/>
      <c r="C195" s="583"/>
      <c r="D195" s="53" t="s">
        <v>84</v>
      </c>
      <c r="E195" s="338"/>
      <c r="F195" s="339"/>
      <c r="G195" s="339"/>
      <c r="H195" s="339">
        <f t="shared" si="40"/>
        <v>0</v>
      </c>
      <c r="I195" s="52"/>
      <c r="J195" s="340"/>
      <c r="K195" s="340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/>
      <c r="Y195" s="341"/>
      <c r="Z195" s="341"/>
      <c r="AA195" s="341"/>
      <c r="AB195" s="341"/>
      <c r="AC195" s="341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342"/>
      <c r="AN195" s="343">
        <f t="shared" si="11"/>
        <v>0</v>
      </c>
      <c r="AO195" s="344">
        <f t="shared" si="41"/>
        <v>0</v>
      </c>
      <c r="AP195" s="250"/>
      <c r="AQ195" s="59"/>
    </row>
    <row r="196" spans="1:43" ht="15.75" hidden="1" thickBot="1">
      <c r="A196" s="535">
        <v>13</v>
      </c>
      <c r="B196" s="537"/>
      <c r="C196" s="583"/>
      <c r="D196" s="53" t="s">
        <v>85</v>
      </c>
      <c r="E196" s="338"/>
      <c r="F196" s="339"/>
      <c r="G196" s="339"/>
      <c r="H196" s="339">
        <f t="shared" si="40"/>
        <v>0</v>
      </c>
      <c r="I196" s="52"/>
      <c r="J196" s="340"/>
      <c r="K196" s="340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/>
      <c r="X196" s="341"/>
      <c r="Y196" s="341"/>
      <c r="Z196" s="341"/>
      <c r="AA196" s="341"/>
      <c r="AB196" s="341"/>
      <c r="AC196" s="341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342"/>
      <c r="AN196" s="343">
        <f t="shared" si="11"/>
        <v>0</v>
      </c>
      <c r="AO196" s="344">
        <f t="shared" si="41"/>
        <v>0</v>
      </c>
      <c r="AP196" s="250"/>
      <c r="AQ196" s="59"/>
    </row>
    <row r="197" spans="1:43" ht="15.75" hidden="1" thickBot="1">
      <c r="A197" s="535">
        <v>14</v>
      </c>
      <c r="B197" s="537"/>
      <c r="C197" s="583"/>
      <c r="D197" s="53" t="s">
        <v>86</v>
      </c>
      <c r="E197" s="338"/>
      <c r="F197" s="339"/>
      <c r="G197" s="339"/>
      <c r="H197" s="339">
        <f t="shared" si="40"/>
        <v>0</v>
      </c>
      <c r="I197" s="52"/>
      <c r="J197" s="340"/>
      <c r="K197" s="340"/>
      <c r="L197" s="341"/>
      <c r="M197" s="341"/>
      <c r="N197" s="341"/>
      <c r="O197" s="341"/>
      <c r="P197" s="341"/>
      <c r="Q197" s="341"/>
      <c r="R197" s="341"/>
      <c r="S197" s="341"/>
      <c r="T197" s="341"/>
      <c r="U197" s="341"/>
      <c r="V197" s="341"/>
      <c r="W197" s="341"/>
      <c r="X197" s="341"/>
      <c r="Y197" s="341"/>
      <c r="Z197" s="341"/>
      <c r="AA197" s="341"/>
      <c r="AB197" s="341"/>
      <c r="AC197" s="341"/>
      <c r="AD197" s="341"/>
      <c r="AE197" s="341"/>
      <c r="AF197" s="341"/>
      <c r="AG197" s="341"/>
      <c r="AH197" s="341"/>
      <c r="AI197" s="341"/>
      <c r="AJ197" s="341"/>
      <c r="AK197" s="341"/>
      <c r="AL197" s="341"/>
      <c r="AM197" s="342"/>
      <c r="AN197" s="343">
        <f t="shared" si="11"/>
        <v>0</v>
      </c>
      <c r="AO197" s="344">
        <f t="shared" si="41"/>
        <v>0</v>
      </c>
      <c r="AP197" s="250"/>
      <c r="AQ197" s="59"/>
    </row>
    <row r="198" spans="1:43" ht="15.75" hidden="1" thickBot="1">
      <c r="A198" s="534">
        <v>15</v>
      </c>
      <c r="B198" s="537"/>
      <c r="C198" s="583"/>
      <c r="D198" s="61" t="s">
        <v>87</v>
      </c>
      <c r="E198" s="345"/>
      <c r="F198" s="346"/>
      <c r="G198" s="346"/>
      <c r="H198" s="346">
        <f t="shared" si="40"/>
        <v>0</v>
      </c>
      <c r="I198" s="347"/>
      <c r="J198" s="348"/>
      <c r="K198" s="348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50"/>
      <c r="AN198" s="343">
        <f t="shared" si="11"/>
        <v>0</v>
      </c>
      <c r="AO198" s="344">
        <f t="shared" si="41"/>
        <v>0</v>
      </c>
      <c r="AP198" s="250"/>
      <c r="AQ198" s="59"/>
    </row>
    <row r="199" spans="1:43" ht="15.75" hidden="1" thickBot="1">
      <c r="A199" s="535">
        <v>16</v>
      </c>
      <c r="B199" s="537"/>
      <c r="C199" s="583"/>
      <c r="D199" s="53" t="s">
        <v>88</v>
      </c>
      <c r="E199" s="338"/>
      <c r="F199" s="339"/>
      <c r="G199" s="339"/>
      <c r="H199" s="339">
        <f t="shared" si="40"/>
        <v>0</v>
      </c>
      <c r="I199" s="52"/>
      <c r="J199" s="340"/>
      <c r="K199" s="340"/>
      <c r="L199" s="341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41"/>
      <c r="AE199" s="341"/>
      <c r="AF199" s="341"/>
      <c r="AG199" s="341"/>
      <c r="AH199" s="341"/>
      <c r="AI199" s="341"/>
      <c r="AJ199" s="341"/>
      <c r="AK199" s="341"/>
      <c r="AL199" s="341"/>
      <c r="AM199" s="342"/>
      <c r="AN199" s="343">
        <f t="shared" si="11"/>
        <v>0</v>
      </c>
      <c r="AO199" s="344">
        <f t="shared" si="41"/>
        <v>0</v>
      </c>
      <c r="AP199" s="250"/>
      <c r="AQ199" s="59"/>
    </row>
    <row r="200" spans="1:43" ht="15.75" hidden="1" thickBot="1">
      <c r="A200" s="534">
        <v>17</v>
      </c>
      <c r="B200" s="537"/>
      <c r="C200" s="583"/>
      <c r="D200" s="53" t="s">
        <v>89</v>
      </c>
      <c r="E200" s="338"/>
      <c r="F200" s="339"/>
      <c r="G200" s="339"/>
      <c r="H200" s="339">
        <f t="shared" si="40"/>
        <v>0</v>
      </c>
      <c r="I200" s="52"/>
      <c r="J200" s="340"/>
      <c r="K200" s="340"/>
      <c r="L200" s="341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341"/>
      <c r="AE200" s="341"/>
      <c r="AF200" s="341"/>
      <c r="AG200" s="341"/>
      <c r="AH200" s="341"/>
      <c r="AI200" s="341"/>
      <c r="AJ200" s="341"/>
      <c r="AK200" s="341"/>
      <c r="AL200" s="341"/>
      <c r="AM200" s="342"/>
      <c r="AN200" s="343">
        <f t="shared" si="11"/>
        <v>0</v>
      </c>
      <c r="AO200" s="344">
        <f t="shared" si="41"/>
        <v>0</v>
      </c>
      <c r="AP200" s="250"/>
      <c r="AQ200" s="59"/>
    </row>
    <row r="201" spans="1:43" ht="15.75" hidden="1" thickBot="1">
      <c r="A201" s="535">
        <v>18</v>
      </c>
      <c r="B201" s="537"/>
      <c r="C201" s="583"/>
      <c r="D201" s="53" t="s">
        <v>90</v>
      </c>
      <c r="E201" s="338"/>
      <c r="F201" s="339"/>
      <c r="G201" s="339"/>
      <c r="H201" s="339">
        <f t="shared" si="40"/>
        <v>0</v>
      </c>
      <c r="I201" s="52"/>
      <c r="J201" s="340"/>
      <c r="K201" s="340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341"/>
      <c r="AE201" s="341"/>
      <c r="AF201" s="341"/>
      <c r="AG201" s="341"/>
      <c r="AH201" s="341"/>
      <c r="AI201" s="341"/>
      <c r="AJ201" s="341"/>
      <c r="AK201" s="341"/>
      <c r="AL201" s="341"/>
      <c r="AM201" s="342"/>
      <c r="AN201" s="343">
        <f t="shared" si="11"/>
        <v>0</v>
      </c>
      <c r="AO201" s="344">
        <f t="shared" si="41"/>
        <v>0</v>
      </c>
      <c r="AP201" s="250"/>
      <c r="AQ201" s="59"/>
    </row>
    <row r="202" spans="1:43" ht="15.75" hidden="1" thickBot="1">
      <c r="A202" s="534">
        <v>19</v>
      </c>
      <c r="B202" s="537"/>
      <c r="C202" s="583"/>
      <c r="D202" s="53" t="s">
        <v>91</v>
      </c>
      <c r="E202" s="338"/>
      <c r="F202" s="339"/>
      <c r="G202" s="339"/>
      <c r="H202" s="339">
        <f t="shared" si="40"/>
        <v>0</v>
      </c>
      <c r="I202" s="52"/>
      <c r="J202" s="340"/>
      <c r="K202" s="340"/>
      <c r="L202" s="341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41"/>
      <c r="AC202" s="341"/>
      <c r="AD202" s="341"/>
      <c r="AE202" s="341"/>
      <c r="AF202" s="341"/>
      <c r="AG202" s="341"/>
      <c r="AH202" s="341"/>
      <c r="AI202" s="341"/>
      <c r="AJ202" s="341"/>
      <c r="AK202" s="341"/>
      <c r="AL202" s="341"/>
      <c r="AM202" s="342"/>
      <c r="AN202" s="343">
        <f t="shared" si="11"/>
        <v>0</v>
      </c>
      <c r="AO202" s="344">
        <f t="shared" si="41"/>
        <v>0</v>
      </c>
      <c r="AP202" s="250"/>
      <c r="AQ202" s="59"/>
    </row>
    <row r="203" spans="1:43" ht="15.75" hidden="1" thickBot="1">
      <c r="A203" s="535">
        <v>20</v>
      </c>
      <c r="B203" s="537"/>
      <c r="C203" s="583"/>
      <c r="D203" s="351" t="s">
        <v>92</v>
      </c>
      <c r="E203" s="338"/>
      <c r="F203" s="339"/>
      <c r="G203" s="339"/>
      <c r="H203" s="339">
        <f t="shared" si="40"/>
        <v>0</v>
      </c>
      <c r="I203" s="52"/>
      <c r="J203" s="340"/>
      <c r="K203" s="340"/>
      <c r="L203" s="341"/>
      <c r="M203" s="341"/>
      <c r="N203" s="341"/>
      <c r="O203" s="341"/>
      <c r="P203" s="341"/>
      <c r="Q203" s="341"/>
      <c r="R203" s="341"/>
      <c r="S203" s="341"/>
      <c r="T203" s="341"/>
      <c r="U203" s="341"/>
      <c r="V203" s="341"/>
      <c r="W203" s="341"/>
      <c r="X203" s="341"/>
      <c r="Y203" s="341"/>
      <c r="Z203" s="341"/>
      <c r="AA203" s="341"/>
      <c r="AB203" s="341"/>
      <c r="AC203" s="341"/>
      <c r="AD203" s="341"/>
      <c r="AE203" s="341"/>
      <c r="AF203" s="341"/>
      <c r="AG203" s="341"/>
      <c r="AH203" s="341"/>
      <c r="AI203" s="341"/>
      <c r="AJ203" s="341"/>
      <c r="AK203" s="341"/>
      <c r="AL203" s="341"/>
      <c r="AM203" s="342"/>
      <c r="AN203" s="343">
        <f t="shared" si="11"/>
        <v>0</v>
      </c>
      <c r="AO203" s="344">
        <f t="shared" si="41"/>
        <v>0</v>
      </c>
      <c r="AP203" s="250"/>
      <c r="AQ203" s="59"/>
    </row>
    <row r="204" spans="1:43" ht="15.75" hidden="1" thickBot="1">
      <c r="A204" s="534">
        <v>21</v>
      </c>
      <c r="B204" s="537"/>
      <c r="C204" s="583"/>
      <c r="D204" s="351" t="s">
        <v>93</v>
      </c>
      <c r="E204" s="338"/>
      <c r="F204" s="339"/>
      <c r="G204" s="339"/>
      <c r="H204" s="339">
        <f t="shared" si="40"/>
        <v>0</v>
      </c>
      <c r="I204" s="52"/>
      <c r="J204" s="340"/>
      <c r="K204" s="340"/>
      <c r="L204" s="341"/>
      <c r="M204" s="341"/>
      <c r="N204" s="341"/>
      <c r="O204" s="341"/>
      <c r="P204" s="341"/>
      <c r="Q204" s="341"/>
      <c r="R204" s="341"/>
      <c r="S204" s="341"/>
      <c r="T204" s="341"/>
      <c r="U204" s="341"/>
      <c r="V204" s="341"/>
      <c r="W204" s="341"/>
      <c r="X204" s="341"/>
      <c r="Y204" s="341"/>
      <c r="Z204" s="341"/>
      <c r="AA204" s="341"/>
      <c r="AB204" s="341"/>
      <c r="AC204" s="341"/>
      <c r="AD204" s="341"/>
      <c r="AE204" s="341"/>
      <c r="AF204" s="341"/>
      <c r="AG204" s="341"/>
      <c r="AH204" s="341"/>
      <c r="AI204" s="341"/>
      <c r="AJ204" s="341"/>
      <c r="AK204" s="341"/>
      <c r="AL204" s="341"/>
      <c r="AM204" s="342"/>
      <c r="AN204" s="343">
        <f t="shared" si="11"/>
        <v>0</v>
      </c>
      <c r="AO204" s="344">
        <f t="shared" si="41"/>
        <v>0</v>
      </c>
      <c r="AP204" s="250"/>
      <c r="AQ204" s="59"/>
    </row>
    <row r="205" spans="1:43" ht="15.75" hidden="1" thickBot="1">
      <c r="A205" s="535">
        <v>22</v>
      </c>
      <c r="B205" s="537"/>
      <c r="C205" s="583"/>
      <c r="D205" s="351" t="s">
        <v>94</v>
      </c>
      <c r="E205" s="338"/>
      <c r="F205" s="339"/>
      <c r="G205" s="339"/>
      <c r="H205" s="339">
        <f t="shared" si="40"/>
        <v>0</v>
      </c>
      <c r="I205" s="52"/>
      <c r="J205" s="340"/>
      <c r="K205" s="340"/>
      <c r="L205" s="341"/>
      <c r="M205" s="341"/>
      <c r="N205" s="341"/>
      <c r="O205" s="341"/>
      <c r="P205" s="341"/>
      <c r="Q205" s="341"/>
      <c r="R205" s="341"/>
      <c r="S205" s="341"/>
      <c r="T205" s="341"/>
      <c r="U205" s="341"/>
      <c r="V205" s="341"/>
      <c r="W205" s="341"/>
      <c r="X205" s="341"/>
      <c r="Y205" s="341"/>
      <c r="Z205" s="341"/>
      <c r="AA205" s="341"/>
      <c r="AB205" s="341"/>
      <c r="AC205" s="341"/>
      <c r="AD205" s="341"/>
      <c r="AE205" s="341"/>
      <c r="AF205" s="341"/>
      <c r="AG205" s="341"/>
      <c r="AH205" s="341"/>
      <c r="AI205" s="341"/>
      <c r="AJ205" s="341"/>
      <c r="AK205" s="341"/>
      <c r="AL205" s="341"/>
      <c r="AM205" s="342"/>
      <c r="AN205" s="343">
        <f t="shared" si="11"/>
        <v>0</v>
      </c>
      <c r="AO205" s="344">
        <f t="shared" si="41"/>
        <v>0</v>
      </c>
      <c r="AP205" s="250"/>
      <c r="AQ205" s="59"/>
    </row>
    <row r="206" spans="1:43" ht="17.25" hidden="1" customHeight="1" thickBot="1">
      <c r="A206" s="585" t="s">
        <v>39</v>
      </c>
      <c r="B206" s="586"/>
      <c r="C206" s="586"/>
      <c r="D206" s="587"/>
      <c r="E206" s="285">
        <f>SUM(E194:E205)</f>
        <v>0</v>
      </c>
      <c r="F206" s="285">
        <f t="shared" ref="F206:AO206" si="42">SUM(F194:F205)</f>
        <v>0</v>
      </c>
      <c r="G206" s="285">
        <f t="shared" si="42"/>
        <v>0</v>
      </c>
      <c r="H206" s="285">
        <f t="shared" si="42"/>
        <v>0</v>
      </c>
      <c r="I206" s="352">
        <f t="shared" si="42"/>
        <v>0</v>
      </c>
      <c r="J206" s="352">
        <f t="shared" si="42"/>
        <v>0</v>
      </c>
      <c r="K206" s="352">
        <f t="shared" si="42"/>
        <v>0</v>
      </c>
      <c r="L206" s="352">
        <f t="shared" si="42"/>
        <v>0</v>
      </c>
      <c r="M206" s="352">
        <f t="shared" si="42"/>
        <v>0</v>
      </c>
      <c r="N206" s="352">
        <f t="shared" si="42"/>
        <v>0</v>
      </c>
      <c r="O206" s="352">
        <f t="shared" si="42"/>
        <v>0</v>
      </c>
      <c r="P206" s="352">
        <f t="shared" si="42"/>
        <v>0</v>
      </c>
      <c r="Q206" s="352">
        <f t="shared" si="42"/>
        <v>0</v>
      </c>
      <c r="R206" s="352">
        <f t="shared" si="42"/>
        <v>0</v>
      </c>
      <c r="S206" s="352">
        <f t="shared" si="42"/>
        <v>0</v>
      </c>
      <c r="T206" s="352">
        <f t="shared" si="42"/>
        <v>0</v>
      </c>
      <c r="U206" s="352">
        <f t="shared" si="42"/>
        <v>0</v>
      </c>
      <c r="V206" s="352">
        <f t="shared" si="42"/>
        <v>0</v>
      </c>
      <c r="W206" s="352">
        <f t="shared" si="42"/>
        <v>0</v>
      </c>
      <c r="X206" s="352">
        <f t="shared" si="42"/>
        <v>0</v>
      </c>
      <c r="Y206" s="352">
        <f t="shared" si="42"/>
        <v>0</v>
      </c>
      <c r="Z206" s="352">
        <f t="shared" si="42"/>
        <v>0</v>
      </c>
      <c r="AA206" s="352">
        <f t="shared" si="42"/>
        <v>0</v>
      </c>
      <c r="AB206" s="352">
        <f t="shared" si="42"/>
        <v>0</v>
      </c>
      <c r="AC206" s="352">
        <f t="shared" si="42"/>
        <v>0</v>
      </c>
      <c r="AD206" s="352">
        <f t="shared" si="42"/>
        <v>0</v>
      </c>
      <c r="AE206" s="352">
        <f t="shared" si="42"/>
        <v>0</v>
      </c>
      <c r="AF206" s="352">
        <f t="shared" si="42"/>
        <v>0</v>
      </c>
      <c r="AG206" s="352">
        <f t="shared" si="42"/>
        <v>0</v>
      </c>
      <c r="AH206" s="352">
        <f t="shared" si="42"/>
        <v>0</v>
      </c>
      <c r="AI206" s="352">
        <f t="shared" si="42"/>
        <v>0</v>
      </c>
      <c r="AJ206" s="352">
        <f t="shared" si="42"/>
        <v>0</v>
      </c>
      <c r="AK206" s="352">
        <f t="shared" si="42"/>
        <v>0</v>
      </c>
      <c r="AL206" s="352">
        <f t="shared" si="42"/>
        <v>0</v>
      </c>
      <c r="AM206" s="353">
        <f t="shared" si="42"/>
        <v>0</v>
      </c>
      <c r="AN206" s="288">
        <f t="shared" si="42"/>
        <v>0</v>
      </c>
      <c r="AO206" s="354">
        <f t="shared" si="42"/>
        <v>0</v>
      </c>
      <c r="AP206" s="355"/>
      <c r="AQ206" s="356"/>
    </row>
    <row r="207" spans="1:43" s="38" customFormat="1" ht="21.75" customHeight="1" thickBot="1">
      <c r="A207" s="588" t="s">
        <v>0</v>
      </c>
      <c r="B207" s="588"/>
      <c r="C207" s="588"/>
      <c r="D207" s="588"/>
      <c r="E207" s="357">
        <f t="shared" ref="E207:AO207" si="43">E36+E44+E64+E85+E90+E178+E183+E193+E206</f>
        <v>4137</v>
      </c>
      <c r="F207" s="357">
        <f t="shared" si="43"/>
        <v>317</v>
      </c>
      <c r="G207" s="357">
        <f t="shared" si="43"/>
        <v>176</v>
      </c>
      <c r="H207" s="357">
        <f t="shared" si="43"/>
        <v>4630</v>
      </c>
      <c r="I207" s="119">
        <f t="shared" si="43"/>
        <v>93</v>
      </c>
      <c r="J207" s="119">
        <f t="shared" si="43"/>
        <v>0</v>
      </c>
      <c r="K207" s="119">
        <f t="shared" si="43"/>
        <v>0</v>
      </c>
      <c r="L207" s="119">
        <f t="shared" si="43"/>
        <v>1066</v>
      </c>
      <c r="M207" s="119">
        <f t="shared" si="43"/>
        <v>91</v>
      </c>
      <c r="N207" s="119">
        <f t="shared" si="43"/>
        <v>318</v>
      </c>
      <c r="O207" s="119">
        <f t="shared" si="43"/>
        <v>15</v>
      </c>
      <c r="P207" s="119">
        <f t="shared" si="43"/>
        <v>14</v>
      </c>
      <c r="Q207" s="119">
        <f t="shared" si="43"/>
        <v>0</v>
      </c>
      <c r="R207" s="119">
        <f t="shared" si="43"/>
        <v>0</v>
      </c>
      <c r="S207" s="119">
        <f t="shared" si="43"/>
        <v>48</v>
      </c>
      <c r="T207" s="119">
        <f t="shared" si="43"/>
        <v>325</v>
      </c>
      <c r="U207" s="119">
        <f t="shared" si="43"/>
        <v>568</v>
      </c>
      <c r="V207" s="119">
        <f t="shared" si="43"/>
        <v>75</v>
      </c>
      <c r="W207" s="119">
        <f t="shared" si="43"/>
        <v>97</v>
      </c>
      <c r="X207" s="119">
        <f t="shared" si="43"/>
        <v>60</v>
      </c>
      <c r="Y207" s="119">
        <f t="shared" si="43"/>
        <v>0</v>
      </c>
      <c r="Z207" s="119">
        <f t="shared" si="43"/>
        <v>80</v>
      </c>
      <c r="AA207" s="119">
        <f t="shared" si="43"/>
        <v>183</v>
      </c>
      <c r="AB207" s="119">
        <f t="shared" si="43"/>
        <v>80</v>
      </c>
      <c r="AC207" s="119">
        <f t="shared" si="43"/>
        <v>80</v>
      </c>
      <c r="AD207" s="119">
        <f t="shared" si="43"/>
        <v>209</v>
      </c>
      <c r="AE207" s="119">
        <f t="shared" si="43"/>
        <v>0</v>
      </c>
      <c r="AF207" s="119">
        <f t="shared" si="43"/>
        <v>0</v>
      </c>
      <c r="AG207" s="119">
        <f t="shared" si="43"/>
        <v>1094</v>
      </c>
      <c r="AH207" s="119">
        <f t="shared" si="43"/>
        <v>16</v>
      </c>
      <c r="AI207" s="119">
        <f t="shared" si="43"/>
        <v>18</v>
      </c>
      <c r="AJ207" s="119">
        <f t="shared" si="43"/>
        <v>47</v>
      </c>
      <c r="AK207" s="119">
        <f t="shared" si="43"/>
        <v>0</v>
      </c>
      <c r="AL207" s="119">
        <f t="shared" si="43"/>
        <v>0</v>
      </c>
      <c r="AM207" s="358">
        <f t="shared" si="43"/>
        <v>0</v>
      </c>
      <c r="AN207" s="359">
        <f t="shared" si="43"/>
        <v>4577</v>
      </c>
      <c r="AO207" s="357">
        <f t="shared" si="43"/>
        <v>-53</v>
      </c>
      <c r="AP207" s="360">
        <f>AN207/H207</f>
        <v>0.98855291576673865</v>
      </c>
      <c r="AQ207" s="361"/>
    </row>
    <row r="208" spans="1:43">
      <c r="A208" s="120"/>
      <c r="B208" s="120"/>
      <c r="C208" s="120"/>
      <c r="D208" s="120"/>
      <c r="E208" s="120"/>
      <c r="F208" s="120"/>
      <c r="G208" s="120"/>
      <c r="H208" s="120"/>
      <c r="I208" s="120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</row>
    <row r="209" spans="3:42" ht="23.25" customHeight="1">
      <c r="C209" s="440" t="s">
        <v>241</v>
      </c>
      <c r="D209" s="441"/>
      <c r="E209" s="364">
        <f>E44+E64+E85+E178+E183</f>
        <v>163</v>
      </c>
      <c r="F209" s="364">
        <f>F44+F64+F85+F178+F183</f>
        <v>317</v>
      </c>
      <c r="G209" s="364">
        <f>G44+G64+G85+G178+G183</f>
        <v>176</v>
      </c>
      <c r="H209" s="364">
        <f>H44+H64+H85+H178+H183</f>
        <v>656</v>
      </c>
      <c r="I209" s="365"/>
      <c r="J209" s="365"/>
      <c r="K209" s="365"/>
      <c r="L209" s="365"/>
      <c r="M209" s="365"/>
      <c r="N209" s="365"/>
      <c r="O209" s="365"/>
      <c r="P209" s="365"/>
      <c r="Q209" s="365"/>
      <c r="R209" s="365"/>
      <c r="S209" s="365"/>
      <c r="T209" s="365"/>
      <c r="U209" s="365"/>
      <c r="V209" s="365"/>
      <c r="W209" s="365"/>
      <c r="X209" s="365"/>
      <c r="Y209" s="365"/>
      <c r="Z209" s="365"/>
      <c r="AA209" s="365"/>
      <c r="AB209" s="365"/>
      <c r="AC209" s="365"/>
      <c r="AD209" s="365"/>
      <c r="AE209" s="365"/>
      <c r="AF209" s="365"/>
      <c r="AG209" s="365"/>
      <c r="AH209" s="365"/>
      <c r="AI209" s="365"/>
      <c r="AJ209" s="365"/>
      <c r="AK209" s="365"/>
      <c r="AL209" s="365"/>
      <c r="AM209" s="365"/>
      <c r="AN209" s="364">
        <f>AN44+AN64+AN85+AN178+AN183</f>
        <v>405</v>
      </c>
      <c r="AO209" s="366">
        <f>AO44+AO64+AO85+AO178+AO183</f>
        <v>-251</v>
      </c>
      <c r="AP209" s="367">
        <f>AN209/H209</f>
        <v>0.61737804878048785</v>
      </c>
    </row>
    <row r="211" spans="3:42">
      <c r="AN211" s="159"/>
    </row>
    <row r="214" spans="3:42">
      <c r="D214" s="416"/>
    </row>
    <row r="217" spans="3:42">
      <c r="D217" s="472"/>
    </row>
    <row r="218" spans="3:42">
      <c r="D218" s="472"/>
    </row>
    <row r="219" spans="3:42">
      <c r="D219" s="472"/>
    </row>
    <row r="220" spans="3:42">
      <c r="D220" s="472"/>
    </row>
    <row r="221" spans="3:42">
      <c r="D221" s="472"/>
    </row>
    <row r="222" spans="3:42">
      <c r="D222" s="472"/>
    </row>
  </sheetData>
  <mergeCells count="84">
    <mergeCell ref="A4:AN4"/>
    <mergeCell ref="A8:A9"/>
    <mergeCell ref="B8:B9"/>
    <mergeCell ref="C8:C9"/>
    <mergeCell ref="D8:D9"/>
    <mergeCell ref="E8:E9"/>
    <mergeCell ref="F8:F9"/>
    <mergeCell ref="G8:G9"/>
    <mergeCell ref="H8:H9"/>
    <mergeCell ref="I8:AM8"/>
    <mergeCell ref="A6:C6"/>
    <mergeCell ref="AQ8:AQ9"/>
    <mergeCell ref="A10:A13"/>
    <mergeCell ref="B10:B35"/>
    <mergeCell ref="C10:C13"/>
    <mergeCell ref="A14:A19"/>
    <mergeCell ref="C14:C19"/>
    <mergeCell ref="A20:A23"/>
    <mergeCell ref="A34:A35"/>
    <mergeCell ref="C34:C35"/>
    <mergeCell ref="AN8:AN9"/>
    <mergeCell ref="AO8:AO9"/>
    <mergeCell ref="AP8:AP9"/>
    <mergeCell ref="C20:C23"/>
    <mergeCell ref="A24:A27"/>
    <mergeCell ref="C24:C27"/>
    <mergeCell ref="A28:A33"/>
    <mergeCell ref="C28:C33"/>
    <mergeCell ref="A36:D36"/>
    <mergeCell ref="A37:A38"/>
    <mergeCell ref="B37:B40"/>
    <mergeCell ref="C37:C38"/>
    <mergeCell ref="A39:A40"/>
    <mergeCell ref="C39:C40"/>
    <mergeCell ref="A41:A43"/>
    <mergeCell ref="B41:B43"/>
    <mergeCell ref="C41:C43"/>
    <mergeCell ref="A44:D44"/>
    <mergeCell ref="A45:A46"/>
    <mergeCell ref="B45:B62"/>
    <mergeCell ref="C45:C46"/>
    <mergeCell ref="A47:A48"/>
    <mergeCell ref="C47:C48"/>
    <mergeCell ref="C49:C50"/>
    <mergeCell ref="C51:C52"/>
    <mergeCell ref="C53:C54"/>
    <mergeCell ref="C55:C62"/>
    <mergeCell ref="A64:D64"/>
    <mergeCell ref="A65:A69"/>
    <mergeCell ref="B65:B84"/>
    <mergeCell ref="C65:C69"/>
    <mergeCell ref="A70:A74"/>
    <mergeCell ref="C70:C74"/>
    <mergeCell ref="A75:A79"/>
    <mergeCell ref="C75:C79"/>
    <mergeCell ref="A80:A84"/>
    <mergeCell ref="C80:C84"/>
    <mergeCell ref="A85:D85"/>
    <mergeCell ref="A86:A87"/>
    <mergeCell ref="B86:B87"/>
    <mergeCell ref="C86:C87"/>
    <mergeCell ref="A183:D183"/>
    <mergeCell ref="B88:B89"/>
    <mergeCell ref="C88:C89"/>
    <mergeCell ref="A90:D90"/>
    <mergeCell ref="A91:A93"/>
    <mergeCell ref="B91:B141"/>
    <mergeCell ref="A94:A97"/>
    <mergeCell ref="B142:B163"/>
    <mergeCell ref="B164:B165"/>
    <mergeCell ref="A178:D178"/>
    <mergeCell ref="A179:A180"/>
    <mergeCell ref="B179:B180"/>
    <mergeCell ref="A193:D193"/>
    <mergeCell ref="C194:C205"/>
    <mergeCell ref="A206:D206"/>
    <mergeCell ref="A207:D207"/>
    <mergeCell ref="A184:A185"/>
    <mergeCell ref="B184:B192"/>
    <mergeCell ref="C184:C185"/>
    <mergeCell ref="A186:A189"/>
    <mergeCell ref="C186:C189"/>
    <mergeCell ref="A190:A191"/>
    <mergeCell ref="C190:C191"/>
  </mergeCells>
  <printOptions horizontalCentered="1"/>
  <pageMargins left="0.31496062992125984" right="0.31496062992125984" top="0.35433070866141736" bottom="0.15748031496062992" header="0.31496062992125984" footer="0.31496062992125984"/>
  <pageSetup paperSize="8" scale="4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29"/>
  <sheetViews>
    <sheetView tabSelected="1" topLeftCell="A3" zoomScale="70" zoomScaleNormal="70" workbookViewId="0">
      <selection activeCell="AV11" sqref="AV11"/>
    </sheetView>
  </sheetViews>
  <sheetFormatPr defaultRowHeight="12.75"/>
  <cols>
    <col min="1" max="1" width="3.5703125" customWidth="1"/>
    <col min="2" max="2" width="20.42578125" customWidth="1"/>
    <col min="3" max="3" width="27" customWidth="1"/>
    <col min="4" max="4" width="49.42578125" customWidth="1"/>
    <col min="5" max="5" width="9.42578125" customWidth="1"/>
    <col min="6" max="6" width="10" hidden="1" customWidth="1"/>
    <col min="7" max="7" width="8.7109375" hidden="1" customWidth="1"/>
    <col min="8" max="8" width="13.7109375" customWidth="1"/>
    <col min="9" max="9" width="0.7109375" hidden="1" customWidth="1"/>
    <col min="10" max="12" width="7.7109375" hidden="1" customWidth="1"/>
    <col min="13" max="14" width="7.28515625" hidden="1" customWidth="1"/>
    <col min="15" max="16" width="0.42578125" hidden="1" customWidth="1"/>
    <col min="17" max="19" width="6.7109375" hidden="1" customWidth="1"/>
    <col min="20" max="21" width="6.28515625" hidden="1" customWidth="1"/>
    <col min="22" max="23" width="0.5703125" hidden="1" customWidth="1"/>
    <col min="24" max="24" width="6.28515625" hidden="1" customWidth="1"/>
    <col min="25" max="25" width="7.85546875" hidden="1" customWidth="1"/>
    <col min="26" max="28" width="6.85546875" hidden="1" customWidth="1"/>
    <col min="29" max="30" width="0.28515625" hidden="1" customWidth="1"/>
    <col min="31" max="31" width="7.42578125" hidden="1" customWidth="1"/>
    <col min="32" max="33" width="0.5703125" hidden="1" customWidth="1"/>
    <col min="34" max="35" width="6.7109375" hidden="1" customWidth="1"/>
    <col min="36" max="37" width="0.5703125" hidden="1" customWidth="1"/>
    <col min="38" max="39" width="7.85546875" hidden="1" customWidth="1"/>
    <col min="40" max="41" width="9.85546875" customWidth="1"/>
    <col min="42" max="42" width="9.28515625" hidden="1" customWidth="1"/>
    <col min="43" max="43" width="53.5703125" hidden="1" customWidth="1"/>
  </cols>
  <sheetData>
    <row r="1" spans="1:43" ht="15">
      <c r="A1" s="1" t="s">
        <v>8</v>
      </c>
      <c r="B1" s="3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</row>
    <row r="5" spans="1:43" ht="18.75">
      <c r="A5" s="538"/>
      <c r="B5" s="45"/>
      <c r="C5" s="122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</row>
    <row r="6" spans="1:43" ht="18.75">
      <c r="A6" s="611" t="s">
        <v>272</v>
      </c>
      <c r="B6" s="611"/>
      <c r="C6" s="611"/>
      <c r="D6" s="45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8"/>
      <c r="AJ6" s="538"/>
      <c r="AK6" s="538"/>
      <c r="AL6" s="538"/>
      <c r="AM6" s="538"/>
      <c r="AN6" s="538"/>
    </row>
    <row r="7" spans="1:43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236"/>
    </row>
    <row r="8" spans="1:43" ht="15.75" customHeight="1">
      <c r="A8" s="593" t="s">
        <v>10</v>
      </c>
      <c r="B8" s="594" t="s">
        <v>152</v>
      </c>
      <c r="C8" s="593" t="s">
        <v>3</v>
      </c>
      <c r="D8" s="593" t="s">
        <v>11</v>
      </c>
      <c r="E8" s="602" t="s">
        <v>41</v>
      </c>
      <c r="F8" s="557" t="s">
        <v>151</v>
      </c>
      <c r="G8" s="557" t="s">
        <v>42</v>
      </c>
      <c r="H8" s="557" t="s">
        <v>153</v>
      </c>
      <c r="I8" s="559" t="s">
        <v>12</v>
      </c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603"/>
      <c r="AN8" s="604" t="s">
        <v>157</v>
      </c>
      <c r="AO8" s="595" t="s">
        <v>102</v>
      </c>
      <c r="AP8" s="597" t="s">
        <v>154</v>
      </c>
      <c r="AQ8" s="599" t="s">
        <v>155</v>
      </c>
    </row>
    <row r="9" spans="1:43" ht="45" customHeight="1" thickBot="1">
      <c r="A9" s="555"/>
      <c r="B9" s="555"/>
      <c r="C9" s="555"/>
      <c r="D9" s="555"/>
      <c r="E9" s="555"/>
      <c r="F9" s="558"/>
      <c r="G9" s="558"/>
      <c r="H9" s="558"/>
      <c r="I9" s="539">
        <v>1</v>
      </c>
      <c r="J9" s="539">
        <v>2</v>
      </c>
      <c r="K9" s="539">
        <v>3</v>
      </c>
      <c r="L9" s="539">
        <v>4</v>
      </c>
      <c r="M9" s="539">
        <v>5</v>
      </c>
      <c r="N9" s="539">
        <v>6</v>
      </c>
      <c r="O9" s="539">
        <v>7</v>
      </c>
      <c r="P9" s="539">
        <v>8</v>
      </c>
      <c r="Q9" s="539">
        <v>9</v>
      </c>
      <c r="R9" s="539">
        <v>10</v>
      </c>
      <c r="S9" s="539">
        <v>11</v>
      </c>
      <c r="T9" s="539">
        <v>12</v>
      </c>
      <c r="U9" s="539">
        <v>13</v>
      </c>
      <c r="V9" s="539">
        <v>14</v>
      </c>
      <c r="W9" s="539">
        <v>15</v>
      </c>
      <c r="X9" s="539">
        <v>16</v>
      </c>
      <c r="Y9" s="539">
        <v>17</v>
      </c>
      <c r="Z9" s="539">
        <v>18</v>
      </c>
      <c r="AA9" s="539">
        <v>19</v>
      </c>
      <c r="AB9" s="539">
        <v>20</v>
      </c>
      <c r="AC9" s="539">
        <v>21</v>
      </c>
      <c r="AD9" s="539">
        <v>22</v>
      </c>
      <c r="AE9" s="539">
        <v>23</v>
      </c>
      <c r="AF9" s="539">
        <v>24</v>
      </c>
      <c r="AG9" s="539">
        <v>25</v>
      </c>
      <c r="AH9" s="539">
        <v>26</v>
      </c>
      <c r="AI9" s="539">
        <v>27</v>
      </c>
      <c r="AJ9" s="539">
        <v>28</v>
      </c>
      <c r="AK9" s="539">
        <v>29</v>
      </c>
      <c r="AL9" s="539">
        <v>30</v>
      </c>
      <c r="AM9" s="237">
        <v>31</v>
      </c>
      <c r="AN9" s="605"/>
      <c r="AO9" s="596"/>
      <c r="AP9" s="598"/>
      <c r="AQ9" s="600"/>
    </row>
    <row r="10" spans="1:43" ht="13.5" thickTop="1">
      <c r="A10" s="563">
        <v>1</v>
      </c>
      <c r="B10" s="601" t="s">
        <v>115</v>
      </c>
      <c r="C10" s="563" t="s">
        <v>6</v>
      </c>
      <c r="D10" s="24" t="s">
        <v>24</v>
      </c>
      <c r="E10" s="238">
        <v>35</v>
      </c>
      <c r="F10" s="238">
        <v>13</v>
      </c>
      <c r="G10" s="239">
        <v>0</v>
      </c>
      <c r="H10" s="239">
        <f>E10+F10+G10</f>
        <v>48</v>
      </c>
      <c r="I10" s="25"/>
      <c r="J10" s="26"/>
      <c r="K10" s="26">
        <v>13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>
        <v>34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40"/>
      <c r="AN10" s="241">
        <f>SUM(I10:AM10)</f>
        <v>47</v>
      </c>
      <c r="AO10" s="242">
        <f>AN10-H10</f>
        <v>-1</v>
      </c>
      <c r="AP10" s="243">
        <f>AN10/H10</f>
        <v>0.97916666666666663</v>
      </c>
      <c r="AQ10" s="244"/>
    </row>
    <row r="11" spans="1:43">
      <c r="A11" s="566"/>
      <c r="B11" s="591"/>
      <c r="C11" s="566"/>
      <c r="D11" s="53" t="s">
        <v>23</v>
      </c>
      <c r="E11" s="245">
        <v>0</v>
      </c>
      <c r="F11" s="245">
        <v>5</v>
      </c>
      <c r="G11" s="246">
        <v>0</v>
      </c>
      <c r="H11" s="246">
        <f t="shared" ref="H11:H35" si="0">E11+F11+G11</f>
        <v>5</v>
      </c>
      <c r="I11" s="549"/>
      <c r="J11" s="55"/>
      <c r="K11" s="55">
        <v>5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47"/>
      <c r="AN11" s="248">
        <f t="shared" ref="AN11:AN43" si="1">SUM(I11:AM11)</f>
        <v>5</v>
      </c>
      <c r="AO11" s="249">
        <f t="shared" ref="AO11:AO35" si="2">AN11-H11</f>
        <v>0</v>
      </c>
      <c r="AP11" s="250">
        <f t="shared" ref="AP11:AP36" si="3">AN11/H11</f>
        <v>1</v>
      </c>
      <c r="AQ11" s="59"/>
    </row>
    <row r="12" spans="1:43">
      <c r="A12" s="566"/>
      <c r="B12" s="591"/>
      <c r="C12" s="566"/>
      <c r="D12" s="53" t="s">
        <v>33</v>
      </c>
      <c r="E12" s="245">
        <v>111</v>
      </c>
      <c r="F12" s="245">
        <v>0</v>
      </c>
      <c r="G12" s="246">
        <v>0</v>
      </c>
      <c r="H12" s="246">
        <f t="shared" si="0"/>
        <v>111</v>
      </c>
      <c r="I12" s="549"/>
      <c r="J12" s="55"/>
      <c r="K12" s="55">
        <v>11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>
        <v>100</v>
      </c>
      <c r="Z12" s="56"/>
      <c r="AA12" s="56"/>
      <c r="AB12" s="56"/>
      <c r="AC12" s="56"/>
      <c r="AD12" s="56"/>
      <c r="AE12" s="56"/>
      <c r="AF12" s="56"/>
      <c r="AG12" s="56"/>
      <c r="AH12" s="56"/>
      <c r="AI12" s="56">
        <v>50</v>
      </c>
      <c r="AJ12" s="56"/>
      <c r="AK12" s="56"/>
      <c r="AL12" s="56"/>
      <c r="AM12" s="247"/>
      <c r="AN12" s="248">
        <f t="shared" si="1"/>
        <v>161</v>
      </c>
      <c r="AO12" s="249">
        <f t="shared" si="2"/>
        <v>50</v>
      </c>
      <c r="AP12" s="250">
        <f t="shared" si="3"/>
        <v>1.4504504504504505</v>
      </c>
      <c r="AQ12" s="59"/>
    </row>
    <row r="13" spans="1:43" ht="13.5" thickBot="1">
      <c r="A13" s="565"/>
      <c r="B13" s="591"/>
      <c r="C13" s="565"/>
      <c r="D13" s="8" t="s">
        <v>34</v>
      </c>
      <c r="E13" s="251">
        <v>203</v>
      </c>
      <c r="F13" s="251">
        <v>0</v>
      </c>
      <c r="G13" s="252">
        <v>0</v>
      </c>
      <c r="H13" s="252">
        <f t="shared" si="0"/>
        <v>203</v>
      </c>
      <c r="I13" s="544"/>
      <c r="J13" s="9"/>
      <c r="K13" s="9">
        <v>11</v>
      </c>
      <c r="L13" s="13"/>
      <c r="M13" s="13"/>
      <c r="N13" s="13">
        <v>60</v>
      </c>
      <c r="O13" s="13"/>
      <c r="P13" s="13"/>
      <c r="Q13" s="13"/>
      <c r="R13" s="13"/>
      <c r="S13" s="13"/>
      <c r="T13" s="13"/>
      <c r="U13" s="13"/>
      <c r="V13" s="13"/>
      <c r="W13" s="13"/>
      <c r="X13" s="13">
        <v>36</v>
      </c>
      <c r="Y13" s="13">
        <v>96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>
        <v>98</v>
      </c>
      <c r="AJ13" s="13"/>
      <c r="AK13" s="13"/>
      <c r="AL13" s="13"/>
      <c r="AM13" s="253"/>
      <c r="AN13" s="254">
        <f t="shared" si="1"/>
        <v>301</v>
      </c>
      <c r="AO13" s="255">
        <f t="shared" si="2"/>
        <v>98</v>
      </c>
      <c r="AP13" s="256">
        <f t="shared" si="3"/>
        <v>1.4827586206896552</v>
      </c>
      <c r="AQ13" s="23"/>
    </row>
    <row r="14" spans="1:43">
      <c r="A14" s="567">
        <v>2</v>
      </c>
      <c r="B14" s="591"/>
      <c r="C14" s="567" t="s">
        <v>4</v>
      </c>
      <c r="D14" s="4" t="s">
        <v>24</v>
      </c>
      <c r="E14" s="257">
        <v>0</v>
      </c>
      <c r="F14" s="257">
        <v>4</v>
      </c>
      <c r="G14" s="258">
        <v>0</v>
      </c>
      <c r="H14" s="258">
        <f t="shared" si="0"/>
        <v>4</v>
      </c>
      <c r="I14" s="546"/>
      <c r="J14" s="5"/>
      <c r="K14" s="5"/>
      <c r="L14" s="11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259"/>
      <c r="AN14" s="260">
        <f t="shared" si="1"/>
        <v>0</v>
      </c>
      <c r="AO14" s="261">
        <f t="shared" si="2"/>
        <v>-4</v>
      </c>
      <c r="AP14" s="262">
        <f t="shared" si="3"/>
        <v>0</v>
      </c>
      <c r="AQ14" s="77"/>
    </row>
    <row r="15" spans="1:43">
      <c r="A15" s="566"/>
      <c r="B15" s="591"/>
      <c r="C15" s="566"/>
      <c r="D15" s="53" t="s">
        <v>23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549"/>
      <c r="J15" s="55"/>
      <c r="K15" s="55"/>
      <c r="L15" s="56"/>
      <c r="M15" s="57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>
      <c r="A16" s="566"/>
      <c r="B16" s="591"/>
      <c r="C16" s="566"/>
      <c r="D16" s="53" t="s">
        <v>26</v>
      </c>
      <c r="E16" s="245">
        <v>0</v>
      </c>
      <c r="F16" s="245">
        <v>0</v>
      </c>
      <c r="G16" s="246">
        <v>0</v>
      </c>
      <c r="H16" s="246">
        <f t="shared" si="0"/>
        <v>0</v>
      </c>
      <c r="I16" s="549"/>
      <c r="J16" s="55"/>
      <c r="K16" s="55"/>
      <c r="L16" s="56"/>
      <c r="M16" s="263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47"/>
      <c r="AN16" s="248">
        <f t="shared" si="1"/>
        <v>0</v>
      </c>
      <c r="AO16" s="249">
        <f t="shared" si="2"/>
        <v>0</v>
      </c>
      <c r="AP16" s="250" t="e">
        <f t="shared" si="3"/>
        <v>#DIV/0!</v>
      </c>
      <c r="AQ16" s="59"/>
    </row>
    <row r="17" spans="1:43">
      <c r="A17" s="566"/>
      <c r="B17" s="591"/>
      <c r="C17" s="566"/>
      <c r="D17" s="53" t="s">
        <v>25</v>
      </c>
      <c r="E17" s="245">
        <v>0</v>
      </c>
      <c r="F17" s="245">
        <v>0</v>
      </c>
      <c r="G17" s="246">
        <v>0</v>
      </c>
      <c r="H17" s="246">
        <f t="shared" si="0"/>
        <v>0</v>
      </c>
      <c r="I17" s="549"/>
      <c r="J17" s="549"/>
      <c r="K17" s="549"/>
      <c r="L17" s="264"/>
      <c r="M17" s="263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5"/>
      <c r="AN17" s="266">
        <f t="shared" si="1"/>
        <v>0</v>
      </c>
      <c r="AO17" s="249">
        <f t="shared" si="2"/>
        <v>0</v>
      </c>
      <c r="AP17" s="250" t="e">
        <f t="shared" si="3"/>
        <v>#DIV/0!</v>
      </c>
      <c r="AQ17" s="59"/>
    </row>
    <row r="18" spans="1:43">
      <c r="A18" s="566"/>
      <c r="B18" s="591"/>
      <c r="C18" s="566"/>
      <c r="D18" s="53" t="s">
        <v>77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549"/>
      <c r="J18" s="549"/>
      <c r="K18" s="549"/>
      <c r="L18" s="26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/>
      <c r="AN18" s="266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 ht="13.5" thickBot="1">
      <c r="A19" s="565"/>
      <c r="B19" s="591"/>
      <c r="C19" s="565"/>
      <c r="D19" s="8" t="s">
        <v>76</v>
      </c>
      <c r="E19" s="251">
        <v>0</v>
      </c>
      <c r="F19" s="251">
        <v>0</v>
      </c>
      <c r="G19" s="252">
        <v>0</v>
      </c>
      <c r="H19" s="252">
        <f t="shared" si="0"/>
        <v>0</v>
      </c>
      <c r="I19" s="544"/>
      <c r="J19" s="544"/>
      <c r="K19" s="54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67"/>
      <c r="AN19" s="268">
        <f t="shared" si="1"/>
        <v>0</v>
      </c>
      <c r="AO19" s="255">
        <f t="shared" si="2"/>
        <v>0</v>
      </c>
      <c r="AP19" s="269" t="e">
        <f t="shared" si="3"/>
        <v>#DIV/0!</v>
      </c>
      <c r="AQ19" s="63"/>
    </row>
    <row r="20" spans="1:43">
      <c r="A20" s="567">
        <v>3</v>
      </c>
      <c r="B20" s="591"/>
      <c r="C20" s="567" t="s">
        <v>5</v>
      </c>
      <c r="D20" s="10" t="s">
        <v>24</v>
      </c>
      <c r="E20" s="270">
        <v>0</v>
      </c>
      <c r="F20" s="270">
        <v>0</v>
      </c>
      <c r="G20" s="271">
        <v>0</v>
      </c>
      <c r="H20" s="271">
        <f t="shared" si="0"/>
        <v>0</v>
      </c>
      <c r="I20" s="543"/>
      <c r="J20" s="30"/>
      <c r="K20" s="30"/>
      <c r="L20" s="31"/>
      <c r="M20" s="31">
        <v>40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272"/>
      <c r="AN20" s="273">
        <f t="shared" si="1"/>
        <v>40</v>
      </c>
      <c r="AO20" s="261">
        <f t="shared" si="2"/>
        <v>40</v>
      </c>
      <c r="AP20" s="274" t="e">
        <f t="shared" si="3"/>
        <v>#DIV/0!</v>
      </c>
      <c r="AQ20" s="22"/>
    </row>
    <row r="21" spans="1:43">
      <c r="A21" s="566"/>
      <c r="B21" s="591"/>
      <c r="C21" s="566"/>
      <c r="D21" s="53" t="s">
        <v>23</v>
      </c>
      <c r="E21" s="245">
        <v>31</v>
      </c>
      <c r="F21" s="245">
        <v>66</v>
      </c>
      <c r="G21" s="246">
        <v>0</v>
      </c>
      <c r="H21" s="246">
        <f t="shared" si="0"/>
        <v>97</v>
      </c>
      <c r="I21" s="549"/>
      <c r="J21" s="55"/>
      <c r="K21" s="55"/>
      <c r="L21" s="56">
        <v>84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247"/>
      <c r="AN21" s="248">
        <f t="shared" si="1"/>
        <v>84</v>
      </c>
      <c r="AO21" s="249">
        <f t="shared" si="2"/>
        <v>-13</v>
      </c>
      <c r="AP21" s="250">
        <f t="shared" si="3"/>
        <v>0.865979381443299</v>
      </c>
      <c r="AQ21" s="59"/>
    </row>
    <row r="22" spans="1:43">
      <c r="A22" s="566"/>
      <c r="B22" s="591"/>
      <c r="C22" s="566"/>
      <c r="D22" s="53" t="s">
        <v>77</v>
      </c>
      <c r="E22" s="245">
        <v>40</v>
      </c>
      <c r="F22" s="245">
        <v>0</v>
      </c>
      <c r="G22" s="246">
        <v>0</v>
      </c>
      <c r="H22" s="246">
        <f t="shared" si="0"/>
        <v>40</v>
      </c>
      <c r="I22" s="549"/>
      <c r="J22" s="549"/>
      <c r="K22" s="549"/>
      <c r="L22" s="264"/>
      <c r="M22" s="264"/>
      <c r="N22" s="264">
        <v>40</v>
      </c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3"/>
      <c r="AG22" s="264"/>
      <c r="AH22" s="264"/>
      <c r="AI22" s="264"/>
      <c r="AJ22" s="264"/>
      <c r="AK22" s="264"/>
      <c r="AL22" s="264"/>
      <c r="AM22" s="265"/>
      <c r="AN22" s="266">
        <f t="shared" si="1"/>
        <v>40</v>
      </c>
      <c r="AO22" s="249">
        <f t="shared" si="2"/>
        <v>0</v>
      </c>
      <c r="AP22" s="250">
        <f t="shared" si="3"/>
        <v>1</v>
      </c>
      <c r="AQ22" s="59"/>
    </row>
    <row r="23" spans="1:43" ht="13.5" thickBot="1">
      <c r="A23" s="565"/>
      <c r="B23" s="591"/>
      <c r="C23" s="565"/>
      <c r="D23" s="8" t="s">
        <v>76</v>
      </c>
      <c r="E23" s="251">
        <v>31</v>
      </c>
      <c r="F23" s="251">
        <v>66</v>
      </c>
      <c r="G23" s="252">
        <v>0</v>
      </c>
      <c r="H23" s="252">
        <f t="shared" si="0"/>
        <v>97</v>
      </c>
      <c r="I23" s="544"/>
      <c r="J23" s="544"/>
      <c r="K23" s="544">
        <v>68</v>
      </c>
      <c r="L23" s="14"/>
      <c r="M23" s="14">
        <v>32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>
        <v>5</v>
      </c>
      <c r="AA23" s="14"/>
      <c r="AB23" s="14"/>
      <c r="AC23" s="14"/>
      <c r="AD23" s="14"/>
      <c r="AE23" s="14"/>
      <c r="AF23" s="16"/>
      <c r="AG23" s="14"/>
      <c r="AH23" s="14"/>
      <c r="AI23" s="14"/>
      <c r="AJ23" s="14"/>
      <c r="AK23" s="14"/>
      <c r="AL23" s="14"/>
      <c r="AM23" s="267"/>
      <c r="AN23" s="268">
        <f t="shared" si="1"/>
        <v>105</v>
      </c>
      <c r="AO23" s="255">
        <f t="shared" si="2"/>
        <v>8</v>
      </c>
      <c r="AP23" s="256">
        <f t="shared" si="3"/>
        <v>1.0824742268041236</v>
      </c>
      <c r="AQ23" s="23"/>
    </row>
    <row r="24" spans="1:43">
      <c r="A24" s="567">
        <v>4</v>
      </c>
      <c r="B24" s="591"/>
      <c r="C24" s="567" t="s">
        <v>7</v>
      </c>
      <c r="D24" s="10" t="s">
        <v>24</v>
      </c>
      <c r="E24" s="270">
        <v>0</v>
      </c>
      <c r="F24" s="270">
        <v>40</v>
      </c>
      <c r="G24" s="271">
        <v>0</v>
      </c>
      <c r="H24" s="271">
        <f t="shared" si="0"/>
        <v>40</v>
      </c>
      <c r="I24" s="543"/>
      <c r="J24" s="30"/>
      <c r="K24" s="30"/>
      <c r="L24" s="31"/>
      <c r="M24" s="31">
        <v>31</v>
      </c>
      <c r="N24" s="31"/>
      <c r="O24" s="31"/>
      <c r="P24" s="31"/>
      <c r="Q24" s="31"/>
      <c r="R24" s="31">
        <v>9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1"/>
      <c r="AH24" s="31"/>
      <c r="AI24" s="31"/>
      <c r="AJ24" s="31"/>
      <c r="AK24" s="31"/>
      <c r="AL24" s="31"/>
      <c r="AM24" s="272"/>
      <c r="AN24" s="273">
        <f t="shared" si="1"/>
        <v>40</v>
      </c>
      <c r="AO24" s="261">
        <f t="shared" si="2"/>
        <v>0</v>
      </c>
      <c r="AP24" s="262">
        <f t="shared" si="3"/>
        <v>1</v>
      </c>
      <c r="AQ24" s="77"/>
    </row>
    <row r="25" spans="1:43">
      <c r="A25" s="566"/>
      <c r="B25" s="591"/>
      <c r="C25" s="566"/>
      <c r="D25" s="53" t="s">
        <v>23</v>
      </c>
      <c r="E25" s="245">
        <v>75</v>
      </c>
      <c r="F25" s="245">
        <v>31</v>
      </c>
      <c r="G25" s="246">
        <v>0</v>
      </c>
      <c r="H25" s="246">
        <f t="shared" si="0"/>
        <v>106</v>
      </c>
      <c r="I25" s="549"/>
      <c r="J25" s="55"/>
      <c r="K25" s="55"/>
      <c r="L25" s="56"/>
      <c r="M25" s="56">
        <v>30</v>
      </c>
      <c r="N25" s="56"/>
      <c r="O25" s="56"/>
      <c r="P25" s="56"/>
      <c r="Q25" s="56"/>
      <c r="R25" s="56">
        <v>30</v>
      </c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56"/>
      <c r="AH25" s="56"/>
      <c r="AI25" s="56"/>
      <c r="AJ25" s="56"/>
      <c r="AK25" s="56"/>
      <c r="AL25" s="56"/>
      <c r="AM25" s="247"/>
      <c r="AN25" s="248">
        <f t="shared" si="1"/>
        <v>60</v>
      </c>
      <c r="AO25" s="249">
        <f t="shared" si="2"/>
        <v>-46</v>
      </c>
      <c r="AP25" s="250">
        <f t="shared" si="3"/>
        <v>0.56603773584905659</v>
      </c>
      <c r="AQ25" s="59"/>
    </row>
    <row r="26" spans="1:43">
      <c r="A26" s="566"/>
      <c r="B26" s="591"/>
      <c r="C26" s="566"/>
      <c r="D26" s="53" t="s">
        <v>77</v>
      </c>
      <c r="E26" s="245">
        <v>0</v>
      </c>
      <c r="F26" s="245">
        <v>40</v>
      </c>
      <c r="G26" s="246">
        <v>0</v>
      </c>
      <c r="H26" s="246">
        <f t="shared" si="0"/>
        <v>40</v>
      </c>
      <c r="I26" s="549"/>
      <c r="J26" s="55"/>
      <c r="K26" s="55"/>
      <c r="L26" s="56"/>
      <c r="M26" s="56"/>
      <c r="N26" s="56">
        <v>41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6"/>
      <c r="AH26" s="56"/>
      <c r="AI26" s="56"/>
      <c r="AJ26" s="56"/>
      <c r="AK26" s="56"/>
      <c r="AL26" s="56"/>
      <c r="AM26" s="247"/>
      <c r="AN26" s="248">
        <f t="shared" si="1"/>
        <v>41</v>
      </c>
      <c r="AO26" s="249">
        <f t="shared" si="2"/>
        <v>1</v>
      </c>
      <c r="AP26" s="250">
        <f t="shared" si="3"/>
        <v>1.0249999999999999</v>
      </c>
      <c r="AQ26" s="59"/>
    </row>
    <row r="27" spans="1:43" ht="13.5" thickBot="1">
      <c r="A27" s="565"/>
      <c r="B27" s="591"/>
      <c r="C27" s="565"/>
      <c r="D27" s="8" t="s">
        <v>76</v>
      </c>
      <c r="E27" s="251">
        <v>75</v>
      </c>
      <c r="F27" s="251">
        <v>31</v>
      </c>
      <c r="G27" s="252">
        <v>0</v>
      </c>
      <c r="H27" s="252">
        <f t="shared" si="0"/>
        <v>106</v>
      </c>
      <c r="I27" s="544"/>
      <c r="J27" s="9"/>
      <c r="K27" s="9"/>
      <c r="L27" s="13"/>
      <c r="M27" s="13"/>
      <c r="N27" s="13">
        <v>60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8"/>
      <c r="AG27" s="13"/>
      <c r="AH27" s="13"/>
      <c r="AI27" s="13"/>
      <c r="AJ27" s="13"/>
      <c r="AK27" s="13"/>
      <c r="AL27" s="13"/>
      <c r="AM27" s="253"/>
      <c r="AN27" s="254">
        <f t="shared" si="1"/>
        <v>60</v>
      </c>
      <c r="AO27" s="255">
        <f t="shared" si="2"/>
        <v>-46</v>
      </c>
      <c r="AP27" s="269">
        <f t="shared" si="3"/>
        <v>0.56603773584905659</v>
      </c>
      <c r="AQ27" s="63"/>
    </row>
    <row r="28" spans="1:43">
      <c r="A28" s="567">
        <v>6</v>
      </c>
      <c r="B28" s="591"/>
      <c r="C28" s="567" t="s">
        <v>47</v>
      </c>
      <c r="D28" s="10" t="s">
        <v>24</v>
      </c>
      <c r="E28" s="270">
        <v>124</v>
      </c>
      <c r="F28" s="270">
        <v>0</v>
      </c>
      <c r="G28" s="271">
        <v>0</v>
      </c>
      <c r="H28" s="271">
        <f t="shared" si="0"/>
        <v>124</v>
      </c>
      <c r="I28" s="543"/>
      <c r="J28" s="30"/>
      <c r="K28" s="30"/>
      <c r="L28" s="31"/>
      <c r="M28" s="31"/>
      <c r="N28" s="31"/>
      <c r="O28" s="31"/>
      <c r="P28" s="31"/>
      <c r="Q28" s="31"/>
      <c r="R28" s="31">
        <v>20</v>
      </c>
      <c r="S28" s="31">
        <v>30</v>
      </c>
      <c r="T28" s="31">
        <v>30</v>
      </c>
      <c r="U28" s="31">
        <v>44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1"/>
      <c r="AH28" s="31"/>
      <c r="AI28" s="31"/>
      <c r="AJ28" s="31"/>
      <c r="AK28" s="31"/>
      <c r="AL28" s="31"/>
      <c r="AM28" s="272"/>
      <c r="AN28" s="273">
        <f t="shared" si="1"/>
        <v>124</v>
      </c>
      <c r="AO28" s="242">
        <f t="shared" si="2"/>
        <v>0</v>
      </c>
      <c r="AP28" s="274">
        <f t="shared" si="3"/>
        <v>1</v>
      </c>
      <c r="AQ28" s="22"/>
    </row>
    <row r="29" spans="1:43">
      <c r="A29" s="566"/>
      <c r="B29" s="591"/>
      <c r="C29" s="566"/>
      <c r="D29" s="53" t="s">
        <v>23</v>
      </c>
      <c r="E29" s="245">
        <v>9</v>
      </c>
      <c r="F29" s="245">
        <v>0</v>
      </c>
      <c r="G29" s="246">
        <v>0</v>
      </c>
      <c r="H29" s="246">
        <f t="shared" si="0"/>
        <v>9</v>
      </c>
      <c r="I29" s="549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>
        <v>9</v>
      </c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9</v>
      </c>
      <c r="AO29" s="249">
        <f t="shared" si="2"/>
        <v>0</v>
      </c>
      <c r="AP29" s="250">
        <f t="shared" si="3"/>
        <v>1</v>
      </c>
      <c r="AQ29" s="59"/>
    </row>
    <row r="30" spans="1:43">
      <c r="A30" s="566"/>
      <c r="B30" s="591"/>
      <c r="C30" s="566"/>
      <c r="D30" s="53" t="s">
        <v>77</v>
      </c>
      <c r="E30" s="245">
        <v>143</v>
      </c>
      <c r="F30" s="245">
        <v>0</v>
      </c>
      <c r="G30" s="246">
        <v>0</v>
      </c>
      <c r="H30" s="246">
        <f t="shared" si="0"/>
        <v>143</v>
      </c>
      <c r="I30" s="549"/>
      <c r="J30" s="55"/>
      <c r="K30" s="55"/>
      <c r="L30" s="56"/>
      <c r="M30" s="56"/>
      <c r="N30" s="56"/>
      <c r="O30" s="56"/>
      <c r="P30" s="56"/>
      <c r="Q30" s="56"/>
      <c r="R30" s="56">
        <v>44</v>
      </c>
      <c r="S30" s="56">
        <v>30</v>
      </c>
      <c r="T30" s="56"/>
      <c r="U30" s="56">
        <v>57</v>
      </c>
      <c r="V30" s="56"/>
      <c r="W30" s="56"/>
      <c r="X30" s="56"/>
      <c r="Y30" s="56"/>
      <c r="Z30" s="56">
        <v>12</v>
      </c>
      <c r="AA30" s="56"/>
      <c r="AB30" s="56"/>
      <c r="AC30" s="56"/>
      <c r="AD30" s="56"/>
      <c r="AE30" s="56"/>
      <c r="AF30" s="57"/>
      <c r="AG30" s="56"/>
      <c r="AH30" s="56"/>
      <c r="AI30" s="56"/>
      <c r="AJ30" s="56"/>
      <c r="AK30" s="56"/>
      <c r="AL30" s="56"/>
      <c r="AM30" s="247"/>
      <c r="AN30" s="248">
        <f t="shared" si="1"/>
        <v>143</v>
      </c>
      <c r="AO30" s="249">
        <f t="shared" si="2"/>
        <v>0</v>
      </c>
      <c r="AP30" s="250">
        <f t="shared" si="3"/>
        <v>1</v>
      </c>
      <c r="AQ30" s="59"/>
    </row>
    <row r="31" spans="1:43">
      <c r="A31" s="566"/>
      <c r="B31" s="591"/>
      <c r="C31" s="566"/>
      <c r="D31" s="53" t="s">
        <v>76</v>
      </c>
      <c r="E31" s="245">
        <v>0</v>
      </c>
      <c r="F31" s="245">
        <v>0</v>
      </c>
      <c r="G31" s="246">
        <v>0</v>
      </c>
      <c r="H31" s="246">
        <f t="shared" si="0"/>
        <v>0</v>
      </c>
      <c r="I31" s="549"/>
      <c r="J31" s="55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7"/>
      <c r="AG31" s="56"/>
      <c r="AH31" s="56"/>
      <c r="AI31" s="56"/>
      <c r="AJ31" s="56"/>
      <c r="AK31" s="56"/>
      <c r="AL31" s="56"/>
      <c r="AM31" s="247"/>
      <c r="AN31" s="248">
        <f t="shared" si="1"/>
        <v>0</v>
      </c>
      <c r="AO31" s="249">
        <f t="shared" si="2"/>
        <v>0</v>
      </c>
      <c r="AP31" s="250" t="e">
        <f t="shared" si="3"/>
        <v>#DIV/0!</v>
      </c>
      <c r="AQ31" s="59"/>
    </row>
    <row r="32" spans="1:43">
      <c r="A32" s="566"/>
      <c r="B32" s="591"/>
      <c r="C32" s="566"/>
      <c r="D32" s="53" t="s">
        <v>50</v>
      </c>
      <c r="E32" s="245">
        <v>158</v>
      </c>
      <c r="F32" s="245">
        <v>76</v>
      </c>
      <c r="G32" s="246">
        <v>0</v>
      </c>
      <c r="H32" s="246">
        <f t="shared" si="0"/>
        <v>234</v>
      </c>
      <c r="I32" s="549"/>
      <c r="J32" s="55">
        <v>60</v>
      </c>
      <c r="K32" s="55">
        <v>16</v>
      </c>
      <c r="L32" s="56"/>
      <c r="M32" s="56"/>
      <c r="N32" s="56"/>
      <c r="O32" s="56"/>
      <c r="P32" s="56"/>
      <c r="Q32" s="56"/>
      <c r="R32" s="56">
        <v>55</v>
      </c>
      <c r="S32" s="56">
        <v>58</v>
      </c>
      <c r="T32" s="56">
        <v>45</v>
      </c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/>
      <c r="AG32" s="56"/>
      <c r="AH32" s="56"/>
      <c r="AI32" s="56"/>
      <c r="AJ32" s="56"/>
      <c r="AK32" s="56"/>
      <c r="AL32" s="56"/>
      <c r="AM32" s="247"/>
      <c r="AN32" s="248">
        <f t="shared" si="1"/>
        <v>234</v>
      </c>
      <c r="AO32" s="249">
        <f t="shared" si="2"/>
        <v>0</v>
      </c>
      <c r="AP32" s="250">
        <f t="shared" si="3"/>
        <v>1</v>
      </c>
      <c r="AQ32" s="59"/>
    </row>
    <row r="33" spans="1:43" ht="13.5" thickBot="1">
      <c r="A33" s="565"/>
      <c r="B33" s="591"/>
      <c r="C33" s="565"/>
      <c r="D33" s="71" t="s">
        <v>51</v>
      </c>
      <c r="E33" s="275">
        <v>9</v>
      </c>
      <c r="F33" s="275">
        <v>0</v>
      </c>
      <c r="G33" s="276">
        <v>0</v>
      </c>
      <c r="H33" s="276">
        <f t="shared" si="0"/>
        <v>9</v>
      </c>
      <c r="I33" s="541"/>
      <c r="J33" s="73"/>
      <c r="K33" s="73"/>
      <c r="L33" s="74"/>
      <c r="M33" s="74"/>
      <c r="N33" s="74"/>
      <c r="O33" s="74"/>
      <c r="P33" s="74"/>
      <c r="Q33" s="74"/>
      <c r="R33" s="74"/>
      <c r="S33" s="74"/>
      <c r="T33" s="74"/>
      <c r="U33" s="74">
        <v>9</v>
      </c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5"/>
      <c r="AG33" s="74"/>
      <c r="AH33" s="74"/>
      <c r="AI33" s="74"/>
      <c r="AJ33" s="74"/>
      <c r="AK33" s="74"/>
      <c r="AL33" s="74"/>
      <c r="AM33" s="277"/>
      <c r="AN33" s="278">
        <f t="shared" si="1"/>
        <v>9</v>
      </c>
      <c r="AO33" s="279">
        <f t="shared" si="2"/>
        <v>0</v>
      </c>
      <c r="AP33" s="256">
        <f t="shared" si="3"/>
        <v>1</v>
      </c>
      <c r="AQ33" s="23"/>
    </row>
    <row r="34" spans="1:43">
      <c r="A34" s="566">
        <v>7</v>
      </c>
      <c r="B34" s="591"/>
      <c r="C34" s="566" t="s">
        <v>22</v>
      </c>
      <c r="D34" s="4" t="s">
        <v>28</v>
      </c>
      <c r="E34" s="257">
        <v>506</v>
      </c>
      <c r="F34" s="257">
        <v>0</v>
      </c>
      <c r="G34" s="258">
        <v>0</v>
      </c>
      <c r="H34" s="258">
        <f t="shared" si="0"/>
        <v>506</v>
      </c>
      <c r="I34" s="546"/>
      <c r="J34" s="5"/>
      <c r="K34" s="5"/>
      <c r="L34" s="11"/>
      <c r="M34" s="11"/>
      <c r="N34" s="11">
        <v>76</v>
      </c>
      <c r="O34" s="11"/>
      <c r="P34" s="11"/>
      <c r="Q34" s="11">
        <v>125</v>
      </c>
      <c r="R34" s="11">
        <v>25</v>
      </c>
      <c r="S34" s="11">
        <v>60</v>
      </c>
      <c r="T34" s="11"/>
      <c r="U34" s="11">
        <v>13</v>
      </c>
      <c r="V34" s="11"/>
      <c r="W34" s="11"/>
      <c r="X34" s="11">
        <v>30</v>
      </c>
      <c r="Y34" s="11">
        <v>155</v>
      </c>
      <c r="Z34" s="11">
        <v>22</v>
      </c>
      <c r="AA34" s="11"/>
      <c r="AB34" s="11"/>
      <c r="AC34" s="11"/>
      <c r="AD34" s="11"/>
      <c r="AE34" s="11"/>
      <c r="AF34" s="17"/>
      <c r="AG34" s="11"/>
      <c r="AH34" s="11"/>
      <c r="AI34" s="11"/>
      <c r="AJ34" s="11"/>
      <c r="AK34" s="11"/>
      <c r="AL34" s="11"/>
      <c r="AM34" s="259"/>
      <c r="AN34" s="260">
        <f t="shared" si="1"/>
        <v>506</v>
      </c>
      <c r="AO34" s="261">
        <f t="shared" si="2"/>
        <v>0</v>
      </c>
      <c r="AP34" s="262">
        <f t="shared" si="3"/>
        <v>1</v>
      </c>
      <c r="AQ34" s="22"/>
    </row>
    <row r="35" spans="1:43" ht="13.5" thickBot="1">
      <c r="A35" s="565"/>
      <c r="B35" s="592"/>
      <c r="C35" s="565"/>
      <c r="D35" s="8" t="s">
        <v>27</v>
      </c>
      <c r="E35" s="251">
        <v>507</v>
      </c>
      <c r="F35" s="251">
        <v>0</v>
      </c>
      <c r="G35" s="252">
        <v>0</v>
      </c>
      <c r="H35" s="252">
        <f t="shared" si="0"/>
        <v>507</v>
      </c>
      <c r="I35" s="544"/>
      <c r="J35" s="9"/>
      <c r="K35" s="9">
        <v>100</v>
      </c>
      <c r="L35" s="13">
        <v>103</v>
      </c>
      <c r="M35" s="13"/>
      <c r="N35" s="13">
        <v>111</v>
      </c>
      <c r="O35" s="13"/>
      <c r="P35" s="13"/>
      <c r="Q35" s="13">
        <v>53</v>
      </c>
      <c r="R35" s="13"/>
      <c r="S35" s="13"/>
      <c r="T35" s="13"/>
      <c r="U35" s="13">
        <v>31</v>
      </c>
      <c r="V35" s="13"/>
      <c r="W35" s="13"/>
      <c r="X35" s="13">
        <v>56</v>
      </c>
      <c r="Y35" s="13">
        <v>45</v>
      </c>
      <c r="Z35" s="13">
        <v>8</v>
      </c>
      <c r="AA35" s="13"/>
      <c r="AB35" s="13"/>
      <c r="AC35" s="13"/>
      <c r="AD35" s="13"/>
      <c r="AE35" s="13"/>
      <c r="AF35" s="18"/>
      <c r="AG35" s="13"/>
      <c r="AH35" s="13"/>
      <c r="AI35" s="13"/>
      <c r="AJ35" s="13"/>
      <c r="AK35" s="13"/>
      <c r="AL35" s="13"/>
      <c r="AM35" s="253"/>
      <c r="AN35" s="254">
        <f t="shared" si="1"/>
        <v>507</v>
      </c>
      <c r="AO35" s="255">
        <f t="shared" si="2"/>
        <v>0</v>
      </c>
      <c r="AP35" s="269">
        <f t="shared" si="3"/>
        <v>1</v>
      </c>
      <c r="AQ35" s="63"/>
    </row>
    <row r="36" spans="1:43" s="38" customFormat="1" ht="30" customHeight="1" thickBot="1">
      <c r="A36" s="568" t="s">
        <v>120</v>
      </c>
      <c r="B36" s="569"/>
      <c r="C36" s="569"/>
      <c r="D36" s="570"/>
      <c r="E36" s="280">
        <f>SUM(E10:E35)</f>
        <v>2057</v>
      </c>
      <c r="F36" s="280">
        <f t="shared" ref="F36:AO36" si="4">SUM(F10:F35)</f>
        <v>372</v>
      </c>
      <c r="G36" s="280">
        <f t="shared" si="4"/>
        <v>0</v>
      </c>
      <c r="H36" s="280">
        <f t="shared" si="4"/>
        <v>2429</v>
      </c>
      <c r="I36" s="98">
        <f t="shared" si="4"/>
        <v>0</v>
      </c>
      <c r="J36" s="98">
        <f t="shared" si="4"/>
        <v>60</v>
      </c>
      <c r="K36" s="98">
        <f t="shared" si="4"/>
        <v>224</v>
      </c>
      <c r="L36" s="98">
        <f t="shared" si="4"/>
        <v>187</v>
      </c>
      <c r="M36" s="98">
        <f t="shared" si="4"/>
        <v>133</v>
      </c>
      <c r="N36" s="98">
        <f t="shared" si="4"/>
        <v>388</v>
      </c>
      <c r="O36" s="98">
        <f t="shared" si="4"/>
        <v>0</v>
      </c>
      <c r="P36" s="98">
        <f t="shared" si="4"/>
        <v>0</v>
      </c>
      <c r="Q36" s="98">
        <f t="shared" si="4"/>
        <v>178</v>
      </c>
      <c r="R36" s="98">
        <f t="shared" si="4"/>
        <v>183</v>
      </c>
      <c r="S36" s="98">
        <f t="shared" si="4"/>
        <v>178</v>
      </c>
      <c r="T36" s="98">
        <f t="shared" si="4"/>
        <v>75</v>
      </c>
      <c r="U36" s="98">
        <f t="shared" si="4"/>
        <v>163</v>
      </c>
      <c r="V36" s="98">
        <f t="shared" si="4"/>
        <v>0</v>
      </c>
      <c r="W36" s="98">
        <f t="shared" si="4"/>
        <v>0</v>
      </c>
      <c r="X36" s="98">
        <f t="shared" si="4"/>
        <v>156</v>
      </c>
      <c r="Y36" s="98">
        <f t="shared" si="4"/>
        <v>396</v>
      </c>
      <c r="Z36" s="98">
        <f t="shared" si="4"/>
        <v>47</v>
      </c>
      <c r="AA36" s="98">
        <f t="shared" si="4"/>
        <v>0</v>
      </c>
      <c r="AB36" s="98">
        <f t="shared" si="4"/>
        <v>0</v>
      </c>
      <c r="AC36" s="98">
        <f t="shared" si="4"/>
        <v>0</v>
      </c>
      <c r="AD36" s="98">
        <f t="shared" si="4"/>
        <v>0</v>
      </c>
      <c r="AE36" s="98">
        <f t="shared" si="4"/>
        <v>0</v>
      </c>
      <c r="AF36" s="98">
        <f t="shared" si="4"/>
        <v>0</v>
      </c>
      <c r="AG36" s="98">
        <f t="shared" si="4"/>
        <v>0</v>
      </c>
      <c r="AH36" s="98">
        <f t="shared" si="4"/>
        <v>0</v>
      </c>
      <c r="AI36" s="98">
        <f t="shared" si="4"/>
        <v>148</v>
      </c>
      <c r="AJ36" s="98">
        <f t="shared" si="4"/>
        <v>0</v>
      </c>
      <c r="AK36" s="98">
        <f t="shared" si="4"/>
        <v>0</v>
      </c>
      <c r="AL36" s="98">
        <f t="shared" si="4"/>
        <v>0</v>
      </c>
      <c r="AM36" s="545">
        <f t="shared" si="4"/>
        <v>0</v>
      </c>
      <c r="AN36" s="281">
        <f t="shared" si="4"/>
        <v>2516</v>
      </c>
      <c r="AO36" s="282">
        <f t="shared" si="4"/>
        <v>87</v>
      </c>
      <c r="AP36" s="283">
        <f t="shared" si="3"/>
        <v>1.0358172087278716</v>
      </c>
      <c r="AQ36" s="284"/>
    </row>
    <row r="37" spans="1:43">
      <c r="A37" s="577">
        <v>8</v>
      </c>
      <c r="B37" s="590" t="s">
        <v>116</v>
      </c>
      <c r="C37" s="577" t="s">
        <v>14</v>
      </c>
      <c r="D37" s="4" t="s">
        <v>15</v>
      </c>
      <c r="E37" s="257">
        <v>0</v>
      </c>
      <c r="F37" s="258">
        <v>0</v>
      </c>
      <c r="G37" s="258">
        <v>0</v>
      </c>
      <c r="H37" s="258">
        <f t="shared" ref="H37:H43" si="5">E37+F37+G37</f>
        <v>0</v>
      </c>
      <c r="I37" s="546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259"/>
      <c r="AN37" s="260">
        <f t="shared" si="1"/>
        <v>0</v>
      </c>
      <c r="AO37" s="261">
        <f t="shared" ref="AO37:AO43" si="6">AN37-H37</f>
        <v>0</v>
      </c>
      <c r="AP37" s="274" t="e">
        <f>AN37/H37</f>
        <v>#DIV/0!</v>
      </c>
      <c r="AQ37" s="22"/>
    </row>
    <row r="38" spans="1:43" ht="13.5" thickBot="1">
      <c r="A38" s="573"/>
      <c r="B38" s="591"/>
      <c r="C38" s="573"/>
      <c r="D38" s="8" t="s">
        <v>16</v>
      </c>
      <c r="E38" s="251">
        <v>0</v>
      </c>
      <c r="F38" s="252">
        <v>0</v>
      </c>
      <c r="G38" s="252">
        <v>0</v>
      </c>
      <c r="H38" s="252">
        <f t="shared" si="5"/>
        <v>0</v>
      </c>
      <c r="I38" s="544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6"/>
        <v>0</v>
      </c>
      <c r="AP38" s="256" t="e">
        <f t="shared" ref="AP38:AP40" si="7">AN38/H38*100</f>
        <v>#DIV/0!</v>
      </c>
      <c r="AQ38" s="23"/>
    </row>
    <row r="39" spans="1:43">
      <c r="A39" s="571">
        <v>9</v>
      </c>
      <c r="B39" s="591"/>
      <c r="C39" s="571" t="s">
        <v>17</v>
      </c>
      <c r="D39" s="10" t="s">
        <v>18</v>
      </c>
      <c r="E39" s="270">
        <v>0</v>
      </c>
      <c r="F39" s="258">
        <v>0</v>
      </c>
      <c r="G39" s="258">
        <v>0</v>
      </c>
      <c r="H39" s="258">
        <f t="shared" si="5"/>
        <v>0</v>
      </c>
      <c r="I39" s="546"/>
      <c r="J39" s="5"/>
      <c r="K39" s="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259"/>
      <c r="AN39" s="260">
        <f t="shared" si="1"/>
        <v>0</v>
      </c>
      <c r="AO39" s="242">
        <f t="shared" si="6"/>
        <v>0</v>
      </c>
      <c r="AP39" s="262" t="e">
        <f t="shared" si="7"/>
        <v>#DIV/0!</v>
      </c>
      <c r="AQ39" s="77"/>
    </row>
    <row r="40" spans="1:43" ht="13.5" thickBot="1">
      <c r="A40" s="573"/>
      <c r="B40" s="592"/>
      <c r="C40" s="573"/>
      <c r="D40" s="8" t="s">
        <v>19</v>
      </c>
      <c r="E40" s="251">
        <v>0</v>
      </c>
      <c r="F40" s="252">
        <v>0</v>
      </c>
      <c r="G40" s="252">
        <v>0</v>
      </c>
      <c r="H40" s="252">
        <f t="shared" si="5"/>
        <v>0</v>
      </c>
      <c r="I40" s="544"/>
      <c r="J40" s="9"/>
      <c r="K40" s="9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53"/>
      <c r="AN40" s="254">
        <f t="shared" si="1"/>
        <v>0</v>
      </c>
      <c r="AO40" s="279">
        <f t="shared" si="6"/>
        <v>0</v>
      </c>
      <c r="AP40" s="269" t="e">
        <f t="shared" si="7"/>
        <v>#DIV/0!</v>
      </c>
      <c r="AQ40" s="63"/>
    </row>
    <row r="41" spans="1:43">
      <c r="A41" s="571">
        <v>10</v>
      </c>
      <c r="B41" s="590" t="s">
        <v>126</v>
      </c>
      <c r="C41" s="571" t="s">
        <v>35</v>
      </c>
      <c r="D41" s="10" t="s">
        <v>149</v>
      </c>
      <c r="E41" s="270">
        <v>0</v>
      </c>
      <c r="F41" s="271">
        <v>0</v>
      </c>
      <c r="G41" s="271">
        <v>0</v>
      </c>
      <c r="H41" s="271">
        <f t="shared" si="5"/>
        <v>0</v>
      </c>
      <c r="I41" s="543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272"/>
      <c r="AN41" s="273">
        <f t="shared" si="1"/>
        <v>0</v>
      </c>
      <c r="AO41" s="261">
        <f t="shared" si="6"/>
        <v>0</v>
      </c>
      <c r="AP41" s="274" t="e">
        <f t="shared" ref="AP41:AP43" si="8">AN41/H41</f>
        <v>#DIV/0!</v>
      </c>
      <c r="AQ41" s="22"/>
    </row>
    <row r="42" spans="1:43">
      <c r="A42" s="578"/>
      <c r="B42" s="591"/>
      <c r="C42" s="578"/>
      <c r="D42" s="53" t="s">
        <v>111</v>
      </c>
      <c r="E42" s="245">
        <v>0</v>
      </c>
      <c r="F42" s="246">
        <v>0</v>
      </c>
      <c r="G42" s="246">
        <v>0</v>
      </c>
      <c r="H42" s="246">
        <f t="shared" si="5"/>
        <v>0</v>
      </c>
      <c r="I42" s="549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7"/>
      <c r="AN42" s="248">
        <f t="shared" si="1"/>
        <v>0</v>
      </c>
      <c r="AO42" s="249">
        <f t="shared" si="6"/>
        <v>0</v>
      </c>
      <c r="AP42" s="250" t="e">
        <f t="shared" si="8"/>
        <v>#DIV/0!</v>
      </c>
      <c r="AQ42" s="59"/>
    </row>
    <row r="43" spans="1:43" ht="13.5" thickBot="1">
      <c r="A43" s="573"/>
      <c r="B43" s="592"/>
      <c r="C43" s="573"/>
      <c r="D43" s="8" t="s">
        <v>40</v>
      </c>
      <c r="E43" s="251">
        <v>0</v>
      </c>
      <c r="F43" s="252">
        <v>0</v>
      </c>
      <c r="G43" s="252">
        <v>0</v>
      </c>
      <c r="H43" s="252">
        <f t="shared" si="5"/>
        <v>0</v>
      </c>
      <c r="I43" s="544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55">
        <f t="shared" si="6"/>
        <v>0</v>
      </c>
      <c r="AP43" s="256" t="e">
        <f t="shared" si="8"/>
        <v>#DIV/0!</v>
      </c>
      <c r="AQ43" s="23"/>
    </row>
    <row r="44" spans="1:43" s="96" customFormat="1" ht="24" customHeight="1" thickBot="1">
      <c r="A44" s="574" t="s">
        <v>137</v>
      </c>
      <c r="B44" s="575"/>
      <c r="C44" s="575"/>
      <c r="D44" s="576"/>
      <c r="E44" s="286">
        <f t="shared" ref="E44:AO44" si="9">SUM(E37:E43)</f>
        <v>0</v>
      </c>
      <c r="F44" s="286">
        <f t="shared" si="9"/>
        <v>0</v>
      </c>
      <c r="G44" s="286">
        <f t="shared" si="9"/>
        <v>0</v>
      </c>
      <c r="H44" s="286">
        <f t="shared" si="9"/>
        <v>0</v>
      </c>
      <c r="I44" s="235">
        <f t="shared" si="9"/>
        <v>0</v>
      </c>
      <c r="J44" s="235">
        <f t="shared" si="9"/>
        <v>0</v>
      </c>
      <c r="K44" s="235">
        <f t="shared" si="9"/>
        <v>0</v>
      </c>
      <c r="L44" s="235">
        <f t="shared" si="9"/>
        <v>0</v>
      </c>
      <c r="M44" s="235">
        <f t="shared" si="9"/>
        <v>0</v>
      </c>
      <c r="N44" s="235">
        <f t="shared" si="9"/>
        <v>0</v>
      </c>
      <c r="O44" s="235">
        <f t="shared" si="9"/>
        <v>0</v>
      </c>
      <c r="P44" s="235">
        <f t="shared" si="9"/>
        <v>0</v>
      </c>
      <c r="Q44" s="235">
        <f t="shared" si="9"/>
        <v>0</v>
      </c>
      <c r="R44" s="235">
        <f t="shared" si="9"/>
        <v>0</v>
      </c>
      <c r="S44" s="235">
        <f t="shared" si="9"/>
        <v>0</v>
      </c>
      <c r="T44" s="235">
        <f t="shared" si="9"/>
        <v>0</v>
      </c>
      <c r="U44" s="235">
        <f t="shared" si="9"/>
        <v>0</v>
      </c>
      <c r="V44" s="235">
        <f t="shared" si="9"/>
        <v>0</v>
      </c>
      <c r="W44" s="235">
        <f t="shared" si="9"/>
        <v>0</v>
      </c>
      <c r="X44" s="235">
        <f t="shared" si="9"/>
        <v>0</v>
      </c>
      <c r="Y44" s="235">
        <f t="shared" si="9"/>
        <v>0</v>
      </c>
      <c r="Z44" s="235">
        <f t="shared" si="9"/>
        <v>0</v>
      </c>
      <c r="AA44" s="235">
        <f t="shared" si="9"/>
        <v>0</v>
      </c>
      <c r="AB44" s="235">
        <f t="shared" si="9"/>
        <v>0</v>
      </c>
      <c r="AC44" s="235">
        <f t="shared" si="9"/>
        <v>0</v>
      </c>
      <c r="AD44" s="235">
        <f t="shared" si="9"/>
        <v>0</v>
      </c>
      <c r="AE44" s="235">
        <f t="shared" si="9"/>
        <v>0</v>
      </c>
      <c r="AF44" s="235">
        <f t="shared" si="9"/>
        <v>0</v>
      </c>
      <c r="AG44" s="235">
        <f t="shared" si="9"/>
        <v>0</v>
      </c>
      <c r="AH44" s="235">
        <f t="shared" si="9"/>
        <v>0</v>
      </c>
      <c r="AI44" s="235">
        <f t="shared" si="9"/>
        <v>0</v>
      </c>
      <c r="AJ44" s="235">
        <f t="shared" si="9"/>
        <v>0</v>
      </c>
      <c r="AK44" s="235">
        <f t="shared" si="9"/>
        <v>0</v>
      </c>
      <c r="AL44" s="235">
        <f t="shared" si="9"/>
        <v>0</v>
      </c>
      <c r="AM44" s="287">
        <f t="shared" si="9"/>
        <v>0</v>
      </c>
      <c r="AN44" s="288">
        <f t="shared" si="9"/>
        <v>0</v>
      </c>
      <c r="AO44" s="285">
        <f t="shared" si="9"/>
        <v>0</v>
      </c>
      <c r="AP44" s="289" t="e">
        <f>AN44/H44</f>
        <v>#DIV/0!</v>
      </c>
      <c r="AQ44" s="290"/>
    </row>
    <row r="45" spans="1:43">
      <c r="A45" s="567">
        <v>11</v>
      </c>
      <c r="B45" s="590" t="s">
        <v>117</v>
      </c>
      <c r="C45" s="609" t="s">
        <v>30</v>
      </c>
      <c r="D45" s="10" t="s">
        <v>31</v>
      </c>
      <c r="E45" s="270">
        <v>0</v>
      </c>
      <c r="F45" s="271">
        <v>0</v>
      </c>
      <c r="G45" s="271">
        <v>0</v>
      </c>
      <c r="H45" s="271">
        <f t="shared" ref="H45:H63" si="10">E45+F45+G45</f>
        <v>0</v>
      </c>
      <c r="I45" s="543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272"/>
      <c r="AN45" s="273">
        <f t="shared" ref="AN45:AN205" si="11">SUM(I45:AM45)</f>
        <v>0</v>
      </c>
      <c r="AO45" s="261">
        <f t="shared" ref="AO45:AO179" si="12">AN45-H45</f>
        <v>0</v>
      </c>
      <c r="AP45" s="250" t="e">
        <f t="shared" ref="AP45:AP61" si="13">AN45/H45</f>
        <v>#DIV/0!</v>
      </c>
      <c r="AQ45" s="59"/>
    </row>
    <row r="46" spans="1:43" ht="13.5" thickBot="1">
      <c r="A46" s="565"/>
      <c r="B46" s="591"/>
      <c r="C46" s="610"/>
      <c r="D46" s="8" t="s">
        <v>32</v>
      </c>
      <c r="E46" s="251">
        <v>0</v>
      </c>
      <c r="F46" s="252">
        <v>0</v>
      </c>
      <c r="G46" s="252">
        <v>0</v>
      </c>
      <c r="H46" s="252">
        <f t="shared" si="10"/>
        <v>0</v>
      </c>
      <c r="I46" s="544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1"/>
        <v>0</v>
      </c>
      <c r="AO46" s="255">
        <f t="shared" si="12"/>
        <v>0</v>
      </c>
      <c r="AP46" s="256" t="e">
        <f t="shared" si="13"/>
        <v>#DIV/0!</v>
      </c>
      <c r="AQ46" s="23"/>
    </row>
    <row r="47" spans="1:43">
      <c r="A47" s="567">
        <v>12</v>
      </c>
      <c r="B47" s="591"/>
      <c r="C47" s="567" t="s">
        <v>38</v>
      </c>
      <c r="D47" s="4" t="s">
        <v>31</v>
      </c>
      <c r="E47" s="257">
        <v>0</v>
      </c>
      <c r="F47" s="258">
        <v>30</v>
      </c>
      <c r="G47" s="258">
        <v>0</v>
      </c>
      <c r="H47" s="258">
        <f t="shared" si="10"/>
        <v>30</v>
      </c>
      <c r="I47" s="546"/>
      <c r="J47" s="5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>
        <v>30</v>
      </c>
      <c r="AJ47" s="11"/>
      <c r="AK47" s="11"/>
      <c r="AL47" s="11"/>
      <c r="AM47" s="259"/>
      <c r="AN47" s="260">
        <f t="shared" si="11"/>
        <v>30</v>
      </c>
      <c r="AO47" s="242">
        <f t="shared" si="12"/>
        <v>0</v>
      </c>
      <c r="AP47" s="262">
        <f t="shared" si="13"/>
        <v>1</v>
      </c>
      <c r="AQ47" s="77"/>
    </row>
    <row r="48" spans="1:43" ht="13.5" thickBot="1">
      <c r="A48" s="565"/>
      <c r="B48" s="591"/>
      <c r="C48" s="565"/>
      <c r="D48" s="8" t="s">
        <v>32</v>
      </c>
      <c r="E48" s="251">
        <v>0</v>
      </c>
      <c r="F48" s="252">
        <v>30</v>
      </c>
      <c r="G48" s="252">
        <v>0</v>
      </c>
      <c r="H48" s="252">
        <f t="shared" si="10"/>
        <v>30</v>
      </c>
      <c r="I48" s="544"/>
      <c r="J48" s="9"/>
      <c r="K48" s="9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>
        <v>10</v>
      </c>
      <c r="AF48" s="13"/>
      <c r="AG48" s="13"/>
      <c r="AH48" s="13"/>
      <c r="AI48" s="13">
        <v>20</v>
      </c>
      <c r="AJ48" s="13"/>
      <c r="AK48" s="13"/>
      <c r="AL48" s="13"/>
      <c r="AM48" s="253"/>
      <c r="AN48" s="254">
        <f t="shared" si="11"/>
        <v>30</v>
      </c>
      <c r="AO48" s="255">
        <f t="shared" si="12"/>
        <v>0</v>
      </c>
      <c r="AP48" s="269">
        <f t="shared" si="13"/>
        <v>1</v>
      </c>
      <c r="AQ48" s="77"/>
    </row>
    <row r="49" spans="1:43" ht="13.5" thickBot="1">
      <c r="A49" s="542"/>
      <c r="B49" s="591"/>
      <c r="C49" s="567" t="s">
        <v>81</v>
      </c>
      <c r="D49" s="4" t="s">
        <v>31</v>
      </c>
      <c r="E49" s="257">
        <v>0</v>
      </c>
      <c r="F49" s="258">
        <v>0</v>
      </c>
      <c r="G49" s="258">
        <v>0</v>
      </c>
      <c r="H49" s="258">
        <f t="shared" si="10"/>
        <v>0</v>
      </c>
      <c r="I49" s="546"/>
      <c r="J49" s="5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259"/>
      <c r="AN49" s="273">
        <f t="shared" si="11"/>
        <v>0</v>
      </c>
      <c r="AO49" s="291">
        <f t="shared" si="12"/>
        <v>0</v>
      </c>
      <c r="AP49" s="274" t="e">
        <f t="shared" si="13"/>
        <v>#DIV/0!</v>
      </c>
      <c r="AQ49" s="22"/>
    </row>
    <row r="50" spans="1:43" ht="13.5" thickBot="1">
      <c r="A50" s="541"/>
      <c r="B50" s="591"/>
      <c r="C50" s="565"/>
      <c r="D50" s="8" t="s">
        <v>32</v>
      </c>
      <c r="E50" s="251">
        <v>0</v>
      </c>
      <c r="F50" s="252">
        <v>0</v>
      </c>
      <c r="G50" s="252">
        <v>0</v>
      </c>
      <c r="H50" s="252">
        <f t="shared" si="10"/>
        <v>0</v>
      </c>
      <c r="I50" s="544"/>
      <c r="J50" s="9"/>
      <c r="K50" s="9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253"/>
      <c r="AN50" s="254">
        <f t="shared" si="11"/>
        <v>0</v>
      </c>
      <c r="AO50" s="255">
        <f t="shared" si="12"/>
        <v>0</v>
      </c>
      <c r="AP50" s="256" t="e">
        <f t="shared" si="13"/>
        <v>#DIV/0!</v>
      </c>
      <c r="AQ50" s="22"/>
    </row>
    <row r="51" spans="1:43">
      <c r="A51" s="542"/>
      <c r="B51" s="591"/>
      <c r="C51" s="567" t="s">
        <v>208</v>
      </c>
      <c r="D51" s="4" t="s">
        <v>31</v>
      </c>
      <c r="E51" s="270">
        <v>0</v>
      </c>
      <c r="F51" s="271">
        <v>0</v>
      </c>
      <c r="G51" s="271">
        <v>0</v>
      </c>
      <c r="H51" s="271">
        <f t="shared" si="10"/>
        <v>0</v>
      </c>
      <c r="I51" s="543"/>
      <c r="J51" s="30"/>
      <c r="K51" s="3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272"/>
      <c r="AN51" s="273">
        <f t="shared" si="11"/>
        <v>0</v>
      </c>
      <c r="AO51" s="261">
        <f t="shared" si="12"/>
        <v>0</v>
      </c>
      <c r="AP51" s="274" t="e">
        <f t="shared" si="13"/>
        <v>#DIV/0!</v>
      </c>
      <c r="AQ51" s="22"/>
    </row>
    <row r="52" spans="1:43" ht="13.5" thickBot="1">
      <c r="A52" s="542"/>
      <c r="B52" s="591"/>
      <c r="C52" s="565"/>
      <c r="D52" s="8" t="s">
        <v>32</v>
      </c>
      <c r="E52" s="315">
        <v>0</v>
      </c>
      <c r="F52" s="316">
        <v>0</v>
      </c>
      <c r="G52" s="316">
        <v>15</v>
      </c>
      <c r="H52" s="316">
        <f t="shared" si="10"/>
        <v>15</v>
      </c>
      <c r="I52" s="548"/>
      <c r="J52" s="413"/>
      <c r="K52" s="413"/>
      <c r="L52" s="414"/>
      <c r="M52" s="414"/>
      <c r="N52" s="414">
        <v>15</v>
      </c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5"/>
      <c r="AN52" s="318">
        <f t="shared" si="11"/>
        <v>15</v>
      </c>
      <c r="AO52" s="255">
        <f t="shared" si="12"/>
        <v>0</v>
      </c>
      <c r="AP52" s="256">
        <f t="shared" si="13"/>
        <v>1</v>
      </c>
      <c r="AQ52" s="23"/>
    </row>
    <row r="53" spans="1:43">
      <c r="A53" s="542"/>
      <c r="B53" s="591"/>
      <c r="C53" s="566" t="s">
        <v>82</v>
      </c>
      <c r="D53" s="10" t="s">
        <v>31</v>
      </c>
      <c r="E53" s="270">
        <v>0</v>
      </c>
      <c r="F53" s="271">
        <v>0</v>
      </c>
      <c r="G53" s="271">
        <v>0</v>
      </c>
      <c r="H53" s="271">
        <f t="shared" si="10"/>
        <v>0</v>
      </c>
      <c r="I53" s="543"/>
      <c r="J53" s="30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272"/>
      <c r="AN53" s="273">
        <f t="shared" si="11"/>
        <v>0</v>
      </c>
      <c r="AO53" s="291">
        <f t="shared" si="12"/>
        <v>0</v>
      </c>
      <c r="AP53" s="262" t="e">
        <f t="shared" si="13"/>
        <v>#DIV/0!</v>
      </c>
      <c r="AQ53" s="77"/>
    </row>
    <row r="54" spans="1:43" ht="13.5" thickBot="1">
      <c r="A54" s="542"/>
      <c r="B54" s="591"/>
      <c r="C54" s="565"/>
      <c r="D54" s="8" t="s">
        <v>32</v>
      </c>
      <c r="E54" s="251">
        <v>0</v>
      </c>
      <c r="F54" s="252">
        <v>0</v>
      </c>
      <c r="G54" s="252">
        <v>0</v>
      </c>
      <c r="H54" s="252">
        <f t="shared" si="10"/>
        <v>0</v>
      </c>
      <c r="I54" s="544"/>
      <c r="J54" s="9"/>
      <c r="K54" s="9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253"/>
      <c r="AN54" s="254">
        <f t="shared" si="11"/>
        <v>0</v>
      </c>
      <c r="AO54" s="279">
        <f t="shared" si="12"/>
        <v>0</v>
      </c>
      <c r="AP54" s="269" t="e">
        <f t="shared" si="13"/>
        <v>#DIV/0!</v>
      </c>
      <c r="AQ54" s="63"/>
    </row>
    <row r="55" spans="1:43" ht="12.75" customHeight="1">
      <c r="A55" s="138"/>
      <c r="B55" s="591"/>
      <c r="C55" s="571" t="s">
        <v>100</v>
      </c>
      <c r="D55" s="4" t="s">
        <v>2</v>
      </c>
      <c r="E55" s="257">
        <v>0</v>
      </c>
      <c r="F55" s="258">
        <v>0</v>
      </c>
      <c r="G55" s="258">
        <v>0</v>
      </c>
      <c r="H55" s="258">
        <f t="shared" si="10"/>
        <v>0</v>
      </c>
      <c r="I55" s="546"/>
      <c r="J55" s="5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259"/>
      <c r="AN55" s="260">
        <f t="shared" si="11"/>
        <v>0</v>
      </c>
      <c r="AO55" s="261">
        <f t="shared" si="12"/>
        <v>0</v>
      </c>
      <c r="AP55" s="274" t="e">
        <f t="shared" si="13"/>
        <v>#DIV/0!</v>
      </c>
      <c r="AQ55" s="22"/>
    </row>
    <row r="56" spans="1:43" ht="12.75" customHeight="1">
      <c r="A56" s="139"/>
      <c r="B56" s="591"/>
      <c r="C56" s="578"/>
      <c r="D56" s="53" t="s">
        <v>43</v>
      </c>
      <c r="E56" s="245">
        <v>0</v>
      </c>
      <c r="F56" s="246">
        <v>0</v>
      </c>
      <c r="G56" s="246">
        <v>0</v>
      </c>
      <c r="H56" s="246">
        <f t="shared" si="10"/>
        <v>0</v>
      </c>
      <c r="I56" s="549"/>
      <c r="J56" s="55"/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47"/>
      <c r="AN56" s="248">
        <f t="shared" si="11"/>
        <v>0</v>
      </c>
      <c r="AO56" s="249">
        <f t="shared" si="12"/>
        <v>0</v>
      </c>
      <c r="AP56" s="250" t="e">
        <f t="shared" si="13"/>
        <v>#DIV/0!</v>
      </c>
      <c r="AQ56" s="59"/>
    </row>
    <row r="57" spans="1:43" ht="12.75" customHeight="1">
      <c r="A57" s="139"/>
      <c r="B57" s="591"/>
      <c r="C57" s="578"/>
      <c r="D57" s="53" t="s">
        <v>46</v>
      </c>
      <c r="E57" s="245">
        <v>0</v>
      </c>
      <c r="F57" s="246">
        <v>0</v>
      </c>
      <c r="G57" s="246">
        <v>0</v>
      </c>
      <c r="H57" s="246">
        <f t="shared" si="10"/>
        <v>0</v>
      </c>
      <c r="I57" s="549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0</v>
      </c>
      <c r="AO57" s="249">
        <f t="shared" si="12"/>
        <v>0</v>
      </c>
      <c r="AP57" s="250" t="e">
        <f t="shared" si="13"/>
        <v>#DIV/0!</v>
      </c>
      <c r="AQ57" s="59"/>
    </row>
    <row r="58" spans="1:43" ht="12.75" customHeight="1">
      <c r="A58" s="139"/>
      <c r="B58" s="591"/>
      <c r="C58" s="578"/>
      <c r="D58" s="53" t="s">
        <v>44</v>
      </c>
      <c r="E58" s="245">
        <v>0</v>
      </c>
      <c r="F58" s="246">
        <v>0</v>
      </c>
      <c r="G58" s="246">
        <v>0</v>
      </c>
      <c r="H58" s="246">
        <f t="shared" si="10"/>
        <v>0</v>
      </c>
      <c r="I58" s="549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0</v>
      </c>
      <c r="AO58" s="249">
        <f t="shared" si="12"/>
        <v>0</v>
      </c>
      <c r="AP58" s="250" t="e">
        <f t="shared" si="13"/>
        <v>#DIV/0!</v>
      </c>
      <c r="AQ58" s="59"/>
    </row>
    <row r="59" spans="1:43" ht="12.75" customHeight="1">
      <c r="A59" s="139"/>
      <c r="B59" s="591"/>
      <c r="C59" s="578"/>
      <c r="D59" s="53" t="s">
        <v>1</v>
      </c>
      <c r="E59" s="245">
        <v>0</v>
      </c>
      <c r="F59" s="246">
        <v>0</v>
      </c>
      <c r="G59" s="246">
        <v>0</v>
      </c>
      <c r="H59" s="246">
        <f t="shared" si="10"/>
        <v>0</v>
      </c>
      <c r="I59" s="549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0</v>
      </c>
      <c r="AP59" s="250" t="e">
        <f t="shared" si="13"/>
        <v>#DIV/0!</v>
      </c>
      <c r="AQ59" s="59"/>
    </row>
    <row r="60" spans="1:43" ht="12.75" customHeight="1">
      <c r="A60" s="139"/>
      <c r="B60" s="591"/>
      <c r="C60" s="578"/>
      <c r="D60" s="53" t="s">
        <v>186</v>
      </c>
      <c r="E60" s="245">
        <v>0</v>
      </c>
      <c r="F60" s="246">
        <v>0</v>
      </c>
      <c r="G60" s="246">
        <v>0</v>
      </c>
      <c r="H60" s="246">
        <f t="shared" si="10"/>
        <v>0</v>
      </c>
      <c r="I60" s="549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0</v>
      </c>
      <c r="AP60" s="250" t="e">
        <f t="shared" si="13"/>
        <v>#DIV/0!</v>
      </c>
      <c r="AQ60" s="59"/>
    </row>
    <row r="61" spans="1:43" ht="12.75" customHeight="1">
      <c r="A61" s="139"/>
      <c r="B61" s="591"/>
      <c r="C61" s="578"/>
      <c r="D61" s="53" t="s">
        <v>101</v>
      </c>
      <c r="E61" s="245">
        <v>0</v>
      </c>
      <c r="F61" s="246">
        <v>0</v>
      </c>
      <c r="G61" s="246">
        <v>0</v>
      </c>
      <c r="H61" s="246">
        <f t="shared" si="10"/>
        <v>0</v>
      </c>
      <c r="I61" s="549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0</v>
      </c>
      <c r="AO61" s="249">
        <f t="shared" si="12"/>
        <v>0</v>
      </c>
      <c r="AP61" s="250" t="e">
        <f t="shared" si="13"/>
        <v>#DIV/0!</v>
      </c>
      <c r="AQ61" s="59"/>
    </row>
    <row r="62" spans="1:43" ht="12.75" customHeight="1" thickBot="1">
      <c r="A62" s="140"/>
      <c r="B62" s="592"/>
      <c r="C62" s="573"/>
      <c r="D62" s="8" t="s">
        <v>32</v>
      </c>
      <c r="E62" s="251">
        <v>0</v>
      </c>
      <c r="F62" s="252">
        <v>20</v>
      </c>
      <c r="G62" s="252">
        <v>0</v>
      </c>
      <c r="H62" s="252">
        <f t="shared" si="10"/>
        <v>20</v>
      </c>
      <c r="I62" s="544"/>
      <c r="J62" s="9"/>
      <c r="K62" s="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>
        <v>20</v>
      </c>
      <c r="AF62" s="13"/>
      <c r="AG62" s="13"/>
      <c r="AH62" s="13"/>
      <c r="AI62" s="13"/>
      <c r="AJ62" s="13"/>
      <c r="AK62" s="13"/>
      <c r="AL62" s="13"/>
      <c r="AM62" s="253"/>
      <c r="AN62" s="254">
        <f t="shared" si="11"/>
        <v>20</v>
      </c>
      <c r="AO62" s="255">
        <f t="shared" si="12"/>
        <v>0</v>
      </c>
      <c r="AP62" s="256">
        <f>AN62/H62</f>
        <v>1</v>
      </c>
      <c r="AQ62" s="23"/>
    </row>
    <row r="63" spans="1:43" ht="12.75" customHeight="1" thickBot="1">
      <c r="A63" s="377"/>
      <c r="B63" s="400"/>
      <c r="C63" s="79" t="s">
        <v>206</v>
      </c>
      <c r="D63" s="401" t="s">
        <v>207</v>
      </c>
      <c r="E63" s="321">
        <v>0</v>
      </c>
      <c r="F63" s="322">
        <v>0</v>
      </c>
      <c r="G63" s="322">
        <v>0</v>
      </c>
      <c r="H63" s="322">
        <f t="shared" si="10"/>
        <v>0</v>
      </c>
      <c r="I63" s="547"/>
      <c r="J63" s="402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4"/>
      <c r="AN63" s="324">
        <f t="shared" si="11"/>
        <v>0</v>
      </c>
      <c r="AO63" s="325">
        <f t="shared" si="12"/>
        <v>0</v>
      </c>
      <c r="AP63" s="256" t="e">
        <f>AN63/H63</f>
        <v>#DIV/0!</v>
      </c>
      <c r="AQ63" s="82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SUM(E45:E63)</f>
        <v>0</v>
      </c>
      <c r="F64" s="292">
        <f t="shared" ref="F64:AN64" si="14">SUM(F45:F63)</f>
        <v>80</v>
      </c>
      <c r="G64" s="292">
        <f t="shared" si="14"/>
        <v>15</v>
      </c>
      <c r="H64" s="292">
        <f t="shared" si="14"/>
        <v>95</v>
      </c>
      <c r="I64" s="292">
        <f t="shared" si="14"/>
        <v>0</v>
      </c>
      <c r="J64" s="292">
        <f t="shared" si="14"/>
        <v>0</v>
      </c>
      <c r="K64" s="292">
        <f t="shared" si="14"/>
        <v>0</v>
      </c>
      <c r="L64" s="292">
        <f t="shared" si="14"/>
        <v>0</v>
      </c>
      <c r="M64" s="292">
        <f t="shared" si="14"/>
        <v>0</v>
      </c>
      <c r="N64" s="292">
        <f t="shared" si="14"/>
        <v>15</v>
      </c>
      <c r="O64" s="292">
        <f t="shared" si="14"/>
        <v>0</v>
      </c>
      <c r="P64" s="292">
        <f t="shared" si="14"/>
        <v>0</v>
      </c>
      <c r="Q64" s="292">
        <f t="shared" si="14"/>
        <v>0</v>
      </c>
      <c r="R64" s="292">
        <f t="shared" si="14"/>
        <v>0</v>
      </c>
      <c r="S64" s="292">
        <f t="shared" si="14"/>
        <v>0</v>
      </c>
      <c r="T64" s="292">
        <f t="shared" si="14"/>
        <v>0</v>
      </c>
      <c r="U64" s="292">
        <f t="shared" si="14"/>
        <v>0</v>
      </c>
      <c r="V64" s="292">
        <f t="shared" si="14"/>
        <v>0</v>
      </c>
      <c r="W64" s="292">
        <f t="shared" si="14"/>
        <v>0</v>
      </c>
      <c r="X64" s="292">
        <f t="shared" si="14"/>
        <v>0</v>
      </c>
      <c r="Y64" s="292">
        <f t="shared" si="14"/>
        <v>0</v>
      </c>
      <c r="Z64" s="292">
        <f t="shared" si="14"/>
        <v>0</v>
      </c>
      <c r="AA64" s="292">
        <f t="shared" si="14"/>
        <v>0</v>
      </c>
      <c r="AB64" s="292">
        <f t="shared" si="14"/>
        <v>0</v>
      </c>
      <c r="AC64" s="292">
        <f t="shared" si="14"/>
        <v>0</v>
      </c>
      <c r="AD64" s="292">
        <f t="shared" si="14"/>
        <v>0</v>
      </c>
      <c r="AE64" s="292">
        <f t="shared" si="14"/>
        <v>30</v>
      </c>
      <c r="AF64" s="292">
        <f t="shared" si="14"/>
        <v>0</v>
      </c>
      <c r="AG64" s="292">
        <f t="shared" si="14"/>
        <v>0</v>
      </c>
      <c r="AH64" s="292">
        <f t="shared" si="14"/>
        <v>0</v>
      </c>
      <c r="AI64" s="292">
        <f t="shared" si="14"/>
        <v>50</v>
      </c>
      <c r="AJ64" s="292">
        <f t="shared" si="14"/>
        <v>0</v>
      </c>
      <c r="AK64" s="292">
        <f t="shared" si="14"/>
        <v>0</v>
      </c>
      <c r="AL64" s="292">
        <f t="shared" si="14"/>
        <v>0</v>
      </c>
      <c r="AM64" s="292">
        <f t="shared" si="14"/>
        <v>0</v>
      </c>
      <c r="AN64" s="292">
        <f t="shared" si="14"/>
        <v>95</v>
      </c>
      <c r="AO64" s="292">
        <f>SUM(AO45:AO63)</f>
        <v>0</v>
      </c>
      <c r="AP64" s="295">
        <f>AN64/H64</f>
        <v>1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50</v>
      </c>
      <c r="F65" s="271">
        <v>0</v>
      </c>
      <c r="G65" s="271">
        <v>5</v>
      </c>
      <c r="H65" s="271">
        <f t="shared" ref="H65:H84" si="15">E65+F65+G65</f>
        <v>55</v>
      </c>
      <c r="I65" s="543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>
        <v>50</v>
      </c>
      <c r="AA65" s="31"/>
      <c r="AB65" s="31"/>
      <c r="AC65" s="31"/>
      <c r="AD65" s="31"/>
      <c r="AE65" s="31">
        <v>5</v>
      </c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55</v>
      </c>
      <c r="AO65" s="261">
        <f t="shared" si="12"/>
        <v>0</v>
      </c>
      <c r="AP65" s="274">
        <f t="shared" ref="AP65:AP84" si="16">AN65/H65</f>
        <v>1</v>
      </c>
      <c r="AQ65" s="22"/>
    </row>
    <row r="66" spans="1:43" ht="12.75" customHeight="1">
      <c r="A66" s="566"/>
      <c r="B66" s="591"/>
      <c r="C66" s="566"/>
      <c r="D66" s="53" t="s">
        <v>43</v>
      </c>
      <c r="E66" s="245">
        <v>50</v>
      </c>
      <c r="F66" s="246">
        <v>0</v>
      </c>
      <c r="G66" s="246">
        <v>0</v>
      </c>
      <c r="H66" s="246">
        <f t="shared" si="15"/>
        <v>50</v>
      </c>
      <c r="I66" s="549"/>
      <c r="J66" s="55"/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>
        <v>50</v>
      </c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50</v>
      </c>
      <c r="AO66" s="249">
        <f t="shared" si="12"/>
        <v>0</v>
      </c>
      <c r="AP66" s="250">
        <f t="shared" si="16"/>
        <v>1</v>
      </c>
      <c r="AQ66" s="59"/>
    </row>
    <row r="67" spans="1:43" ht="12.75" customHeight="1">
      <c r="A67" s="566"/>
      <c r="B67" s="591"/>
      <c r="C67" s="566"/>
      <c r="D67" s="53" t="s">
        <v>46</v>
      </c>
      <c r="E67" s="245">
        <v>50</v>
      </c>
      <c r="F67" s="246">
        <v>0</v>
      </c>
      <c r="G67" s="246">
        <v>0</v>
      </c>
      <c r="H67" s="246">
        <f t="shared" si="15"/>
        <v>50</v>
      </c>
      <c r="I67" s="549"/>
      <c r="J67" s="55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>
        <v>50</v>
      </c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50</v>
      </c>
      <c r="AO67" s="249">
        <f t="shared" si="12"/>
        <v>0</v>
      </c>
      <c r="AP67" s="250">
        <f t="shared" si="16"/>
        <v>1</v>
      </c>
      <c r="AQ67" s="59"/>
    </row>
    <row r="68" spans="1:43" ht="12.75" customHeight="1">
      <c r="A68" s="566"/>
      <c r="B68" s="591"/>
      <c r="C68" s="566"/>
      <c r="D68" s="53" t="s">
        <v>44</v>
      </c>
      <c r="E68" s="245">
        <v>50</v>
      </c>
      <c r="F68" s="246">
        <v>0</v>
      </c>
      <c r="G68" s="246">
        <v>0</v>
      </c>
      <c r="H68" s="246">
        <f t="shared" si="15"/>
        <v>50</v>
      </c>
      <c r="I68" s="549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>
        <v>50</v>
      </c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50</v>
      </c>
      <c r="AO68" s="249">
        <f t="shared" si="12"/>
        <v>0</v>
      </c>
      <c r="AP68" s="250">
        <f t="shared" si="16"/>
        <v>1</v>
      </c>
      <c r="AQ68" s="59"/>
    </row>
    <row r="69" spans="1:43" ht="12.75" customHeight="1" thickBot="1">
      <c r="A69" s="565"/>
      <c r="B69" s="591"/>
      <c r="C69" s="565"/>
      <c r="D69" s="8" t="s">
        <v>1</v>
      </c>
      <c r="E69" s="251">
        <v>50</v>
      </c>
      <c r="F69" s="252">
        <v>0</v>
      </c>
      <c r="G69" s="252">
        <v>0</v>
      </c>
      <c r="H69" s="252">
        <f t="shared" si="15"/>
        <v>50</v>
      </c>
      <c r="I69" s="544"/>
      <c r="J69" s="9"/>
      <c r="K69" s="9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>
        <v>50</v>
      </c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50</v>
      </c>
      <c r="AO69" s="255">
        <f t="shared" si="12"/>
        <v>0</v>
      </c>
      <c r="AP69" s="256">
        <f t="shared" si="16"/>
        <v>1</v>
      </c>
      <c r="AQ69" s="23"/>
    </row>
    <row r="70" spans="1:43" ht="12.75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0</v>
      </c>
      <c r="G70" s="258">
        <v>0</v>
      </c>
      <c r="H70" s="258">
        <f t="shared" si="15"/>
        <v>0</v>
      </c>
      <c r="I70" s="546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259"/>
      <c r="AN70" s="260">
        <f t="shared" si="11"/>
        <v>0</v>
      </c>
      <c r="AO70" s="242">
        <f t="shared" si="12"/>
        <v>0</v>
      </c>
      <c r="AP70" s="262" t="e">
        <f t="shared" si="16"/>
        <v>#DIV/0!</v>
      </c>
      <c r="AQ70" s="77"/>
    </row>
    <row r="71" spans="1:43" ht="12.75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5"/>
        <v>0</v>
      </c>
      <c r="I71" s="549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6"/>
        <v>#DIV/0!</v>
      </c>
      <c r="AQ71" s="59"/>
    </row>
    <row r="72" spans="1:43" ht="12.75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5"/>
        <v>0</v>
      </c>
      <c r="I72" s="549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6"/>
        <v>#DIV/0!</v>
      </c>
      <c r="AQ72" s="59"/>
    </row>
    <row r="73" spans="1:43" ht="12.75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5"/>
        <v>0</v>
      </c>
      <c r="I73" s="549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6"/>
        <v>#DIV/0!</v>
      </c>
      <c r="AQ73" s="59"/>
    </row>
    <row r="74" spans="1:43" ht="12.75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5"/>
        <v>0</v>
      </c>
      <c r="I74" s="544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6"/>
        <v>#DIV/0!</v>
      </c>
      <c r="AQ74" s="63"/>
    </row>
    <row r="75" spans="1:43" ht="12.75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5"/>
        <v>0</v>
      </c>
      <c r="I75" s="543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6"/>
        <v>#DIV/0!</v>
      </c>
      <c r="AQ75" s="22"/>
    </row>
    <row r="76" spans="1:43" ht="12.75" customHeight="1">
      <c r="A76" s="566"/>
      <c r="B76" s="591"/>
      <c r="C76" s="566"/>
      <c r="D76" s="53" t="s">
        <v>43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549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customHeight="1">
      <c r="A77" s="566"/>
      <c r="B77" s="591"/>
      <c r="C77" s="566"/>
      <c r="D77" s="53" t="s">
        <v>46</v>
      </c>
      <c r="E77" s="245">
        <v>0</v>
      </c>
      <c r="F77" s="246">
        <v>0</v>
      </c>
      <c r="G77" s="246">
        <v>0</v>
      </c>
      <c r="H77" s="246">
        <f t="shared" si="15"/>
        <v>0</v>
      </c>
      <c r="I77" s="549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47"/>
      <c r="AN77" s="248">
        <f t="shared" si="11"/>
        <v>0</v>
      </c>
      <c r="AO77" s="249">
        <f t="shared" si="12"/>
        <v>0</v>
      </c>
      <c r="AP77" s="250" t="e">
        <f t="shared" si="16"/>
        <v>#DIV/0!</v>
      </c>
      <c r="AQ77" s="59"/>
    </row>
    <row r="78" spans="1:43" ht="12.75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5"/>
        <v>0</v>
      </c>
      <c r="I78" s="549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6"/>
        <v>#DIV/0!</v>
      </c>
      <c r="AQ78" s="59"/>
    </row>
    <row r="79" spans="1:43" ht="12.75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5"/>
        <v>0</v>
      </c>
      <c r="I79" s="544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6"/>
        <v>#DIV/0!</v>
      </c>
      <c r="AQ79" s="23"/>
    </row>
    <row r="80" spans="1:43" ht="12.75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5"/>
        <v>0</v>
      </c>
      <c r="I80" s="543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6"/>
        <v>#DIV/0!</v>
      </c>
      <c r="AQ80" s="77"/>
    </row>
    <row r="81" spans="1:43" ht="12.75" customHeight="1">
      <c r="A81" s="566"/>
      <c r="B81" s="591"/>
      <c r="C81" s="580"/>
      <c r="D81" s="53" t="s">
        <v>43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549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5"/>
        <v>0</v>
      </c>
      <c r="I82" s="549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6"/>
        <v>#DIV/0!</v>
      </c>
      <c r="AQ82" s="59"/>
    </row>
    <row r="83" spans="1:43" ht="12.75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5"/>
        <v>0</v>
      </c>
      <c r="I83" s="549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6"/>
        <v>#DIV/0!</v>
      </c>
      <c r="AQ83" s="59"/>
    </row>
    <row r="84" spans="1:43" ht="12.75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5"/>
        <v>0</v>
      </c>
      <c r="I84" s="544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6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250</v>
      </c>
      <c r="F85" s="299">
        <f t="shared" ref="F85:AO85" si="17">SUM(F65:F84)</f>
        <v>0</v>
      </c>
      <c r="G85" s="299">
        <f t="shared" si="17"/>
        <v>5</v>
      </c>
      <c r="H85" s="299">
        <f t="shared" si="17"/>
        <v>255</v>
      </c>
      <c r="I85" s="137">
        <f t="shared" si="17"/>
        <v>0</v>
      </c>
      <c r="J85" s="137">
        <f t="shared" si="17"/>
        <v>0</v>
      </c>
      <c r="K85" s="137">
        <f t="shared" si="17"/>
        <v>0</v>
      </c>
      <c r="L85" s="137">
        <f t="shared" si="17"/>
        <v>0</v>
      </c>
      <c r="M85" s="137">
        <f t="shared" si="17"/>
        <v>0</v>
      </c>
      <c r="N85" s="137">
        <f t="shared" si="17"/>
        <v>0</v>
      </c>
      <c r="O85" s="137">
        <f t="shared" si="17"/>
        <v>0</v>
      </c>
      <c r="P85" s="137">
        <f t="shared" si="17"/>
        <v>0</v>
      </c>
      <c r="Q85" s="137">
        <f t="shared" si="17"/>
        <v>0</v>
      </c>
      <c r="R85" s="137">
        <f t="shared" si="17"/>
        <v>0</v>
      </c>
      <c r="S85" s="137">
        <f t="shared" si="17"/>
        <v>0</v>
      </c>
      <c r="T85" s="137">
        <f t="shared" si="17"/>
        <v>0</v>
      </c>
      <c r="U85" s="137">
        <f t="shared" si="17"/>
        <v>0</v>
      </c>
      <c r="V85" s="137">
        <f t="shared" si="17"/>
        <v>0</v>
      </c>
      <c r="W85" s="137">
        <f t="shared" si="17"/>
        <v>0</v>
      </c>
      <c r="X85" s="137">
        <f t="shared" si="17"/>
        <v>0</v>
      </c>
      <c r="Y85" s="137">
        <f t="shared" si="17"/>
        <v>0</v>
      </c>
      <c r="Z85" s="137">
        <f t="shared" si="17"/>
        <v>100</v>
      </c>
      <c r="AA85" s="137">
        <f t="shared" si="17"/>
        <v>150</v>
      </c>
      <c r="AB85" s="137">
        <f t="shared" si="17"/>
        <v>0</v>
      </c>
      <c r="AC85" s="137">
        <f t="shared" si="17"/>
        <v>0</v>
      </c>
      <c r="AD85" s="137">
        <f t="shared" si="17"/>
        <v>0</v>
      </c>
      <c r="AE85" s="137">
        <f t="shared" si="17"/>
        <v>5</v>
      </c>
      <c r="AF85" s="137">
        <f t="shared" si="17"/>
        <v>0</v>
      </c>
      <c r="AG85" s="137">
        <f t="shared" si="17"/>
        <v>0</v>
      </c>
      <c r="AH85" s="137">
        <f t="shared" si="17"/>
        <v>0</v>
      </c>
      <c r="AI85" s="137">
        <f t="shared" si="17"/>
        <v>0</v>
      </c>
      <c r="AJ85" s="137">
        <f t="shared" si="17"/>
        <v>0</v>
      </c>
      <c r="AK85" s="137">
        <f t="shared" si="17"/>
        <v>0</v>
      </c>
      <c r="AL85" s="137">
        <f t="shared" si="17"/>
        <v>0</v>
      </c>
      <c r="AM85" s="300">
        <f t="shared" si="17"/>
        <v>0</v>
      </c>
      <c r="AN85" s="301">
        <f t="shared" si="17"/>
        <v>255</v>
      </c>
      <c r="AO85" s="298">
        <f t="shared" si="17"/>
        <v>0</v>
      </c>
      <c r="AP85" s="283">
        <f>AN85/H85</f>
        <v>1</v>
      </c>
      <c r="AQ85" s="284"/>
    </row>
    <row r="86" spans="1:43" ht="13.5" customHeight="1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0</v>
      </c>
      <c r="F86" s="271">
        <v>0</v>
      </c>
      <c r="G86" s="271">
        <v>0</v>
      </c>
      <c r="H86" s="271">
        <f t="shared" ref="H86:H89" si="18">E86+F86+G86</f>
        <v>0</v>
      </c>
      <c r="I86" s="10"/>
      <c r="J86" s="22"/>
      <c r="K86" s="2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>
        <v>400</v>
      </c>
      <c r="AM86" s="302"/>
      <c r="AN86" s="273">
        <f t="shared" si="11"/>
        <v>400</v>
      </c>
      <c r="AO86" s="242">
        <f t="shared" si="12"/>
        <v>400</v>
      </c>
      <c r="AP86" s="262" t="e">
        <f t="shared" ref="AP86:AP89" si="19">AN86/H86</f>
        <v>#DIV/0!</v>
      </c>
      <c r="AQ86" s="77"/>
    </row>
    <row r="87" spans="1:43" ht="13.5" customHeight="1" thickBot="1">
      <c r="A87" s="582"/>
      <c r="B87" s="592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18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19"/>
        <v>#DIV/0!</v>
      </c>
      <c r="AQ87" s="63"/>
    </row>
    <row r="88" spans="1:43" ht="13.5" customHeight="1" thickBot="1">
      <c r="A88" s="540">
        <v>18</v>
      </c>
      <c r="B88" s="607" t="s">
        <v>65</v>
      </c>
      <c r="C88" s="571" t="s">
        <v>65</v>
      </c>
      <c r="D88" s="10" t="s">
        <v>252</v>
      </c>
      <c r="E88" s="270">
        <v>1917</v>
      </c>
      <c r="F88" s="271">
        <v>0</v>
      </c>
      <c r="G88" s="271">
        <v>0</v>
      </c>
      <c r="H88" s="271">
        <f t="shared" si="18"/>
        <v>1917</v>
      </c>
      <c r="I88" s="10"/>
      <c r="J88" s="22"/>
      <c r="K88" s="22"/>
      <c r="L88" s="41"/>
      <c r="M88" s="41"/>
      <c r="N88" s="41"/>
      <c r="O88" s="41"/>
      <c r="P88" s="41"/>
      <c r="Q88" s="41">
        <v>240</v>
      </c>
      <c r="R88" s="41">
        <v>960</v>
      </c>
      <c r="S88" s="41"/>
      <c r="T88" s="41"/>
      <c r="U88" s="41">
        <v>720</v>
      </c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302"/>
      <c r="AN88" s="273">
        <f t="shared" si="11"/>
        <v>1920</v>
      </c>
      <c r="AO88" s="261">
        <f t="shared" si="12"/>
        <v>3</v>
      </c>
      <c r="AP88" s="274">
        <f t="shared" si="19"/>
        <v>1.0015649452269171</v>
      </c>
      <c r="AQ88" s="22"/>
    </row>
    <row r="89" spans="1:43" ht="15.75" customHeight="1" thickBot="1">
      <c r="A89" s="493"/>
      <c r="B89" s="608"/>
      <c r="C89" s="573"/>
      <c r="D89" s="8" t="s">
        <v>253</v>
      </c>
      <c r="E89" s="490">
        <v>250</v>
      </c>
      <c r="F89" s="491">
        <v>0</v>
      </c>
      <c r="G89" s="491">
        <v>0</v>
      </c>
      <c r="H89" s="491">
        <f t="shared" si="18"/>
        <v>250</v>
      </c>
      <c r="I89" s="157"/>
      <c r="J89" s="154"/>
      <c r="K89" s="154"/>
      <c r="L89" s="158"/>
      <c r="M89" s="158"/>
      <c r="N89" s="158">
        <f>336</f>
        <v>336</v>
      </c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492"/>
      <c r="AN89" s="320">
        <f t="shared" si="11"/>
        <v>336</v>
      </c>
      <c r="AO89" s="291">
        <f t="shared" si="12"/>
        <v>86</v>
      </c>
      <c r="AP89" s="494">
        <f t="shared" si="19"/>
        <v>1.3440000000000001</v>
      </c>
      <c r="AQ89" s="495"/>
    </row>
    <row r="90" spans="1:43" ht="24" customHeight="1" thickTop="1" thickBot="1">
      <c r="A90" s="568" t="s">
        <v>135</v>
      </c>
      <c r="B90" s="569"/>
      <c r="C90" s="569"/>
      <c r="D90" s="570"/>
      <c r="E90" s="310">
        <f>SUM(E86:E89)</f>
        <v>2167</v>
      </c>
      <c r="F90" s="310">
        <f t="shared" ref="F90:H90" si="20">SUM(F86:F89)</f>
        <v>0</v>
      </c>
      <c r="G90" s="310">
        <f t="shared" si="20"/>
        <v>0</v>
      </c>
      <c r="H90" s="310">
        <f t="shared" si="20"/>
        <v>2167</v>
      </c>
      <c r="I90" s="211">
        <f t="shared" ref="I90" si="21">SUM(I86:I88)</f>
        <v>0</v>
      </c>
      <c r="J90" s="211">
        <f>SUM(J86:J89)</f>
        <v>0</v>
      </c>
      <c r="K90" s="211">
        <f t="shared" ref="K90:AO90" si="22">SUM(K86:K89)</f>
        <v>0</v>
      </c>
      <c r="L90" s="211">
        <f t="shared" si="22"/>
        <v>0</v>
      </c>
      <c r="M90" s="211">
        <f t="shared" si="22"/>
        <v>0</v>
      </c>
      <c r="N90" s="211">
        <f t="shared" si="22"/>
        <v>336</v>
      </c>
      <c r="O90" s="211">
        <f t="shared" si="22"/>
        <v>0</v>
      </c>
      <c r="P90" s="211">
        <f t="shared" si="22"/>
        <v>0</v>
      </c>
      <c r="Q90" s="211">
        <f t="shared" si="22"/>
        <v>240</v>
      </c>
      <c r="R90" s="211">
        <f t="shared" si="22"/>
        <v>960</v>
      </c>
      <c r="S90" s="211">
        <f t="shared" si="22"/>
        <v>0</v>
      </c>
      <c r="T90" s="211">
        <f t="shared" si="22"/>
        <v>0</v>
      </c>
      <c r="U90" s="211">
        <f t="shared" si="22"/>
        <v>720</v>
      </c>
      <c r="V90" s="211">
        <f t="shared" si="22"/>
        <v>0</v>
      </c>
      <c r="W90" s="211">
        <f t="shared" si="22"/>
        <v>0</v>
      </c>
      <c r="X90" s="211">
        <f t="shared" si="22"/>
        <v>0</v>
      </c>
      <c r="Y90" s="211">
        <f t="shared" si="22"/>
        <v>0</v>
      </c>
      <c r="Z90" s="211">
        <f t="shared" si="22"/>
        <v>0</v>
      </c>
      <c r="AA90" s="211">
        <f t="shared" si="22"/>
        <v>0</v>
      </c>
      <c r="AB90" s="211">
        <f t="shared" si="22"/>
        <v>0</v>
      </c>
      <c r="AC90" s="211">
        <f t="shared" si="22"/>
        <v>0</v>
      </c>
      <c r="AD90" s="211">
        <f t="shared" si="22"/>
        <v>0</v>
      </c>
      <c r="AE90" s="211">
        <f t="shared" si="22"/>
        <v>0</v>
      </c>
      <c r="AF90" s="211">
        <f t="shared" si="22"/>
        <v>0</v>
      </c>
      <c r="AG90" s="211">
        <f t="shared" si="22"/>
        <v>0</v>
      </c>
      <c r="AH90" s="211">
        <f t="shared" si="22"/>
        <v>0</v>
      </c>
      <c r="AI90" s="211">
        <f t="shared" si="22"/>
        <v>0</v>
      </c>
      <c r="AJ90" s="211">
        <f t="shared" si="22"/>
        <v>0</v>
      </c>
      <c r="AK90" s="211">
        <f t="shared" si="22"/>
        <v>0</v>
      </c>
      <c r="AL90" s="211">
        <f t="shared" si="22"/>
        <v>400</v>
      </c>
      <c r="AM90" s="211">
        <f t="shared" si="22"/>
        <v>0</v>
      </c>
      <c r="AN90" s="211">
        <f t="shared" si="22"/>
        <v>2656</v>
      </c>
      <c r="AO90" s="211">
        <f t="shared" si="22"/>
        <v>489</v>
      </c>
      <c r="AP90" s="522">
        <f>AN90/H90</f>
        <v>1.2256575911398246</v>
      </c>
      <c r="AQ90" s="523"/>
    </row>
    <row r="91" spans="1:43" ht="12.75" hidden="1" customHeight="1" thickBot="1">
      <c r="A91" s="566">
        <v>19</v>
      </c>
      <c r="B91" s="606" t="s">
        <v>61</v>
      </c>
      <c r="C91" s="542" t="s">
        <v>61</v>
      </c>
      <c r="D91" s="77" t="s">
        <v>62</v>
      </c>
      <c r="E91" s="257">
        <v>0</v>
      </c>
      <c r="F91" s="258">
        <v>0</v>
      </c>
      <c r="G91" s="258">
        <v>0</v>
      </c>
      <c r="H91" s="258">
        <f t="shared" ref="H91:H154" si="23">E91+F91+G91</f>
        <v>0</v>
      </c>
      <c r="I91" s="4"/>
      <c r="J91" s="77"/>
      <c r="K91" s="77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314"/>
      <c r="AN91" s="260">
        <f t="shared" si="11"/>
        <v>0</v>
      </c>
      <c r="AO91" s="242">
        <f t="shared" si="12"/>
        <v>0</v>
      </c>
      <c r="AP91" s="309" t="e">
        <f t="shared" ref="AP91:AP154" si="24">AN91/H91</f>
        <v>#DIV/0!</v>
      </c>
      <c r="AQ91" s="82"/>
    </row>
    <row r="92" spans="1:43" ht="12.75" hidden="1" customHeight="1" thickBot="1">
      <c r="A92" s="566"/>
      <c r="B92" s="607"/>
      <c r="C92" s="542" t="s">
        <v>73</v>
      </c>
      <c r="D92" s="59" t="s">
        <v>63</v>
      </c>
      <c r="E92" s="245">
        <v>0</v>
      </c>
      <c r="F92" s="246">
        <v>0</v>
      </c>
      <c r="G92" s="246">
        <v>0</v>
      </c>
      <c r="H92" s="246">
        <f t="shared" si="23"/>
        <v>0</v>
      </c>
      <c r="I92" s="53"/>
      <c r="J92" s="59"/>
      <c r="K92" s="59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84"/>
      <c r="AN92" s="248">
        <f t="shared" si="11"/>
        <v>0</v>
      </c>
      <c r="AO92" s="249">
        <f t="shared" si="12"/>
        <v>0</v>
      </c>
      <c r="AP92" s="309" t="e">
        <f t="shared" si="24"/>
        <v>#DIV/0!</v>
      </c>
      <c r="AQ92" s="82"/>
    </row>
    <row r="93" spans="1:43" ht="13.5" hidden="1" customHeight="1" thickBot="1">
      <c r="A93" s="565"/>
      <c r="B93" s="607"/>
      <c r="C93" s="541"/>
      <c r="D93" s="23" t="s">
        <v>64</v>
      </c>
      <c r="E93" s="251">
        <v>0</v>
      </c>
      <c r="F93" s="252">
        <v>0</v>
      </c>
      <c r="G93" s="252">
        <v>0</v>
      </c>
      <c r="H93" s="252">
        <f t="shared" si="23"/>
        <v>0</v>
      </c>
      <c r="I93" s="8"/>
      <c r="J93" s="23"/>
      <c r="K93" s="2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303"/>
      <c r="AN93" s="254">
        <f t="shared" si="11"/>
        <v>0</v>
      </c>
      <c r="AO93" s="279">
        <f t="shared" si="12"/>
        <v>0</v>
      </c>
      <c r="AP93" s="309" t="e">
        <f t="shared" si="24"/>
        <v>#DIV/0!</v>
      </c>
      <c r="AQ93" s="82"/>
    </row>
    <row r="94" spans="1:43" ht="12.75" hidden="1" customHeight="1" thickBot="1">
      <c r="A94" s="567">
        <v>20</v>
      </c>
      <c r="B94" s="607"/>
      <c r="C94" s="542" t="s">
        <v>61</v>
      </c>
      <c r="D94" s="22" t="s">
        <v>68</v>
      </c>
      <c r="E94" s="315">
        <v>0</v>
      </c>
      <c r="F94" s="316">
        <v>0</v>
      </c>
      <c r="G94" s="316">
        <v>0</v>
      </c>
      <c r="H94" s="316">
        <f t="shared" si="23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61">
        <f t="shared" si="12"/>
        <v>0</v>
      </c>
      <c r="AP94" s="309" t="e">
        <f t="shared" si="24"/>
        <v>#DIV/0!</v>
      </c>
      <c r="AQ94" s="82"/>
    </row>
    <row r="95" spans="1:43" ht="12.75" hidden="1" customHeight="1" thickBot="1">
      <c r="A95" s="566"/>
      <c r="B95" s="607"/>
      <c r="C95" s="542" t="s">
        <v>74</v>
      </c>
      <c r="D95" s="59" t="s">
        <v>69</v>
      </c>
      <c r="E95" s="315">
        <v>0</v>
      </c>
      <c r="F95" s="316">
        <v>0</v>
      </c>
      <c r="G95" s="316">
        <v>0</v>
      </c>
      <c r="H95" s="316">
        <f t="shared" si="23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309" t="e">
        <f t="shared" si="24"/>
        <v>#DIV/0!</v>
      </c>
      <c r="AQ95" s="82"/>
    </row>
    <row r="96" spans="1:43" ht="12.75" hidden="1" customHeight="1" thickBot="1">
      <c r="A96" s="566"/>
      <c r="B96" s="607"/>
      <c r="C96" s="542"/>
      <c r="D96" s="59" t="s">
        <v>70</v>
      </c>
      <c r="E96" s="315">
        <v>0</v>
      </c>
      <c r="F96" s="316">
        <v>0</v>
      </c>
      <c r="G96" s="316">
        <v>0</v>
      </c>
      <c r="H96" s="316">
        <f t="shared" si="23"/>
        <v>0</v>
      </c>
      <c r="I96" s="61"/>
      <c r="J96" s="63"/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317"/>
      <c r="AN96" s="318">
        <f t="shared" si="11"/>
        <v>0</v>
      </c>
      <c r="AO96" s="249">
        <f t="shared" si="12"/>
        <v>0</v>
      </c>
      <c r="AP96" s="309" t="e">
        <f t="shared" si="24"/>
        <v>#DIV/0!</v>
      </c>
      <c r="AQ96" s="82"/>
    </row>
    <row r="97" spans="1:43" ht="13.5" hidden="1" customHeight="1" thickBot="1">
      <c r="A97" s="565"/>
      <c r="B97" s="607"/>
      <c r="C97" s="541"/>
      <c r="D97" s="23" t="s">
        <v>71</v>
      </c>
      <c r="E97" s="251">
        <v>0</v>
      </c>
      <c r="F97" s="252">
        <v>0</v>
      </c>
      <c r="G97" s="252">
        <v>0</v>
      </c>
      <c r="H97" s="252">
        <f t="shared" si="23"/>
        <v>0</v>
      </c>
      <c r="I97" s="8"/>
      <c r="J97" s="23"/>
      <c r="K97" s="2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303"/>
      <c r="AN97" s="254">
        <f t="shared" si="11"/>
        <v>0</v>
      </c>
      <c r="AO97" s="255">
        <f t="shared" si="12"/>
        <v>0</v>
      </c>
      <c r="AP97" s="309" t="e">
        <f t="shared" si="24"/>
        <v>#DIV/0!</v>
      </c>
      <c r="AQ97" s="82"/>
    </row>
    <row r="98" spans="1:43" ht="12.75" hidden="1" customHeight="1" thickBot="1">
      <c r="A98" s="542"/>
      <c r="B98" s="607"/>
      <c r="C98" s="542" t="s">
        <v>95</v>
      </c>
      <c r="D98" s="22" t="s">
        <v>97</v>
      </c>
      <c r="E98" s="270">
        <v>0</v>
      </c>
      <c r="F98" s="271">
        <v>0</v>
      </c>
      <c r="G98" s="271">
        <v>0</v>
      </c>
      <c r="H98" s="271">
        <f t="shared" si="23"/>
        <v>0</v>
      </c>
      <c r="I98" s="10"/>
      <c r="J98" s="22"/>
      <c r="K98" s="2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302"/>
      <c r="AN98" s="273">
        <f t="shared" si="11"/>
        <v>0</v>
      </c>
      <c r="AO98" s="261">
        <f t="shared" si="12"/>
        <v>0</v>
      </c>
      <c r="AP98" s="309" t="e">
        <f t="shared" si="24"/>
        <v>#DIV/0!</v>
      </c>
      <c r="AQ98" s="82"/>
    </row>
    <row r="99" spans="1:43" ht="13.5" hidden="1" customHeight="1" thickBot="1">
      <c r="A99" s="541"/>
      <c r="B99" s="607"/>
      <c r="C99" s="541" t="s">
        <v>96</v>
      </c>
      <c r="D99" s="23" t="s">
        <v>98</v>
      </c>
      <c r="E99" s="251">
        <v>0</v>
      </c>
      <c r="F99" s="252">
        <v>0</v>
      </c>
      <c r="G99" s="252">
        <v>0</v>
      </c>
      <c r="H99" s="252">
        <f t="shared" si="23"/>
        <v>0</v>
      </c>
      <c r="I99" s="8"/>
      <c r="J99" s="23"/>
      <c r="K99" s="2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303"/>
      <c r="AN99" s="254">
        <f t="shared" si="11"/>
        <v>0</v>
      </c>
      <c r="AO99" s="255">
        <f t="shared" si="12"/>
        <v>0</v>
      </c>
      <c r="AP99" s="309" t="e">
        <f t="shared" si="24"/>
        <v>#DIV/0!</v>
      </c>
      <c r="AQ99" s="82"/>
    </row>
    <row r="100" spans="1:43" ht="12.75" hidden="1" customHeight="1" thickBot="1">
      <c r="A100" s="542"/>
      <c r="B100" s="607"/>
      <c r="C100" s="543" t="s">
        <v>95</v>
      </c>
      <c r="D100" s="22" t="s">
        <v>105</v>
      </c>
      <c r="E100" s="270">
        <v>0</v>
      </c>
      <c r="F100" s="271">
        <v>0</v>
      </c>
      <c r="G100" s="271">
        <v>0</v>
      </c>
      <c r="H100" s="271">
        <f t="shared" si="23"/>
        <v>0</v>
      </c>
      <c r="I100" s="10"/>
      <c r="J100" s="22"/>
      <c r="K100" s="2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67">
        <f t="shared" si="11"/>
        <v>0</v>
      </c>
      <c r="AO100" s="261">
        <f t="shared" si="12"/>
        <v>0</v>
      </c>
      <c r="AP100" s="309" t="e">
        <f t="shared" si="24"/>
        <v>#DIV/0!</v>
      </c>
      <c r="AQ100" s="82"/>
    </row>
    <row r="101" spans="1:43" ht="12.75" hidden="1" customHeight="1" thickBot="1">
      <c r="A101" s="542"/>
      <c r="B101" s="607"/>
      <c r="C101" s="549"/>
      <c r="D101" s="59" t="s">
        <v>106</v>
      </c>
      <c r="E101" s="245">
        <v>0</v>
      </c>
      <c r="F101" s="246">
        <v>0</v>
      </c>
      <c r="G101" s="246">
        <v>0</v>
      </c>
      <c r="H101" s="246">
        <f t="shared" si="23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309" t="e">
        <f t="shared" si="24"/>
        <v>#DIV/0!</v>
      </c>
      <c r="AQ101" s="82"/>
    </row>
    <row r="102" spans="1:43" ht="12.75" hidden="1" customHeight="1" thickBot="1">
      <c r="A102" s="542"/>
      <c r="B102" s="607"/>
      <c r="C102" s="549"/>
      <c r="D102" s="59" t="s">
        <v>107</v>
      </c>
      <c r="E102" s="245">
        <v>0</v>
      </c>
      <c r="F102" s="246">
        <v>0</v>
      </c>
      <c r="G102" s="246">
        <v>0</v>
      </c>
      <c r="H102" s="246">
        <f t="shared" si="23"/>
        <v>0</v>
      </c>
      <c r="I102" s="53"/>
      <c r="J102" s="59"/>
      <c r="K102" s="59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70">
        <f t="shared" si="11"/>
        <v>0</v>
      </c>
      <c r="AO102" s="249">
        <f t="shared" si="12"/>
        <v>0</v>
      </c>
      <c r="AP102" s="309" t="e">
        <f t="shared" si="24"/>
        <v>#DIV/0!</v>
      </c>
      <c r="AQ102" s="82"/>
    </row>
    <row r="103" spans="1:43" ht="13.5" hidden="1" customHeight="1" thickBot="1">
      <c r="A103" s="542"/>
      <c r="B103" s="607"/>
      <c r="C103" s="544"/>
      <c r="D103" s="23" t="s">
        <v>108</v>
      </c>
      <c r="E103" s="251">
        <v>0</v>
      </c>
      <c r="F103" s="252">
        <v>0</v>
      </c>
      <c r="G103" s="252">
        <v>0</v>
      </c>
      <c r="H103" s="252">
        <f t="shared" si="23"/>
        <v>0</v>
      </c>
      <c r="I103" s="8"/>
      <c r="J103" s="23"/>
      <c r="K103" s="2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65">
        <f t="shared" si="11"/>
        <v>0</v>
      </c>
      <c r="AO103" s="255">
        <f t="shared" si="12"/>
        <v>0</v>
      </c>
      <c r="AP103" s="309" t="e">
        <f t="shared" si="24"/>
        <v>#DIV/0!</v>
      </c>
      <c r="AQ103" s="82"/>
    </row>
    <row r="104" spans="1:43" ht="12.75" hidden="1" customHeight="1" thickBot="1">
      <c r="A104" s="543"/>
      <c r="B104" s="607"/>
      <c r="C104" s="543" t="s">
        <v>112</v>
      </c>
      <c r="D104" s="22" t="s">
        <v>113</v>
      </c>
      <c r="E104" s="270">
        <v>0</v>
      </c>
      <c r="F104" s="271">
        <v>0</v>
      </c>
      <c r="G104" s="271">
        <v>0</v>
      </c>
      <c r="H104" s="271">
        <f t="shared" si="23"/>
        <v>0</v>
      </c>
      <c r="I104" s="10"/>
      <c r="J104" s="22"/>
      <c r="K104" s="22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302"/>
      <c r="AN104" s="273">
        <f>SUM(I104:AM104)</f>
        <v>0</v>
      </c>
      <c r="AO104" s="261">
        <f t="shared" si="12"/>
        <v>0</v>
      </c>
      <c r="AP104" s="309" t="e">
        <f t="shared" si="24"/>
        <v>#DIV/0!</v>
      </c>
      <c r="AQ104" s="82"/>
    </row>
    <row r="105" spans="1:43" ht="13.5" hidden="1" customHeight="1" thickBot="1">
      <c r="A105" s="544"/>
      <c r="B105" s="607"/>
      <c r="C105" s="544"/>
      <c r="D105" s="23" t="s">
        <v>114</v>
      </c>
      <c r="E105" s="251">
        <v>0</v>
      </c>
      <c r="F105" s="252">
        <v>0</v>
      </c>
      <c r="G105" s="252">
        <v>0</v>
      </c>
      <c r="H105" s="252">
        <f t="shared" si="23"/>
        <v>0</v>
      </c>
      <c r="I105" s="8"/>
      <c r="J105" s="23"/>
      <c r="K105" s="2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303"/>
      <c r="AN105" s="254">
        <f>SUM(I105:AM105)</f>
        <v>0</v>
      </c>
      <c r="AO105" s="255">
        <f t="shared" si="12"/>
        <v>0</v>
      </c>
      <c r="AP105" s="309" t="e">
        <f t="shared" si="24"/>
        <v>#DIV/0!</v>
      </c>
      <c r="AQ105" s="82"/>
    </row>
    <row r="106" spans="1:43" ht="12.75" hidden="1" customHeight="1" thickBot="1">
      <c r="A106" s="543"/>
      <c r="B106" s="607"/>
      <c r="C106" s="543" t="s">
        <v>127</v>
      </c>
      <c r="D106" s="184" t="s">
        <v>128</v>
      </c>
      <c r="E106" s="270">
        <v>0</v>
      </c>
      <c r="F106" s="271">
        <v>0</v>
      </c>
      <c r="G106" s="271">
        <v>0</v>
      </c>
      <c r="H106" s="271">
        <f t="shared" si="23"/>
        <v>0</v>
      </c>
      <c r="I106" s="10"/>
      <c r="J106" s="22"/>
      <c r="K106" s="2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302"/>
      <c r="AN106" s="273">
        <f t="shared" ref="AN106:AN169" si="25">SUM(I106:AM106)</f>
        <v>0</v>
      </c>
      <c r="AO106" s="261">
        <f t="shared" si="12"/>
        <v>0</v>
      </c>
      <c r="AP106" s="309" t="e">
        <f t="shared" si="24"/>
        <v>#DIV/0!</v>
      </c>
      <c r="AQ106" s="82"/>
    </row>
    <row r="107" spans="1:43" ht="13.5" hidden="1" customHeight="1" thickBot="1">
      <c r="A107" s="549"/>
      <c r="B107" s="607"/>
      <c r="C107" s="544"/>
      <c r="D107" s="187" t="s">
        <v>129</v>
      </c>
      <c r="E107" s="251">
        <v>0</v>
      </c>
      <c r="F107" s="252">
        <v>0</v>
      </c>
      <c r="G107" s="252">
        <v>0</v>
      </c>
      <c r="H107" s="252">
        <f t="shared" si="23"/>
        <v>0</v>
      </c>
      <c r="I107" s="8"/>
      <c r="J107" s="23"/>
      <c r="K107" s="2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303"/>
      <c r="AN107" s="254">
        <f t="shared" si="25"/>
        <v>0</v>
      </c>
      <c r="AO107" s="255">
        <f t="shared" si="12"/>
        <v>0</v>
      </c>
      <c r="AP107" s="309" t="e">
        <f t="shared" si="24"/>
        <v>#DIV/0!</v>
      </c>
      <c r="AQ107" s="82"/>
    </row>
    <row r="108" spans="1:43" ht="12.75" hidden="1" customHeight="1" thickBot="1">
      <c r="A108" s="549"/>
      <c r="B108" s="607"/>
      <c r="C108" s="546" t="s">
        <v>130</v>
      </c>
      <c r="D108" s="186" t="s">
        <v>131</v>
      </c>
      <c r="E108" s="257">
        <v>0</v>
      </c>
      <c r="F108" s="258">
        <v>0</v>
      </c>
      <c r="G108" s="258">
        <v>0</v>
      </c>
      <c r="H108" s="258">
        <f t="shared" si="23"/>
        <v>0</v>
      </c>
      <c r="I108" s="4"/>
      <c r="J108" s="77"/>
      <c r="K108" s="77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314"/>
      <c r="AN108" s="260">
        <f t="shared" si="25"/>
        <v>0</v>
      </c>
      <c r="AO108" s="242">
        <f t="shared" si="12"/>
        <v>0</v>
      </c>
      <c r="AP108" s="309" t="e">
        <f t="shared" si="24"/>
        <v>#DIV/0!</v>
      </c>
      <c r="AQ108" s="82"/>
    </row>
    <row r="109" spans="1:43" ht="12.75" hidden="1" customHeight="1" thickBot="1">
      <c r="A109" s="549"/>
      <c r="B109" s="607"/>
      <c r="C109" s="549"/>
      <c r="D109" s="185" t="s">
        <v>132</v>
      </c>
      <c r="E109" s="245">
        <v>0</v>
      </c>
      <c r="F109" s="246">
        <v>0</v>
      </c>
      <c r="G109" s="246">
        <v>0</v>
      </c>
      <c r="H109" s="246">
        <f t="shared" si="23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25"/>
        <v>0</v>
      </c>
      <c r="AO109" s="249">
        <f t="shared" si="12"/>
        <v>0</v>
      </c>
      <c r="AP109" s="309" t="e">
        <f t="shared" si="24"/>
        <v>#DIV/0!</v>
      </c>
      <c r="AQ109" s="82"/>
    </row>
    <row r="110" spans="1:43" ht="12.75" hidden="1" customHeight="1" thickBot="1">
      <c r="A110" s="549"/>
      <c r="B110" s="607"/>
      <c r="C110" s="549"/>
      <c r="D110" s="185" t="s">
        <v>133</v>
      </c>
      <c r="E110" s="245">
        <v>0</v>
      </c>
      <c r="F110" s="246">
        <v>0</v>
      </c>
      <c r="G110" s="246">
        <v>0</v>
      </c>
      <c r="H110" s="246">
        <f t="shared" si="23"/>
        <v>0</v>
      </c>
      <c r="I110" s="53"/>
      <c r="J110" s="59"/>
      <c r="K110" s="59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84"/>
      <c r="AN110" s="248">
        <f t="shared" si="25"/>
        <v>0</v>
      </c>
      <c r="AO110" s="249">
        <f t="shared" si="12"/>
        <v>0</v>
      </c>
      <c r="AP110" s="309" t="e">
        <f t="shared" si="24"/>
        <v>#DIV/0!</v>
      </c>
      <c r="AQ110" s="82"/>
    </row>
    <row r="111" spans="1:43" ht="13.5" hidden="1" customHeight="1" thickBot="1">
      <c r="A111" s="549"/>
      <c r="B111" s="607"/>
      <c r="C111" s="544"/>
      <c r="D111" s="188" t="s">
        <v>134</v>
      </c>
      <c r="E111" s="315">
        <v>0</v>
      </c>
      <c r="F111" s="316">
        <v>0</v>
      </c>
      <c r="G111" s="316">
        <v>0</v>
      </c>
      <c r="H111" s="316">
        <f t="shared" si="23"/>
        <v>0</v>
      </c>
      <c r="I111" s="61"/>
      <c r="J111" s="63"/>
      <c r="K111" s="63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317"/>
      <c r="AN111" s="318">
        <f t="shared" si="25"/>
        <v>0</v>
      </c>
      <c r="AO111" s="279">
        <f t="shared" si="12"/>
        <v>0</v>
      </c>
      <c r="AP111" s="309" t="e">
        <f t="shared" si="24"/>
        <v>#DIV/0!</v>
      </c>
      <c r="AQ111" s="82"/>
    </row>
    <row r="112" spans="1:43" ht="13.5" hidden="1" thickBot="1">
      <c r="A112" s="549"/>
      <c r="B112" s="607"/>
      <c r="C112" s="543" t="s">
        <v>139</v>
      </c>
      <c r="D112" s="22" t="s">
        <v>191</v>
      </c>
      <c r="E112" s="270">
        <v>0</v>
      </c>
      <c r="F112" s="271">
        <v>0</v>
      </c>
      <c r="G112" s="271">
        <v>0</v>
      </c>
      <c r="H112" s="271">
        <f t="shared" si="23"/>
        <v>0</v>
      </c>
      <c r="I112" s="10"/>
      <c r="J112" s="22"/>
      <c r="K112" s="22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302"/>
      <c r="AN112" s="273">
        <f t="shared" si="25"/>
        <v>0</v>
      </c>
      <c r="AO112" s="261">
        <f t="shared" si="12"/>
        <v>0</v>
      </c>
      <c r="AP112" s="309" t="e">
        <f t="shared" si="24"/>
        <v>#DIV/0!</v>
      </c>
      <c r="AQ112" s="82"/>
    </row>
    <row r="113" spans="1:43" ht="13.5" hidden="1" thickBot="1">
      <c r="A113" s="549"/>
      <c r="B113" s="607"/>
      <c r="C113" s="544"/>
      <c r="D113" s="23" t="s">
        <v>192</v>
      </c>
      <c r="E113" s="251">
        <v>0</v>
      </c>
      <c r="F113" s="252">
        <v>0</v>
      </c>
      <c r="G113" s="252">
        <v>0</v>
      </c>
      <c r="H113" s="252">
        <f t="shared" si="23"/>
        <v>0</v>
      </c>
      <c r="I113" s="8"/>
      <c r="J113" s="23"/>
      <c r="K113" s="2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303"/>
      <c r="AN113" s="254">
        <f t="shared" si="25"/>
        <v>0</v>
      </c>
      <c r="AO113" s="255">
        <f t="shared" si="12"/>
        <v>0</v>
      </c>
      <c r="AP113" s="309" t="e">
        <f t="shared" si="24"/>
        <v>#DIV/0!</v>
      </c>
      <c r="AQ113" s="82"/>
    </row>
    <row r="114" spans="1:43" ht="13.5" hidden="1" thickBot="1">
      <c r="A114" s="549"/>
      <c r="B114" s="607"/>
      <c r="C114" s="543" t="s">
        <v>142</v>
      </c>
      <c r="D114" s="22" t="s">
        <v>143</v>
      </c>
      <c r="E114" s="270">
        <v>0</v>
      </c>
      <c r="F114" s="271">
        <v>0</v>
      </c>
      <c r="G114" s="271">
        <v>0</v>
      </c>
      <c r="H114" s="271">
        <f t="shared" si="23"/>
        <v>0</v>
      </c>
      <c r="I114" s="10"/>
      <c r="J114" s="22"/>
      <c r="K114" s="2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302"/>
      <c r="AN114" s="273">
        <f t="shared" si="25"/>
        <v>0</v>
      </c>
      <c r="AO114" s="261">
        <f t="shared" si="12"/>
        <v>0</v>
      </c>
      <c r="AP114" s="309" t="e">
        <f t="shared" si="24"/>
        <v>#DIV/0!</v>
      </c>
      <c r="AQ114" s="82"/>
    </row>
    <row r="115" spans="1:43" ht="13.5" hidden="1" thickBot="1">
      <c r="A115" s="549"/>
      <c r="B115" s="607"/>
      <c r="C115" s="549"/>
      <c r="D115" s="59" t="s">
        <v>144</v>
      </c>
      <c r="E115" s="245">
        <v>0</v>
      </c>
      <c r="F115" s="246">
        <v>0</v>
      </c>
      <c r="G115" s="246">
        <v>0</v>
      </c>
      <c r="H115" s="246">
        <f t="shared" si="23"/>
        <v>0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25"/>
        <v>0</v>
      </c>
      <c r="AO115" s="249">
        <f t="shared" si="12"/>
        <v>0</v>
      </c>
      <c r="AP115" s="309" t="e">
        <f t="shared" si="24"/>
        <v>#DIV/0!</v>
      </c>
      <c r="AQ115" s="82"/>
    </row>
    <row r="116" spans="1:43" ht="13.5" hidden="1" thickBot="1">
      <c r="A116" s="549"/>
      <c r="B116" s="607"/>
      <c r="C116" s="549"/>
      <c r="D116" s="59" t="s">
        <v>145</v>
      </c>
      <c r="E116" s="245">
        <v>0</v>
      </c>
      <c r="F116" s="246">
        <v>0</v>
      </c>
      <c r="G116" s="246">
        <v>0</v>
      </c>
      <c r="H116" s="246">
        <f t="shared" si="23"/>
        <v>0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25"/>
        <v>0</v>
      </c>
      <c r="AO116" s="249">
        <f t="shared" si="12"/>
        <v>0</v>
      </c>
      <c r="AP116" s="309" t="e">
        <f t="shared" si="24"/>
        <v>#DIV/0!</v>
      </c>
      <c r="AQ116" s="82"/>
    </row>
    <row r="117" spans="1:43" ht="13.5" hidden="1" thickBot="1">
      <c r="A117" s="549"/>
      <c r="B117" s="607"/>
      <c r="C117" s="549"/>
      <c r="D117" s="59" t="s">
        <v>146</v>
      </c>
      <c r="E117" s="245">
        <v>0</v>
      </c>
      <c r="F117" s="246">
        <v>0</v>
      </c>
      <c r="G117" s="246">
        <v>0</v>
      </c>
      <c r="H117" s="246">
        <f t="shared" si="23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5"/>
        <v>0</v>
      </c>
      <c r="AO117" s="249">
        <f t="shared" si="12"/>
        <v>0</v>
      </c>
      <c r="AP117" s="309" t="e">
        <f t="shared" si="24"/>
        <v>#DIV/0!</v>
      </c>
      <c r="AQ117" s="82"/>
    </row>
    <row r="118" spans="1:43" ht="13.5" hidden="1" thickBot="1">
      <c r="A118" s="549"/>
      <c r="B118" s="607"/>
      <c r="C118" s="549"/>
      <c r="D118" s="59" t="s">
        <v>147</v>
      </c>
      <c r="E118" s="245">
        <v>0</v>
      </c>
      <c r="F118" s="246">
        <v>0</v>
      </c>
      <c r="G118" s="246">
        <v>0</v>
      </c>
      <c r="H118" s="246">
        <f t="shared" si="23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84"/>
      <c r="AN118" s="248">
        <f t="shared" si="25"/>
        <v>0</v>
      </c>
      <c r="AO118" s="249">
        <f t="shared" si="12"/>
        <v>0</v>
      </c>
      <c r="AP118" s="309" t="e">
        <f t="shared" si="24"/>
        <v>#DIV/0!</v>
      </c>
      <c r="AQ118" s="82"/>
    </row>
    <row r="119" spans="1:43" ht="13.5" hidden="1" thickBot="1">
      <c r="A119" s="548"/>
      <c r="B119" s="607"/>
      <c r="C119" s="549"/>
      <c r="D119" s="59" t="s">
        <v>148</v>
      </c>
      <c r="E119" s="245">
        <v>0</v>
      </c>
      <c r="F119" s="246">
        <v>0</v>
      </c>
      <c r="G119" s="246">
        <v>0</v>
      </c>
      <c r="H119" s="246">
        <f t="shared" si="23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409"/>
      <c r="AN119" s="408">
        <f t="shared" si="25"/>
        <v>0</v>
      </c>
      <c r="AO119" s="249">
        <f t="shared" si="12"/>
        <v>0</v>
      </c>
      <c r="AP119" s="309" t="e">
        <f t="shared" si="24"/>
        <v>#DIV/0!</v>
      </c>
      <c r="AQ119" s="82"/>
    </row>
    <row r="120" spans="1:43" ht="13.5" hidden="1" thickBot="1">
      <c r="A120" s="51"/>
      <c r="B120" s="607"/>
      <c r="C120" s="549"/>
      <c r="D120" s="59" t="s">
        <v>194</v>
      </c>
      <c r="E120" s="245">
        <v>0</v>
      </c>
      <c r="F120" s="246">
        <v>0</v>
      </c>
      <c r="G120" s="246">
        <v>0</v>
      </c>
      <c r="H120" s="246">
        <f t="shared" si="23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409"/>
      <c r="AN120" s="408">
        <f t="shared" si="25"/>
        <v>0</v>
      </c>
      <c r="AO120" s="249">
        <f t="shared" si="12"/>
        <v>0</v>
      </c>
      <c r="AP120" s="309" t="e">
        <f t="shared" si="24"/>
        <v>#DIV/0!</v>
      </c>
      <c r="AQ120" s="82"/>
    </row>
    <row r="121" spans="1:43" ht="13.5" hidden="1" thickBot="1">
      <c r="A121" s="51"/>
      <c r="B121" s="607"/>
      <c r="C121" s="549"/>
      <c r="D121" s="59" t="s">
        <v>195</v>
      </c>
      <c r="E121" s="245">
        <v>0</v>
      </c>
      <c r="F121" s="246">
        <v>0</v>
      </c>
      <c r="G121" s="246">
        <v>0</v>
      </c>
      <c r="H121" s="246">
        <f t="shared" si="23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5"/>
        <v>0</v>
      </c>
      <c r="AO121" s="249">
        <f t="shared" si="12"/>
        <v>0</v>
      </c>
      <c r="AP121" s="309" t="e">
        <f t="shared" si="24"/>
        <v>#DIV/0!</v>
      </c>
      <c r="AQ121" s="82"/>
    </row>
    <row r="122" spans="1:43" ht="13.5" hidden="1" thickBot="1">
      <c r="A122" s="51"/>
      <c r="B122" s="607"/>
      <c r="C122" s="549"/>
      <c r="D122" s="59" t="s">
        <v>196</v>
      </c>
      <c r="E122" s="245">
        <v>0</v>
      </c>
      <c r="F122" s="246">
        <v>0</v>
      </c>
      <c r="G122" s="246">
        <v>0</v>
      </c>
      <c r="H122" s="246">
        <f t="shared" si="23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5"/>
        <v>0</v>
      </c>
      <c r="AO122" s="249">
        <f t="shared" si="12"/>
        <v>0</v>
      </c>
      <c r="AP122" s="309" t="e">
        <f t="shared" si="24"/>
        <v>#DIV/0!</v>
      </c>
      <c r="AQ122" s="82"/>
    </row>
    <row r="123" spans="1:43" ht="13.5" hidden="1" thickBot="1">
      <c r="A123" s="51"/>
      <c r="B123" s="607"/>
      <c r="C123" s="549"/>
      <c r="D123" s="59" t="s">
        <v>171</v>
      </c>
      <c r="E123" s="245">
        <v>0</v>
      </c>
      <c r="F123" s="246">
        <v>0</v>
      </c>
      <c r="G123" s="246">
        <v>0</v>
      </c>
      <c r="H123" s="246">
        <f t="shared" si="23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5"/>
        <v>0</v>
      </c>
      <c r="AO123" s="249">
        <f t="shared" si="12"/>
        <v>0</v>
      </c>
      <c r="AP123" s="309" t="e">
        <f t="shared" si="24"/>
        <v>#DIV/0!</v>
      </c>
      <c r="AQ123" s="82"/>
    </row>
    <row r="124" spans="1:43" ht="13.5" hidden="1" thickBot="1">
      <c r="A124" s="51"/>
      <c r="B124" s="607"/>
      <c r="C124" s="549"/>
      <c r="D124" s="59" t="s">
        <v>197</v>
      </c>
      <c r="E124" s="245">
        <v>0</v>
      </c>
      <c r="F124" s="246">
        <v>0</v>
      </c>
      <c r="G124" s="246">
        <v>0</v>
      </c>
      <c r="H124" s="246">
        <f t="shared" si="23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5"/>
        <v>0</v>
      </c>
      <c r="AO124" s="249">
        <f t="shared" si="12"/>
        <v>0</v>
      </c>
      <c r="AP124" s="309" t="e">
        <f t="shared" si="24"/>
        <v>#DIV/0!</v>
      </c>
      <c r="AQ124" s="82"/>
    </row>
    <row r="125" spans="1:43" ht="13.5" hidden="1" thickBot="1">
      <c r="A125" s="51"/>
      <c r="B125" s="607"/>
      <c r="C125" s="549"/>
      <c r="D125" s="59" t="s">
        <v>198</v>
      </c>
      <c r="E125" s="245">
        <v>0</v>
      </c>
      <c r="F125" s="246">
        <v>0</v>
      </c>
      <c r="G125" s="246">
        <v>0</v>
      </c>
      <c r="H125" s="246">
        <f t="shared" si="23"/>
        <v>0</v>
      </c>
      <c r="I125" s="53"/>
      <c r="J125" s="59"/>
      <c r="K125" s="59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409"/>
      <c r="AN125" s="408">
        <f t="shared" si="25"/>
        <v>0</v>
      </c>
      <c r="AO125" s="249">
        <f t="shared" si="12"/>
        <v>0</v>
      </c>
      <c r="AP125" s="309" t="e">
        <f t="shared" si="24"/>
        <v>#DIV/0!</v>
      </c>
      <c r="AQ125" s="82"/>
    </row>
    <row r="126" spans="1:43" ht="13.5" hidden="1" thickBot="1">
      <c r="A126" s="51"/>
      <c r="B126" s="607"/>
      <c r="C126" s="544"/>
      <c r="D126" s="419" t="s">
        <v>213</v>
      </c>
      <c r="E126" s="420">
        <v>0</v>
      </c>
      <c r="F126" s="69">
        <v>0</v>
      </c>
      <c r="G126" s="69">
        <v>0</v>
      </c>
      <c r="H126" s="69">
        <f t="shared" si="23"/>
        <v>0</v>
      </c>
      <c r="I126" s="8"/>
      <c r="J126" s="23"/>
      <c r="K126" s="2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303"/>
      <c r="AN126" s="65">
        <f t="shared" si="25"/>
        <v>0</v>
      </c>
      <c r="AO126" s="255">
        <f t="shared" si="12"/>
        <v>0</v>
      </c>
      <c r="AP126" s="309" t="e">
        <f t="shared" si="24"/>
        <v>#DIV/0!</v>
      </c>
      <c r="AQ126" s="82"/>
    </row>
    <row r="127" spans="1:43" ht="13.5" hidden="1" thickBot="1">
      <c r="A127" s="183"/>
      <c r="B127" s="607"/>
      <c r="C127" s="543" t="s">
        <v>158</v>
      </c>
      <c r="D127" s="184" t="s">
        <v>159</v>
      </c>
      <c r="E127" s="270">
        <v>0</v>
      </c>
      <c r="F127" s="271">
        <v>0</v>
      </c>
      <c r="G127" s="271">
        <v>0</v>
      </c>
      <c r="H127" s="405">
        <f t="shared" si="23"/>
        <v>0</v>
      </c>
      <c r="I127" s="10"/>
      <c r="J127" s="22"/>
      <c r="K127" s="22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302"/>
      <c r="AN127" s="273">
        <f t="shared" si="25"/>
        <v>0</v>
      </c>
      <c r="AO127" s="261">
        <f t="shared" si="12"/>
        <v>0</v>
      </c>
      <c r="AP127" s="309" t="e">
        <f t="shared" si="24"/>
        <v>#DIV/0!</v>
      </c>
      <c r="AQ127" s="82"/>
    </row>
    <row r="128" spans="1:43" ht="13.5" hidden="1" thickBot="1">
      <c r="A128" s="139"/>
      <c r="B128" s="607"/>
      <c r="C128" s="549"/>
      <c r="D128" s="185" t="s">
        <v>160</v>
      </c>
      <c r="E128" s="245">
        <v>0</v>
      </c>
      <c r="F128" s="246">
        <v>0</v>
      </c>
      <c r="G128" s="246">
        <v>0</v>
      </c>
      <c r="H128" s="406">
        <f t="shared" si="23"/>
        <v>0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25"/>
        <v>0</v>
      </c>
      <c r="AO128" s="249">
        <f t="shared" si="12"/>
        <v>0</v>
      </c>
      <c r="AP128" s="309" t="e">
        <f t="shared" si="24"/>
        <v>#DIV/0!</v>
      </c>
      <c r="AQ128" s="82"/>
    </row>
    <row r="129" spans="1:43" ht="13.5" hidden="1" thickBot="1">
      <c r="A129" s="139"/>
      <c r="B129" s="607"/>
      <c r="C129" s="549"/>
      <c r="D129" s="185" t="s">
        <v>161</v>
      </c>
      <c r="E129" s="245">
        <v>0</v>
      </c>
      <c r="F129" s="246">
        <v>0</v>
      </c>
      <c r="G129" s="246">
        <v>0</v>
      </c>
      <c r="H129" s="406">
        <f t="shared" si="23"/>
        <v>0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25"/>
        <v>0</v>
      </c>
      <c r="AO129" s="249">
        <f t="shared" si="12"/>
        <v>0</v>
      </c>
      <c r="AP129" s="309" t="e">
        <f t="shared" si="24"/>
        <v>#DIV/0!</v>
      </c>
      <c r="AQ129" s="82"/>
    </row>
    <row r="130" spans="1:43" ht="13.5" hidden="1" thickBot="1">
      <c r="A130" s="139"/>
      <c r="B130" s="607"/>
      <c r="C130" s="549"/>
      <c r="D130" s="185" t="s">
        <v>162</v>
      </c>
      <c r="E130" s="245">
        <v>0</v>
      </c>
      <c r="F130" s="246">
        <v>0</v>
      </c>
      <c r="G130" s="246">
        <v>0</v>
      </c>
      <c r="H130" s="406">
        <f t="shared" si="23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5"/>
        <v>0</v>
      </c>
      <c r="AO130" s="249">
        <f t="shared" si="12"/>
        <v>0</v>
      </c>
      <c r="AP130" s="309" t="e">
        <f t="shared" si="24"/>
        <v>#DIV/0!</v>
      </c>
      <c r="AQ130" s="82"/>
    </row>
    <row r="131" spans="1:43" ht="13.5" hidden="1" thickBot="1">
      <c r="A131" s="139"/>
      <c r="B131" s="607"/>
      <c r="C131" s="549"/>
      <c r="D131" s="185" t="s">
        <v>163</v>
      </c>
      <c r="E131" s="245">
        <v>0</v>
      </c>
      <c r="F131" s="246">
        <v>0</v>
      </c>
      <c r="G131" s="246">
        <v>0</v>
      </c>
      <c r="H131" s="406">
        <f t="shared" si="23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5"/>
        <v>0</v>
      </c>
      <c r="AO131" s="249">
        <f t="shared" si="12"/>
        <v>0</v>
      </c>
      <c r="AP131" s="309" t="e">
        <f t="shared" si="24"/>
        <v>#DIV/0!</v>
      </c>
      <c r="AQ131" s="82"/>
    </row>
    <row r="132" spans="1:43" ht="13.5" hidden="1" thickBot="1">
      <c r="A132" s="139"/>
      <c r="B132" s="607"/>
      <c r="C132" s="549"/>
      <c r="D132" s="185" t="s">
        <v>164</v>
      </c>
      <c r="E132" s="245">
        <v>0</v>
      </c>
      <c r="F132" s="246">
        <v>0</v>
      </c>
      <c r="G132" s="246">
        <v>0</v>
      </c>
      <c r="H132" s="406">
        <f t="shared" si="23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5"/>
        <v>0</v>
      </c>
      <c r="AO132" s="249">
        <f t="shared" si="12"/>
        <v>0</v>
      </c>
      <c r="AP132" s="309" t="e">
        <f t="shared" si="24"/>
        <v>#DIV/0!</v>
      </c>
      <c r="AQ132" s="82"/>
    </row>
    <row r="133" spans="1:43" ht="13.5" hidden="1" thickBot="1">
      <c r="A133" s="139"/>
      <c r="B133" s="607"/>
      <c r="C133" s="549"/>
      <c r="D133" s="185" t="s">
        <v>165</v>
      </c>
      <c r="E133" s="245">
        <v>0</v>
      </c>
      <c r="F133" s="246">
        <v>0</v>
      </c>
      <c r="G133" s="246">
        <v>0</v>
      </c>
      <c r="H133" s="406">
        <f t="shared" si="23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5"/>
        <v>0</v>
      </c>
      <c r="AO133" s="249">
        <f t="shared" si="12"/>
        <v>0</v>
      </c>
      <c r="AP133" s="309" t="e">
        <f t="shared" si="24"/>
        <v>#DIV/0!</v>
      </c>
      <c r="AQ133" s="82"/>
    </row>
    <row r="134" spans="1:43" ht="13.5" hidden="1" thickBot="1">
      <c r="A134" s="139"/>
      <c r="B134" s="607"/>
      <c r="C134" s="549"/>
      <c r="D134" s="185" t="s">
        <v>166</v>
      </c>
      <c r="E134" s="245">
        <v>0</v>
      </c>
      <c r="F134" s="246">
        <v>0</v>
      </c>
      <c r="G134" s="246">
        <v>0</v>
      </c>
      <c r="H134" s="406">
        <f t="shared" si="23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5"/>
        <v>0</v>
      </c>
      <c r="AO134" s="249">
        <f t="shared" si="12"/>
        <v>0</v>
      </c>
      <c r="AP134" s="309" t="e">
        <f t="shared" si="24"/>
        <v>#DIV/0!</v>
      </c>
      <c r="AQ134" s="82"/>
    </row>
    <row r="135" spans="1:43" ht="13.5" hidden="1" thickBot="1">
      <c r="A135" s="139"/>
      <c r="B135" s="607"/>
      <c r="C135" s="549"/>
      <c r="D135" s="185" t="s">
        <v>167</v>
      </c>
      <c r="E135" s="245">
        <v>0</v>
      </c>
      <c r="F135" s="246">
        <v>0</v>
      </c>
      <c r="G135" s="246">
        <v>0</v>
      </c>
      <c r="H135" s="406">
        <f t="shared" si="23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5"/>
        <v>0</v>
      </c>
      <c r="AO135" s="249">
        <f t="shared" si="12"/>
        <v>0</v>
      </c>
      <c r="AP135" s="309" t="e">
        <f t="shared" si="24"/>
        <v>#DIV/0!</v>
      </c>
      <c r="AQ135" s="82"/>
    </row>
    <row r="136" spans="1:43" ht="13.5" hidden="1" thickBot="1">
      <c r="A136" s="139"/>
      <c r="B136" s="607"/>
      <c r="C136" s="549"/>
      <c r="D136" s="185" t="s">
        <v>168</v>
      </c>
      <c r="E136" s="245">
        <v>0</v>
      </c>
      <c r="F136" s="246">
        <v>0</v>
      </c>
      <c r="G136" s="246">
        <v>0</v>
      </c>
      <c r="H136" s="406">
        <f t="shared" si="23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5"/>
        <v>0</v>
      </c>
      <c r="AO136" s="249">
        <f t="shared" si="12"/>
        <v>0</v>
      </c>
      <c r="AP136" s="309" t="e">
        <f t="shared" si="24"/>
        <v>#DIV/0!</v>
      </c>
      <c r="AQ136" s="82"/>
    </row>
    <row r="137" spans="1:43" ht="13.5" hidden="1" thickBot="1">
      <c r="A137" s="139"/>
      <c r="B137" s="607"/>
      <c r="C137" s="549"/>
      <c r="D137" s="185" t="s">
        <v>169</v>
      </c>
      <c r="E137" s="245">
        <v>0</v>
      </c>
      <c r="F137" s="246">
        <v>0</v>
      </c>
      <c r="G137" s="246">
        <v>0</v>
      </c>
      <c r="H137" s="406">
        <f t="shared" si="23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5"/>
        <v>0</v>
      </c>
      <c r="AO137" s="249">
        <f t="shared" si="12"/>
        <v>0</v>
      </c>
      <c r="AP137" s="309" t="e">
        <f t="shared" si="24"/>
        <v>#DIV/0!</v>
      </c>
      <c r="AQ137" s="82"/>
    </row>
    <row r="138" spans="1:43" ht="13.5" hidden="1" thickBot="1">
      <c r="A138" s="139"/>
      <c r="B138" s="607"/>
      <c r="C138" s="549"/>
      <c r="D138" s="185" t="s">
        <v>172</v>
      </c>
      <c r="E138" s="245">
        <v>0</v>
      </c>
      <c r="F138" s="246">
        <v>0</v>
      </c>
      <c r="G138" s="246">
        <v>0</v>
      </c>
      <c r="H138" s="406">
        <f t="shared" si="23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5"/>
        <v>0</v>
      </c>
      <c r="AO138" s="249">
        <f t="shared" si="12"/>
        <v>0</v>
      </c>
      <c r="AP138" s="309" t="e">
        <f t="shared" si="24"/>
        <v>#DIV/0!</v>
      </c>
      <c r="AQ138" s="82"/>
    </row>
    <row r="139" spans="1:43" ht="13.5" hidden="1" thickBot="1">
      <c r="A139" s="139"/>
      <c r="B139" s="607"/>
      <c r="C139" s="549"/>
      <c r="D139" s="185" t="s">
        <v>173</v>
      </c>
      <c r="E139" s="245">
        <v>0</v>
      </c>
      <c r="F139" s="246">
        <v>0</v>
      </c>
      <c r="G139" s="246">
        <v>0</v>
      </c>
      <c r="H139" s="406">
        <f t="shared" si="23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5"/>
        <v>0</v>
      </c>
      <c r="AO139" s="249">
        <f t="shared" si="12"/>
        <v>0</v>
      </c>
      <c r="AP139" s="309" t="e">
        <f t="shared" si="24"/>
        <v>#DIV/0!</v>
      </c>
      <c r="AQ139" s="82"/>
    </row>
    <row r="140" spans="1:43" ht="13.5" hidden="1" thickBot="1">
      <c r="A140" s="139"/>
      <c r="B140" s="607"/>
      <c r="C140" s="549"/>
      <c r="D140" s="185" t="s">
        <v>170</v>
      </c>
      <c r="E140" s="245">
        <v>0</v>
      </c>
      <c r="F140" s="246">
        <v>0</v>
      </c>
      <c r="G140" s="246">
        <v>0</v>
      </c>
      <c r="H140" s="406">
        <f t="shared" si="23"/>
        <v>0</v>
      </c>
      <c r="I140" s="53"/>
      <c r="J140" s="59"/>
      <c r="K140" s="59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84"/>
      <c r="AN140" s="248">
        <f t="shared" si="25"/>
        <v>0</v>
      </c>
      <c r="AO140" s="249">
        <f t="shared" si="12"/>
        <v>0</v>
      </c>
      <c r="AP140" s="309" t="e">
        <f t="shared" si="24"/>
        <v>#DIV/0!</v>
      </c>
      <c r="AQ140" s="82"/>
    </row>
    <row r="141" spans="1:43" ht="13.5" hidden="1" thickBot="1">
      <c r="A141" s="140"/>
      <c r="B141" s="608"/>
      <c r="C141" s="544"/>
      <c r="D141" s="187" t="s">
        <v>171</v>
      </c>
      <c r="E141" s="251">
        <v>0</v>
      </c>
      <c r="F141" s="252">
        <v>0</v>
      </c>
      <c r="G141" s="252">
        <v>0</v>
      </c>
      <c r="H141" s="407">
        <f t="shared" si="23"/>
        <v>0</v>
      </c>
      <c r="I141" s="8"/>
      <c r="J141" s="23"/>
      <c r="K141" s="2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303"/>
      <c r="AN141" s="254">
        <f t="shared" si="25"/>
        <v>0</v>
      </c>
      <c r="AO141" s="255">
        <f t="shared" si="12"/>
        <v>0</v>
      </c>
      <c r="AP141" s="309" t="e">
        <f t="shared" si="24"/>
        <v>#DIV/0!</v>
      </c>
      <c r="AQ141" s="82"/>
    </row>
    <row r="142" spans="1:43" ht="15.75" customHeight="1" thickBot="1">
      <c r="A142" s="377"/>
      <c r="B142" s="590" t="s">
        <v>61</v>
      </c>
      <c r="C142" s="543" t="s">
        <v>215</v>
      </c>
      <c r="D142" s="22" t="s">
        <v>216</v>
      </c>
      <c r="E142" s="245">
        <v>0</v>
      </c>
      <c r="F142" s="245">
        <v>0</v>
      </c>
      <c r="G142" s="436">
        <v>0</v>
      </c>
      <c r="H142" s="405">
        <f t="shared" si="23"/>
        <v>0</v>
      </c>
      <c r="I142" s="10"/>
      <c r="J142" s="22"/>
      <c r="K142" s="22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67">
        <f t="shared" si="25"/>
        <v>0</v>
      </c>
      <c r="AO142" s="261">
        <f t="shared" si="12"/>
        <v>0</v>
      </c>
      <c r="AP142" s="309" t="e">
        <f t="shared" si="24"/>
        <v>#DIV/0!</v>
      </c>
      <c r="AQ142" s="82"/>
    </row>
    <row r="143" spans="1:43" ht="13.5" customHeight="1" thickBot="1">
      <c r="A143" s="377"/>
      <c r="B143" s="591"/>
      <c r="C143" s="549"/>
      <c r="D143" s="59" t="s">
        <v>217</v>
      </c>
      <c r="E143" s="245">
        <v>0</v>
      </c>
      <c r="F143" s="245">
        <v>0</v>
      </c>
      <c r="G143" s="437">
        <v>0</v>
      </c>
      <c r="H143" s="406">
        <f t="shared" si="23"/>
        <v>0</v>
      </c>
      <c r="I143" s="53"/>
      <c r="J143" s="59"/>
      <c r="K143" s="59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70">
        <f t="shared" si="25"/>
        <v>0</v>
      </c>
      <c r="AO143" s="249">
        <f t="shared" si="12"/>
        <v>0</v>
      </c>
      <c r="AP143" s="309" t="e">
        <f t="shared" si="24"/>
        <v>#DIV/0!</v>
      </c>
      <c r="AQ143" s="82"/>
    </row>
    <row r="144" spans="1:43" ht="13.5" customHeight="1" thickBot="1">
      <c r="A144" s="377"/>
      <c r="B144" s="591"/>
      <c r="C144" s="549"/>
      <c r="D144" s="59" t="s">
        <v>218</v>
      </c>
      <c r="E144" s="245">
        <v>0</v>
      </c>
      <c r="F144" s="245">
        <v>0</v>
      </c>
      <c r="G144" s="437">
        <v>0</v>
      </c>
      <c r="H144" s="406">
        <f t="shared" si="23"/>
        <v>0</v>
      </c>
      <c r="I144" s="53"/>
      <c r="J144" s="59"/>
      <c r="K144" s="59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70">
        <f t="shared" si="25"/>
        <v>0</v>
      </c>
      <c r="AO144" s="249">
        <f t="shared" si="12"/>
        <v>0</v>
      </c>
      <c r="AP144" s="309" t="e">
        <f t="shared" si="24"/>
        <v>#DIV/0!</v>
      </c>
      <c r="AQ144" s="82"/>
    </row>
    <row r="145" spans="1:43" ht="13.5" customHeight="1" thickBot="1">
      <c r="A145" s="377"/>
      <c r="B145" s="591"/>
      <c r="C145" s="549"/>
      <c r="D145" s="59" t="s">
        <v>219</v>
      </c>
      <c r="E145" s="245">
        <v>0</v>
      </c>
      <c r="F145" s="245">
        <v>0</v>
      </c>
      <c r="G145" s="437">
        <v>0</v>
      </c>
      <c r="H145" s="406">
        <f t="shared" si="23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25"/>
        <v>0</v>
      </c>
      <c r="AO145" s="249">
        <f t="shared" si="12"/>
        <v>0</v>
      </c>
      <c r="AP145" s="309" t="e">
        <f t="shared" si="24"/>
        <v>#DIV/0!</v>
      </c>
      <c r="AQ145" s="82"/>
    </row>
    <row r="146" spans="1:43" ht="13.5" customHeight="1" thickBot="1">
      <c r="A146" s="377"/>
      <c r="B146" s="591"/>
      <c r="C146" s="549"/>
      <c r="D146" s="59" t="s">
        <v>220</v>
      </c>
      <c r="E146" s="245">
        <v>0</v>
      </c>
      <c r="F146" s="245">
        <v>0</v>
      </c>
      <c r="G146" s="437">
        <v>0</v>
      </c>
      <c r="H146" s="406">
        <f t="shared" si="23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25"/>
        <v>0</v>
      </c>
      <c r="AO146" s="249">
        <f t="shared" si="12"/>
        <v>0</v>
      </c>
      <c r="AP146" s="309" t="e">
        <f t="shared" si="24"/>
        <v>#DIV/0!</v>
      </c>
      <c r="AQ146" s="82"/>
    </row>
    <row r="147" spans="1:43" ht="13.5" customHeight="1" thickBot="1">
      <c r="A147" s="377"/>
      <c r="B147" s="591"/>
      <c r="C147" s="549"/>
      <c r="D147" s="59" t="s">
        <v>221</v>
      </c>
      <c r="E147" s="245">
        <v>0</v>
      </c>
      <c r="F147" s="245">
        <v>0</v>
      </c>
      <c r="G147" s="437">
        <v>0</v>
      </c>
      <c r="H147" s="406">
        <f t="shared" si="23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25"/>
        <v>0</v>
      </c>
      <c r="AO147" s="249">
        <f t="shared" si="12"/>
        <v>0</v>
      </c>
      <c r="AP147" s="309" t="e">
        <f t="shared" si="24"/>
        <v>#DIV/0!</v>
      </c>
      <c r="AQ147" s="82"/>
    </row>
    <row r="148" spans="1:43" ht="13.5" customHeight="1" thickBot="1">
      <c r="A148" s="377"/>
      <c r="B148" s="591"/>
      <c r="C148" s="549"/>
      <c r="D148" s="59" t="s">
        <v>222</v>
      </c>
      <c r="E148" s="245">
        <v>0</v>
      </c>
      <c r="F148" s="245">
        <v>0</v>
      </c>
      <c r="G148" s="437">
        <v>0</v>
      </c>
      <c r="H148" s="406">
        <f t="shared" si="23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25"/>
        <v>0</v>
      </c>
      <c r="AO148" s="249">
        <f t="shared" si="12"/>
        <v>0</v>
      </c>
      <c r="AP148" s="309" t="e">
        <f t="shared" si="24"/>
        <v>#DIV/0!</v>
      </c>
      <c r="AQ148" s="82"/>
    </row>
    <row r="149" spans="1:43" ht="13.5" customHeight="1" thickBot="1">
      <c r="A149" s="377"/>
      <c r="B149" s="591"/>
      <c r="C149" s="549"/>
      <c r="D149" s="59" t="s">
        <v>223</v>
      </c>
      <c r="E149" s="245">
        <v>0</v>
      </c>
      <c r="F149" s="245">
        <v>0</v>
      </c>
      <c r="G149" s="437">
        <v>0</v>
      </c>
      <c r="H149" s="406">
        <f t="shared" si="23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25"/>
        <v>0</v>
      </c>
      <c r="AO149" s="249">
        <f t="shared" si="12"/>
        <v>0</v>
      </c>
      <c r="AP149" s="309" t="e">
        <f t="shared" si="24"/>
        <v>#DIV/0!</v>
      </c>
      <c r="AQ149" s="82"/>
    </row>
    <row r="150" spans="1:43" ht="13.5" customHeight="1" thickBot="1">
      <c r="A150" s="377"/>
      <c r="B150" s="591"/>
      <c r="C150" s="549"/>
      <c r="D150" s="59" t="s">
        <v>224</v>
      </c>
      <c r="E150" s="245">
        <v>0</v>
      </c>
      <c r="F150" s="245">
        <v>0</v>
      </c>
      <c r="G150" s="437">
        <v>0</v>
      </c>
      <c r="H150" s="406">
        <f t="shared" si="23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25"/>
        <v>0</v>
      </c>
      <c r="AO150" s="249">
        <f t="shared" si="12"/>
        <v>0</v>
      </c>
      <c r="AP150" s="309" t="e">
        <f t="shared" si="24"/>
        <v>#DIV/0!</v>
      </c>
      <c r="AQ150" s="82"/>
    </row>
    <row r="151" spans="1:43" ht="13.5" customHeight="1" thickBot="1">
      <c r="A151" s="377"/>
      <c r="B151" s="591"/>
      <c r="C151" s="549"/>
      <c r="D151" s="59" t="s">
        <v>225</v>
      </c>
      <c r="E151" s="245">
        <v>0</v>
      </c>
      <c r="F151" s="245">
        <v>0</v>
      </c>
      <c r="G151" s="437">
        <v>0</v>
      </c>
      <c r="H151" s="406">
        <f t="shared" si="23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25"/>
        <v>0</v>
      </c>
      <c r="AO151" s="249">
        <f t="shared" si="12"/>
        <v>0</v>
      </c>
      <c r="AP151" s="309" t="e">
        <f t="shared" si="24"/>
        <v>#DIV/0!</v>
      </c>
      <c r="AQ151" s="82"/>
    </row>
    <row r="152" spans="1:43" ht="13.5" customHeight="1" thickBot="1">
      <c r="A152" s="377"/>
      <c r="B152" s="591"/>
      <c r="C152" s="549"/>
      <c r="D152" s="59" t="s">
        <v>226</v>
      </c>
      <c r="E152" s="245">
        <v>0</v>
      </c>
      <c r="F152" s="245">
        <v>0</v>
      </c>
      <c r="G152" s="437">
        <v>0</v>
      </c>
      <c r="H152" s="406">
        <f t="shared" si="23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25"/>
        <v>0</v>
      </c>
      <c r="AO152" s="249">
        <f t="shared" si="12"/>
        <v>0</v>
      </c>
      <c r="AP152" s="309" t="e">
        <f t="shared" si="24"/>
        <v>#DIV/0!</v>
      </c>
      <c r="AQ152" s="82"/>
    </row>
    <row r="153" spans="1:43" ht="13.5" customHeight="1" thickBot="1">
      <c r="A153" s="377"/>
      <c r="B153" s="591"/>
      <c r="C153" s="549"/>
      <c r="D153" s="59" t="s">
        <v>227</v>
      </c>
      <c r="E153" s="245">
        <v>0</v>
      </c>
      <c r="F153" s="245">
        <v>0</v>
      </c>
      <c r="G153" s="437">
        <v>0</v>
      </c>
      <c r="H153" s="406">
        <f t="shared" si="23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25"/>
        <v>0</v>
      </c>
      <c r="AO153" s="249">
        <f t="shared" si="12"/>
        <v>0</v>
      </c>
      <c r="AP153" s="309" t="e">
        <f t="shared" si="24"/>
        <v>#DIV/0!</v>
      </c>
      <c r="AQ153" s="82"/>
    </row>
    <row r="154" spans="1:43" ht="13.5" customHeight="1" thickBot="1">
      <c r="A154" s="377"/>
      <c r="B154" s="591"/>
      <c r="C154" s="549"/>
      <c r="D154" s="59" t="s">
        <v>228</v>
      </c>
      <c r="E154" s="245">
        <v>0</v>
      </c>
      <c r="F154" s="245">
        <v>0</v>
      </c>
      <c r="G154" s="437">
        <v>0</v>
      </c>
      <c r="H154" s="406">
        <f t="shared" si="23"/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25"/>
        <v>0</v>
      </c>
      <c r="AO154" s="249">
        <f t="shared" si="12"/>
        <v>0</v>
      </c>
      <c r="AP154" s="309" t="e">
        <f t="shared" si="24"/>
        <v>#DIV/0!</v>
      </c>
      <c r="AQ154" s="82"/>
    </row>
    <row r="155" spans="1:43" ht="13.5" customHeight="1" thickBot="1">
      <c r="A155" s="377"/>
      <c r="B155" s="591"/>
      <c r="C155" s="549"/>
      <c r="D155" s="59" t="s">
        <v>229</v>
      </c>
      <c r="E155" s="245">
        <v>0</v>
      </c>
      <c r="F155" s="245">
        <v>0</v>
      </c>
      <c r="G155" s="437">
        <v>0</v>
      </c>
      <c r="H155" s="406">
        <f t="shared" ref="H155:H177" si="26">E155+F155+G155</f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25"/>
        <v>0</v>
      </c>
      <c r="AO155" s="249">
        <f t="shared" si="12"/>
        <v>0</v>
      </c>
      <c r="AP155" s="309" t="e">
        <f t="shared" ref="AP155:AP177" si="27">AN155/H155</f>
        <v>#DIV/0!</v>
      </c>
      <c r="AQ155" s="82"/>
    </row>
    <row r="156" spans="1:43" ht="13.5" customHeight="1" thickBot="1">
      <c r="A156" s="377"/>
      <c r="B156" s="591"/>
      <c r="C156" s="549"/>
      <c r="D156" s="59" t="s">
        <v>230</v>
      </c>
      <c r="E156" s="245">
        <v>0</v>
      </c>
      <c r="F156" s="245">
        <v>0</v>
      </c>
      <c r="G156" s="437">
        <v>0</v>
      </c>
      <c r="H156" s="406">
        <f t="shared" si="26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25"/>
        <v>0</v>
      </c>
      <c r="AO156" s="249">
        <f t="shared" si="12"/>
        <v>0</v>
      </c>
      <c r="AP156" s="309" t="e">
        <f t="shared" si="27"/>
        <v>#DIV/0!</v>
      </c>
      <c r="AQ156" s="82"/>
    </row>
    <row r="157" spans="1:43" ht="13.5" customHeight="1" thickBot="1">
      <c r="A157" s="377"/>
      <c r="B157" s="591"/>
      <c r="C157" s="549"/>
      <c r="D157" s="59" t="s">
        <v>231</v>
      </c>
      <c r="E157" s="245">
        <v>0</v>
      </c>
      <c r="F157" s="245">
        <v>0</v>
      </c>
      <c r="G157" s="437">
        <v>0</v>
      </c>
      <c r="H157" s="406">
        <f t="shared" si="26"/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25"/>
        <v>0</v>
      </c>
      <c r="AO157" s="249">
        <f t="shared" si="12"/>
        <v>0</v>
      </c>
      <c r="AP157" s="309" t="e">
        <f t="shared" si="27"/>
        <v>#DIV/0!</v>
      </c>
      <c r="AQ157" s="82"/>
    </row>
    <row r="158" spans="1:43" ht="13.5" customHeight="1" thickBot="1">
      <c r="A158" s="377"/>
      <c r="B158" s="591"/>
      <c r="C158" s="549"/>
      <c r="D158" s="59" t="s">
        <v>232</v>
      </c>
      <c r="E158" s="245">
        <v>0</v>
      </c>
      <c r="F158" s="245">
        <v>0</v>
      </c>
      <c r="G158" s="437">
        <v>0</v>
      </c>
      <c r="H158" s="406">
        <f t="shared" si="26"/>
        <v>0</v>
      </c>
      <c r="I158" s="53"/>
      <c r="J158" s="59"/>
      <c r="K158" s="59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70">
        <f t="shared" si="25"/>
        <v>0</v>
      </c>
      <c r="AO158" s="249">
        <f t="shared" si="12"/>
        <v>0</v>
      </c>
      <c r="AP158" s="309" t="e">
        <f t="shared" si="27"/>
        <v>#DIV/0!</v>
      </c>
      <c r="AQ158" s="82"/>
    </row>
    <row r="159" spans="1:43" ht="13.5" customHeight="1" thickBot="1">
      <c r="A159" s="377"/>
      <c r="B159" s="591"/>
      <c r="C159" s="544"/>
      <c r="D159" s="23" t="s">
        <v>233</v>
      </c>
      <c r="E159" s="251">
        <v>0</v>
      </c>
      <c r="F159" s="251">
        <v>0</v>
      </c>
      <c r="G159" s="69">
        <v>0</v>
      </c>
      <c r="H159" s="407">
        <f t="shared" si="26"/>
        <v>0</v>
      </c>
      <c r="I159" s="8"/>
      <c r="J159" s="23"/>
      <c r="K159" s="2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>
        <v>1</v>
      </c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65">
        <f t="shared" si="25"/>
        <v>1</v>
      </c>
      <c r="AO159" s="255">
        <f t="shared" si="12"/>
        <v>1</v>
      </c>
      <c r="AP159" s="309" t="e">
        <f t="shared" si="27"/>
        <v>#DIV/0!</v>
      </c>
      <c r="AQ159" s="82"/>
    </row>
    <row r="160" spans="1:43" ht="13.5" thickBot="1">
      <c r="A160" s="377"/>
      <c r="B160" s="591"/>
      <c r="C160" s="543" t="s">
        <v>215</v>
      </c>
      <c r="D160" s="22" t="s">
        <v>243</v>
      </c>
      <c r="E160" s="270">
        <v>0</v>
      </c>
      <c r="F160" s="270">
        <v>0</v>
      </c>
      <c r="G160" s="436">
        <v>0</v>
      </c>
      <c r="H160" s="405">
        <f t="shared" si="26"/>
        <v>0</v>
      </c>
      <c r="I160" s="10"/>
      <c r="J160" s="22"/>
      <c r="K160" s="22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67">
        <f t="shared" si="25"/>
        <v>0</v>
      </c>
      <c r="AO160" s="261">
        <f t="shared" si="12"/>
        <v>0</v>
      </c>
      <c r="AP160" s="309" t="e">
        <f t="shared" si="27"/>
        <v>#DIV/0!</v>
      </c>
      <c r="AQ160" s="82"/>
    </row>
    <row r="161" spans="1:43" ht="13.5" thickBot="1">
      <c r="A161" s="377"/>
      <c r="B161" s="591"/>
      <c r="C161" s="549"/>
      <c r="D161" s="59" t="s">
        <v>244</v>
      </c>
      <c r="E161" s="245">
        <v>0</v>
      </c>
      <c r="F161" s="245">
        <v>0</v>
      </c>
      <c r="G161" s="437">
        <v>0</v>
      </c>
      <c r="H161" s="406">
        <f t="shared" si="26"/>
        <v>0</v>
      </c>
      <c r="I161" s="53"/>
      <c r="J161" s="59"/>
      <c r="K161" s="59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70">
        <f t="shared" si="25"/>
        <v>0</v>
      </c>
      <c r="AO161" s="249">
        <f t="shared" si="12"/>
        <v>0</v>
      </c>
      <c r="AP161" s="309" t="e">
        <f t="shared" si="27"/>
        <v>#DIV/0!</v>
      </c>
      <c r="AQ161" s="82"/>
    </row>
    <row r="162" spans="1:43" ht="13.5" thickBot="1">
      <c r="A162" s="377"/>
      <c r="B162" s="591"/>
      <c r="C162" s="549"/>
      <c r="D162" s="59" t="s">
        <v>245</v>
      </c>
      <c r="E162" s="245">
        <v>0</v>
      </c>
      <c r="F162" s="245">
        <v>0</v>
      </c>
      <c r="G162" s="437">
        <v>0</v>
      </c>
      <c r="H162" s="406">
        <f t="shared" si="26"/>
        <v>0</v>
      </c>
      <c r="I162" s="53"/>
      <c r="J162" s="59"/>
      <c r="K162" s="59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70">
        <f t="shared" si="25"/>
        <v>0</v>
      </c>
      <c r="AO162" s="249">
        <f t="shared" si="12"/>
        <v>0</v>
      </c>
      <c r="AP162" s="309" t="e">
        <f t="shared" si="27"/>
        <v>#DIV/0!</v>
      </c>
      <c r="AQ162" s="82"/>
    </row>
    <row r="163" spans="1:43" ht="13.5" thickBot="1">
      <c r="A163" s="377"/>
      <c r="B163" s="592"/>
      <c r="C163" s="544"/>
      <c r="D163" s="23" t="s">
        <v>246</v>
      </c>
      <c r="E163" s="251">
        <v>0</v>
      </c>
      <c r="F163" s="251">
        <v>0</v>
      </c>
      <c r="G163" s="69">
        <v>0</v>
      </c>
      <c r="H163" s="407">
        <f t="shared" si="26"/>
        <v>0</v>
      </c>
      <c r="I163" s="8"/>
      <c r="J163" s="23"/>
      <c r="K163" s="2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65">
        <f t="shared" si="25"/>
        <v>0</v>
      </c>
      <c r="AO163" s="255">
        <f t="shared" si="12"/>
        <v>0</v>
      </c>
      <c r="AP163" s="309" t="e">
        <f t="shared" si="27"/>
        <v>#DIV/0!</v>
      </c>
      <c r="AQ163" s="82"/>
    </row>
    <row r="164" spans="1:43" ht="15.75" hidden="1" customHeight="1" thickBot="1">
      <c r="A164" s="377"/>
      <c r="B164" s="590" t="s">
        <v>61</v>
      </c>
      <c r="C164" s="546" t="s">
        <v>236</v>
      </c>
      <c r="D164" s="77" t="s">
        <v>237</v>
      </c>
      <c r="E164" s="257">
        <v>0</v>
      </c>
      <c r="F164" s="257">
        <v>0</v>
      </c>
      <c r="G164" s="438">
        <v>0</v>
      </c>
      <c r="H164" s="439">
        <f t="shared" si="26"/>
        <v>0</v>
      </c>
      <c r="I164" s="4"/>
      <c r="J164" s="77"/>
      <c r="K164" s="77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66">
        <f t="shared" si="25"/>
        <v>0</v>
      </c>
      <c r="AO164" s="242">
        <f t="shared" si="12"/>
        <v>0</v>
      </c>
      <c r="AP164" s="309" t="e">
        <f t="shared" si="27"/>
        <v>#DIV/0!</v>
      </c>
      <c r="AQ164" s="82"/>
    </row>
    <row r="165" spans="1:43" ht="13.5" hidden="1" thickBot="1">
      <c r="A165" s="377"/>
      <c r="B165" s="592"/>
      <c r="C165" s="544"/>
      <c r="D165" s="23" t="s">
        <v>238</v>
      </c>
      <c r="E165" s="251">
        <v>0</v>
      </c>
      <c r="F165" s="251">
        <v>0</v>
      </c>
      <c r="G165" s="69">
        <v>0</v>
      </c>
      <c r="H165" s="407">
        <f t="shared" si="26"/>
        <v>0</v>
      </c>
      <c r="I165" s="8"/>
      <c r="J165" s="23"/>
      <c r="K165" s="2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65">
        <f t="shared" si="25"/>
        <v>0</v>
      </c>
      <c r="AO165" s="255">
        <f t="shared" si="12"/>
        <v>0</v>
      </c>
      <c r="AP165" s="309" t="e">
        <f t="shared" si="27"/>
        <v>#DIV/0!</v>
      </c>
      <c r="AQ165" s="82"/>
    </row>
    <row r="166" spans="1:43" ht="15.75" hidden="1" thickBot="1">
      <c r="A166" s="377"/>
      <c r="B166" s="499" t="s">
        <v>61</v>
      </c>
      <c r="C166" s="543" t="s">
        <v>255</v>
      </c>
      <c r="D166" s="22" t="s">
        <v>256</v>
      </c>
      <c r="E166" s="270">
        <v>0</v>
      </c>
      <c r="F166" s="270">
        <v>0</v>
      </c>
      <c r="G166" s="436">
        <v>0</v>
      </c>
      <c r="H166" s="405">
        <f t="shared" si="26"/>
        <v>0</v>
      </c>
      <c r="I166" s="10"/>
      <c r="J166" s="22"/>
      <c r="K166" s="22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67">
        <f t="shared" si="25"/>
        <v>0</v>
      </c>
      <c r="AO166" s="261">
        <f t="shared" si="12"/>
        <v>0</v>
      </c>
      <c r="AP166" s="309" t="e">
        <f t="shared" si="27"/>
        <v>#DIV/0!</v>
      </c>
      <c r="AQ166" s="82"/>
    </row>
    <row r="167" spans="1:43" ht="15.75" hidden="1" thickBot="1">
      <c r="A167" s="377"/>
      <c r="B167" s="500"/>
      <c r="C167" s="549"/>
      <c r="D167" s="59" t="s">
        <v>257</v>
      </c>
      <c r="E167" s="245">
        <v>0</v>
      </c>
      <c r="F167" s="245">
        <v>0</v>
      </c>
      <c r="G167" s="437">
        <v>0</v>
      </c>
      <c r="H167" s="406">
        <f t="shared" si="26"/>
        <v>0</v>
      </c>
      <c r="I167" s="53"/>
      <c r="J167" s="59"/>
      <c r="K167" s="59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70">
        <f t="shared" si="25"/>
        <v>0</v>
      </c>
      <c r="AO167" s="249">
        <f t="shared" si="12"/>
        <v>0</v>
      </c>
      <c r="AP167" s="309" t="e">
        <f t="shared" si="27"/>
        <v>#DIV/0!</v>
      </c>
      <c r="AQ167" s="82"/>
    </row>
    <row r="168" spans="1:43" ht="15.75" hidden="1" thickBot="1">
      <c r="A168" s="377"/>
      <c r="B168" s="500"/>
      <c r="C168" s="549"/>
      <c r="D168" s="59" t="s">
        <v>258</v>
      </c>
      <c r="E168" s="245">
        <v>0</v>
      </c>
      <c r="F168" s="245">
        <v>0</v>
      </c>
      <c r="G168" s="437">
        <v>0</v>
      </c>
      <c r="H168" s="406">
        <f t="shared" si="26"/>
        <v>0</v>
      </c>
      <c r="I168" s="53"/>
      <c r="J168" s="59"/>
      <c r="K168" s="59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70">
        <f t="shared" si="25"/>
        <v>0</v>
      </c>
      <c r="AO168" s="249">
        <f t="shared" si="12"/>
        <v>0</v>
      </c>
      <c r="AP168" s="309" t="e">
        <f t="shared" si="27"/>
        <v>#DIV/0!</v>
      </c>
      <c r="AQ168" s="82"/>
    </row>
    <row r="169" spans="1:43" ht="15.75" hidden="1" thickBot="1">
      <c r="A169" s="377"/>
      <c r="B169" s="501"/>
      <c r="C169" s="544"/>
      <c r="D169" s="23" t="s">
        <v>259</v>
      </c>
      <c r="E169" s="251">
        <v>0</v>
      </c>
      <c r="F169" s="251">
        <v>0</v>
      </c>
      <c r="G169" s="69">
        <v>0</v>
      </c>
      <c r="H169" s="407">
        <v>0</v>
      </c>
      <c r="I169" s="8"/>
      <c r="J169" s="23"/>
      <c r="K169" s="2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65">
        <f t="shared" si="25"/>
        <v>0</v>
      </c>
      <c r="AO169" s="255">
        <f t="shared" si="12"/>
        <v>0</v>
      </c>
      <c r="AP169" s="309" t="e">
        <f t="shared" si="27"/>
        <v>#DIV/0!</v>
      </c>
      <c r="AQ169" s="82"/>
    </row>
    <row r="170" spans="1:43" ht="15.75" hidden="1" thickBot="1">
      <c r="A170" s="377"/>
      <c r="B170" s="521" t="s">
        <v>61</v>
      </c>
      <c r="C170" s="543" t="s">
        <v>262</v>
      </c>
      <c r="D170" s="186" t="s">
        <v>263</v>
      </c>
      <c r="E170" s="257">
        <v>0</v>
      </c>
      <c r="F170" s="257">
        <v>0</v>
      </c>
      <c r="G170" s="438">
        <v>0</v>
      </c>
      <c r="H170" s="439">
        <f t="shared" si="26"/>
        <v>0</v>
      </c>
      <c r="I170" s="4"/>
      <c r="J170" s="77"/>
      <c r="K170" s="77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66">
        <f t="shared" ref="AN170:AN177" si="28">SUM(I170:AM170)</f>
        <v>0</v>
      </c>
      <c r="AO170" s="242">
        <f t="shared" si="12"/>
        <v>0</v>
      </c>
      <c r="AP170" s="274" t="e">
        <f t="shared" si="27"/>
        <v>#DIV/0!</v>
      </c>
      <c r="AQ170" s="22"/>
    </row>
    <row r="171" spans="1:43" ht="15.75" hidden="1" thickBot="1">
      <c r="A171" s="377"/>
      <c r="B171" s="519"/>
      <c r="C171" s="549"/>
      <c r="D171" s="185" t="s">
        <v>264</v>
      </c>
      <c r="E171" s="245">
        <v>0</v>
      </c>
      <c r="F171" s="245">
        <v>0</v>
      </c>
      <c r="G171" s="437">
        <v>0</v>
      </c>
      <c r="H171" s="406">
        <f t="shared" si="26"/>
        <v>0</v>
      </c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70">
        <f t="shared" si="28"/>
        <v>0</v>
      </c>
      <c r="AO171" s="249">
        <f t="shared" si="12"/>
        <v>0</v>
      </c>
      <c r="AP171" s="250" t="e">
        <f t="shared" si="27"/>
        <v>#DIV/0!</v>
      </c>
      <c r="AQ171" s="59"/>
    </row>
    <row r="172" spans="1:43" ht="15.75" hidden="1" thickBot="1">
      <c r="A172" s="377"/>
      <c r="B172" s="519"/>
      <c r="C172" s="549"/>
      <c r="D172" s="185" t="s">
        <v>265</v>
      </c>
      <c r="E172" s="245">
        <v>0</v>
      </c>
      <c r="F172" s="245">
        <v>0</v>
      </c>
      <c r="G172" s="437">
        <v>0</v>
      </c>
      <c r="H172" s="406">
        <f t="shared" si="26"/>
        <v>0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70">
        <f t="shared" si="28"/>
        <v>0</v>
      </c>
      <c r="AO172" s="249">
        <f t="shared" si="12"/>
        <v>0</v>
      </c>
      <c r="AP172" s="250" t="e">
        <f t="shared" si="27"/>
        <v>#DIV/0!</v>
      </c>
      <c r="AQ172" s="59"/>
    </row>
    <row r="173" spans="1:43" ht="15.75" hidden="1" thickBot="1">
      <c r="A173" s="377"/>
      <c r="B173" s="519"/>
      <c r="C173" s="549"/>
      <c r="D173" s="185" t="s">
        <v>266</v>
      </c>
      <c r="E173" s="245">
        <v>0</v>
      </c>
      <c r="F173" s="245">
        <v>0</v>
      </c>
      <c r="G173" s="437">
        <v>0</v>
      </c>
      <c r="H173" s="406">
        <f t="shared" si="26"/>
        <v>0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70">
        <f t="shared" si="28"/>
        <v>0</v>
      </c>
      <c r="AO173" s="249">
        <f t="shared" si="12"/>
        <v>0</v>
      </c>
      <c r="AP173" s="250" t="e">
        <f t="shared" si="27"/>
        <v>#DIV/0!</v>
      </c>
      <c r="AQ173" s="59"/>
    </row>
    <row r="174" spans="1:43" ht="15.75" hidden="1" thickBot="1">
      <c r="A174" s="377"/>
      <c r="B174" s="519"/>
      <c r="C174" s="549"/>
      <c r="D174" s="185" t="s">
        <v>268</v>
      </c>
      <c r="E174" s="245">
        <v>0</v>
      </c>
      <c r="F174" s="245">
        <v>0</v>
      </c>
      <c r="G174" s="437">
        <v>0</v>
      </c>
      <c r="H174" s="406">
        <f t="shared" si="26"/>
        <v>0</v>
      </c>
      <c r="I174" s="53"/>
      <c r="J174" s="59"/>
      <c r="K174" s="59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70">
        <f t="shared" si="28"/>
        <v>0</v>
      </c>
      <c r="AO174" s="249">
        <f t="shared" si="12"/>
        <v>0</v>
      </c>
      <c r="AP174" s="250" t="e">
        <f t="shared" si="27"/>
        <v>#DIV/0!</v>
      </c>
      <c r="AQ174" s="59"/>
    </row>
    <row r="175" spans="1:43" ht="15.75" hidden="1" thickBot="1">
      <c r="A175" s="377"/>
      <c r="B175" s="519"/>
      <c r="C175" s="549"/>
      <c r="D175" s="185" t="s">
        <v>267</v>
      </c>
      <c r="E175" s="245">
        <v>0</v>
      </c>
      <c r="F175" s="245">
        <v>0</v>
      </c>
      <c r="G175" s="437">
        <v>0</v>
      </c>
      <c r="H175" s="406">
        <f t="shared" si="26"/>
        <v>0</v>
      </c>
      <c r="I175" s="53"/>
      <c r="J175" s="59"/>
      <c r="K175" s="59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70">
        <f t="shared" si="28"/>
        <v>0</v>
      </c>
      <c r="AO175" s="249">
        <f t="shared" si="12"/>
        <v>0</v>
      </c>
      <c r="AP175" s="250" t="e">
        <f t="shared" si="27"/>
        <v>#DIV/0!</v>
      </c>
      <c r="AQ175" s="59"/>
    </row>
    <row r="176" spans="1:43" ht="15.75" hidden="1" thickBot="1">
      <c r="A176" s="377"/>
      <c r="B176" s="519"/>
      <c r="C176" s="549"/>
      <c r="D176" s="185" t="s">
        <v>269</v>
      </c>
      <c r="E176" s="245">
        <v>0</v>
      </c>
      <c r="F176" s="245">
        <v>0</v>
      </c>
      <c r="G176" s="437">
        <v>0</v>
      </c>
      <c r="H176" s="406">
        <f t="shared" si="26"/>
        <v>0</v>
      </c>
      <c r="I176" s="53"/>
      <c r="J176" s="59"/>
      <c r="K176" s="59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70">
        <f t="shared" si="28"/>
        <v>0</v>
      </c>
      <c r="AO176" s="249">
        <f t="shared" si="12"/>
        <v>0</v>
      </c>
      <c r="AP176" s="250" t="e">
        <f t="shared" si="27"/>
        <v>#DIV/0!</v>
      </c>
      <c r="AQ176" s="59"/>
    </row>
    <row r="177" spans="1:43" ht="15.75" hidden="1" thickBot="1">
      <c r="A177" s="377"/>
      <c r="B177" s="520"/>
      <c r="C177" s="544"/>
      <c r="D177" s="187" t="s">
        <v>270</v>
      </c>
      <c r="E177" s="251">
        <v>0</v>
      </c>
      <c r="F177" s="251">
        <v>0</v>
      </c>
      <c r="G177" s="69">
        <v>0</v>
      </c>
      <c r="H177" s="407">
        <f t="shared" si="26"/>
        <v>0</v>
      </c>
      <c r="I177" s="8"/>
      <c r="J177" s="23"/>
      <c r="K177" s="2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65">
        <f t="shared" si="28"/>
        <v>0</v>
      </c>
      <c r="AO177" s="255">
        <f t="shared" si="12"/>
        <v>0</v>
      </c>
      <c r="AP177" s="256" t="e">
        <f t="shared" si="27"/>
        <v>#DIV/0!</v>
      </c>
      <c r="AQ177" s="23"/>
    </row>
    <row r="178" spans="1:43" ht="24" customHeight="1" thickBot="1">
      <c r="A178" s="574" t="s">
        <v>123</v>
      </c>
      <c r="B178" s="575"/>
      <c r="C178" s="575"/>
      <c r="D178" s="576"/>
      <c r="E178" s="368">
        <f>SUM(E91:E112)</f>
        <v>0</v>
      </c>
      <c r="F178" s="369">
        <f t="shared" ref="F178" si="29">SUM(F91:F111)</f>
        <v>0</v>
      </c>
      <c r="G178" s="369">
        <f>SUM(G91:G169)</f>
        <v>0</v>
      </c>
      <c r="H178" s="369">
        <f>SUM(H91:H165)</f>
        <v>0</v>
      </c>
      <c r="I178" s="369">
        <f t="shared" ref="I178:AO178" si="30">SUM(I91:I165)</f>
        <v>0</v>
      </c>
      <c r="J178" s="369">
        <f t="shared" si="30"/>
        <v>0</v>
      </c>
      <c r="K178" s="369">
        <f t="shared" si="30"/>
        <v>0</v>
      </c>
      <c r="L178" s="369">
        <f t="shared" si="30"/>
        <v>0</v>
      </c>
      <c r="M178" s="369">
        <f t="shared" si="30"/>
        <v>0</v>
      </c>
      <c r="N178" s="369">
        <f t="shared" si="30"/>
        <v>0</v>
      </c>
      <c r="O178" s="369">
        <f t="shared" si="30"/>
        <v>0</v>
      </c>
      <c r="P178" s="369">
        <f t="shared" si="30"/>
        <v>0</v>
      </c>
      <c r="Q178" s="369">
        <f t="shared" si="30"/>
        <v>0</v>
      </c>
      <c r="R178" s="369">
        <f t="shared" si="30"/>
        <v>0</v>
      </c>
      <c r="S178" s="369">
        <f t="shared" si="30"/>
        <v>0</v>
      </c>
      <c r="T178" s="369">
        <f t="shared" si="30"/>
        <v>0</v>
      </c>
      <c r="U178" s="369">
        <f t="shared" si="30"/>
        <v>0</v>
      </c>
      <c r="V178" s="369">
        <f t="shared" si="30"/>
        <v>0</v>
      </c>
      <c r="W178" s="369">
        <f t="shared" si="30"/>
        <v>0</v>
      </c>
      <c r="X178" s="369">
        <f t="shared" si="30"/>
        <v>0</v>
      </c>
      <c r="Y178" s="369">
        <f t="shared" si="30"/>
        <v>0</v>
      </c>
      <c r="Z178" s="369">
        <f t="shared" si="30"/>
        <v>0</v>
      </c>
      <c r="AA178" s="369">
        <f t="shared" si="30"/>
        <v>0</v>
      </c>
      <c r="AB178" s="369">
        <f t="shared" si="30"/>
        <v>1</v>
      </c>
      <c r="AC178" s="369">
        <f t="shared" si="30"/>
        <v>0</v>
      </c>
      <c r="AD178" s="369">
        <f>SUM(AD91:AD177)</f>
        <v>0</v>
      </c>
      <c r="AE178" s="369">
        <f t="shared" ref="AE178:AK178" si="31">SUM(AE91:AE177)</f>
        <v>0</v>
      </c>
      <c r="AF178" s="369">
        <f t="shared" si="31"/>
        <v>0</v>
      </c>
      <c r="AG178" s="369">
        <f t="shared" si="31"/>
        <v>0</v>
      </c>
      <c r="AH178" s="369">
        <f t="shared" si="31"/>
        <v>0</v>
      </c>
      <c r="AI178" s="369">
        <f t="shared" si="31"/>
        <v>0</v>
      </c>
      <c r="AJ178" s="369">
        <f t="shared" si="31"/>
        <v>0</v>
      </c>
      <c r="AK178" s="369">
        <f t="shared" si="31"/>
        <v>0</v>
      </c>
      <c r="AL178" s="369">
        <f t="shared" si="30"/>
        <v>0</v>
      </c>
      <c r="AM178" s="369">
        <f t="shared" si="30"/>
        <v>0</v>
      </c>
      <c r="AN178" s="369">
        <f t="shared" si="30"/>
        <v>1</v>
      </c>
      <c r="AO178" s="369">
        <f t="shared" si="30"/>
        <v>1</v>
      </c>
      <c r="AP178" s="295" t="e">
        <f>AN178/H178</f>
        <v>#DIV/0!</v>
      </c>
      <c r="AQ178" s="313"/>
    </row>
    <row r="179" spans="1:43">
      <c r="A179" s="571">
        <v>21</v>
      </c>
      <c r="B179" s="590" t="s">
        <v>119</v>
      </c>
      <c r="C179" s="543" t="s">
        <v>78</v>
      </c>
      <c r="D179" s="22" t="s">
        <v>75</v>
      </c>
      <c r="E179" s="270">
        <v>0</v>
      </c>
      <c r="F179" s="271">
        <v>0</v>
      </c>
      <c r="G179" s="271">
        <v>0</v>
      </c>
      <c r="H179" s="271">
        <f t="shared" ref="H179:H182" si="32">E179+F179+G179</f>
        <v>0</v>
      </c>
      <c r="I179" s="10"/>
      <c r="J179" s="22"/>
      <c r="K179" s="22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302"/>
      <c r="AN179" s="273">
        <f t="shared" si="11"/>
        <v>0</v>
      </c>
      <c r="AO179" s="261">
        <f t="shared" si="12"/>
        <v>0</v>
      </c>
      <c r="AP179" s="274" t="e">
        <f t="shared" ref="AP179:AP182" si="33">AN179/H179</f>
        <v>#DIV/0!</v>
      </c>
      <c r="AQ179" s="22"/>
    </row>
    <row r="180" spans="1:43" ht="13.5" thickBot="1">
      <c r="A180" s="573"/>
      <c r="B180" s="592"/>
      <c r="C180" s="544" t="s">
        <v>79</v>
      </c>
      <c r="D180" s="23" t="s">
        <v>75</v>
      </c>
      <c r="E180" s="251">
        <v>0</v>
      </c>
      <c r="F180" s="252">
        <v>0</v>
      </c>
      <c r="G180" s="252">
        <v>75</v>
      </c>
      <c r="H180" s="252">
        <f t="shared" si="32"/>
        <v>75</v>
      </c>
      <c r="I180" s="8"/>
      <c r="J180" s="23"/>
      <c r="K180" s="23"/>
      <c r="L180" s="43"/>
      <c r="M180" s="43"/>
      <c r="N180" s="43">
        <v>75</v>
      </c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303"/>
      <c r="AN180" s="254">
        <f t="shared" si="11"/>
        <v>75</v>
      </c>
      <c r="AO180" s="255">
        <f t="shared" ref="AO180:AO182" si="34">AN180-H180</f>
        <v>0</v>
      </c>
      <c r="AP180" s="256">
        <f t="shared" si="33"/>
        <v>1</v>
      </c>
      <c r="AQ180" s="23"/>
    </row>
    <row r="181" spans="1:43" ht="15.75" thickBot="1">
      <c r="A181" s="377"/>
      <c r="B181" s="384" t="s">
        <v>199</v>
      </c>
      <c r="C181" s="547" t="s">
        <v>200</v>
      </c>
      <c r="D181" s="82" t="s">
        <v>201</v>
      </c>
      <c r="E181" s="251">
        <v>0</v>
      </c>
      <c r="F181" s="251">
        <v>0</v>
      </c>
      <c r="G181" s="276"/>
      <c r="H181" s="276">
        <f t="shared" si="32"/>
        <v>0</v>
      </c>
      <c r="I181" s="71"/>
      <c r="J181" s="378"/>
      <c r="K181" s="378"/>
      <c r="L181" s="379"/>
      <c r="M181" s="379"/>
      <c r="N181" s="379"/>
      <c r="O181" s="379"/>
      <c r="P181" s="379"/>
      <c r="Q181" s="379"/>
      <c r="R181" s="379"/>
      <c r="S181" s="379"/>
      <c r="T181" s="379"/>
      <c r="U181" s="379"/>
      <c r="V181" s="379"/>
      <c r="W181" s="379"/>
      <c r="X181" s="379"/>
      <c r="Y181" s="379"/>
      <c r="Z181" s="379"/>
      <c r="AA181" s="379"/>
      <c r="AB181" s="379"/>
      <c r="AC181" s="379"/>
      <c r="AD181" s="379"/>
      <c r="AE181" s="379"/>
      <c r="AF181" s="379"/>
      <c r="AG181" s="379"/>
      <c r="AH181" s="379"/>
      <c r="AI181" s="379"/>
      <c r="AJ181" s="379"/>
      <c r="AK181" s="379"/>
      <c r="AL181" s="379"/>
      <c r="AM181" s="380"/>
      <c r="AN181" s="278">
        <f t="shared" si="11"/>
        <v>0</v>
      </c>
      <c r="AO181" s="381">
        <f t="shared" si="34"/>
        <v>0</v>
      </c>
      <c r="AP181" s="309" t="e">
        <f t="shared" si="33"/>
        <v>#DIV/0!</v>
      </c>
      <c r="AQ181" s="82"/>
    </row>
    <row r="182" spans="1:43" ht="15.75" thickBot="1">
      <c r="A182" s="377"/>
      <c r="B182" s="473"/>
      <c r="C182" s="474" t="s">
        <v>249</v>
      </c>
      <c r="D182" s="475" t="s">
        <v>250</v>
      </c>
      <c r="E182" s="275"/>
      <c r="F182" s="275"/>
      <c r="G182" s="276">
        <v>0</v>
      </c>
      <c r="H182" s="276">
        <f t="shared" si="32"/>
        <v>0</v>
      </c>
      <c r="I182" s="71"/>
      <c r="J182" s="378"/>
      <c r="K182" s="378"/>
      <c r="L182" s="379"/>
      <c r="M182" s="379"/>
      <c r="N182" s="379"/>
      <c r="O182" s="379"/>
      <c r="P182" s="379"/>
      <c r="Q182" s="379"/>
      <c r="R182" s="379"/>
      <c r="S182" s="379"/>
      <c r="T182" s="379"/>
      <c r="U182" s="379"/>
      <c r="V182" s="379"/>
      <c r="W182" s="379"/>
      <c r="X182" s="379"/>
      <c r="Y182" s="379"/>
      <c r="Z182" s="379"/>
      <c r="AA182" s="379"/>
      <c r="AB182" s="379"/>
      <c r="AC182" s="379"/>
      <c r="AD182" s="379"/>
      <c r="AE182" s="379"/>
      <c r="AF182" s="379"/>
      <c r="AG182" s="379"/>
      <c r="AH182" s="379"/>
      <c r="AI182" s="379"/>
      <c r="AJ182" s="379"/>
      <c r="AK182" s="379"/>
      <c r="AL182" s="379"/>
      <c r="AM182" s="380"/>
      <c r="AN182" s="278">
        <f t="shared" si="11"/>
        <v>0</v>
      </c>
      <c r="AO182" s="381">
        <f t="shared" si="34"/>
        <v>0</v>
      </c>
      <c r="AP182" s="326" t="e">
        <f t="shared" si="33"/>
        <v>#DIV/0!</v>
      </c>
      <c r="AQ182" s="154"/>
    </row>
    <row r="183" spans="1:43" ht="21.75" customHeight="1" thickBot="1">
      <c r="A183" s="568" t="s">
        <v>203</v>
      </c>
      <c r="B183" s="569"/>
      <c r="C183" s="569"/>
      <c r="D183" s="570"/>
      <c r="E183" s="310">
        <f>SUM(E179:E181)</f>
        <v>0</v>
      </c>
      <c r="F183" s="311">
        <f t="shared" ref="F183:AO183" si="35">SUM(F179:F181)</f>
        <v>0</v>
      </c>
      <c r="G183" s="311">
        <f>SUM(G179:G182)</f>
        <v>75</v>
      </c>
      <c r="H183" s="311">
        <f t="shared" si="35"/>
        <v>75</v>
      </c>
      <c r="I183" s="212">
        <f t="shared" si="35"/>
        <v>0</v>
      </c>
      <c r="J183" s="212">
        <f t="shared" si="35"/>
        <v>0</v>
      </c>
      <c r="K183" s="212">
        <f t="shared" si="35"/>
        <v>0</v>
      </c>
      <c r="L183" s="212">
        <f t="shared" si="35"/>
        <v>0</v>
      </c>
      <c r="M183" s="212">
        <f t="shared" si="35"/>
        <v>0</v>
      </c>
      <c r="N183" s="212">
        <f t="shared" si="35"/>
        <v>75</v>
      </c>
      <c r="O183" s="212">
        <f t="shared" si="35"/>
        <v>0</v>
      </c>
      <c r="P183" s="212">
        <f t="shared" si="35"/>
        <v>0</v>
      </c>
      <c r="Q183" s="212">
        <f t="shared" si="35"/>
        <v>0</v>
      </c>
      <c r="R183" s="212">
        <f t="shared" si="35"/>
        <v>0</v>
      </c>
      <c r="S183" s="212">
        <f t="shared" si="35"/>
        <v>0</v>
      </c>
      <c r="T183" s="212">
        <f t="shared" si="35"/>
        <v>0</v>
      </c>
      <c r="U183" s="212">
        <f t="shared" si="35"/>
        <v>0</v>
      </c>
      <c r="V183" s="212">
        <f t="shared" si="35"/>
        <v>0</v>
      </c>
      <c r="W183" s="212">
        <f t="shared" si="35"/>
        <v>0</v>
      </c>
      <c r="X183" s="212">
        <f t="shared" si="35"/>
        <v>0</v>
      </c>
      <c r="Y183" s="212">
        <f t="shared" si="35"/>
        <v>0</v>
      </c>
      <c r="Z183" s="212">
        <f t="shared" si="35"/>
        <v>0</v>
      </c>
      <c r="AA183" s="212">
        <f t="shared" si="35"/>
        <v>0</v>
      </c>
      <c r="AB183" s="212">
        <f t="shared" si="35"/>
        <v>0</v>
      </c>
      <c r="AC183" s="212">
        <f t="shared" si="35"/>
        <v>0</v>
      </c>
      <c r="AD183" s="212">
        <f t="shared" si="35"/>
        <v>0</v>
      </c>
      <c r="AE183" s="212">
        <f t="shared" si="35"/>
        <v>0</v>
      </c>
      <c r="AF183" s="212">
        <f t="shared" si="35"/>
        <v>0</v>
      </c>
      <c r="AG183" s="212">
        <f t="shared" si="35"/>
        <v>0</v>
      </c>
      <c r="AH183" s="212">
        <f t="shared" si="35"/>
        <v>0</v>
      </c>
      <c r="AI183" s="212">
        <f t="shared" si="35"/>
        <v>0</v>
      </c>
      <c r="AJ183" s="212">
        <f t="shared" si="35"/>
        <v>0</v>
      </c>
      <c r="AK183" s="212">
        <f t="shared" si="35"/>
        <v>0</v>
      </c>
      <c r="AL183" s="212">
        <f t="shared" si="35"/>
        <v>0</v>
      </c>
      <c r="AM183" s="319">
        <f t="shared" si="35"/>
        <v>0</v>
      </c>
      <c r="AN183" s="281">
        <f t="shared" si="35"/>
        <v>75</v>
      </c>
      <c r="AO183" s="280">
        <f t="shared" si="35"/>
        <v>0</v>
      </c>
      <c r="AP183" s="382">
        <f>AN183/H183</f>
        <v>1</v>
      </c>
      <c r="AQ183" s="383"/>
    </row>
    <row r="184" spans="1:43" ht="13.5" hidden="1" thickBot="1">
      <c r="A184" s="566">
        <v>22</v>
      </c>
      <c r="B184" s="591" t="s">
        <v>72</v>
      </c>
      <c r="C184" s="577" t="s">
        <v>54</v>
      </c>
      <c r="D184" s="4" t="s">
        <v>56</v>
      </c>
      <c r="E184" s="257"/>
      <c r="F184" s="258"/>
      <c r="G184" s="258"/>
      <c r="H184" s="258">
        <f t="shared" ref="H184:H192" si="36">E184+F184+G184</f>
        <v>0</v>
      </c>
      <c r="I184" s="4"/>
      <c r="J184" s="77"/>
      <c r="K184" s="77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314"/>
      <c r="AN184" s="320">
        <f t="shared" si="11"/>
        <v>0</v>
      </c>
      <c r="AO184" s="242">
        <f t="shared" ref="AO184:AO192" si="37">AN184-H184</f>
        <v>0</v>
      </c>
      <c r="AP184" s="274" t="e">
        <f t="shared" ref="AP184:AP192" si="38">AN184/H184</f>
        <v>#DIV/0!</v>
      </c>
      <c r="AQ184" s="22"/>
    </row>
    <row r="185" spans="1:43" ht="13.5" hidden="1" thickBot="1">
      <c r="A185" s="577"/>
      <c r="B185" s="591"/>
      <c r="C185" s="578"/>
      <c r="D185" s="53" t="s">
        <v>21</v>
      </c>
      <c r="E185" s="245"/>
      <c r="F185" s="246"/>
      <c r="G185" s="246"/>
      <c r="H185" s="246">
        <f t="shared" si="36"/>
        <v>0</v>
      </c>
      <c r="I185" s="53"/>
      <c r="J185" s="59"/>
      <c r="K185" s="59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84"/>
      <c r="AN185" s="318">
        <f t="shared" si="11"/>
        <v>0</v>
      </c>
      <c r="AO185" s="249">
        <f t="shared" si="37"/>
        <v>0</v>
      </c>
      <c r="AP185" s="250" t="e">
        <f t="shared" si="38"/>
        <v>#DIV/0!</v>
      </c>
      <c r="AQ185" s="59"/>
    </row>
    <row r="186" spans="1:43" ht="13.5" hidden="1" thickBot="1">
      <c r="A186" s="589">
        <v>23</v>
      </c>
      <c r="B186" s="591"/>
      <c r="C186" s="578" t="s">
        <v>55</v>
      </c>
      <c r="D186" s="53" t="s">
        <v>57</v>
      </c>
      <c r="E186" s="245"/>
      <c r="F186" s="246"/>
      <c r="G186" s="246"/>
      <c r="H186" s="246">
        <f t="shared" si="36"/>
        <v>0</v>
      </c>
      <c r="I186" s="53"/>
      <c r="J186" s="59"/>
      <c r="K186" s="59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84"/>
      <c r="AN186" s="318">
        <f t="shared" si="11"/>
        <v>0</v>
      </c>
      <c r="AO186" s="249">
        <f t="shared" si="37"/>
        <v>0</v>
      </c>
      <c r="AP186" s="250" t="e">
        <f t="shared" si="38"/>
        <v>#DIV/0!</v>
      </c>
      <c r="AQ186" s="59"/>
    </row>
    <row r="187" spans="1:43" ht="13.5" hidden="1" thickBot="1">
      <c r="A187" s="566"/>
      <c r="B187" s="591"/>
      <c r="C187" s="578"/>
      <c r="D187" s="53" t="s">
        <v>58</v>
      </c>
      <c r="E187" s="245"/>
      <c r="F187" s="246"/>
      <c r="G187" s="246"/>
      <c r="H187" s="246">
        <f t="shared" si="36"/>
        <v>0</v>
      </c>
      <c r="I187" s="53"/>
      <c r="J187" s="59"/>
      <c r="K187" s="59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84"/>
      <c r="AN187" s="318">
        <f t="shared" si="11"/>
        <v>0</v>
      </c>
      <c r="AO187" s="249">
        <f t="shared" si="37"/>
        <v>0</v>
      </c>
      <c r="AP187" s="250" t="e">
        <f t="shared" si="38"/>
        <v>#DIV/0!</v>
      </c>
      <c r="AQ187" s="59"/>
    </row>
    <row r="188" spans="1:43" ht="13.5" hidden="1" thickBot="1">
      <c r="A188" s="566"/>
      <c r="B188" s="591"/>
      <c r="C188" s="578"/>
      <c r="D188" s="53" t="s">
        <v>59</v>
      </c>
      <c r="E188" s="245"/>
      <c r="F188" s="246"/>
      <c r="G188" s="246"/>
      <c r="H188" s="246">
        <f t="shared" si="36"/>
        <v>0</v>
      </c>
      <c r="I188" s="53"/>
      <c r="J188" s="59"/>
      <c r="K188" s="59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84"/>
      <c r="AN188" s="318">
        <f t="shared" si="11"/>
        <v>0</v>
      </c>
      <c r="AO188" s="249">
        <f t="shared" si="37"/>
        <v>0</v>
      </c>
      <c r="AP188" s="250" t="e">
        <f t="shared" si="38"/>
        <v>#DIV/0!</v>
      </c>
      <c r="AQ188" s="59"/>
    </row>
    <row r="189" spans="1:43" ht="13.5" hidden="1" thickBot="1">
      <c r="A189" s="565"/>
      <c r="B189" s="591"/>
      <c r="C189" s="573"/>
      <c r="D189" s="8" t="s">
        <v>60</v>
      </c>
      <c r="E189" s="251"/>
      <c r="F189" s="252"/>
      <c r="G189" s="252"/>
      <c r="H189" s="252">
        <f t="shared" si="36"/>
        <v>0</v>
      </c>
      <c r="I189" s="8"/>
      <c r="J189" s="23"/>
      <c r="K189" s="2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303"/>
      <c r="AN189" s="254">
        <f t="shared" si="11"/>
        <v>0</v>
      </c>
      <c r="AO189" s="255">
        <f t="shared" si="37"/>
        <v>0</v>
      </c>
      <c r="AP189" s="256" t="e">
        <f t="shared" si="38"/>
        <v>#DIV/0!</v>
      </c>
      <c r="AQ189" s="23"/>
    </row>
    <row r="190" spans="1:43" ht="13.5" hidden="1" thickBot="1">
      <c r="A190" s="567">
        <v>24</v>
      </c>
      <c r="B190" s="591"/>
      <c r="C190" s="577" t="s">
        <v>66</v>
      </c>
      <c r="D190" s="4" t="s">
        <v>56</v>
      </c>
      <c r="E190" s="245"/>
      <c r="F190" s="246"/>
      <c r="G190" s="246"/>
      <c r="H190" s="246">
        <f t="shared" si="36"/>
        <v>0</v>
      </c>
      <c r="I190" s="53"/>
      <c r="J190" s="59"/>
      <c r="K190" s="59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84"/>
      <c r="AN190" s="320">
        <f t="shared" si="11"/>
        <v>0</v>
      </c>
      <c r="AO190" s="261">
        <f t="shared" si="37"/>
        <v>0</v>
      </c>
      <c r="AP190" s="274" t="e">
        <f t="shared" si="38"/>
        <v>#DIV/0!</v>
      </c>
      <c r="AQ190" s="22"/>
    </row>
    <row r="191" spans="1:43" ht="13.5" hidden="1" thickBot="1">
      <c r="A191" s="565"/>
      <c r="B191" s="591"/>
      <c r="C191" s="573"/>
      <c r="D191" s="8" t="s">
        <v>21</v>
      </c>
      <c r="E191" s="251"/>
      <c r="F191" s="252"/>
      <c r="G191" s="252"/>
      <c r="H191" s="252">
        <f t="shared" si="36"/>
        <v>0</v>
      </c>
      <c r="I191" s="8"/>
      <c r="J191" s="23"/>
      <c r="K191" s="2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303"/>
      <c r="AN191" s="254">
        <f t="shared" si="11"/>
        <v>0</v>
      </c>
      <c r="AO191" s="255">
        <f t="shared" si="37"/>
        <v>0</v>
      </c>
      <c r="AP191" s="256" t="e">
        <f t="shared" si="38"/>
        <v>#DIV/0!</v>
      </c>
      <c r="AQ191" s="23"/>
    </row>
    <row r="192" spans="1:43" ht="13.5" hidden="1" thickBot="1">
      <c r="A192" s="547">
        <v>25</v>
      </c>
      <c r="B192" s="592"/>
      <c r="C192" s="547" t="s">
        <v>67</v>
      </c>
      <c r="D192" s="81" t="s">
        <v>57</v>
      </c>
      <c r="E192" s="321"/>
      <c r="F192" s="322"/>
      <c r="G192" s="322"/>
      <c r="H192" s="322">
        <f t="shared" si="36"/>
        <v>0</v>
      </c>
      <c r="I192" s="81"/>
      <c r="J192" s="82"/>
      <c r="K192" s="82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323"/>
      <c r="AN192" s="324">
        <f t="shared" si="11"/>
        <v>0</v>
      </c>
      <c r="AO192" s="325">
        <f t="shared" si="37"/>
        <v>0</v>
      </c>
      <c r="AP192" s="326" t="e">
        <f t="shared" si="38"/>
        <v>#DIV/0!</v>
      </c>
      <c r="AQ192" s="154"/>
    </row>
    <row r="193" spans="1:43" s="96" customFormat="1" ht="18.75" hidden="1" customHeight="1" thickBot="1">
      <c r="A193" s="574" t="s">
        <v>125</v>
      </c>
      <c r="B193" s="575"/>
      <c r="C193" s="575"/>
      <c r="D193" s="576"/>
      <c r="E193" s="327">
        <f>SUM(E184:E192)</f>
        <v>0</v>
      </c>
      <c r="F193" s="328">
        <f t="shared" ref="F193:AO193" si="39">SUM(F184:F192)</f>
        <v>0</v>
      </c>
      <c r="G193" s="328">
        <f t="shared" si="39"/>
        <v>0</v>
      </c>
      <c r="H193" s="328">
        <f t="shared" si="39"/>
        <v>0</v>
      </c>
      <c r="I193" s="103">
        <f t="shared" si="39"/>
        <v>0</v>
      </c>
      <c r="J193" s="103">
        <f t="shared" si="39"/>
        <v>0</v>
      </c>
      <c r="K193" s="103">
        <f t="shared" si="39"/>
        <v>0</v>
      </c>
      <c r="L193" s="103">
        <f t="shared" si="39"/>
        <v>0</v>
      </c>
      <c r="M193" s="103">
        <f t="shared" si="39"/>
        <v>0</v>
      </c>
      <c r="N193" s="103">
        <f t="shared" si="39"/>
        <v>0</v>
      </c>
      <c r="O193" s="103">
        <f t="shared" si="39"/>
        <v>0</v>
      </c>
      <c r="P193" s="103">
        <f t="shared" si="39"/>
        <v>0</v>
      </c>
      <c r="Q193" s="103">
        <f t="shared" si="39"/>
        <v>0</v>
      </c>
      <c r="R193" s="103">
        <f t="shared" si="39"/>
        <v>0</v>
      </c>
      <c r="S193" s="103">
        <f t="shared" si="39"/>
        <v>0</v>
      </c>
      <c r="T193" s="103">
        <f t="shared" si="39"/>
        <v>0</v>
      </c>
      <c r="U193" s="103">
        <f t="shared" si="39"/>
        <v>0</v>
      </c>
      <c r="V193" s="103">
        <f t="shared" si="39"/>
        <v>0</v>
      </c>
      <c r="W193" s="103">
        <f t="shared" si="39"/>
        <v>0</v>
      </c>
      <c r="X193" s="103">
        <f t="shared" si="39"/>
        <v>0</v>
      </c>
      <c r="Y193" s="103">
        <f t="shared" si="39"/>
        <v>0</v>
      </c>
      <c r="Z193" s="103">
        <f t="shared" si="39"/>
        <v>0</v>
      </c>
      <c r="AA193" s="103">
        <f t="shared" si="39"/>
        <v>0</v>
      </c>
      <c r="AB193" s="103">
        <f t="shared" si="39"/>
        <v>0</v>
      </c>
      <c r="AC193" s="103">
        <f t="shared" si="39"/>
        <v>0</v>
      </c>
      <c r="AD193" s="103">
        <f t="shared" si="39"/>
        <v>0</v>
      </c>
      <c r="AE193" s="103">
        <f t="shared" si="39"/>
        <v>0</v>
      </c>
      <c r="AF193" s="103">
        <f t="shared" si="39"/>
        <v>0</v>
      </c>
      <c r="AG193" s="103">
        <f t="shared" si="39"/>
        <v>0</v>
      </c>
      <c r="AH193" s="103">
        <f t="shared" si="39"/>
        <v>0</v>
      </c>
      <c r="AI193" s="103">
        <f t="shared" si="39"/>
        <v>0</v>
      </c>
      <c r="AJ193" s="103">
        <f t="shared" si="39"/>
        <v>0</v>
      </c>
      <c r="AK193" s="103">
        <f t="shared" si="39"/>
        <v>0</v>
      </c>
      <c r="AL193" s="103">
        <f t="shared" si="39"/>
        <v>0</v>
      </c>
      <c r="AM193" s="329">
        <f t="shared" si="39"/>
        <v>0</v>
      </c>
      <c r="AN193" s="330">
        <f t="shared" si="39"/>
        <v>0</v>
      </c>
      <c r="AO193" s="280">
        <f t="shared" si="39"/>
        <v>0</v>
      </c>
      <c r="AP193" s="331" t="e">
        <f>AN193/H193</f>
        <v>#DIV/0!</v>
      </c>
      <c r="AQ193" s="332"/>
    </row>
    <row r="194" spans="1:43" ht="15.75" hidden="1" thickBot="1">
      <c r="A194" s="543">
        <v>11</v>
      </c>
      <c r="B194" s="550"/>
      <c r="C194" s="584" t="s">
        <v>36</v>
      </c>
      <c r="D194" s="10" t="s">
        <v>83</v>
      </c>
      <c r="E194" s="333"/>
      <c r="F194" s="334"/>
      <c r="G194" s="334"/>
      <c r="H194" s="334">
        <f t="shared" ref="H194:H205" si="40">E194+F194+G194</f>
        <v>0</v>
      </c>
      <c r="I194" s="105"/>
      <c r="J194" s="106"/>
      <c r="K194" s="106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335"/>
      <c r="AN194" s="336">
        <f t="shared" si="11"/>
        <v>0</v>
      </c>
      <c r="AO194" s="337">
        <f t="shared" ref="AO194:AO205" si="41">AN194-H194</f>
        <v>0</v>
      </c>
      <c r="AP194" s="274"/>
      <c r="AQ194" s="22"/>
    </row>
    <row r="195" spans="1:43" ht="15.75" hidden="1" thickBot="1">
      <c r="A195" s="549">
        <v>12</v>
      </c>
      <c r="B195" s="551"/>
      <c r="C195" s="583"/>
      <c r="D195" s="53" t="s">
        <v>84</v>
      </c>
      <c r="E195" s="338"/>
      <c r="F195" s="339"/>
      <c r="G195" s="339"/>
      <c r="H195" s="339">
        <f t="shared" si="40"/>
        <v>0</v>
      </c>
      <c r="I195" s="52"/>
      <c r="J195" s="340"/>
      <c r="K195" s="340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/>
      <c r="Y195" s="341"/>
      <c r="Z195" s="341"/>
      <c r="AA195" s="341"/>
      <c r="AB195" s="341"/>
      <c r="AC195" s="341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342"/>
      <c r="AN195" s="343">
        <f t="shared" si="11"/>
        <v>0</v>
      </c>
      <c r="AO195" s="344">
        <f t="shared" si="41"/>
        <v>0</v>
      </c>
      <c r="AP195" s="250"/>
      <c r="AQ195" s="59"/>
    </row>
    <row r="196" spans="1:43" ht="15.75" hidden="1" thickBot="1">
      <c r="A196" s="549">
        <v>13</v>
      </c>
      <c r="B196" s="551"/>
      <c r="C196" s="583"/>
      <c r="D196" s="53" t="s">
        <v>85</v>
      </c>
      <c r="E196" s="338"/>
      <c r="F196" s="339"/>
      <c r="G196" s="339"/>
      <c r="H196" s="339">
        <f t="shared" si="40"/>
        <v>0</v>
      </c>
      <c r="I196" s="52"/>
      <c r="J196" s="340"/>
      <c r="K196" s="340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/>
      <c r="X196" s="341"/>
      <c r="Y196" s="341"/>
      <c r="Z196" s="341"/>
      <c r="AA196" s="341"/>
      <c r="AB196" s="341"/>
      <c r="AC196" s="341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342"/>
      <c r="AN196" s="343">
        <f t="shared" si="11"/>
        <v>0</v>
      </c>
      <c r="AO196" s="344">
        <f t="shared" si="41"/>
        <v>0</v>
      </c>
      <c r="AP196" s="250"/>
      <c r="AQ196" s="59"/>
    </row>
    <row r="197" spans="1:43" ht="15.75" hidden="1" thickBot="1">
      <c r="A197" s="549">
        <v>14</v>
      </c>
      <c r="B197" s="551"/>
      <c r="C197" s="583"/>
      <c r="D197" s="53" t="s">
        <v>86</v>
      </c>
      <c r="E197" s="338"/>
      <c r="F197" s="339"/>
      <c r="G197" s="339"/>
      <c r="H197" s="339">
        <f t="shared" si="40"/>
        <v>0</v>
      </c>
      <c r="I197" s="52"/>
      <c r="J197" s="340"/>
      <c r="K197" s="340"/>
      <c r="L197" s="341"/>
      <c r="M197" s="341"/>
      <c r="N197" s="341"/>
      <c r="O197" s="341"/>
      <c r="P197" s="341"/>
      <c r="Q197" s="341"/>
      <c r="R197" s="341"/>
      <c r="S197" s="341"/>
      <c r="T197" s="341"/>
      <c r="U197" s="341"/>
      <c r="V197" s="341"/>
      <c r="W197" s="341"/>
      <c r="X197" s="341"/>
      <c r="Y197" s="341"/>
      <c r="Z197" s="341"/>
      <c r="AA197" s="341"/>
      <c r="AB197" s="341"/>
      <c r="AC197" s="341"/>
      <c r="AD197" s="341"/>
      <c r="AE197" s="341"/>
      <c r="AF197" s="341"/>
      <c r="AG197" s="341"/>
      <c r="AH197" s="341"/>
      <c r="AI197" s="341"/>
      <c r="AJ197" s="341"/>
      <c r="AK197" s="341"/>
      <c r="AL197" s="341"/>
      <c r="AM197" s="342"/>
      <c r="AN197" s="343">
        <f t="shared" si="11"/>
        <v>0</v>
      </c>
      <c r="AO197" s="344">
        <f t="shared" si="41"/>
        <v>0</v>
      </c>
      <c r="AP197" s="250"/>
      <c r="AQ197" s="59"/>
    </row>
    <row r="198" spans="1:43" ht="15.75" hidden="1" thickBot="1">
      <c r="A198" s="548">
        <v>15</v>
      </c>
      <c r="B198" s="551"/>
      <c r="C198" s="583"/>
      <c r="D198" s="61" t="s">
        <v>87</v>
      </c>
      <c r="E198" s="345"/>
      <c r="F198" s="346"/>
      <c r="G198" s="346"/>
      <c r="H198" s="346">
        <f t="shared" si="40"/>
        <v>0</v>
      </c>
      <c r="I198" s="347"/>
      <c r="J198" s="348"/>
      <c r="K198" s="348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50"/>
      <c r="AN198" s="343">
        <f t="shared" si="11"/>
        <v>0</v>
      </c>
      <c r="AO198" s="344">
        <f t="shared" si="41"/>
        <v>0</v>
      </c>
      <c r="AP198" s="250"/>
      <c r="AQ198" s="59"/>
    </row>
    <row r="199" spans="1:43" ht="15.75" hidden="1" thickBot="1">
      <c r="A199" s="549">
        <v>16</v>
      </c>
      <c r="B199" s="551"/>
      <c r="C199" s="583"/>
      <c r="D199" s="53" t="s">
        <v>88</v>
      </c>
      <c r="E199" s="338"/>
      <c r="F199" s="339"/>
      <c r="G199" s="339"/>
      <c r="H199" s="339">
        <f t="shared" si="40"/>
        <v>0</v>
      </c>
      <c r="I199" s="52"/>
      <c r="J199" s="340"/>
      <c r="K199" s="340"/>
      <c r="L199" s="341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41"/>
      <c r="AE199" s="341"/>
      <c r="AF199" s="341"/>
      <c r="AG199" s="341"/>
      <c r="AH199" s="341"/>
      <c r="AI199" s="341"/>
      <c r="AJ199" s="341"/>
      <c r="AK199" s="341"/>
      <c r="AL199" s="341"/>
      <c r="AM199" s="342"/>
      <c r="AN199" s="343">
        <f t="shared" si="11"/>
        <v>0</v>
      </c>
      <c r="AO199" s="344">
        <f t="shared" si="41"/>
        <v>0</v>
      </c>
      <c r="AP199" s="250"/>
      <c r="AQ199" s="59"/>
    </row>
    <row r="200" spans="1:43" ht="15.75" hidden="1" thickBot="1">
      <c r="A200" s="548">
        <v>17</v>
      </c>
      <c r="B200" s="551"/>
      <c r="C200" s="583"/>
      <c r="D200" s="53" t="s">
        <v>89</v>
      </c>
      <c r="E200" s="338"/>
      <c r="F200" s="339"/>
      <c r="G200" s="339"/>
      <c r="H200" s="339">
        <f t="shared" si="40"/>
        <v>0</v>
      </c>
      <c r="I200" s="52"/>
      <c r="J200" s="340"/>
      <c r="K200" s="340"/>
      <c r="L200" s="341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341"/>
      <c r="AE200" s="341"/>
      <c r="AF200" s="341"/>
      <c r="AG200" s="341"/>
      <c r="AH200" s="341"/>
      <c r="AI200" s="341"/>
      <c r="AJ200" s="341"/>
      <c r="AK200" s="341"/>
      <c r="AL200" s="341"/>
      <c r="AM200" s="342"/>
      <c r="AN200" s="343">
        <f t="shared" si="11"/>
        <v>0</v>
      </c>
      <c r="AO200" s="344">
        <f t="shared" si="41"/>
        <v>0</v>
      </c>
      <c r="AP200" s="250"/>
      <c r="AQ200" s="59"/>
    </row>
    <row r="201" spans="1:43" ht="15.75" hidden="1" thickBot="1">
      <c r="A201" s="549">
        <v>18</v>
      </c>
      <c r="B201" s="551"/>
      <c r="C201" s="583"/>
      <c r="D201" s="53" t="s">
        <v>90</v>
      </c>
      <c r="E201" s="338"/>
      <c r="F201" s="339"/>
      <c r="G201" s="339"/>
      <c r="H201" s="339">
        <f t="shared" si="40"/>
        <v>0</v>
      </c>
      <c r="I201" s="52"/>
      <c r="J201" s="340"/>
      <c r="K201" s="340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41"/>
      <c r="AC201" s="341"/>
      <c r="AD201" s="341"/>
      <c r="AE201" s="341"/>
      <c r="AF201" s="341"/>
      <c r="AG201" s="341"/>
      <c r="AH201" s="341"/>
      <c r="AI201" s="341"/>
      <c r="AJ201" s="341"/>
      <c r="AK201" s="341"/>
      <c r="AL201" s="341"/>
      <c r="AM201" s="342"/>
      <c r="AN201" s="343">
        <f t="shared" si="11"/>
        <v>0</v>
      </c>
      <c r="AO201" s="344">
        <f t="shared" si="41"/>
        <v>0</v>
      </c>
      <c r="AP201" s="250"/>
      <c r="AQ201" s="59"/>
    </row>
    <row r="202" spans="1:43" ht="15.75" hidden="1" thickBot="1">
      <c r="A202" s="548">
        <v>19</v>
      </c>
      <c r="B202" s="551"/>
      <c r="C202" s="583"/>
      <c r="D202" s="53" t="s">
        <v>91</v>
      </c>
      <c r="E202" s="338"/>
      <c r="F202" s="339"/>
      <c r="G202" s="339"/>
      <c r="H202" s="339">
        <f t="shared" si="40"/>
        <v>0</v>
      </c>
      <c r="I202" s="52"/>
      <c r="J202" s="340"/>
      <c r="K202" s="340"/>
      <c r="L202" s="341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41"/>
      <c r="AC202" s="341"/>
      <c r="AD202" s="341"/>
      <c r="AE202" s="341"/>
      <c r="AF202" s="341"/>
      <c r="AG202" s="341"/>
      <c r="AH202" s="341"/>
      <c r="AI202" s="341"/>
      <c r="AJ202" s="341"/>
      <c r="AK202" s="341"/>
      <c r="AL202" s="341"/>
      <c r="AM202" s="342"/>
      <c r="AN202" s="343">
        <f t="shared" si="11"/>
        <v>0</v>
      </c>
      <c r="AO202" s="344">
        <f t="shared" si="41"/>
        <v>0</v>
      </c>
      <c r="AP202" s="250"/>
      <c r="AQ202" s="59"/>
    </row>
    <row r="203" spans="1:43" ht="15.75" hidden="1" thickBot="1">
      <c r="A203" s="549">
        <v>20</v>
      </c>
      <c r="B203" s="551"/>
      <c r="C203" s="583"/>
      <c r="D203" s="351" t="s">
        <v>92</v>
      </c>
      <c r="E203" s="338"/>
      <c r="F203" s="339"/>
      <c r="G203" s="339"/>
      <c r="H203" s="339">
        <f t="shared" si="40"/>
        <v>0</v>
      </c>
      <c r="I203" s="52"/>
      <c r="J203" s="340"/>
      <c r="K203" s="340"/>
      <c r="L203" s="341"/>
      <c r="M203" s="341"/>
      <c r="N203" s="341"/>
      <c r="O203" s="341"/>
      <c r="P203" s="341"/>
      <c r="Q203" s="341"/>
      <c r="R203" s="341"/>
      <c r="S203" s="341"/>
      <c r="T203" s="341"/>
      <c r="U203" s="341"/>
      <c r="V203" s="341"/>
      <c r="W203" s="341"/>
      <c r="X203" s="341"/>
      <c r="Y203" s="341"/>
      <c r="Z203" s="341"/>
      <c r="AA203" s="341"/>
      <c r="AB203" s="341"/>
      <c r="AC203" s="341"/>
      <c r="AD203" s="341"/>
      <c r="AE203" s="341"/>
      <c r="AF203" s="341"/>
      <c r="AG203" s="341"/>
      <c r="AH203" s="341"/>
      <c r="AI203" s="341"/>
      <c r="AJ203" s="341"/>
      <c r="AK203" s="341"/>
      <c r="AL203" s="341"/>
      <c r="AM203" s="342"/>
      <c r="AN203" s="343">
        <f t="shared" si="11"/>
        <v>0</v>
      </c>
      <c r="AO203" s="344">
        <f t="shared" si="41"/>
        <v>0</v>
      </c>
      <c r="AP203" s="250"/>
      <c r="AQ203" s="59"/>
    </row>
    <row r="204" spans="1:43" ht="15.75" hidden="1" thickBot="1">
      <c r="A204" s="548">
        <v>21</v>
      </c>
      <c r="B204" s="551"/>
      <c r="C204" s="583"/>
      <c r="D204" s="351" t="s">
        <v>93</v>
      </c>
      <c r="E204" s="338"/>
      <c r="F204" s="339"/>
      <c r="G204" s="339"/>
      <c r="H204" s="339">
        <f t="shared" si="40"/>
        <v>0</v>
      </c>
      <c r="I204" s="52"/>
      <c r="J204" s="340"/>
      <c r="K204" s="340"/>
      <c r="L204" s="341"/>
      <c r="M204" s="341"/>
      <c r="N204" s="341"/>
      <c r="O204" s="341"/>
      <c r="P204" s="341"/>
      <c r="Q204" s="341"/>
      <c r="R204" s="341"/>
      <c r="S204" s="341"/>
      <c r="T204" s="341"/>
      <c r="U204" s="341"/>
      <c r="V204" s="341"/>
      <c r="W204" s="341"/>
      <c r="X204" s="341"/>
      <c r="Y204" s="341"/>
      <c r="Z204" s="341"/>
      <c r="AA204" s="341"/>
      <c r="AB204" s="341"/>
      <c r="AC204" s="341"/>
      <c r="AD204" s="341"/>
      <c r="AE204" s="341"/>
      <c r="AF204" s="341"/>
      <c r="AG204" s="341"/>
      <c r="AH204" s="341"/>
      <c r="AI204" s="341"/>
      <c r="AJ204" s="341"/>
      <c r="AK204" s="341"/>
      <c r="AL204" s="341"/>
      <c r="AM204" s="342"/>
      <c r="AN204" s="343">
        <f t="shared" si="11"/>
        <v>0</v>
      </c>
      <c r="AO204" s="344">
        <f t="shared" si="41"/>
        <v>0</v>
      </c>
      <c r="AP204" s="250"/>
      <c r="AQ204" s="59"/>
    </row>
    <row r="205" spans="1:43" ht="15.75" hidden="1" thickBot="1">
      <c r="A205" s="549">
        <v>22</v>
      </c>
      <c r="B205" s="551"/>
      <c r="C205" s="583"/>
      <c r="D205" s="351" t="s">
        <v>94</v>
      </c>
      <c r="E205" s="338"/>
      <c r="F205" s="339"/>
      <c r="G205" s="339"/>
      <c r="H205" s="339">
        <f t="shared" si="40"/>
        <v>0</v>
      </c>
      <c r="I205" s="52"/>
      <c r="J205" s="340"/>
      <c r="K205" s="340"/>
      <c r="L205" s="341"/>
      <c r="M205" s="341"/>
      <c r="N205" s="341"/>
      <c r="O205" s="341"/>
      <c r="P205" s="341"/>
      <c r="Q205" s="341"/>
      <c r="R205" s="341"/>
      <c r="S205" s="341"/>
      <c r="T205" s="341"/>
      <c r="U205" s="341"/>
      <c r="V205" s="341"/>
      <c r="W205" s="341"/>
      <c r="X205" s="341"/>
      <c r="Y205" s="341"/>
      <c r="Z205" s="341"/>
      <c r="AA205" s="341"/>
      <c r="AB205" s="341"/>
      <c r="AC205" s="341"/>
      <c r="AD205" s="341"/>
      <c r="AE205" s="341"/>
      <c r="AF205" s="341"/>
      <c r="AG205" s="341"/>
      <c r="AH205" s="341"/>
      <c r="AI205" s="341"/>
      <c r="AJ205" s="341"/>
      <c r="AK205" s="341"/>
      <c r="AL205" s="341"/>
      <c r="AM205" s="342"/>
      <c r="AN205" s="343">
        <f t="shared" si="11"/>
        <v>0</v>
      </c>
      <c r="AO205" s="344">
        <f t="shared" si="41"/>
        <v>0</v>
      </c>
      <c r="AP205" s="250"/>
      <c r="AQ205" s="59"/>
    </row>
    <row r="206" spans="1:43" ht="17.25" hidden="1" customHeight="1" thickBot="1">
      <c r="A206" s="585" t="s">
        <v>39</v>
      </c>
      <c r="B206" s="586"/>
      <c r="C206" s="586"/>
      <c r="D206" s="587"/>
      <c r="E206" s="285">
        <f>SUM(E194:E205)</f>
        <v>0</v>
      </c>
      <c r="F206" s="285">
        <f t="shared" ref="F206:AO206" si="42">SUM(F194:F205)</f>
        <v>0</v>
      </c>
      <c r="G206" s="285">
        <f t="shared" si="42"/>
        <v>0</v>
      </c>
      <c r="H206" s="285">
        <f t="shared" si="42"/>
        <v>0</v>
      </c>
      <c r="I206" s="352">
        <f t="shared" si="42"/>
        <v>0</v>
      </c>
      <c r="J206" s="352">
        <f t="shared" si="42"/>
        <v>0</v>
      </c>
      <c r="K206" s="352">
        <f t="shared" si="42"/>
        <v>0</v>
      </c>
      <c r="L206" s="352">
        <f t="shared" si="42"/>
        <v>0</v>
      </c>
      <c r="M206" s="352">
        <f t="shared" si="42"/>
        <v>0</v>
      </c>
      <c r="N206" s="352">
        <f t="shared" si="42"/>
        <v>0</v>
      </c>
      <c r="O206" s="352">
        <f t="shared" si="42"/>
        <v>0</v>
      </c>
      <c r="P206" s="352">
        <f t="shared" si="42"/>
        <v>0</v>
      </c>
      <c r="Q206" s="352">
        <f t="shared" si="42"/>
        <v>0</v>
      </c>
      <c r="R206" s="352">
        <f t="shared" si="42"/>
        <v>0</v>
      </c>
      <c r="S206" s="352">
        <f t="shared" si="42"/>
        <v>0</v>
      </c>
      <c r="T206" s="352">
        <f t="shared" si="42"/>
        <v>0</v>
      </c>
      <c r="U206" s="352">
        <f t="shared" si="42"/>
        <v>0</v>
      </c>
      <c r="V206" s="352">
        <f t="shared" si="42"/>
        <v>0</v>
      </c>
      <c r="W206" s="352">
        <f t="shared" si="42"/>
        <v>0</v>
      </c>
      <c r="X206" s="352">
        <f t="shared" si="42"/>
        <v>0</v>
      </c>
      <c r="Y206" s="352">
        <f t="shared" si="42"/>
        <v>0</v>
      </c>
      <c r="Z206" s="352">
        <f t="shared" si="42"/>
        <v>0</v>
      </c>
      <c r="AA206" s="352">
        <f t="shared" si="42"/>
        <v>0</v>
      </c>
      <c r="AB206" s="352">
        <f t="shared" si="42"/>
        <v>0</v>
      </c>
      <c r="AC206" s="352">
        <f t="shared" si="42"/>
        <v>0</v>
      </c>
      <c r="AD206" s="352">
        <f t="shared" si="42"/>
        <v>0</v>
      </c>
      <c r="AE206" s="352">
        <f t="shared" si="42"/>
        <v>0</v>
      </c>
      <c r="AF206" s="352">
        <f t="shared" si="42"/>
        <v>0</v>
      </c>
      <c r="AG206" s="352">
        <f t="shared" si="42"/>
        <v>0</v>
      </c>
      <c r="AH206" s="352">
        <f t="shared" si="42"/>
        <v>0</v>
      </c>
      <c r="AI206" s="352">
        <f t="shared" si="42"/>
        <v>0</v>
      </c>
      <c r="AJ206" s="352">
        <f t="shared" si="42"/>
        <v>0</v>
      </c>
      <c r="AK206" s="352">
        <f t="shared" si="42"/>
        <v>0</v>
      </c>
      <c r="AL206" s="352">
        <f t="shared" si="42"/>
        <v>0</v>
      </c>
      <c r="AM206" s="353">
        <f t="shared" si="42"/>
        <v>0</v>
      </c>
      <c r="AN206" s="288">
        <f t="shared" si="42"/>
        <v>0</v>
      </c>
      <c r="AO206" s="354">
        <f t="shared" si="42"/>
        <v>0</v>
      </c>
      <c r="AP206" s="355"/>
      <c r="AQ206" s="356"/>
    </row>
    <row r="207" spans="1:43" s="38" customFormat="1" ht="21.75" customHeight="1" thickBot="1">
      <c r="A207" s="588" t="s">
        <v>0</v>
      </c>
      <c r="B207" s="588"/>
      <c r="C207" s="588"/>
      <c r="D207" s="588"/>
      <c r="E207" s="357">
        <f t="shared" ref="E207:AO207" si="43">E36+E44+E64+E85+E90+E178+E183+E193+E206</f>
        <v>4474</v>
      </c>
      <c r="F207" s="357">
        <f t="shared" si="43"/>
        <v>452</v>
      </c>
      <c r="G207" s="357">
        <f t="shared" si="43"/>
        <v>95</v>
      </c>
      <c r="H207" s="357">
        <f t="shared" si="43"/>
        <v>5021</v>
      </c>
      <c r="I207" s="119">
        <f t="shared" si="43"/>
        <v>0</v>
      </c>
      <c r="J207" s="119">
        <f t="shared" si="43"/>
        <v>60</v>
      </c>
      <c r="K207" s="119">
        <f t="shared" si="43"/>
        <v>224</v>
      </c>
      <c r="L207" s="119">
        <f t="shared" si="43"/>
        <v>187</v>
      </c>
      <c r="M207" s="119">
        <f t="shared" si="43"/>
        <v>133</v>
      </c>
      <c r="N207" s="119">
        <f t="shared" si="43"/>
        <v>814</v>
      </c>
      <c r="O207" s="119">
        <f t="shared" si="43"/>
        <v>0</v>
      </c>
      <c r="P207" s="119">
        <f t="shared" si="43"/>
        <v>0</v>
      </c>
      <c r="Q207" s="119">
        <f t="shared" si="43"/>
        <v>418</v>
      </c>
      <c r="R207" s="119">
        <f t="shared" si="43"/>
        <v>1143</v>
      </c>
      <c r="S207" s="119">
        <f t="shared" si="43"/>
        <v>178</v>
      </c>
      <c r="T207" s="119">
        <f t="shared" si="43"/>
        <v>75</v>
      </c>
      <c r="U207" s="119">
        <f t="shared" si="43"/>
        <v>883</v>
      </c>
      <c r="V207" s="119">
        <f t="shared" si="43"/>
        <v>0</v>
      </c>
      <c r="W207" s="119">
        <f t="shared" si="43"/>
        <v>0</v>
      </c>
      <c r="X207" s="119">
        <f t="shared" si="43"/>
        <v>156</v>
      </c>
      <c r="Y207" s="119">
        <f t="shared" si="43"/>
        <v>396</v>
      </c>
      <c r="Z207" s="119">
        <f t="shared" si="43"/>
        <v>147</v>
      </c>
      <c r="AA207" s="119">
        <f t="shared" si="43"/>
        <v>150</v>
      </c>
      <c r="AB207" s="119">
        <f t="shared" si="43"/>
        <v>1</v>
      </c>
      <c r="AC207" s="119">
        <f t="shared" si="43"/>
        <v>0</v>
      </c>
      <c r="AD207" s="119">
        <f t="shared" si="43"/>
        <v>0</v>
      </c>
      <c r="AE207" s="119">
        <f t="shared" si="43"/>
        <v>35</v>
      </c>
      <c r="AF207" s="119">
        <f t="shared" si="43"/>
        <v>0</v>
      </c>
      <c r="AG207" s="119">
        <f t="shared" si="43"/>
        <v>0</v>
      </c>
      <c r="AH207" s="119">
        <f t="shared" si="43"/>
        <v>0</v>
      </c>
      <c r="AI207" s="119">
        <f t="shared" si="43"/>
        <v>198</v>
      </c>
      <c r="AJ207" s="119">
        <f t="shared" si="43"/>
        <v>0</v>
      </c>
      <c r="AK207" s="119">
        <f t="shared" si="43"/>
        <v>0</v>
      </c>
      <c r="AL207" s="119">
        <f t="shared" si="43"/>
        <v>400</v>
      </c>
      <c r="AM207" s="358">
        <f t="shared" si="43"/>
        <v>0</v>
      </c>
      <c r="AN207" s="359">
        <f t="shared" si="43"/>
        <v>5598</v>
      </c>
      <c r="AO207" s="357">
        <f t="shared" si="43"/>
        <v>577</v>
      </c>
      <c r="AP207" s="360">
        <f>AN207/H207</f>
        <v>1.1149173471420035</v>
      </c>
      <c r="AQ207" s="361"/>
    </row>
    <row r="208" spans="1:43">
      <c r="A208" s="120"/>
      <c r="B208" s="120"/>
      <c r="C208" s="120"/>
      <c r="D208" s="120"/>
      <c r="E208" s="120"/>
      <c r="F208" s="120"/>
      <c r="G208" s="120"/>
      <c r="H208" s="120"/>
      <c r="I208" s="120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</row>
    <row r="209" spans="3:42" ht="23.25" customHeight="1">
      <c r="C209" s="440" t="s">
        <v>241</v>
      </c>
      <c r="D209" s="441"/>
      <c r="E209" s="364">
        <f>E44+E64+E85+E178+E183</f>
        <v>250</v>
      </c>
      <c r="F209" s="364">
        <f>F44+F64+F85+F178+F183</f>
        <v>80</v>
      </c>
      <c r="G209" s="364">
        <f>G44+G64+G85+G178+G183</f>
        <v>95</v>
      </c>
      <c r="H209" s="364">
        <f>H44+H64+H85+H178+H183</f>
        <v>425</v>
      </c>
      <c r="I209" s="365"/>
      <c r="J209" s="365"/>
      <c r="K209" s="365"/>
      <c r="L209" s="365"/>
      <c r="M209" s="365"/>
      <c r="N209" s="365"/>
      <c r="O209" s="365"/>
      <c r="P209" s="365"/>
      <c r="Q209" s="365"/>
      <c r="R209" s="365"/>
      <c r="S209" s="365"/>
      <c r="T209" s="365"/>
      <c r="U209" s="365"/>
      <c r="V209" s="365"/>
      <c r="W209" s="365"/>
      <c r="X209" s="365"/>
      <c r="Y209" s="365"/>
      <c r="Z209" s="365"/>
      <c r="AA209" s="365"/>
      <c r="AB209" s="365"/>
      <c r="AC209" s="365"/>
      <c r="AD209" s="365"/>
      <c r="AE209" s="365"/>
      <c r="AF209" s="365"/>
      <c r="AG209" s="365"/>
      <c r="AH209" s="365"/>
      <c r="AI209" s="365"/>
      <c r="AJ209" s="365"/>
      <c r="AK209" s="365"/>
      <c r="AL209" s="365"/>
      <c r="AM209" s="365"/>
      <c r="AN209" s="364">
        <f>AN44+AN64+AN85+AN178+AN183</f>
        <v>426</v>
      </c>
      <c r="AO209" s="366">
        <f>AO44+AO64+AO85+AO178+AO183</f>
        <v>1</v>
      </c>
      <c r="AP209" s="367">
        <f>AN209/H209</f>
        <v>1.0023529411764707</v>
      </c>
    </row>
    <row r="211" spans="3:42">
      <c r="AN211" s="159"/>
    </row>
    <row r="214" spans="3:42">
      <c r="D214" s="416"/>
    </row>
    <row r="217" spans="3:42">
      <c r="D217" s="472"/>
    </row>
    <row r="218" spans="3:42">
      <c r="D218" s="472"/>
    </row>
    <row r="219" spans="3:42">
      <c r="D219" s="472"/>
    </row>
    <row r="220" spans="3:42">
      <c r="D220" s="472"/>
    </row>
    <row r="221" spans="3:42">
      <c r="D221" s="472"/>
    </row>
    <row r="222" spans="3:42">
      <c r="D222" s="472"/>
    </row>
    <row r="229" spans="4:4">
      <c r="D229">
        <f>307+111+140</f>
        <v>558</v>
      </c>
    </row>
  </sheetData>
  <mergeCells count="84">
    <mergeCell ref="A4:AN4"/>
    <mergeCell ref="A8:A9"/>
    <mergeCell ref="B8:B9"/>
    <mergeCell ref="C8:C9"/>
    <mergeCell ref="D8:D9"/>
    <mergeCell ref="E8:E9"/>
    <mergeCell ref="F8:F9"/>
    <mergeCell ref="G8:G9"/>
    <mergeCell ref="H8:H9"/>
    <mergeCell ref="I8:AM8"/>
    <mergeCell ref="A6:C6"/>
    <mergeCell ref="AQ8:AQ9"/>
    <mergeCell ref="A10:A13"/>
    <mergeCell ref="B10:B35"/>
    <mergeCell ref="C10:C13"/>
    <mergeCell ref="A14:A19"/>
    <mergeCell ref="C14:C19"/>
    <mergeCell ref="A20:A23"/>
    <mergeCell ref="A34:A35"/>
    <mergeCell ref="C34:C35"/>
    <mergeCell ref="AN8:AN9"/>
    <mergeCell ref="AO8:AO9"/>
    <mergeCell ref="AP8:AP9"/>
    <mergeCell ref="C20:C23"/>
    <mergeCell ref="A24:A27"/>
    <mergeCell ref="C24:C27"/>
    <mergeCell ref="A28:A33"/>
    <mergeCell ref="C28:C33"/>
    <mergeCell ref="A36:D36"/>
    <mergeCell ref="A37:A38"/>
    <mergeCell ref="B37:B40"/>
    <mergeCell ref="C37:C38"/>
    <mergeCell ref="A39:A40"/>
    <mergeCell ref="C39:C40"/>
    <mergeCell ref="A41:A43"/>
    <mergeCell ref="B41:B43"/>
    <mergeCell ref="C41:C43"/>
    <mergeCell ref="A44:D44"/>
    <mergeCell ref="A45:A46"/>
    <mergeCell ref="B45:B62"/>
    <mergeCell ref="C45:C46"/>
    <mergeCell ref="A47:A48"/>
    <mergeCell ref="C47:C48"/>
    <mergeCell ref="C49:C50"/>
    <mergeCell ref="C51:C52"/>
    <mergeCell ref="C53:C54"/>
    <mergeCell ref="C55:C62"/>
    <mergeCell ref="A64:D64"/>
    <mergeCell ref="A65:A69"/>
    <mergeCell ref="B65:B84"/>
    <mergeCell ref="C65:C69"/>
    <mergeCell ref="A70:A74"/>
    <mergeCell ref="C70:C74"/>
    <mergeCell ref="A75:A79"/>
    <mergeCell ref="C75:C79"/>
    <mergeCell ref="A80:A84"/>
    <mergeCell ref="C80:C84"/>
    <mergeCell ref="A85:D85"/>
    <mergeCell ref="A86:A87"/>
    <mergeCell ref="B86:B87"/>
    <mergeCell ref="C86:C87"/>
    <mergeCell ref="A183:D183"/>
    <mergeCell ref="B88:B89"/>
    <mergeCell ref="C88:C89"/>
    <mergeCell ref="A90:D90"/>
    <mergeCell ref="A91:A93"/>
    <mergeCell ref="B91:B141"/>
    <mergeCell ref="A94:A97"/>
    <mergeCell ref="B142:B163"/>
    <mergeCell ref="B164:B165"/>
    <mergeCell ref="A178:D178"/>
    <mergeCell ref="A179:A180"/>
    <mergeCell ref="B179:B180"/>
    <mergeCell ref="A193:D193"/>
    <mergeCell ref="C194:C205"/>
    <mergeCell ref="A206:D206"/>
    <mergeCell ref="A207:D207"/>
    <mergeCell ref="A184:A185"/>
    <mergeCell ref="B184:B192"/>
    <mergeCell ref="C184:C185"/>
    <mergeCell ref="A186:A189"/>
    <mergeCell ref="C186:C189"/>
    <mergeCell ref="A190:A191"/>
    <mergeCell ref="C190:C191"/>
  </mergeCells>
  <printOptions horizontalCentered="1"/>
  <pageMargins left="0.31496062992125984" right="0.31496062992125984" top="0.35433070866141736" bottom="0.15748031496062992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60"/>
  <sheetViews>
    <sheetView zoomScale="70" zoomScaleNormal="70" workbookViewId="0">
      <pane xSplit="7" ySplit="9" topLeftCell="AC115" activePane="bottomRight" state="frozen"/>
      <selection activeCell="O48" sqref="O48"/>
      <selection pane="topRight" activeCell="O48" sqref="O48"/>
      <selection pane="bottomLeft" activeCell="O48" sqref="O48"/>
      <selection pane="bottomRight" activeCell="B8" sqref="B8:B9"/>
    </sheetView>
  </sheetViews>
  <sheetFormatPr defaultRowHeight="12.75"/>
  <cols>
    <col min="1" max="1" width="3.5703125" customWidth="1"/>
    <col min="2" max="2" width="20.140625" customWidth="1"/>
    <col min="3" max="3" width="24.7109375" customWidth="1"/>
    <col min="4" max="4" width="36.85546875" customWidth="1"/>
    <col min="5" max="5" width="7.85546875" customWidth="1"/>
    <col min="6" max="6" width="7.42578125" hidden="1" customWidth="1"/>
    <col min="7" max="7" width="11.5703125" customWidth="1"/>
    <col min="8" max="8" width="9.28515625" customWidth="1"/>
    <col min="9" max="10" width="0.7109375" customWidth="1"/>
    <col min="11" max="11" width="9.28515625" customWidth="1"/>
    <col min="12" max="12" width="0.5703125" customWidth="1"/>
    <col min="13" max="15" width="9.28515625" customWidth="1"/>
    <col min="16" max="17" width="0.5703125" customWidth="1"/>
    <col min="18" max="22" width="9.28515625" customWidth="1"/>
    <col min="23" max="24" width="0.5703125" customWidth="1"/>
    <col min="25" max="28" width="9.28515625" customWidth="1"/>
    <col min="29" max="29" width="9.28515625" hidden="1" customWidth="1"/>
    <col min="30" max="31" width="0.5703125" hidden="1" customWidth="1"/>
    <col min="32" max="35" width="9.28515625" hidden="1" customWidth="1"/>
    <col min="36" max="37" width="0.5703125" hidden="1" customWidth="1"/>
    <col min="38" max="38" width="10.140625" hidden="1" customWidth="1"/>
    <col min="39" max="39" width="11.28515625" customWidth="1"/>
  </cols>
  <sheetData>
    <row r="1" spans="1:40" ht="15">
      <c r="A1" s="1" t="s">
        <v>8</v>
      </c>
      <c r="B1" s="1"/>
      <c r="C1" s="1"/>
      <c r="D1" s="2"/>
    </row>
    <row r="2" spans="1:40" ht="15">
      <c r="A2" s="3" t="s">
        <v>9</v>
      </c>
      <c r="B2" s="3"/>
      <c r="C2" s="1"/>
      <c r="D2" s="2"/>
    </row>
    <row r="3" spans="1:40" ht="15">
      <c r="A3" s="3"/>
      <c r="B3" s="3"/>
      <c r="C3" s="1"/>
      <c r="D3" s="2"/>
    </row>
    <row r="4" spans="1:40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</row>
    <row r="5" spans="1:40" ht="18.75">
      <c r="A5" s="172"/>
      <c r="B5" s="172"/>
      <c r="C5" s="12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</row>
    <row r="6" spans="1:40" ht="18.75">
      <c r="A6" s="172"/>
      <c r="B6" s="611" t="s">
        <v>103</v>
      </c>
      <c r="C6" s="611"/>
      <c r="D6" s="45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</row>
    <row r="7" spans="1:40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</row>
    <row r="8" spans="1:40" ht="15.75" customHeight="1">
      <c r="A8" s="554" t="s">
        <v>10</v>
      </c>
      <c r="B8" s="594" t="s">
        <v>152</v>
      </c>
      <c r="C8" s="554" t="s">
        <v>3</v>
      </c>
      <c r="D8" s="554" t="s">
        <v>11</v>
      </c>
      <c r="E8" s="556" t="s">
        <v>104</v>
      </c>
      <c r="F8" s="557" t="s">
        <v>42</v>
      </c>
      <c r="G8" s="557" t="s">
        <v>136</v>
      </c>
      <c r="H8" s="559" t="s">
        <v>12</v>
      </c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560" t="s">
        <v>13</v>
      </c>
      <c r="AN8" s="560" t="s">
        <v>102</v>
      </c>
    </row>
    <row r="9" spans="1:40" ht="45" customHeight="1" thickBot="1">
      <c r="A9" s="555"/>
      <c r="B9" s="555"/>
      <c r="C9" s="555"/>
      <c r="D9" s="555"/>
      <c r="E9" s="555"/>
      <c r="F9" s="558"/>
      <c r="G9" s="558"/>
      <c r="H9" s="173">
        <v>1</v>
      </c>
      <c r="I9" s="173">
        <v>2</v>
      </c>
      <c r="J9" s="173">
        <v>3</v>
      </c>
      <c r="K9" s="173">
        <v>4</v>
      </c>
      <c r="L9" s="173">
        <v>5</v>
      </c>
      <c r="M9" s="173">
        <v>6</v>
      </c>
      <c r="N9" s="173">
        <v>7</v>
      </c>
      <c r="O9" s="173">
        <v>8</v>
      </c>
      <c r="P9" s="173">
        <v>9</v>
      </c>
      <c r="Q9" s="173">
        <v>10</v>
      </c>
      <c r="R9" s="173">
        <v>11</v>
      </c>
      <c r="S9" s="173">
        <v>12</v>
      </c>
      <c r="T9" s="173">
        <v>13</v>
      </c>
      <c r="U9" s="173">
        <v>14</v>
      </c>
      <c r="V9" s="173">
        <v>15</v>
      </c>
      <c r="W9" s="173">
        <v>16</v>
      </c>
      <c r="X9" s="173">
        <v>17</v>
      </c>
      <c r="Y9" s="173">
        <v>18</v>
      </c>
      <c r="Z9" s="173">
        <v>19</v>
      </c>
      <c r="AA9" s="173">
        <v>20</v>
      </c>
      <c r="AB9" s="173">
        <v>21</v>
      </c>
      <c r="AC9" s="173">
        <v>22</v>
      </c>
      <c r="AD9" s="173">
        <v>23</v>
      </c>
      <c r="AE9" s="173">
        <v>24</v>
      </c>
      <c r="AF9" s="173">
        <v>25</v>
      </c>
      <c r="AG9" s="173">
        <v>26</v>
      </c>
      <c r="AH9" s="173">
        <v>27</v>
      </c>
      <c r="AI9" s="173">
        <v>28</v>
      </c>
      <c r="AJ9" s="173">
        <v>29</v>
      </c>
      <c r="AK9" s="173">
        <v>30</v>
      </c>
      <c r="AL9" s="173">
        <v>31</v>
      </c>
      <c r="AM9" s="561"/>
      <c r="AN9" s="562"/>
    </row>
    <row r="10" spans="1:40" ht="13.5" thickTop="1">
      <c r="A10" s="563">
        <v>1</v>
      </c>
      <c r="B10" s="563" t="s">
        <v>115</v>
      </c>
      <c r="C10" s="563" t="s">
        <v>6</v>
      </c>
      <c r="D10" s="24" t="s">
        <v>24</v>
      </c>
      <c r="E10" s="141">
        <v>10</v>
      </c>
      <c r="F10" s="33"/>
      <c r="G10" s="33">
        <f>E10+F10</f>
        <v>10</v>
      </c>
      <c r="H10" s="25"/>
      <c r="I10" s="26"/>
      <c r="J10" s="26"/>
      <c r="K10" s="27"/>
      <c r="L10" s="27"/>
      <c r="M10" s="27"/>
      <c r="N10" s="27"/>
      <c r="O10" s="27"/>
      <c r="P10" s="27"/>
      <c r="Q10" s="27"/>
      <c r="R10" s="27"/>
      <c r="S10" s="27">
        <v>10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85">
        <f>SUM(H10:AL10)</f>
        <v>10</v>
      </c>
      <c r="AN10" s="126">
        <f>AM10-G10</f>
        <v>0</v>
      </c>
    </row>
    <row r="11" spans="1:40">
      <c r="A11" s="564"/>
      <c r="B11" s="566"/>
      <c r="C11" s="564"/>
      <c r="D11" s="6" t="s">
        <v>23</v>
      </c>
      <c r="E11" s="142">
        <v>18</v>
      </c>
      <c r="F11" s="36"/>
      <c r="G11" s="54">
        <f t="shared" ref="G11:G35" si="0">E11+F11</f>
        <v>18</v>
      </c>
      <c r="H11" s="171"/>
      <c r="I11" s="7"/>
      <c r="J11" s="7"/>
      <c r="K11" s="12"/>
      <c r="L11" s="12"/>
      <c r="M11" s="12"/>
      <c r="N11" s="12"/>
      <c r="O11" s="12"/>
      <c r="P11" s="12"/>
      <c r="Q11" s="12"/>
      <c r="R11" s="12">
        <v>18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86">
        <f t="shared" ref="AM11:AM43" si="1">SUM(H11:AL11)</f>
        <v>18</v>
      </c>
      <c r="AN11" s="127">
        <f t="shared" ref="AN11:AN35" si="2">AM11-G11</f>
        <v>0</v>
      </c>
    </row>
    <row r="12" spans="1:40">
      <c r="A12" s="564"/>
      <c r="B12" s="566"/>
      <c r="C12" s="564"/>
      <c r="D12" s="6" t="s">
        <v>33</v>
      </c>
      <c r="E12" s="142">
        <v>0</v>
      </c>
      <c r="F12" s="36"/>
      <c r="G12" s="54">
        <f t="shared" si="0"/>
        <v>0</v>
      </c>
      <c r="H12" s="171"/>
      <c r="I12" s="7"/>
      <c r="J12" s="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86">
        <f t="shared" si="1"/>
        <v>0</v>
      </c>
      <c r="AN12" s="127">
        <f t="shared" si="2"/>
        <v>0</v>
      </c>
    </row>
    <row r="13" spans="1:40" ht="13.5" thickBot="1">
      <c r="A13" s="565"/>
      <c r="B13" s="566"/>
      <c r="C13" s="565"/>
      <c r="D13" s="8" t="s">
        <v>34</v>
      </c>
      <c r="E13" s="143">
        <v>0</v>
      </c>
      <c r="F13" s="34"/>
      <c r="G13" s="34">
        <f t="shared" si="0"/>
        <v>0</v>
      </c>
      <c r="H13" s="164"/>
      <c r="I13" s="9"/>
      <c r="J13" s="9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87">
        <f t="shared" si="1"/>
        <v>0</v>
      </c>
      <c r="AN13" s="128">
        <f t="shared" si="2"/>
        <v>0</v>
      </c>
    </row>
    <row r="14" spans="1:40">
      <c r="A14" s="567">
        <v>2</v>
      </c>
      <c r="B14" s="566"/>
      <c r="C14" s="567" t="s">
        <v>4</v>
      </c>
      <c r="D14" s="4" t="s">
        <v>24</v>
      </c>
      <c r="E14" s="144">
        <v>0</v>
      </c>
      <c r="F14" s="37"/>
      <c r="G14" s="37">
        <f t="shared" si="0"/>
        <v>0</v>
      </c>
      <c r="H14" s="165"/>
      <c r="I14" s="5"/>
      <c r="J14" s="5"/>
      <c r="K14" s="11"/>
      <c r="L14" s="3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88">
        <f t="shared" si="1"/>
        <v>0</v>
      </c>
      <c r="AN14" s="129">
        <f t="shared" si="2"/>
        <v>0</v>
      </c>
    </row>
    <row r="15" spans="1:40">
      <c r="A15" s="564"/>
      <c r="B15" s="566"/>
      <c r="C15" s="564"/>
      <c r="D15" s="6" t="s">
        <v>23</v>
      </c>
      <c r="E15" s="142">
        <v>0</v>
      </c>
      <c r="F15" s="36"/>
      <c r="G15" s="54">
        <f t="shared" si="0"/>
        <v>0</v>
      </c>
      <c r="H15" s="171"/>
      <c r="I15" s="7"/>
      <c r="J15" s="7"/>
      <c r="K15" s="12"/>
      <c r="L15" s="1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86">
        <f t="shared" si="1"/>
        <v>0</v>
      </c>
      <c r="AN15" s="127">
        <f t="shared" si="2"/>
        <v>0</v>
      </c>
    </row>
    <row r="16" spans="1:40">
      <c r="A16" s="564"/>
      <c r="B16" s="566"/>
      <c r="C16" s="564"/>
      <c r="D16" s="6" t="s">
        <v>25</v>
      </c>
      <c r="E16" s="142">
        <v>0</v>
      </c>
      <c r="F16" s="36"/>
      <c r="G16" s="54">
        <f t="shared" si="0"/>
        <v>0</v>
      </c>
      <c r="H16" s="171"/>
      <c r="I16" s="7"/>
      <c r="J16" s="7"/>
      <c r="K16" s="12"/>
      <c r="L16" s="29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86">
        <f t="shared" si="1"/>
        <v>0</v>
      </c>
      <c r="AN16" s="127">
        <f t="shared" si="2"/>
        <v>0</v>
      </c>
    </row>
    <row r="17" spans="1:40">
      <c r="A17" s="564"/>
      <c r="B17" s="566"/>
      <c r="C17" s="564"/>
      <c r="D17" s="6" t="s">
        <v>26</v>
      </c>
      <c r="E17" s="142">
        <v>0</v>
      </c>
      <c r="F17" s="36"/>
      <c r="G17" s="54">
        <f t="shared" si="0"/>
        <v>0</v>
      </c>
      <c r="H17" s="171"/>
      <c r="I17" s="171"/>
      <c r="J17" s="171"/>
      <c r="K17" s="28"/>
      <c r="L17" s="2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89">
        <f t="shared" si="1"/>
        <v>0</v>
      </c>
      <c r="AN17" s="127">
        <f t="shared" si="2"/>
        <v>0</v>
      </c>
    </row>
    <row r="18" spans="1:40">
      <c r="A18" s="564"/>
      <c r="B18" s="566"/>
      <c r="C18" s="564"/>
      <c r="D18" s="6" t="s">
        <v>77</v>
      </c>
      <c r="E18" s="142">
        <v>0</v>
      </c>
      <c r="F18" s="36"/>
      <c r="G18" s="54">
        <f t="shared" si="0"/>
        <v>0</v>
      </c>
      <c r="H18" s="171"/>
      <c r="I18" s="171"/>
      <c r="J18" s="171"/>
      <c r="K18" s="28"/>
      <c r="L18" s="2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89">
        <f t="shared" si="1"/>
        <v>0</v>
      </c>
      <c r="AN18" s="127">
        <f t="shared" si="2"/>
        <v>0</v>
      </c>
    </row>
    <row r="19" spans="1:40" ht="13.5" thickBot="1">
      <c r="A19" s="565"/>
      <c r="B19" s="566"/>
      <c r="C19" s="565"/>
      <c r="D19" s="8" t="s">
        <v>76</v>
      </c>
      <c r="E19" s="143">
        <v>0</v>
      </c>
      <c r="F19" s="34"/>
      <c r="G19" s="34">
        <f t="shared" si="0"/>
        <v>0</v>
      </c>
      <c r="H19" s="164"/>
      <c r="I19" s="164"/>
      <c r="J19" s="16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90">
        <f t="shared" si="1"/>
        <v>0</v>
      </c>
      <c r="AN19" s="128">
        <f t="shared" si="2"/>
        <v>0</v>
      </c>
    </row>
    <row r="20" spans="1:40">
      <c r="A20" s="567">
        <v>3</v>
      </c>
      <c r="B20" s="566"/>
      <c r="C20" s="567" t="s">
        <v>5</v>
      </c>
      <c r="D20" s="10" t="s">
        <v>24</v>
      </c>
      <c r="E20" s="145">
        <v>13</v>
      </c>
      <c r="F20" s="35"/>
      <c r="G20" s="35">
        <f t="shared" si="0"/>
        <v>13</v>
      </c>
      <c r="H20" s="169"/>
      <c r="I20" s="30"/>
      <c r="J20" s="30"/>
      <c r="K20" s="31"/>
      <c r="L20" s="31"/>
      <c r="M20" s="31"/>
      <c r="N20" s="31"/>
      <c r="O20" s="31"/>
      <c r="P20" s="31"/>
      <c r="Q20" s="31"/>
      <c r="R20" s="31"/>
      <c r="S20" s="31">
        <v>13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91">
        <f t="shared" si="1"/>
        <v>13</v>
      </c>
      <c r="AN20" s="129">
        <f t="shared" si="2"/>
        <v>0</v>
      </c>
    </row>
    <row r="21" spans="1:40">
      <c r="A21" s="564"/>
      <c r="B21" s="566"/>
      <c r="C21" s="564"/>
      <c r="D21" s="6" t="s">
        <v>23</v>
      </c>
      <c r="E21" s="142">
        <v>0</v>
      </c>
      <c r="F21" s="36"/>
      <c r="G21" s="54">
        <f t="shared" si="0"/>
        <v>0</v>
      </c>
      <c r="H21" s="171"/>
      <c r="I21" s="7"/>
      <c r="J21" s="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86">
        <f t="shared" si="1"/>
        <v>0</v>
      </c>
      <c r="AN21" s="127">
        <f t="shared" si="2"/>
        <v>0</v>
      </c>
    </row>
    <row r="22" spans="1:40">
      <c r="A22" s="564"/>
      <c r="B22" s="566"/>
      <c r="C22" s="564"/>
      <c r="D22" s="6" t="s">
        <v>77</v>
      </c>
      <c r="E22" s="142">
        <v>15</v>
      </c>
      <c r="F22" s="36"/>
      <c r="G22" s="54">
        <f t="shared" si="0"/>
        <v>15</v>
      </c>
      <c r="H22" s="171"/>
      <c r="I22" s="171"/>
      <c r="J22" s="171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9"/>
      <c r="AF22" s="28"/>
      <c r="AG22" s="28"/>
      <c r="AH22" s="28"/>
      <c r="AI22" s="28"/>
      <c r="AJ22" s="28"/>
      <c r="AK22" s="28"/>
      <c r="AL22" s="28"/>
      <c r="AM22" s="89">
        <f t="shared" si="1"/>
        <v>0</v>
      </c>
      <c r="AN22" s="127">
        <f t="shared" si="2"/>
        <v>-15</v>
      </c>
    </row>
    <row r="23" spans="1:40" ht="13.5" thickBot="1">
      <c r="A23" s="565"/>
      <c r="B23" s="566"/>
      <c r="C23" s="565"/>
      <c r="D23" s="8" t="s">
        <v>76</v>
      </c>
      <c r="E23" s="143">
        <v>0</v>
      </c>
      <c r="F23" s="34"/>
      <c r="G23" s="34">
        <f t="shared" si="0"/>
        <v>0</v>
      </c>
      <c r="H23" s="164"/>
      <c r="I23" s="164"/>
      <c r="J23" s="16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6"/>
      <c r="AF23" s="14"/>
      <c r="AG23" s="14"/>
      <c r="AH23" s="14"/>
      <c r="AI23" s="14"/>
      <c r="AJ23" s="14"/>
      <c r="AK23" s="14"/>
      <c r="AL23" s="14"/>
      <c r="AM23" s="90">
        <f t="shared" si="1"/>
        <v>0</v>
      </c>
      <c r="AN23" s="128">
        <f t="shared" si="2"/>
        <v>0</v>
      </c>
    </row>
    <row r="24" spans="1:40">
      <c r="A24" s="567">
        <v>4</v>
      </c>
      <c r="B24" s="566"/>
      <c r="C24" s="567" t="s">
        <v>7</v>
      </c>
      <c r="D24" s="10" t="s">
        <v>24</v>
      </c>
      <c r="E24" s="145">
        <v>0</v>
      </c>
      <c r="F24" s="35"/>
      <c r="G24" s="35">
        <f t="shared" si="0"/>
        <v>0</v>
      </c>
      <c r="H24" s="169"/>
      <c r="I24" s="30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2"/>
      <c r="AF24" s="31"/>
      <c r="AG24" s="31"/>
      <c r="AH24" s="31"/>
      <c r="AI24" s="31"/>
      <c r="AJ24" s="31"/>
      <c r="AK24" s="31"/>
      <c r="AL24" s="31"/>
      <c r="AM24" s="91">
        <f t="shared" si="1"/>
        <v>0</v>
      </c>
      <c r="AN24" s="129">
        <f t="shared" si="2"/>
        <v>0</v>
      </c>
    </row>
    <row r="25" spans="1:40">
      <c r="A25" s="564"/>
      <c r="B25" s="566"/>
      <c r="C25" s="564"/>
      <c r="D25" s="6" t="s">
        <v>23</v>
      </c>
      <c r="E25" s="142">
        <v>45</v>
      </c>
      <c r="F25" s="36"/>
      <c r="G25" s="54">
        <f t="shared" si="0"/>
        <v>45</v>
      </c>
      <c r="H25" s="171"/>
      <c r="I25" s="7"/>
      <c r="J25" s="7"/>
      <c r="K25" s="12"/>
      <c r="L25" s="12"/>
      <c r="M25" s="12"/>
      <c r="N25" s="12"/>
      <c r="O25" s="12"/>
      <c r="P25" s="12"/>
      <c r="Q25" s="12"/>
      <c r="R25" s="12">
        <v>44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5"/>
      <c r="AF25" s="12"/>
      <c r="AG25" s="12"/>
      <c r="AH25" s="12"/>
      <c r="AI25" s="12"/>
      <c r="AJ25" s="12"/>
      <c r="AK25" s="12"/>
      <c r="AL25" s="12"/>
      <c r="AM25" s="86">
        <f t="shared" si="1"/>
        <v>44</v>
      </c>
      <c r="AN25" s="127">
        <f t="shared" si="2"/>
        <v>-1</v>
      </c>
    </row>
    <row r="26" spans="1:40">
      <c r="A26" s="564"/>
      <c r="B26" s="566"/>
      <c r="C26" s="564"/>
      <c r="D26" s="6" t="s">
        <v>77</v>
      </c>
      <c r="E26" s="142">
        <v>0</v>
      </c>
      <c r="F26" s="36"/>
      <c r="G26" s="54">
        <f t="shared" si="0"/>
        <v>0</v>
      </c>
      <c r="H26" s="171"/>
      <c r="I26" s="7"/>
      <c r="J26" s="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5"/>
      <c r="AF26" s="12"/>
      <c r="AG26" s="12"/>
      <c r="AH26" s="12"/>
      <c r="AI26" s="12"/>
      <c r="AJ26" s="12"/>
      <c r="AK26" s="12"/>
      <c r="AL26" s="12"/>
      <c r="AM26" s="86">
        <f t="shared" si="1"/>
        <v>0</v>
      </c>
      <c r="AN26" s="127">
        <f t="shared" si="2"/>
        <v>0</v>
      </c>
    </row>
    <row r="27" spans="1:40" ht="13.5" thickBot="1">
      <c r="A27" s="565"/>
      <c r="B27" s="566"/>
      <c r="C27" s="565"/>
      <c r="D27" s="8" t="s">
        <v>76</v>
      </c>
      <c r="E27" s="143">
        <v>45</v>
      </c>
      <c r="F27" s="34"/>
      <c r="G27" s="34">
        <f t="shared" si="0"/>
        <v>45</v>
      </c>
      <c r="H27" s="164"/>
      <c r="I27" s="9"/>
      <c r="J27" s="9"/>
      <c r="K27" s="13"/>
      <c r="L27" s="13"/>
      <c r="M27" s="13"/>
      <c r="N27" s="13"/>
      <c r="O27" s="13">
        <v>42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8"/>
      <c r="AF27" s="13"/>
      <c r="AG27" s="13"/>
      <c r="AH27" s="13"/>
      <c r="AI27" s="13"/>
      <c r="AJ27" s="13"/>
      <c r="AK27" s="13"/>
      <c r="AL27" s="13"/>
      <c r="AM27" s="87">
        <f t="shared" si="1"/>
        <v>42</v>
      </c>
      <c r="AN27" s="128">
        <f t="shared" si="2"/>
        <v>-3</v>
      </c>
    </row>
    <row r="28" spans="1:40">
      <c r="A28" s="567">
        <v>6</v>
      </c>
      <c r="B28" s="566"/>
      <c r="C28" s="567" t="s">
        <v>47</v>
      </c>
      <c r="D28" s="10" t="s">
        <v>24</v>
      </c>
      <c r="E28" s="145">
        <v>0</v>
      </c>
      <c r="F28" s="35"/>
      <c r="G28" s="35">
        <f t="shared" si="0"/>
        <v>0</v>
      </c>
      <c r="H28" s="169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  <c r="AF28" s="31"/>
      <c r="AG28" s="31"/>
      <c r="AH28" s="31"/>
      <c r="AI28" s="31"/>
      <c r="AJ28" s="31"/>
      <c r="AK28" s="31"/>
      <c r="AL28" s="31"/>
      <c r="AM28" s="91">
        <f t="shared" si="1"/>
        <v>0</v>
      </c>
      <c r="AN28" s="126">
        <f t="shared" si="2"/>
        <v>0</v>
      </c>
    </row>
    <row r="29" spans="1:40">
      <c r="A29" s="566"/>
      <c r="B29" s="566"/>
      <c r="C29" s="564"/>
      <c r="D29" s="53" t="s">
        <v>23</v>
      </c>
      <c r="E29" s="146">
        <v>0</v>
      </c>
      <c r="F29" s="54"/>
      <c r="G29" s="54">
        <f t="shared" si="0"/>
        <v>0</v>
      </c>
      <c r="H29" s="163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7"/>
      <c r="AF29" s="56"/>
      <c r="AG29" s="56"/>
      <c r="AH29" s="56"/>
      <c r="AI29" s="56"/>
      <c r="AJ29" s="56"/>
      <c r="AK29" s="56"/>
      <c r="AL29" s="56"/>
      <c r="AM29" s="92">
        <f t="shared" si="1"/>
        <v>0</v>
      </c>
      <c r="AN29" s="127">
        <f t="shared" si="2"/>
        <v>0</v>
      </c>
    </row>
    <row r="30" spans="1:40">
      <c r="A30" s="566"/>
      <c r="B30" s="566"/>
      <c r="C30" s="564"/>
      <c r="D30" s="53" t="s">
        <v>77</v>
      </c>
      <c r="E30" s="146">
        <v>0</v>
      </c>
      <c r="F30" s="54"/>
      <c r="G30" s="54">
        <f t="shared" si="0"/>
        <v>0</v>
      </c>
      <c r="H30" s="163"/>
      <c r="I30" s="55"/>
      <c r="J30" s="55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7"/>
      <c r="AF30" s="56"/>
      <c r="AG30" s="56"/>
      <c r="AH30" s="56"/>
      <c r="AI30" s="56"/>
      <c r="AJ30" s="56"/>
      <c r="AK30" s="56"/>
      <c r="AL30" s="56"/>
      <c r="AM30" s="92">
        <f t="shared" si="1"/>
        <v>0</v>
      </c>
      <c r="AN30" s="127">
        <f t="shared" si="2"/>
        <v>0</v>
      </c>
    </row>
    <row r="31" spans="1:40">
      <c r="A31" s="566"/>
      <c r="B31" s="566"/>
      <c r="C31" s="564"/>
      <c r="D31" s="53" t="s">
        <v>76</v>
      </c>
      <c r="E31" s="146">
        <v>4</v>
      </c>
      <c r="F31" s="54"/>
      <c r="G31" s="54">
        <f t="shared" si="0"/>
        <v>4</v>
      </c>
      <c r="H31" s="163"/>
      <c r="I31" s="55"/>
      <c r="J31" s="55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6"/>
      <c r="AJ31" s="56"/>
      <c r="AK31" s="56"/>
      <c r="AL31" s="56"/>
      <c r="AM31" s="92">
        <f t="shared" si="1"/>
        <v>0</v>
      </c>
      <c r="AN31" s="127">
        <f t="shared" si="2"/>
        <v>-4</v>
      </c>
    </row>
    <row r="32" spans="1:40">
      <c r="A32" s="566"/>
      <c r="B32" s="566"/>
      <c r="C32" s="564"/>
      <c r="D32" s="53" t="s">
        <v>50</v>
      </c>
      <c r="E32" s="146">
        <v>0</v>
      </c>
      <c r="F32" s="54"/>
      <c r="G32" s="54">
        <f t="shared" si="0"/>
        <v>0</v>
      </c>
      <c r="H32" s="163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7"/>
      <c r="AF32" s="56"/>
      <c r="AG32" s="56"/>
      <c r="AH32" s="56"/>
      <c r="AI32" s="56"/>
      <c r="AJ32" s="56"/>
      <c r="AK32" s="56"/>
      <c r="AL32" s="56"/>
      <c r="AM32" s="92">
        <f t="shared" si="1"/>
        <v>0</v>
      </c>
      <c r="AN32" s="127">
        <f t="shared" si="2"/>
        <v>0</v>
      </c>
    </row>
    <row r="33" spans="1:42" ht="13.5" thickBot="1">
      <c r="A33" s="565"/>
      <c r="B33" s="566"/>
      <c r="C33" s="565"/>
      <c r="D33" s="71" t="s">
        <v>51</v>
      </c>
      <c r="E33" s="147">
        <v>0</v>
      </c>
      <c r="F33" s="72"/>
      <c r="G33" s="72">
        <f t="shared" si="0"/>
        <v>0</v>
      </c>
      <c r="H33" s="161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5"/>
      <c r="AF33" s="74"/>
      <c r="AG33" s="74"/>
      <c r="AH33" s="74"/>
      <c r="AI33" s="74"/>
      <c r="AJ33" s="74"/>
      <c r="AK33" s="74"/>
      <c r="AL33" s="74"/>
      <c r="AM33" s="93">
        <f t="shared" si="1"/>
        <v>0</v>
      </c>
      <c r="AN33" s="130">
        <f t="shared" si="2"/>
        <v>0</v>
      </c>
    </row>
    <row r="34" spans="1:42">
      <c r="A34" s="564">
        <v>7</v>
      </c>
      <c r="B34" s="566"/>
      <c r="C34" s="564" t="s">
        <v>22</v>
      </c>
      <c r="D34" s="4" t="s">
        <v>28</v>
      </c>
      <c r="E34" s="144">
        <v>0</v>
      </c>
      <c r="F34" s="37"/>
      <c r="G34" s="37">
        <f t="shared" si="0"/>
        <v>0</v>
      </c>
      <c r="H34" s="165"/>
      <c r="I34" s="5"/>
      <c r="J34" s="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7"/>
      <c r="AF34" s="11"/>
      <c r="AG34" s="11"/>
      <c r="AH34" s="11"/>
      <c r="AI34" s="11"/>
      <c r="AJ34" s="11"/>
      <c r="AK34" s="11"/>
      <c r="AL34" s="11"/>
      <c r="AM34" s="88">
        <f t="shared" si="1"/>
        <v>0</v>
      </c>
      <c r="AN34" s="129">
        <f t="shared" si="2"/>
        <v>0</v>
      </c>
    </row>
    <row r="35" spans="1:42" ht="13.5" thickBot="1">
      <c r="A35" s="565"/>
      <c r="B35" s="565"/>
      <c r="C35" s="565"/>
      <c r="D35" s="8" t="s">
        <v>27</v>
      </c>
      <c r="E35" s="143">
        <v>96</v>
      </c>
      <c r="F35" s="34"/>
      <c r="G35" s="34">
        <f t="shared" si="0"/>
        <v>96</v>
      </c>
      <c r="H35" s="164"/>
      <c r="I35" s="9"/>
      <c r="J35" s="9"/>
      <c r="K35" s="13"/>
      <c r="L35" s="13"/>
      <c r="M35" s="13"/>
      <c r="N35" s="13">
        <v>96</v>
      </c>
      <c r="O35" s="13"/>
      <c r="P35" s="13"/>
      <c r="Q35" s="13"/>
      <c r="R35" s="13">
        <v>3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8"/>
      <c r="AF35" s="13"/>
      <c r="AG35" s="13"/>
      <c r="AH35" s="13"/>
      <c r="AI35" s="13"/>
      <c r="AJ35" s="13"/>
      <c r="AK35" s="13"/>
      <c r="AL35" s="13"/>
      <c r="AM35" s="87">
        <f t="shared" si="1"/>
        <v>99</v>
      </c>
      <c r="AN35" s="128">
        <f t="shared" si="2"/>
        <v>3</v>
      </c>
    </row>
    <row r="36" spans="1:42" s="38" customFormat="1" ht="30" customHeight="1" thickBot="1">
      <c r="A36" s="568" t="s">
        <v>120</v>
      </c>
      <c r="B36" s="569"/>
      <c r="C36" s="569"/>
      <c r="D36" s="570"/>
      <c r="E36" s="98">
        <f>SUM(E10:E35)</f>
        <v>246</v>
      </c>
      <c r="F36" s="98">
        <f t="shared" ref="F36:AM36" si="3">SUM(F10:F35)</f>
        <v>0</v>
      </c>
      <c r="G36" s="98">
        <f t="shared" si="3"/>
        <v>246</v>
      </c>
      <c r="H36" s="98">
        <f t="shared" si="3"/>
        <v>0</v>
      </c>
      <c r="I36" s="98">
        <f t="shared" si="3"/>
        <v>0</v>
      </c>
      <c r="J36" s="98">
        <f t="shared" si="3"/>
        <v>0</v>
      </c>
      <c r="K36" s="98">
        <f t="shared" si="3"/>
        <v>0</v>
      </c>
      <c r="L36" s="98">
        <f t="shared" si="3"/>
        <v>0</v>
      </c>
      <c r="M36" s="98">
        <f t="shared" si="3"/>
        <v>0</v>
      </c>
      <c r="N36" s="98">
        <f t="shared" si="3"/>
        <v>96</v>
      </c>
      <c r="O36" s="98">
        <f t="shared" si="3"/>
        <v>42</v>
      </c>
      <c r="P36" s="98">
        <f t="shared" si="3"/>
        <v>0</v>
      </c>
      <c r="Q36" s="98">
        <f t="shared" si="3"/>
        <v>0</v>
      </c>
      <c r="R36" s="98">
        <f t="shared" si="3"/>
        <v>65</v>
      </c>
      <c r="S36" s="98">
        <f t="shared" si="3"/>
        <v>23</v>
      </c>
      <c r="T36" s="98">
        <f t="shared" si="3"/>
        <v>0</v>
      </c>
      <c r="U36" s="98">
        <f t="shared" si="3"/>
        <v>0</v>
      </c>
      <c r="V36" s="98">
        <f t="shared" si="3"/>
        <v>0</v>
      </c>
      <c r="W36" s="98">
        <f t="shared" si="3"/>
        <v>0</v>
      </c>
      <c r="X36" s="98">
        <f t="shared" si="3"/>
        <v>0</v>
      </c>
      <c r="Y36" s="98">
        <f t="shared" si="3"/>
        <v>0</v>
      </c>
      <c r="Z36" s="98">
        <f t="shared" si="3"/>
        <v>0</v>
      </c>
      <c r="AA36" s="98">
        <f t="shared" si="3"/>
        <v>0</v>
      </c>
      <c r="AB36" s="98">
        <f t="shared" si="3"/>
        <v>0</v>
      </c>
      <c r="AC36" s="98">
        <f t="shared" si="3"/>
        <v>0</v>
      </c>
      <c r="AD36" s="98">
        <f t="shared" si="3"/>
        <v>0</v>
      </c>
      <c r="AE36" s="98">
        <f t="shared" si="3"/>
        <v>0</v>
      </c>
      <c r="AF36" s="98">
        <f t="shared" si="3"/>
        <v>0</v>
      </c>
      <c r="AG36" s="98">
        <f t="shared" si="3"/>
        <v>0</v>
      </c>
      <c r="AH36" s="98">
        <f t="shared" si="3"/>
        <v>0</v>
      </c>
      <c r="AI36" s="98">
        <f t="shared" si="3"/>
        <v>0</v>
      </c>
      <c r="AJ36" s="98">
        <f t="shared" si="3"/>
        <v>0</v>
      </c>
      <c r="AK36" s="98">
        <f t="shared" si="3"/>
        <v>0</v>
      </c>
      <c r="AL36" s="98">
        <f t="shared" si="3"/>
        <v>0</v>
      </c>
      <c r="AM36" s="98">
        <f t="shared" si="3"/>
        <v>226</v>
      </c>
      <c r="AN36" s="131">
        <f t="shared" ref="AN36" si="4">SUM(AN10:AN35)</f>
        <v>-20</v>
      </c>
      <c r="AP36" s="373">
        <f>G44+G60+G81+G107+G110</f>
        <v>2432</v>
      </c>
    </row>
    <row r="37" spans="1:42">
      <c r="A37" s="577">
        <v>8</v>
      </c>
      <c r="B37" s="567" t="s">
        <v>116</v>
      </c>
      <c r="C37" s="577" t="s">
        <v>14</v>
      </c>
      <c r="D37" s="4" t="s">
        <v>15</v>
      </c>
      <c r="E37" s="144">
        <v>0</v>
      </c>
      <c r="F37" s="19"/>
      <c r="G37" s="19">
        <f t="shared" ref="G37:G43" si="5">E37+F37</f>
        <v>0</v>
      </c>
      <c r="H37" s="165"/>
      <c r="I37" s="5"/>
      <c r="J37" s="5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88">
        <f t="shared" si="1"/>
        <v>0</v>
      </c>
      <c r="AN37" s="129">
        <f t="shared" ref="AN37:AN43" si="6">AM37-G37</f>
        <v>0</v>
      </c>
    </row>
    <row r="38" spans="1:42" ht="13.5" thickBot="1">
      <c r="A38" s="573"/>
      <c r="B38" s="566"/>
      <c r="C38" s="573"/>
      <c r="D38" s="8" t="s">
        <v>16</v>
      </c>
      <c r="E38" s="143">
        <v>45</v>
      </c>
      <c r="F38" s="20"/>
      <c r="G38" s="20">
        <f t="shared" si="5"/>
        <v>45</v>
      </c>
      <c r="H38" s="164"/>
      <c r="I38" s="9"/>
      <c r="J38" s="9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>
        <v>30</v>
      </c>
      <c r="W38" s="13"/>
      <c r="X38" s="13"/>
      <c r="Y38" s="13">
        <v>15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87">
        <f t="shared" si="1"/>
        <v>45</v>
      </c>
      <c r="AN38" s="128">
        <f t="shared" si="6"/>
        <v>0</v>
      </c>
    </row>
    <row r="39" spans="1:42">
      <c r="A39" s="571">
        <v>9</v>
      </c>
      <c r="B39" s="566"/>
      <c r="C39" s="571" t="s">
        <v>17</v>
      </c>
      <c r="D39" s="10" t="s">
        <v>18</v>
      </c>
      <c r="E39" s="145">
        <v>0</v>
      </c>
      <c r="F39" s="19"/>
      <c r="G39" s="19">
        <f t="shared" si="5"/>
        <v>0</v>
      </c>
      <c r="H39" s="165"/>
      <c r="I39" s="5"/>
      <c r="J39" s="5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88">
        <f t="shared" si="1"/>
        <v>0</v>
      </c>
      <c r="AN39" s="126">
        <f t="shared" si="6"/>
        <v>0</v>
      </c>
    </row>
    <row r="40" spans="1:42" ht="13.5" thickBot="1">
      <c r="A40" s="573"/>
      <c r="B40" s="565"/>
      <c r="C40" s="573"/>
      <c r="D40" s="8" t="s">
        <v>19</v>
      </c>
      <c r="E40" s="143">
        <v>20</v>
      </c>
      <c r="F40" s="20"/>
      <c r="G40" s="20">
        <f t="shared" si="5"/>
        <v>20</v>
      </c>
      <c r="H40" s="164"/>
      <c r="I40" s="9"/>
      <c r="J40" s="9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>
        <v>18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87">
        <f t="shared" si="1"/>
        <v>18</v>
      </c>
      <c r="AN40" s="130">
        <f t="shared" si="6"/>
        <v>-2</v>
      </c>
    </row>
    <row r="41" spans="1:42">
      <c r="A41" s="571">
        <v>10</v>
      </c>
      <c r="B41" s="567" t="s">
        <v>126</v>
      </c>
      <c r="C41" s="571" t="s">
        <v>35</v>
      </c>
      <c r="D41" s="10" t="s">
        <v>110</v>
      </c>
      <c r="E41" s="145">
        <v>18</v>
      </c>
      <c r="F41" s="21"/>
      <c r="G41" s="21">
        <f t="shared" si="5"/>
        <v>18</v>
      </c>
      <c r="H41" s="169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>
        <v>12</v>
      </c>
      <c r="AI41" s="31">
        <v>6</v>
      </c>
      <c r="AJ41" s="31"/>
      <c r="AK41" s="31"/>
      <c r="AL41" s="31"/>
      <c r="AM41" s="91">
        <f t="shared" si="1"/>
        <v>18</v>
      </c>
      <c r="AN41" s="129">
        <f t="shared" si="6"/>
        <v>0</v>
      </c>
    </row>
    <row r="42" spans="1:42">
      <c r="A42" s="572"/>
      <c r="B42" s="566"/>
      <c r="C42" s="572"/>
      <c r="D42" s="6" t="s">
        <v>111</v>
      </c>
      <c r="E42" s="142">
        <v>8</v>
      </c>
      <c r="F42" s="49"/>
      <c r="G42" s="68">
        <f t="shared" si="5"/>
        <v>8</v>
      </c>
      <c r="H42" s="171"/>
      <c r="I42" s="7"/>
      <c r="J42" s="7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>
        <v>8</v>
      </c>
      <c r="AI42" s="12"/>
      <c r="AJ42" s="12"/>
      <c r="AK42" s="12"/>
      <c r="AL42" s="12"/>
      <c r="AM42" s="86">
        <f t="shared" si="1"/>
        <v>8</v>
      </c>
      <c r="AN42" s="127">
        <f t="shared" si="6"/>
        <v>0</v>
      </c>
    </row>
    <row r="43" spans="1:42" ht="13.5" thickBot="1">
      <c r="A43" s="573"/>
      <c r="B43" s="565"/>
      <c r="C43" s="573"/>
      <c r="D43" s="8" t="s">
        <v>40</v>
      </c>
      <c r="E43" s="143">
        <v>18</v>
      </c>
      <c r="F43" s="20"/>
      <c r="G43" s="20">
        <f t="shared" si="5"/>
        <v>18</v>
      </c>
      <c r="H43" s="164"/>
      <c r="I43" s="9"/>
      <c r="J43" s="9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>
        <v>18</v>
      </c>
      <c r="AI43" s="13"/>
      <c r="AJ43" s="13"/>
      <c r="AK43" s="13"/>
      <c r="AL43" s="13"/>
      <c r="AM43" s="87">
        <f t="shared" si="1"/>
        <v>18</v>
      </c>
      <c r="AN43" s="128">
        <f t="shared" si="6"/>
        <v>0</v>
      </c>
    </row>
    <row r="44" spans="1:42" s="96" customFormat="1" ht="24" customHeight="1" thickBot="1">
      <c r="A44" s="574" t="s">
        <v>137</v>
      </c>
      <c r="B44" s="575"/>
      <c r="C44" s="575"/>
      <c r="D44" s="576"/>
      <c r="E44" s="99">
        <f>SUM(E37:E43)</f>
        <v>109</v>
      </c>
      <c r="F44" s="99">
        <f t="shared" ref="F44:AM44" si="7">SUM(F37:F43)</f>
        <v>0</v>
      </c>
      <c r="G44" s="99">
        <f t="shared" si="7"/>
        <v>109</v>
      </c>
      <c r="H44" s="99">
        <f t="shared" si="7"/>
        <v>0</v>
      </c>
      <c r="I44" s="99">
        <f t="shared" si="7"/>
        <v>0</v>
      </c>
      <c r="J44" s="99">
        <f t="shared" si="7"/>
        <v>0</v>
      </c>
      <c r="K44" s="99">
        <f t="shared" si="7"/>
        <v>0</v>
      </c>
      <c r="L44" s="99">
        <f t="shared" si="7"/>
        <v>0</v>
      </c>
      <c r="M44" s="99">
        <f t="shared" si="7"/>
        <v>0</v>
      </c>
      <c r="N44" s="99">
        <f t="shared" si="7"/>
        <v>0</v>
      </c>
      <c r="O44" s="99">
        <f t="shared" si="7"/>
        <v>0</v>
      </c>
      <c r="P44" s="99">
        <f t="shared" si="7"/>
        <v>0</v>
      </c>
      <c r="Q44" s="99">
        <f t="shared" si="7"/>
        <v>0</v>
      </c>
      <c r="R44" s="99">
        <f t="shared" si="7"/>
        <v>0</v>
      </c>
      <c r="S44" s="99">
        <f t="shared" si="7"/>
        <v>0</v>
      </c>
      <c r="T44" s="99">
        <f t="shared" si="7"/>
        <v>0</v>
      </c>
      <c r="U44" s="99">
        <f t="shared" si="7"/>
        <v>0</v>
      </c>
      <c r="V44" s="99">
        <f t="shared" si="7"/>
        <v>30</v>
      </c>
      <c r="W44" s="99">
        <f t="shared" si="7"/>
        <v>0</v>
      </c>
      <c r="X44" s="99">
        <f t="shared" si="7"/>
        <v>0</v>
      </c>
      <c r="Y44" s="99">
        <f t="shared" si="7"/>
        <v>33</v>
      </c>
      <c r="Z44" s="99">
        <f t="shared" si="7"/>
        <v>0</v>
      </c>
      <c r="AA44" s="99">
        <f t="shared" si="7"/>
        <v>0</v>
      </c>
      <c r="AB44" s="99">
        <f t="shared" si="7"/>
        <v>0</v>
      </c>
      <c r="AC44" s="99">
        <f t="shared" si="7"/>
        <v>0</v>
      </c>
      <c r="AD44" s="99">
        <f t="shared" si="7"/>
        <v>0</v>
      </c>
      <c r="AE44" s="99">
        <f t="shared" si="7"/>
        <v>0</v>
      </c>
      <c r="AF44" s="99">
        <f t="shared" si="7"/>
        <v>0</v>
      </c>
      <c r="AG44" s="99">
        <f t="shared" si="7"/>
        <v>0</v>
      </c>
      <c r="AH44" s="99">
        <f t="shared" si="7"/>
        <v>38</v>
      </c>
      <c r="AI44" s="99">
        <f t="shared" si="7"/>
        <v>6</v>
      </c>
      <c r="AJ44" s="99">
        <f t="shared" si="7"/>
        <v>0</v>
      </c>
      <c r="AK44" s="99">
        <f t="shared" si="7"/>
        <v>0</v>
      </c>
      <c r="AL44" s="99">
        <f t="shared" si="7"/>
        <v>0</v>
      </c>
      <c r="AM44" s="99">
        <f t="shared" si="7"/>
        <v>107</v>
      </c>
      <c r="AN44" s="99">
        <f t="shared" ref="AN44" si="8">SUM(AN37:AN43)</f>
        <v>-2</v>
      </c>
    </row>
    <row r="45" spans="1:42">
      <c r="A45" s="567">
        <v>11</v>
      </c>
      <c r="B45" s="567" t="s">
        <v>117</v>
      </c>
      <c r="C45" s="567" t="s">
        <v>30</v>
      </c>
      <c r="D45" s="10" t="s">
        <v>31</v>
      </c>
      <c r="E45" s="145">
        <v>0</v>
      </c>
      <c r="F45" s="21"/>
      <c r="G45" s="21">
        <f t="shared" ref="G45:G59" si="9">E45+F45</f>
        <v>0</v>
      </c>
      <c r="H45" s="169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91">
        <f t="shared" ref="AM45:AM132" si="10">SUM(H45:AL45)</f>
        <v>0</v>
      </c>
      <c r="AN45" s="129">
        <f t="shared" ref="AN45:AN59" si="11">AM45-G45</f>
        <v>0</v>
      </c>
    </row>
    <row r="46" spans="1:42" ht="13.5" thickBot="1">
      <c r="A46" s="565"/>
      <c r="B46" s="566"/>
      <c r="C46" s="565"/>
      <c r="D46" s="8" t="s">
        <v>32</v>
      </c>
      <c r="E46" s="143">
        <v>0</v>
      </c>
      <c r="F46" s="20"/>
      <c r="G46" s="20">
        <f t="shared" si="9"/>
        <v>0</v>
      </c>
      <c r="H46" s="164"/>
      <c r="I46" s="9"/>
      <c r="J46" s="9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87">
        <f t="shared" si="10"/>
        <v>0</v>
      </c>
      <c r="AN46" s="128">
        <f t="shared" si="11"/>
        <v>0</v>
      </c>
    </row>
    <row r="47" spans="1:42">
      <c r="A47" s="567">
        <v>12</v>
      </c>
      <c r="B47" s="566"/>
      <c r="C47" s="567" t="s">
        <v>38</v>
      </c>
      <c r="D47" s="4" t="s">
        <v>31</v>
      </c>
      <c r="E47" s="144">
        <v>25</v>
      </c>
      <c r="F47" s="19"/>
      <c r="G47" s="19">
        <f t="shared" si="9"/>
        <v>25</v>
      </c>
      <c r="H47" s="165"/>
      <c r="I47" s="5"/>
      <c r="J47" s="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88">
        <f t="shared" si="10"/>
        <v>0</v>
      </c>
      <c r="AN47" s="126">
        <f t="shared" si="11"/>
        <v>-25</v>
      </c>
    </row>
    <row r="48" spans="1:42" ht="13.5" thickBot="1">
      <c r="A48" s="565"/>
      <c r="B48" s="566"/>
      <c r="C48" s="565"/>
      <c r="D48" s="8" t="s">
        <v>32</v>
      </c>
      <c r="E48" s="143">
        <v>25</v>
      </c>
      <c r="F48" s="20"/>
      <c r="G48" s="20">
        <f t="shared" si="9"/>
        <v>25</v>
      </c>
      <c r="H48" s="164"/>
      <c r="I48" s="9"/>
      <c r="J48" s="9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87">
        <f t="shared" si="10"/>
        <v>0</v>
      </c>
      <c r="AN48" s="128">
        <f t="shared" si="11"/>
        <v>-25</v>
      </c>
    </row>
    <row r="49" spans="1:40">
      <c r="A49" s="162"/>
      <c r="B49" s="566"/>
      <c r="C49" s="567" t="s">
        <v>81</v>
      </c>
      <c r="D49" s="4" t="s">
        <v>31</v>
      </c>
      <c r="E49" s="144">
        <v>3</v>
      </c>
      <c r="F49" s="19"/>
      <c r="G49" s="19">
        <f t="shared" si="9"/>
        <v>3</v>
      </c>
      <c r="H49" s="165"/>
      <c r="I49" s="5"/>
      <c r="J49" s="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>
        <v>3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91">
        <f t="shared" si="10"/>
        <v>3</v>
      </c>
      <c r="AN49" s="136">
        <f t="shared" si="11"/>
        <v>0</v>
      </c>
    </row>
    <row r="50" spans="1:40" ht="13.5" thickBot="1">
      <c r="A50" s="161"/>
      <c r="B50" s="566"/>
      <c r="C50" s="565"/>
      <c r="D50" s="8" t="s">
        <v>32</v>
      </c>
      <c r="E50" s="143">
        <v>50</v>
      </c>
      <c r="F50" s="20"/>
      <c r="G50" s="20">
        <f t="shared" si="9"/>
        <v>50</v>
      </c>
      <c r="H50" s="164">
        <v>46</v>
      </c>
      <c r="I50" s="9"/>
      <c r="J50" s="9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>
        <v>4</v>
      </c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87">
        <f t="shared" si="10"/>
        <v>50</v>
      </c>
      <c r="AN50" s="128">
        <f t="shared" si="11"/>
        <v>0</v>
      </c>
    </row>
    <row r="51" spans="1:40">
      <c r="A51" s="162"/>
      <c r="B51" s="566"/>
      <c r="C51" s="564" t="s">
        <v>82</v>
      </c>
      <c r="D51" s="10" t="s">
        <v>31</v>
      </c>
      <c r="E51" s="145">
        <v>50</v>
      </c>
      <c r="F51" s="21"/>
      <c r="G51" s="21">
        <f t="shared" si="9"/>
        <v>50</v>
      </c>
      <c r="H51" s="169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91">
        <f t="shared" si="10"/>
        <v>0</v>
      </c>
      <c r="AN51" s="136">
        <f t="shared" si="11"/>
        <v>-50</v>
      </c>
    </row>
    <row r="52" spans="1:40" ht="13.5" thickBot="1">
      <c r="A52" s="162"/>
      <c r="B52" s="566"/>
      <c r="C52" s="565"/>
      <c r="D52" s="8" t="s">
        <v>32</v>
      </c>
      <c r="E52" s="143">
        <v>50</v>
      </c>
      <c r="F52" s="20"/>
      <c r="G52" s="20">
        <f t="shared" si="9"/>
        <v>50</v>
      </c>
      <c r="H52" s="164"/>
      <c r="I52" s="9"/>
      <c r="J52" s="9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87">
        <f t="shared" si="10"/>
        <v>0</v>
      </c>
      <c r="AN52" s="130">
        <f t="shared" si="11"/>
        <v>-50</v>
      </c>
    </row>
    <row r="53" spans="1:40" ht="12.75" customHeight="1">
      <c r="A53" s="138"/>
      <c r="B53" s="566"/>
      <c r="C53" s="571" t="s">
        <v>100</v>
      </c>
      <c r="D53" s="4" t="s">
        <v>2</v>
      </c>
      <c r="E53" s="144">
        <v>170</v>
      </c>
      <c r="F53" s="19"/>
      <c r="G53" s="19">
        <f t="shared" si="9"/>
        <v>170</v>
      </c>
      <c r="H53" s="165"/>
      <c r="I53" s="5"/>
      <c r="J53" s="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88">
        <f t="shared" ref="AM53:AM59" si="12">SUM(H53:AL53)</f>
        <v>0</v>
      </c>
      <c r="AN53" s="129">
        <f t="shared" si="11"/>
        <v>-170</v>
      </c>
    </row>
    <row r="54" spans="1:40" ht="12.75" customHeight="1">
      <c r="A54" s="139"/>
      <c r="B54" s="566"/>
      <c r="C54" s="578"/>
      <c r="D54" s="53" t="s">
        <v>43</v>
      </c>
      <c r="E54" s="146">
        <v>170</v>
      </c>
      <c r="F54" s="68"/>
      <c r="G54" s="68">
        <f t="shared" si="9"/>
        <v>170</v>
      </c>
      <c r="H54" s="163"/>
      <c r="I54" s="55"/>
      <c r="J54" s="55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92">
        <f t="shared" si="12"/>
        <v>0</v>
      </c>
      <c r="AN54" s="127">
        <f t="shared" si="11"/>
        <v>-170</v>
      </c>
    </row>
    <row r="55" spans="1:40" ht="12.75" customHeight="1">
      <c r="A55" s="139"/>
      <c r="B55" s="566"/>
      <c r="C55" s="578"/>
      <c r="D55" s="53" t="s">
        <v>46</v>
      </c>
      <c r="E55" s="146">
        <v>170</v>
      </c>
      <c r="F55" s="68"/>
      <c r="G55" s="68">
        <f t="shared" si="9"/>
        <v>170</v>
      </c>
      <c r="H55" s="163"/>
      <c r="I55" s="55"/>
      <c r="J55" s="55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92">
        <f t="shared" si="12"/>
        <v>0</v>
      </c>
      <c r="AN55" s="127">
        <f t="shared" si="11"/>
        <v>-170</v>
      </c>
    </row>
    <row r="56" spans="1:40" ht="12.75" customHeight="1">
      <c r="A56" s="139"/>
      <c r="B56" s="566"/>
      <c r="C56" s="578"/>
      <c r="D56" s="53" t="s">
        <v>44</v>
      </c>
      <c r="E56" s="146">
        <v>170</v>
      </c>
      <c r="F56" s="68"/>
      <c r="G56" s="68">
        <f t="shared" si="9"/>
        <v>170</v>
      </c>
      <c r="H56" s="163"/>
      <c r="I56" s="55"/>
      <c r="J56" s="55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92">
        <f t="shared" si="12"/>
        <v>0</v>
      </c>
      <c r="AN56" s="127">
        <f t="shared" si="11"/>
        <v>-170</v>
      </c>
    </row>
    <row r="57" spans="1:40" ht="12.75" customHeight="1">
      <c r="A57" s="139"/>
      <c r="B57" s="566"/>
      <c r="C57" s="578"/>
      <c r="D57" s="53" t="s">
        <v>1</v>
      </c>
      <c r="E57" s="146">
        <v>170</v>
      </c>
      <c r="F57" s="68"/>
      <c r="G57" s="68">
        <f t="shared" si="9"/>
        <v>170</v>
      </c>
      <c r="H57" s="163"/>
      <c r="I57" s="55"/>
      <c r="J57" s="55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92">
        <f t="shared" si="12"/>
        <v>0</v>
      </c>
      <c r="AN57" s="127">
        <f t="shared" si="11"/>
        <v>-170</v>
      </c>
    </row>
    <row r="58" spans="1:40" ht="12.75" customHeight="1">
      <c r="A58" s="139"/>
      <c r="B58" s="566"/>
      <c r="C58" s="578"/>
      <c r="D58" s="53" t="s">
        <v>101</v>
      </c>
      <c r="E58" s="146">
        <v>170</v>
      </c>
      <c r="F58" s="68"/>
      <c r="G58" s="68">
        <f t="shared" si="9"/>
        <v>170</v>
      </c>
      <c r="H58" s="163"/>
      <c r="I58" s="55"/>
      <c r="J58" s="55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92">
        <f t="shared" si="12"/>
        <v>0</v>
      </c>
      <c r="AN58" s="127">
        <f t="shared" si="11"/>
        <v>-170</v>
      </c>
    </row>
    <row r="59" spans="1:40" ht="12.75" customHeight="1" thickBot="1">
      <c r="A59" s="140"/>
      <c r="B59" s="565"/>
      <c r="C59" s="573"/>
      <c r="D59" s="8" t="s">
        <v>32</v>
      </c>
      <c r="E59" s="143">
        <v>170</v>
      </c>
      <c r="F59" s="20"/>
      <c r="G59" s="20">
        <f t="shared" si="9"/>
        <v>170</v>
      </c>
      <c r="H59" s="164"/>
      <c r="I59" s="9"/>
      <c r="J59" s="9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87">
        <f t="shared" si="12"/>
        <v>0</v>
      </c>
      <c r="AN59" s="128">
        <f t="shared" si="11"/>
        <v>-170</v>
      </c>
    </row>
    <row r="60" spans="1:40" ht="24" customHeight="1" thickBot="1">
      <c r="A60" s="574" t="s">
        <v>121</v>
      </c>
      <c r="B60" s="575"/>
      <c r="C60" s="575"/>
      <c r="D60" s="576"/>
      <c r="E60" s="213">
        <f>SUM(E45:E59)</f>
        <v>1393</v>
      </c>
      <c r="F60" s="213">
        <f t="shared" ref="F60:AN60" si="13">SUM(F45:F59)</f>
        <v>0</v>
      </c>
      <c r="G60" s="213">
        <f t="shared" si="13"/>
        <v>1393</v>
      </c>
      <c r="H60" s="213">
        <f t="shared" si="13"/>
        <v>46</v>
      </c>
      <c r="I60" s="213">
        <f t="shared" si="13"/>
        <v>0</v>
      </c>
      <c r="J60" s="213">
        <f t="shared" si="13"/>
        <v>0</v>
      </c>
      <c r="K60" s="213">
        <f t="shared" si="13"/>
        <v>0</v>
      </c>
      <c r="L60" s="213">
        <f t="shared" si="13"/>
        <v>0</v>
      </c>
      <c r="M60" s="213">
        <f t="shared" si="13"/>
        <v>0</v>
      </c>
      <c r="N60" s="213">
        <f t="shared" si="13"/>
        <v>0</v>
      </c>
      <c r="O60" s="213">
        <f t="shared" si="13"/>
        <v>0</v>
      </c>
      <c r="P60" s="213">
        <f t="shared" si="13"/>
        <v>0</v>
      </c>
      <c r="Q60" s="213">
        <f t="shared" si="13"/>
        <v>0</v>
      </c>
      <c r="R60" s="213">
        <f t="shared" si="13"/>
        <v>0</v>
      </c>
      <c r="S60" s="213">
        <f t="shared" si="13"/>
        <v>0</v>
      </c>
      <c r="T60" s="213">
        <f t="shared" si="13"/>
        <v>0</v>
      </c>
      <c r="U60" s="213">
        <f t="shared" si="13"/>
        <v>7</v>
      </c>
      <c r="V60" s="213">
        <f t="shared" si="13"/>
        <v>0</v>
      </c>
      <c r="W60" s="213">
        <f t="shared" si="13"/>
        <v>0</v>
      </c>
      <c r="X60" s="213">
        <f t="shared" si="13"/>
        <v>0</v>
      </c>
      <c r="Y60" s="213">
        <f t="shared" si="13"/>
        <v>0</v>
      </c>
      <c r="Z60" s="213">
        <f t="shared" si="13"/>
        <v>0</v>
      </c>
      <c r="AA60" s="213">
        <f t="shared" si="13"/>
        <v>0</v>
      </c>
      <c r="AB60" s="213">
        <f t="shared" si="13"/>
        <v>0</v>
      </c>
      <c r="AC60" s="213">
        <f t="shared" si="13"/>
        <v>0</v>
      </c>
      <c r="AD60" s="213">
        <f t="shared" si="13"/>
        <v>0</v>
      </c>
      <c r="AE60" s="213">
        <f t="shared" si="13"/>
        <v>0</v>
      </c>
      <c r="AF60" s="213">
        <f t="shared" si="13"/>
        <v>0</v>
      </c>
      <c r="AG60" s="213">
        <f t="shared" si="13"/>
        <v>0</v>
      </c>
      <c r="AH60" s="213">
        <f t="shared" si="13"/>
        <v>0</v>
      </c>
      <c r="AI60" s="213">
        <f t="shared" si="13"/>
        <v>0</v>
      </c>
      <c r="AJ60" s="213">
        <f t="shared" si="13"/>
        <v>0</v>
      </c>
      <c r="AK60" s="213">
        <f t="shared" si="13"/>
        <v>0</v>
      </c>
      <c r="AL60" s="213">
        <f t="shared" si="13"/>
        <v>0</v>
      </c>
      <c r="AM60" s="213">
        <f t="shared" si="13"/>
        <v>53</v>
      </c>
      <c r="AN60" s="213">
        <f t="shared" si="13"/>
        <v>-1340</v>
      </c>
    </row>
    <row r="61" spans="1:40" ht="12.75" customHeight="1">
      <c r="A61" s="567">
        <v>13</v>
      </c>
      <c r="B61" s="567" t="s">
        <v>118</v>
      </c>
      <c r="C61" s="567" t="s">
        <v>49</v>
      </c>
      <c r="D61" s="10" t="s">
        <v>2</v>
      </c>
      <c r="E61" s="145">
        <v>100</v>
      </c>
      <c r="F61" s="21"/>
      <c r="G61" s="21">
        <f t="shared" ref="G61:G80" si="14">E61+F61</f>
        <v>100</v>
      </c>
      <c r="H61" s="169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91">
        <f t="shared" si="10"/>
        <v>0</v>
      </c>
      <c r="AN61" s="129">
        <f t="shared" ref="AN61:AN80" si="15">AM61-E61</f>
        <v>-100</v>
      </c>
    </row>
    <row r="62" spans="1:40" ht="12.75" customHeight="1">
      <c r="A62" s="564"/>
      <c r="B62" s="566"/>
      <c r="C62" s="564"/>
      <c r="D62" s="53" t="s">
        <v>43</v>
      </c>
      <c r="E62" s="146">
        <v>100</v>
      </c>
      <c r="F62" s="68"/>
      <c r="G62" s="68">
        <f t="shared" si="14"/>
        <v>100</v>
      </c>
      <c r="H62" s="163"/>
      <c r="I62" s="55"/>
      <c r="J62" s="55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92">
        <f t="shared" si="10"/>
        <v>0</v>
      </c>
      <c r="AN62" s="127">
        <f t="shared" si="15"/>
        <v>-100</v>
      </c>
    </row>
    <row r="63" spans="1:40" ht="12.75" customHeight="1">
      <c r="A63" s="564"/>
      <c r="B63" s="566"/>
      <c r="C63" s="564"/>
      <c r="D63" s="53" t="s">
        <v>46</v>
      </c>
      <c r="E63" s="146">
        <v>100</v>
      </c>
      <c r="F63" s="68"/>
      <c r="G63" s="68">
        <f t="shared" si="14"/>
        <v>100</v>
      </c>
      <c r="H63" s="163"/>
      <c r="I63" s="55"/>
      <c r="J63" s="5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92">
        <f t="shared" si="10"/>
        <v>0</v>
      </c>
      <c r="AN63" s="127">
        <f t="shared" si="15"/>
        <v>-100</v>
      </c>
    </row>
    <row r="64" spans="1:40" ht="12.75" customHeight="1">
      <c r="A64" s="564"/>
      <c r="B64" s="566"/>
      <c r="C64" s="564"/>
      <c r="D64" s="53" t="s">
        <v>44</v>
      </c>
      <c r="E64" s="146"/>
      <c r="F64" s="68"/>
      <c r="G64" s="68">
        <f t="shared" si="14"/>
        <v>0</v>
      </c>
      <c r="H64" s="163"/>
      <c r="I64" s="55"/>
      <c r="J64" s="55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92">
        <f t="shared" si="10"/>
        <v>0</v>
      </c>
      <c r="AN64" s="127">
        <f t="shared" si="15"/>
        <v>0</v>
      </c>
    </row>
    <row r="65" spans="1:40" ht="12.75" customHeight="1" thickBot="1">
      <c r="A65" s="565"/>
      <c r="B65" s="566"/>
      <c r="C65" s="565"/>
      <c r="D65" s="8" t="s">
        <v>1</v>
      </c>
      <c r="E65" s="143"/>
      <c r="F65" s="20"/>
      <c r="G65" s="20">
        <f t="shared" si="14"/>
        <v>0</v>
      </c>
      <c r="H65" s="164"/>
      <c r="I65" s="9"/>
      <c r="J65" s="9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87">
        <f t="shared" si="10"/>
        <v>0</v>
      </c>
      <c r="AN65" s="128">
        <f t="shared" si="15"/>
        <v>0</v>
      </c>
    </row>
    <row r="66" spans="1:40" ht="12.75" customHeight="1">
      <c r="A66" s="567">
        <v>14</v>
      </c>
      <c r="B66" s="566"/>
      <c r="C66" s="579" t="s">
        <v>48</v>
      </c>
      <c r="D66" s="10" t="s">
        <v>2</v>
      </c>
      <c r="E66" s="144">
        <v>100</v>
      </c>
      <c r="F66" s="19"/>
      <c r="G66" s="19">
        <f t="shared" si="14"/>
        <v>100</v>
      </c>
      <c r="H66" s="165"/>
      <c r="I66" s="5"/>
      <c r="J66" s="5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>
        <v>79</v>
      </c>
      <c r="AG66" s="11"/>
      <c r="AH66" s="11"/>
      <c r="AI66" s="11"/>
      <c r="AJ66" s="11"/>
      <c r="AK66" s="11"/>
      <c r="AL66" s="11"/>
      <c r="AM66" s="88">
        <f t="shared" si="10"/>
        <v>79</v>
      </c>
      <c r="AN66" s="126">
        <f t="shared" si="15"/>
        <v>-21</v>
      </c>
    </row>
    <row r="67" spans="1:40" ht="12.75" customHeight="1">
      <c r="A67" s="566"/>
      <c r="B67" s="566"/>
      <c r="C67" s="580"/>
      <c r="D67" s="53" t="s">
        <v>43</v>
      </c>
      <c r="E67" s="146"/>
      <c r="F67" s="68"/>
      <c r="G67" s="68">
        <f t="shared" si="14"/>
        <v>0</v>
      </c>
      <c r="H67" s="163"/>
      <c r="I67" s="55"/>
      <c r="J67" s="55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92">
        <f t="shared" si="10"/>
        <v>0</v>
      </c>
      <c r="AN67" s="127">
        <f t="shared" si="15"/>
        <v>0</v>
      </c>
    </row>
    <row r="68" spans="1:40" ht="12.75" customHeight="1">
      <c r="A68" s="566"/>
      <c r="B68" s="566"/>
      <c r="C68" s="580"/>
      <c r="D68" s="53" t="s">
        <v>46</v>
      </c>
      <c r="E68" s="146"/>
      <c r="F68" s="68"/>
      <c r="G68" s="68">
        <f t="shared" si="14"/>
        <v>0</v>
      </c>
      <c r="H68" s="163"/>
      <c r="I68" s="55"/>
      <c r="J68" s="55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92">
        <f t="shared" si="10"/>
        <v>0</v>
      </c>
      <c r="AN68" s="127">
        <f t="shared" si="15"/>
        <v>0</v>
      </c>
    </row>
    <row r="69" spans="1:40" ht="12.75" customHeight="1">
      <c r="A69" s="566"/>
      <c r="B69" s="566"/>
      <c r="C69" s="580"/>
      <c r="D69" s="53" t="s">
        <v>44</v>
      </c>
      <c r="E69" s="146">
        <v>100</v>
      </c>
      <c r="F69" s="68"/>
      <c r="G69" s="68">
        <f t="shared" si="14"/>
        <v>100</v>
      </c>
      <c r="H69" s="163"/>
      <c r="I69" s="55"/>
      <c r="J69" s="55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>
        <v>100</v>
      </c>
      <c r="AG69" s="56"/>
      <c r="AH69" s="56"/>
      <c r="AI69" s="56"/>
      <c r="AJ69" s="56"/>
      <c r="AK69" s="56"/>
      <c r="AL69" s="56"/>
      <c r="AM69" s="92">
        <f t="shared" si="10"/>
        <v>100</v>
      </c>
      <c r="AN69" s="127">
        <f t="shared" si="15"/>
        <v>0</v>
      </c>
    </row>
    <row r="70" spans="1:40" ht="12.75" customHeight="1" thickBot="1">
      <c r="A70" s="565"/>
      <c r="B70" s="566"/>
      <c r="C70" s="581"/>
      <c r="D70" s="8" t="s">
        <v>1</v>
      </c>
      <c r="E70" s="143"/>
      <c r="F70" s="20"/>
      <c r="G70" s="20">
        <f t="shared" si="14"/>
        <v>0</v>
      </c>
      <c r="H70" s="164"/>
      <c r="I70" s="9"/>
      <c r="J70" s="9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87">
        <f t="shared" si="10"/>
        <v>0</v>
      </c>
      <c r="AN70" s="130">
        <f t="shared" si="15"/>
        <v>0</v>
      </c>
    </row>
    <row r="71" spans="1:40" ht="12.75" customHeight="1">
      <c r="A71" s="567">
        <v>15</v>
      </c>
      <c r="B71" s="566"/>
      <c r="C71" s="567" t="s">
        <v>52</v>
      </c>
      <c r="D71" s="10" t="s">
        <v>2</v>
      </c>
      <c r="E71" s="145"/>
      <c r="F71" s="21"/>
      <c r="G71" s="21">
        <f t="shared" si="14"/>
        <v>0</v>
      </c>
      <c r="H71" s="169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91">
        <f t="shared" si="10"/>
        <v>0</v>
      </c>
      <c r="AN71" s="129">
        <f t="shared" si="15"/>
        <v>0</v>
      </c>
    </row>
    <row r="72" spans="1:40" ht="12.75" customHeight="1">
      <c r="A72" s="566"/>
      <c r="B72" s="566"/>
      <c r="C72" s="566"/>
      <c r="D72" s="53" t="s">
        <v>43</v>
      </c>
      <c r="E72" s="146">
        <v>100</v>
      </c>
      <c r="F72" s="68"/>
      <c r="G72" s="68">
        <f t="shared" si="14"/>
        <v>100</v>
      </c>
      <c r="H72" s="163"/>
      <c r="I72" s="55"/>
      <c r="J72" s="55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92">
        <f t="shared" si="10"/>
        <v>0</v>
      </c>
      <c r="AN72" s="127">
        <f t="shared" si="15"/>
        <v>-100</v>
      </c>
    </row>
    <row r="73" spans="1:40" ht="12.75" customHeight="1">
      <c r="A73" s="566"/>
      <c r="B73" s="566"/>
      <c r="C73" s="566"/>
      <c r="D73" s="53" t="s">
        <v>46</v>
      </c>
      <c r="E73" s="146">
        <v>100</v>
      </c>
      <c r="F73" s="68"/>
      <c r="G73" s="68">
        <f t="shared" si="14"/>
        <v>100</v>
      </c>
      <c r="H73" s="163"/>
      <c r="I73" s="55"/>
      <c r="J73" s="55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>
        <v>45</v>
      </c>
      <c r="AH73" s="56"/>
      <c r="AI73" s="56"/>
      <c r="AJ73" s="56"/>
      <c r="AK73" s="56"/>
      <c r="AL73" s="56"/>
      <c r="AM73" s="92">
        <f t="shared" si="10"/>
        <v>45</v>
      </c>
      <c r="AN73" s="127">
        <f t="shared" si="15"/>
        <v>-55</v>
      </c>
    </row>
    <row r="74" spans="1:40" ht="12.75" customHeight="1">
      <c r="A74" s="566"/>
      <c r="B74" s="566"/>
      <c r="C74" s="566"/>
      <c r="D74" s="53" t="s">
        <v>44</v>
      </c>
      <c r="E74" s="146"/>
      <c r="F74" s="68"/>
      <c r="G74" s="68">
        <f t="shared" si="14"/>
        <v>0</v>
      </c>
      <c r="H74" s="163"/>
      <c r="I74" s="55"/>
      <c r="J74" s="55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92">
        <f t="shared" si="10"/>
        <v>0</v>
      </c>
      <c r="AN74" s="127">
        <f t="shared" si="15"/>
        <v>0</v>
      </c>
    </row>
    <row r="75" spans="1:40" ht="12.75" customHeight="1" thickBot="1">
      <c r="A75" s="565"/>
      <c r="B75" s="566"/>
      <c r="C75" s="565"/>
      <c r="D75" s="8" t="s">
        <v>1</v>
      </c>
      <c r="E75" s="143"/>
      <c r="F75" s="20"/>
      <c r="G75" s="20">
        <f t="shared" si="14"/>
        <v>0</v>
      </c>
      <c r="H75" s="164"/>
      <c r="I75" s="9"/>
      <c r="J75" s="9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87">
        <f t="shared" si="10"/>
        <v>0</v>
      </c>
      <c r="AN75" s="128">
        <f t="shared" si="15"/>
        <v>0</v>
      </c>
    </row>
    <row r="76" spans="1:40" ht="12.75" customHeight="1">
      <c r="A76" s="567">
        <v>16</v>
      </c>
      <c r="B76" s="566"/>
      <c r="C76" s="580" t="s">
        <v>53</v>
      </c>
      <c r="D76" s="4" t="s">
        <v>2</v>
      </c>
      <c r="E76" s="145"/>
      <c r="F76" s="21"/>
      <c r="G76" s="21">
        <f t="shared" si="14"/>
        <v>0</v>
      </c>
      <c r="H76" s="169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91">
        <f t="shared" si="10"/>
        <v>0</v>
      </c>
      <c r="AN76" s="126">
        <f t="shared" si="15"/>
        <v>0</v>
      </c>
    </row>
    <row r="77" spans="1:40" ht="12.75" customHeight="1">
      <c r="A77" s="566"/>
      <c r="B77" s="566"/>
      <c r="C77" s="580"/>
      <c r="D77" s="53" t="s">
        <v>43</v>
      </c>
      <c r="E77" s="146">
        <v>100</v>
      </c>
      <c r="F77" s="68"/>
      <c r="G77" s="68">
        <f t="shared" si="14"/>
        <v>100</v>
      </c>
      <c r="H77" s="163"/>
      <c r="I77" s="55"/>
      <c r="J77" s="55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92">
        <f t="shared" si="10"/>
        <v>0</v>
      </c>
      <c r="AN77" s="127">
        <f t="shared" si="15"/>
        <v>-100</v>
      </c>
    </row>
    <row r="78" spans="1:40" ht="12.75" customHeight="1">
      <c r="A78" s="566"/>
      <c r="B78" s="566"/>
      <c r="C78" s="580"/>
      <c r="D78" s="53" t="s">
        <v>46</v>
      </c>
      <c r="E78" s="146"/>
      <c r="F78" s="68"/>
      <c r="G78" s="68">
        <f t="shared" si="14"/>
        <v>0</v>
      </c>
      <c r="H78" s="163"/>
      <c r="I78" s="55"/>
      <c r="J78" s="55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92">
        <f t="shared" si="10"/>
        <v>0</v>
      </c>
      <c r="AN78" s="127">
        <f t="shared" si="15"/>
        <v>0</v>
      </c>
    </row>
    <row r="79" spans="1:40" ht="12.75" customHeight="1">
      <c r="A79" s="566"/>
      <c r="B79" s="566"/>
      <c r="C79" s="580"/>
      <c r="D79" s="53" t="s">
        <v>44</v>
      </c>
      <c r="E79" s="146"/>
      <c r="F79" s="68"/>
      <c r="G79" s="68">
        <f t="shared" si="14"/>
        <v>0</v>
      </c>
      <c r="H79" s="163"/>
      <c r="I79" s="55"/>
      <c r="J79" s="55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92">
        <f t="shared" si="10"/>
        <v>0</v>
      </c>
      <c r="AN79" s="127">
        <f t="shared" si="15"/>
        <v>0</v>
      </c>
    </row>
    <row r="80" spans="1:40" ht="12.75" customHeight="1" thickBot="1">
      <c r="A80" s="565"/>
      <c r="B80" s="565"/>
      <c r="C80" s="581"/>
      <c r="D80" s="8" t="s">
        <v>1</v>
      </c>
      <c r="E80" s="143"/>
      <c r="F80" s="20"/>
      <c r="G80" s="20">
        <f t="shared" si="14"/>
        <v>0</v>
      </c>
      <c r="H80" s="164"/>
      <c r="I80" s="9"/>
      <c r="J80" s="9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87">
        <f t="shared" si="10"/>
        <v>0</v>
      </c>
      <c r="AN80" s="128">
        <f t="shared" si="15"/>
        <v>0</v>
      </c>
    </row>
    <row r="81" spans="1:40" s="38" customFormat="1" ht="23.25" customHeight="1" thickBot="1">
      <c r="A81" s="574" t="s">
        <v>122</v>
      </c>
      <c r="B81" s="575"/>
      <c r="C81" s="575"/>
      <c r="D81" s="576"/>
      <c r="E81" s="137">
        <f>SUM(E61:E80)</f>
        <v>800</v>
      </c>
      <c r="F81" s="137">
        <f t="shared" ref="F81:AN81" si="16">SUM(F61:F80)</f>
        <v>0</v>
      </c>
      <c r="G81" s="137">
        <f t="shared" si="16"/>
        <v>800</v>
      </c>
      <c r="H81" s="137">
        <f t="shared" si="16"/>
        <v>0</v>
      </c>
      <c r="I81" s="137">
        <f t="shared" si="16"/>
        <v>0</v>
      </c>
      <c r="J81" s="137">
        <f t="shared" si="16"/>
        <v>0</v>
      </c>
      <c r="K81" s="137">
        <f t="shared" si="16"/>
        <v>0</v>
      </c>
      <c r="L81" s="137">
        <f t="shared" si="16"/>
        <v>0</v>
      </c>
      <c r="M81" s="137">
        <f t="shared" si="16"/>
        <v>0</v>
      </c>
      <c r="N81" s="137">
        <f t="shared" si="16"/>
        <v>0</v>
      </c>
      <c r="O81" s="137">
        <f t="shared" si="16"/>
        <v>0</v>
      </c>
      <c r="P81" s="137">
        <f t="shared" si="16"/>
        <v>0</v>
      </c>
      <c r="Q81" s="137">
        <f t="shared" si="16"/>
        <v>0</v>
      </c>
      <c r="R81" s="137">
        <f t="shared" si="16"/>
        <v>0</v>
      </c>
      <c r="S81" s="137">
        <f t="shared" si="16"/>
        <v>0</v>
      </c>
      <c r="T81" s="137">
        <f t="shared" si="16"/>
        <v>0</v>
      </c>
      <c r="U81" s="137">
        <f t="shared" si="16"/>
        <v>0</v>
      </c>
      <c r="V81" s="137">
        <f t="shared" si="16"/>
        <v>0</v>
      </c>
      <c r="W81" s="137">
        <f t="shared" si="16"/>
        <v>0</v>
      </c>
      <c r="X81" s="137">
        <f t="shared" si="16"/>
        <v>0</v>
      </c>
      <c r="Y81" s="137">
        <f t="shared" si="16"/>
        <v>0</v>
      </c>
      <c r="Z81" s="137">
        <f t="shared" si="16"/>
        <v>0</v>
      </c>
      <c r="AA81" s="137">
        <f t="shared" si="16"/>
        <v>0</v>
      </c>
      <c r="AB81" s="137">
        <f t="shared" si="16"/>
        <v>0</v>
      </c>
      <c r="AC81" s="137">
        <f t="shared" si="16"/>
        <v>0</v>
      </c>
      <c r="AD81" s="137">
        <f t="shared" si="16"/>
        <v>0</v>
      </c>
      <c r="AE81" s="137">
        <f t="shared" si="16"/>
        <v>0</v>
      </c>
      <c r="AF81" s="137">
        <f t="shared" si="16"/>
        <v>179</v>
      </c>
      <c r="AG81" s="137">
        <f t="shared" si="16"/>
        <v>45</v>
      </c>
      <c r="AH81" s="137">
        <f t="shared" si="16"/>
        <v>0</v>
      </c>
      <c r="AI81" s="137">
        <f t="shared" si="16"/>
        <v>0</v>
      </c>
      <c r="AJ81" s="137">
        <f t="shared" si="16"/>
        <v>0</v>
      </c>
      <c r="AK81" s="137">
        <f t="shared" si="16"/>
        <v>0</v>
      </c>
      <c r="AL81" s="137">
        <f t="shared" si="16"/>
        <v>0</v>
      </c>
      <c r="AM81" s="137">
        <f t="shared" si="16"/>
        <v>224</v>
      </c>
      <c r="AN81" s="137">
        <f t="shared" si="16"/>
        <v>-576</v>
      </c>
    </row>
    <row r="82" spans="1:40" ht="13.5" thickBot="1">
      <c r="A82" s="582">
        <v>17</v>
      </c>
      <c r="B82" s="567" t="s">
        <v>45</v>
      </c>
      <c r="C82" s="582" t="s">
        <v>20</v>
      </c>
      <c r="D82" s="10" t="s">
        <v>21</v>
      </c>
      <c r="E82" s="145">
        <v>3024</v>
      </c>
      <c r="F82" s="40"/>
      <c r="G82" s="40">
        <f t="shared" ref="G82:G84" si="17">E82+F82</f>
        <v>3024</v>
      </c>
      <c r="H82" s="10"/>
      <c r="I82" s="22"/>
      <c r="J82" s="22"/>
      <c r="K82" s="41"/>
      <c r="L82" s="41"/>
      <c r="M82" s="41">
        <v>960</v>
      </c>
      <c r="N82" s="41"/>
      <c r="O82" s="41"/>
      <c r="P82" s="41"/>
      <c r="Q82" s="41"/>
      <c r="R82" s="41"/>
      <c r="S82" s="41">
        <v>960</v>
      </c>
      <c r="T82" s="41"/>
      <c r="U82" s="41"/>
      <c r="V82" s="41">
        <v>480</v>
      </c>
      <c r="W82" s="41"/>
      <c r="X82" s="41"/>
      <c r="Y82" s="41">
        <v>720</v>
      </c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91">
        <f t="shared" si="10"/>
        <v>3120</v>
      </c>
      <c r="AN82" s="126">
        <f t="shared" ref="AN82:AN119" si="18">AM82-G82</f>
        <v>96</v>
      </c>
    </row>
    <row r="83" spans="1:40" ht="13.5" thickBot="1">
      <c r="A83" s="582"/>
      <c r="B83" s="566"/>
      <c r="C83" s="582"/>
      <c r="D83" s="8" t="s">
        <v>29</v>
      </c>
      <c r="E83" s="148"/>
      <c r="F83" s="42"/>
      <c r="G83" s="42">
        <f t="shared" si="17"/>
        <v>0</v>
      </c>
      <c r="H83" s="8"/>
      <c r="I83" s="23"/>
      <c r="J83" s="2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87">
        <f t="shared" si="10"/>
        <v>0</v>
      </c>
      <c r="AN83" s="130">
        <f t="shared" si="18"/>
        <v>0</v>
      </c>
    </row>
    <row r="84" spans="1:40" ht="13.5" thickBot="1">
      <c r="A84" s="176">
        <v>18</v>
      </c>
      <c r="B84" s="566"/>
      <c r="C84" s="182" t="s">
        <v>65</v>
      </c>
      <c r="D84" s="157" t="s">
        <v>21</v>
      </c>
      <c r="E84" s="204">
        <v>0</v>
      </c>
      <c r="F84" s="205"/>
      <c r="G84" s="205">
        <f t="shared" si="17"/>
        <v>0</v>
      </c>
      <c r="H84" s="206"/>
      <c r="I84" s="207"/>
      <c r="J84" s="207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9">
        <f t="shared" si="10"/>
        <v>0</v>
      </c>
      <c r="AN84" s="210">
        <f t="shared" si="18"/>
        <v>0</v>
      </c>
    </row>
    <row r="85" spans="1:40" ht="24" customHeight="1" thickBot="1">
      <c r="A85" s="568" t="s">
        <v>135</v>
      </c>
      <c r="B85" s="569"/>
      <c r="C85" s="569"/>
      <c r="D85" s="570"/>
      <c r="E85" s="211">
        <f>SUM(E82:E84)</f>
        <v>3024</v>
      </c>
      <c r="F85" s="211">
        <f t="shared" ref="F85:AN85" si="19">SUM(F82:F84)</f>
        <v>0</v>
      </c>
      <c r="G85" s="211">
        <f t="shared" si="19"/>
        <v>3024</v>
      </c>
      <c r="H85" s="211">
        <f t="shared" si="19"/>
        <v>0</v>
      </c>
      <c r="I85" s="211">
        <f t="shared" si="19"/>
        <v>0</v>
      </c>
      <c r="J85" s="211">
        <f t="shared" si="19"/>
        <v>0</v>
      </c>
      <c r="K85" s="211">
        <f t="shared" si="19"/>
        <v>0</v>
      </c>
      <c r="L85" s="211">
        <f t="shared" si="19"/>
        <v>0</v>
      </c>
      <c r="M85" s="211">
        <f t="shared" si="19"/>
        <v>960</v>
      </c>
      <c r="N85" s="211">
        <f t="shared" si="19"/>
        <v>0</v>
      </c>
      <c r="O85" s="211">
        <f t="shared" si="19"/>
        <v>0</v>
      </c>
      <c r="P85" s="211">
        <f t="shared" si="19"/>
        <v>0</v>
      </c>
      <c r="Q85" s="211">
        <f t="shared" si="19"/>
        <v>0</v>
      </c>
      <c r="R85" s="211">
        <f t="shared" si="19"/>
        <v>0</v>
      </c>
      <c r="S85" s="211">
        <f t="shared" si="19"/>
        <v>960</v>
      </c>
      <c r="T85" s="211">
        <f t="shared" si="19"/>
        <v>0</v>
      </c>
      <c r="U85" s="211">
        <f t="shared" si="19"/>
        <v>0</v>
      </c>
      <c r="V85" s="211">
        <f t="shared" si="19"/>
        <v>480</v>
      </c>
      <c r="W85" s="211">
        <f t="shared" si="19"/>
        <v>0</v>
      </c>
      <c r="X85" s="211">
        <f t="shared" si="19"/>
        <v>0</v>
      </c>
      <c r="Y85" s="211">
        <f t="shared" si="19"/>
        <v>720</v>
      </c>
      <c r="Z85" s="211">
        <f t="shared" si="19"/>
        <v>0</v>
      </c>
      <c r="AA85" s="211">
        <f t="shared" si="19"/>
        <v>0</v>
      </c>
      <c r="AB85" s="211">
        <f t="shared" si="19"/>
        <v>0</v>
      </c>
      <c r="AC85" s="211">
        <f t="shared" si="19"/>
        <v>0</v>
      </c>
      <c r="AD85" s="211">
        <f t="shared" si="19"/>
        <v>0</v>
      </c>
      <c r="AE85" s="211">
        <f t="shared" si="19"/>
        <v>0</v>
      </c>
      <c r="AF85" s="211">
        <f t="shared" si="19"/>
        <v>0</v>
      </c>
      <c r="AG85" s="211">
        <f t="shared" si="19"/>
        <v>0</v>
      </c>
      <c r="AH85" s="211">
        <f t="shared" si="19"/>
        <v>0</v>
      </c>
      <c r="AI85" s="211">
        <f t="shared" si="19"/>
        <v>0</v>
      </c>
      <c r="AJ85" s="211">
        <f t="shared" si="19"/>
        <v>0</v>
      </c>
      <c r="AK85" s="211">
        <f t="shared" si="19"/>
        <v>0</v>
      </c>
      <c r="AL85" s="211">
        <f t="shared" si="19"/>
        <v>0</v>
      </c>
      <c r="AM85" s="211">
        <f t="shared" si="19"/>
        <v>3120</v>
      </c>
      <c r="AN85" s="211">
        <f t="shared" si="19"/>
        <v>96</v>
      </c>
    </row>
    <row r="86" spans="1:40">
      <c r="A86" s="566">
        <v>19</v>
      </c>
      <c r="B86" s="583" t="s">
        <v>61</v>
      </c>
      <c r="C86" s="177" t="s">
        <v>61</v>
      </c>
      <c r="D86" s="77" t="s">
        <v>62</v>
      </c>
      <c r="E86" s="150"/>
      <c r="F86" s="76"/>
      <c r="G86" s="76">
        <f t="shared" ref="G86:G106" si="20">E86+F86</f>
        <v>0</v>
      </c>
      <c r="H86" s="4">
        <v>2</v>
      </c>
      <c r="I86" s="77"/>
      <c r="J86" s="77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88">
        <f t="shared" si="10"/>
        <v>2</v>
      </c>
      <c r="AN86" s="126">
        <f t="shared" si="18"/>
        <v>2</v>
      </c>
    </row>
    <row r="87" spans="1:40">
      <c r="A87" s="564"/>
      <c r="B87" s="583"/>
      <c r="C87" s="162" t="s">
        <v>73</v>
      </c>
      <c r="D87" s="59" t="s">
        <v>63</v>
      </c>
      <c r="E87" s="151"/>
      <c r="F87" s="58"/>
      <c r="G87" s="58">
        <f t="shared" si="20"/>
        <v>0</v>
      </c>
      <c r="H87" s="53">
        <v>2</v>
      </c>
      <c r="I87" s="59"/>
      <c r="J87" s="59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92">
        <f t="shared" si="10"/>
        <v>2</v>
      </c>
      <c r="AN87" s="127">
        <f t="shared" si="18"/>
        <v>2</v>
      </c>
    </row>
    <row r="88" spans="1:40" ht="13.5" thickBot="1">
      <c r="A88" s="565"/>
      <c r="B88" s="583"/>
      <c r="C88" s="161"/>
      <c r="D88" s="23" t="s">
        <v>64</v>
      </c>
      <c r="E88" s="148"/>
      <c r="F88" s="42"/>
      <c r="G88" s="42">
        <f t="shared" si="20"/>
        <v>0</v>
      </c>
      <c r="H88" s="8"/>
      <c r="I88" s="23"/>
      <c r="J88" s="2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87">
        <f t="shared" si="10"/>
        <v>0</v>
      </c>
      <c r="AN88" s="130">
        <f t="shared" si="18"/>
        <v>0</v>
      </c>
    </row>
    <row r="89" spans="1:40">
      <c r="A89" s="567">
        <v>20</v>
      </c>
      <c r="B89" s="583"/>
      <c r="C89" s="162" t="s">
        <v>61</v>
      </c>
      <c r="D89" s="22" t="s">
        <v>68</v>
      </c>
      <c r="E89" s="152"/>
      <c r="F89" s="62"/>
      <c r="G89" s="62">
        <f t="shared" si="20"/>
        <v>0</v>
      </c>
      <c r="H89" s="61"/>
      <c r="I89" s="63"/>
      <c r="J89" s="63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94">
        <f t="shared" si="10"/>
        <v>0</v>
      </c>
      <c r="AN89" s="129">
        <f t="shared" si="18"/>
        <v>0</v>
      </c>
    </row>
    <row r="90" spans="1:40">
      <c r="A90" s="564"/>
      <c r="B90" s="583"/>
      <c r="C90" s="162" t="s">
        <v>74</v>
      </c>
      <c r="D90" s="59" t="s">
        <v>69</v>
      </c>
      <c r="E90" s="152"/>
      <c r="F90" s="62"/>
      <c r="G90" s="62">
        <f t="shared" si="20"/>
        <v>0</v>
      </c>
      <c r="H90" s="61"/>
      <c r="I90" s="63"/>
      <c r="J90" s="63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94">
        <f t="shared" si="10"/>
        <v>0</v>
      </c>
      <c r="AN90" s="127">
        <f t="shared" si="18"/>
        <v>0</v>
      </c>
    </row>
    <row r="91" spans="1:40">
      <c r="A91" s="564"/>
      <c r="B91" s="583"/>
      <c r="C91" s="162"/>
      <c r="D91" s="59" t="s">
        <v>70</v>
      </c>
      <c r="E91" s="152"/>
      <c r="F91" s="62"/>
      <c r="G91" s="62">
        <f t="shared" si="20"/>
        <v>0</v>
      </c>
      <c r="H91" s="61"/>
      <c r="I91" s="63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94">
        <f t="shared" si="10"/>
        <v>0</v>
      </c>
      <c r="AN91" s="127">
        <f t="shared" si="18"/>
        <v>0</v>
      </c>
    </row>
    <row r="92" spans="1:40" ht="13.5" thickBot="1">
      <c r="A92" s="565"/>
      <c r="B92" s="583"/>
      <c r="C92" s="161"/>
      <c r="D92" s="23" t="s">
        <v>71</v>
      </c>
      <c r="E92" s="148"/>
      <c r="F92" s="42"/>
      <c r="G92" s="42">
        <f t="shared" si="20"/>
        <v>0</v>
      </c>
      <c r="H92" s="8"/>
      <c r="I92" s="23"/>
      <c r="J92" s="2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87">
        <f t="shared" si="10"/>
        <v>0</v>
      </c>
      <c r="AN92" s="128">
        <f t="shared" si="18"/>
        <v>0</v>
      </c>
    </row>
    <row r="93" spans="1:40">
      <c r="A93" s="168"/>
      <c r="B93" s="583"/>
      <c r="C93" s="168" t="s">
        <v>95</v>
      </c>
      <c r="D93" s="22" t="s">
        <v>97</v>
      </c>
      <c r="E93" s="153">
        <v>22</v>
      </c>
      <c r="F93" s="40"/>
      <c r="G93" s="40">
        <f t="shared" si="20"/>
        <v>22</v>
      </c>
      <c r="H93" s="10">
        <v>22</v>
      </c>
      <c r="I93" s="22"/>
      <c r="J93" s="22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91">
        <f t="shared" si="10"/>
        <v>22</v>
      </c>
      <c r="AN93" s="129">
        <f t="shared" si="18"/>
        <v>0</v>
      </c>
    </row>
    <row r="94" spans="1:40" ht="13.5" thickBot="1">
      <c r="A94" s="161"/>
      <c r="B94" s="583"/>
      <c r="C94" s="161" t="s">
        <v>96</v>
      </c>
      <c r="D94" s="23" t="s">
        <v>98</v>
      </c>
      <c r="E94" s="148">
        <v>26</v>
      </c>
      <c r="F94" s="42"/>
      <c r="G94" s="42">
        <f t="shared" si="20"/>
        <v>26</v>
      </c>
      <c r="H94" s="8">
        <v>26</v>
      </c>
      <c r="I94" s="23"/>
      <c r="J94" s="2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87">
        <f t="shared" si="10"/>
        <v>26</v>
      </c>
      <c r="AN94" s="128">
        <f t="shared" si="18"/>
        <v>0</v>
      </c>
    </row>
    <row r="95" spans="1:40">
      <c r="A95" s="168"/>
      <c r="B95" s="583"/>
      <c r="C95" s="199" t="s">
        <v>95</v>
      </c>
      <c r="D95" s="22" t="s">
        <v>105</v>
      </c>
      <c r="E95" s="153">
        <v>0</v>
      </c>
      <c r="F95" s="40">
        <v>2</v>
      </c>
      <c r="G95" s="40">
        <f t="shared" si="20"/>
        <v>2</v>
      </c>
      <c r="H95" s="10"/>
      <c r="I95" s="22"/>
      <c r="J95" s="22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>
        <v>2</v>
      </c>
      <c r="AG95" s="41"/>
      <c r="AH95" s="41"/>
      <c r="AI95" s="41"/>
      <c r="AJ95" s="41"/>
      <c r="AK95" s="41"/>
      <c r="AL95" s="41"/>
      <c r="AM95" s="91">
        <f t="shared" si="10"/>
        <v>2</v>
      </c>
      <c r="AN95" s="129">
        <f t="shared" si="18"/>
        <v>0</v>
      </c>
    </row>
    <row r="96" spans="1:40">
      <c r="A96" s="168"/>
      <c r="B96" s="583"/>
      <c r="C96" s="192"/>
      <c r="D96" s="59" t="s">
        <v>106</v>
      </c>
      <c r="E96" s="151">
        <v>0</v>
      </c>
      <c r="F96" s="58">
        <v>56</v>
      </c>
      <c r="G96" s="58">
        <f t="shared" si="20"/>
        <v>56</v>
      </c>
      <c r="H96" s="53"/>
      <c r="I96" s="59"/>
      <c r="J96" s="59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>
        <v>56</v>
      </c>
      <c r="AI96" s="60"/>
      <c r="AJ96" s="60"/>
      <c r="AK96" s="60"/>
      <c r="AL96" s="60"/>
      <c r="AM96" s="92">
        <f t="shared" si="10"/>
        <v>56</v>
      </c>
      <c r="AN96" s="127">
        <f t="shared" si="18"/>
        <v>0</v>
      </c>
    </row>
    <row r="97" spans="1:40">
      <c r="A97" s="168"/>
      <c r="B97" s="583"/>
      <c r="C97" s="192"/>
      <c r="D97" s="59" t="s">
        <v>107</v>
      </c>
      <c r="E97" s="151">
        <v>0</v>
      </c>
      <c r="F97" s="58">
        <v>16</v>
      </c>
      <c r="G97" s="58">
        <f t="shared" si="20"/>
        <v>16</v>
      </c>
      <c r="H97" s="53"/>
      <c r="I97" s="59"/>
      <c r="J97" s="59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>
        <v>16</v>
      </c>
      <c r="AD97" s="60"/>
      <c r="AE97" s="60"/>
      <c r="AF97" s="60"/>
      <c r="AG97" s="60"/>
      <c r="AH97" s="60"/>
      <c r="AI97" s="60"/>
      <c r="AJ97" s="60"/>
      <c r="AK97" s="60"/>
      <c r="AL97" s="60"/>
      <c r="AM97" s="92">
        <f t="shared" si="10"/>
        <v>16</v>
      </c>
      <c r="AN97" s="127">
        <f t="shared" si="18"/>
        <v>0</v>
      </c>
    </row>
    <row r="98" spans="1:40" ht="13.5" thickBot="1">
      <c r="A98" s="168"/>
      <c r="B98" s="583"/>
      <c r="C98" s="193"/>
      <c r="D98" s="23" t="s">
        <v>108</v>
      </c>
      <c r="E98" s="148">
        <v>0</v>
      </c>
      <c r="F98" s="42">
        <v>4</v>
      </c>
      <c r="G98" s="42">
        <f t="shared" si="20"/>
        <v>4</v>
      </c>
      <c r="H98" s="8"/>
      <c r="I98" s="23"/>
      <c r="J98" s="2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>
        <v>4</v>
      </c>
      <c r="AH98" s="43"/>
      <c r="AI98" s="43"/>
      <c r="AJ98" s="43"/>
      <c r="AK98" s="43"/>
      <c r="AL98" s="43"/>
      <c r="AM98" s="87">
        <f t="shared" si="10"/>
        <v>4</v>
      </c>
      <c r="AN98" s="128">
        <f t="shared" si="18"/>
        <v>0</v>
      </c>
    </row>
    <row r="99" spans="1:40">
      <c r="A99" s="169"/>
      <c r="B99" s="583"/>
      <c r="C99" s="169" t="s">
        <v>112</v>
      </c>
      <c r="D99" s="22" t="s">
        <v>113</v>
      </c>
      <c r="E99" s="153">
        <v>0</v>
      </c>
      <c r="F99" s="40">
        <v>1</v>
      </c>
      <c r="G99" s="40">
        <f t="shared" si="20"/>
        <v>1</v>
      </c>
      <c r="H99" s="10"/>
      <c r="I99" s="22"/>
      <c r="J99" s="22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>
        <v>1</v>
      </c>
      <c r="AD99" s="41"/>
      <c r="AE99" s="41"/>
      <c r="AF99" s="41"/>
      <c r="AG99" s="41"/>
      <c r="AH99" s="41"/>
      <c r="AI99" s="41"/>
      <c r="AJ99" s="41"/>
      <c r="AK99" s="41"/>
      <c r="AL99" s="41"/>
      <c r="AM99" s="91">
        <f>SUM(H99:AL99)</f>
        <v>1</v>
      </c>
      <c r="AN99" s="129">
        <f t="shared" si="18"/>
        <v>0</v>
      </c>
    </row>
    <row r="100" spans="1:40" ht="13.5" thickBot="1">
      <c r="A100" s="164"/>
      <c r="B100" s="583"/>
      <c r="C100" s="164"/>
      <c r="D100" s="23" t="s">
        <v>114</v>
      </c>
      <c r="E100" s="148">
        <v>0</v>
      </c>
      <c r="F100" s="42">
        <v>1</v>
      </c>
      <c r="G100" s="42">
        <f t="shared" si="20"/>
        <v>1</v>
      </c>
      <c r="H100" s="8"/>
      <c r="I100" s="23"/>
      <c r="J100" s="2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>
        <v>1</v>
      </c>
      <c r="AD100" s="43"/>
      <c r="AE100" s="43"/>
      <c r="AF100" s="43"/>
      <c r="AG100" s="43"/>
      <c r="AH100" s="43"/>
      <c r="AI100" s="43"/>
      <c r="AJ100" s="43"/>
      <c r="AK100" s="43"/>
      <c r="AL100" s="43"/>
      <c r="AM100" s="87">
        <f>SUM(H100:AL100)</f>
        <v>1</v>
      </c>
      <c r="AN100" s="128">
        <f t="shared" si="18"/>
        <v>0</v>
      </c>
    </row>
    <row r="101" spans="1:40">
      <c r="A101" s="183"/>
      <c r="B101" s="583"/>
      <c r="C101" s="178" t="s">
        <v>127</v>
      </c>
      <c r="D101" s="184" t="s">
        <v>128</v>
      </c>
      <c r="E101" s="153">
        <v>0</v>
      </c>
      <c r="F101" s="40"/>
      <c r="G101" s="40">
        <f t="shared" si="20"/>
        <v>0</v>
      </c>
      <c r="H101" s="10"/>
      <c r="I101" s="22"/>
      <c r="J101" s="22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91">
        <f t="shared" ref="AM101:AM106" si="21">SUM(H101:AL101)</f>
        <v>0</v>
      </c>
      <c r="AN101" s="129">
        <f t="shared" si="18"/>
        <v>0</v>
      </c>
    </row>
    <row r="102" spans="1:40" ht="13.5" thickBot="1">
      <c r="A102" s="139"/>
      <c r="B102" s="583"/>
      <c r="C102" s="179"/>
      <c r="D102" s="187" t="s">
        <v>129</v>
      </c>
      <c r="E102" s="148">
        <v>0</v>
      </c>
      <c r="F102" s="42"/>
      <c r="G102" s="42">
        <f t="shared" si="20"/>
        <v>0</v>
      </c>
      <c r="H102" s="8"/>
      <c r="I102" s="23"/>
      <c r="J102" s="2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87">
        <f t="shared" si="21"/>
        <v>0</v>
      </c>
      <c r="AN102" s="128">
        <f t="shared" si="18"/>
        <v>0</v>
      </c>
    </row>
    <row r="103" spans="1:40">
      <c r="A103" s="139"/>
      <c r="B103" s="583"/>
      <c r="C103" s="180" t="s">
        <v>130</v>
      </c>
      <c r="D103" s="186" t="s">
        <v>131</v>
      </c>
      <c r="E103" s="150">
        <v>0</v>
      </c>
      <c r="F103" s="76"/>
      <c r="G103" s="76">
        <f t="shared" si="20"/>
        <v>0</v>
      </c>
      <c r="H103" s="4"/>
      <c r="I103" s="77"/>
      <c r="J103" s="77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88">
        <f t="shared" si="21"/>
        <v>0</v>
      </c>
      <c r="AN103" s="126">
        <f t="shared" si="18"/>
        <v>0</v>
      </c>
    </row>
    <row r="104" spans="1:40">
      <c r="A104" s="139"/>
      <c r="B104" s="583"/>
      <c r="C104" s="181"/>
      <c r="D104" s="185" t="s">
        <v>132</v>
      </c>
      <c r="E104" s="151">
        <v>0</v>
      </c>
      <c r="F104" s="58"/>
      <c r="G104" s="58">
        <f t="shared" si="20"/>
        <v>0</v>
      </c>
      <c r="H104" s="53"/>
      <c r="I104" s="59"/>
      <c r="J104" s="59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92">
        <f t="shared" si="21"/>
        <v>0</v>
      </c>
      <c r="AN104" s="127">
        <f t="shared" si="18"/>
        <v>0</v>
      </c>
    </row>
    <row r="105" spans="1:40">
      <c r="A105" s="139"/>
      <c r="B105" s="583"/>
      <c r="C105" s="181"/>
      <c r="D105" s="185" t="s">
        <v>133</v>
      </c>
      <c r="E105" s="151">
        <v>0</v>
      </c>
      <c r="F105" s="58"/>
      <c r="G105" s="58">
        <f t="shared" si="20"/>
        <v>0</v>
      </c>
      <c r="H105" s="53"/>
      <c r="I105" s="59"/>
      <c r="J105" s="59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92">
        <f t="shared" si="21"/>
        <v>0</v>
      </c>
      <c r="AN105" s="127">
        <f t="shared" si="18"/>
        <v>0</v>
      </c>
    </row>
    <row r="106" spans="1:40" ht="13.5" thickBot="1">
      <c r="A106" s="50"/>
      <c r="B106" s="583"/>
      <c r="C106" s="179"/>
      <c r="D106" s="188" t="s">
        <v>134</v>
      </c>
      <c r="E106" s="152">
        <v>0</v>
      </c>
      <c r="F106" s="62"/>
      <c r="G106" s="62">
        <f t="shared" si="20"/>
        <v>0</v>
      </c>
      <c r="H106" s="61"/>
      <c r="I106" s="63"/>
      <c r="J106" s="63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94">
        <f t="shared" si="21"/>
        <v>0</v>
      </c>
      <c r="AN106" s="130">
        <f t="shared" si="18"/>
        <v>0</v>
      </c>
    </row>
    <row r="107" spans="1:40" ht="24" customHeight="1" thickBot="1">
      <c r="A107" s="568" t="s">
        <v>123</v>
      </c>
      <c r="B107" s="569"/>
      <c r="C107" s="569"/>
      <c r="D107" s="570"/>
      <c r="E107" s="212">
        <f>SUM(E86:E106)</f>
        <v>48</v>
      </c>
      <c r="F107" s="212">
        <f t="shared" ref="F107:AN107" si="22">SUM(F86:F106)</f>
        <v>80</v>
      </c>
      <c r="G107" s="212">
        <f t="shared" si="22"/>
        <v>128</v>
      </c>
      <c r="H107" s="212">
        <f t="shared" si="22"/>
        <v>52</v>
      </c>
      <c r="I107" s="212">
        <f t="shared" si="22"/>
        <v>0</v>
      </c>
      <c r="J107" s="212">
        <f t="shared" si="22"/>
        <v>0</v>
      </c>
      <c r="K107" s="212">
        <f t="shared" si="22"/>
        <v>0</v>
      </c>
      <c r="L107" s="212">
        <f t="shared" si="22"/>
        <v>0</v>
      </c>
      <c r="M107" s="212">
        <f t="shared" si="22"/>
        <v>0</v>
      </c>
      <c r="N107" s="212">
        <f t="shared" si="22"/>
        <v>0</v>
      </c>
      <c r="O107" s="212">
        <f t="shared" si="22"/>
        <v>0</v>
      </c>
      <c r="P107" s="212">
        <f t="shared" si="22"/>
        <v>0</v>
      </c>
      <c r="Q107" s="212">
        <f t="shared" si="22"/>
        <v>0</v>
      </c>
      <c r="R107" s="212">
        <f t="shared" si="22"/>
        <v>0</v>
      </c>
      <c r="S107" s="212">
        <f t="shared" si="22"/>
        <v>0</v>
      </c>
      <c r="T107" s="212">
        <f t="shared" si="22"/>
        <v>0</v>
      </c>
      <c r="U107" s="212">
        <f t="shared" si="22"/>
        <v>0</v>
      </c>
      <c r="V107" s="212">
        <f t="shared" si="22"/>
        <v>0</v>
      </c>
      <c r="W107" s="212">
        <f t="shared" si="22"/>
        <v>0</v>
      </c>
      <c r="X107" s="212">
        <f t="shared" si="22"/>
        <v>0</v>
      </c>
      <c r="Y107" s="212">
        <f t="shared" si="22"/>
        <v>0</v>
      </c>
      <c r="Z107" s="212">
        <f t="shared" si="22"/>
        <v>0</v>
      </c>
      <c r="AA107" s="212">
        <f t="shared" si="22"/>
        <v>0</v>
      </c>
      <c r="AB107" s="212">
        <f t="shared" si="22"/>
        <v>0</v>
      </c>
      <c r="AC107" s="212">
        <f t="shared" si="22"/>
        <v>18</v>
      </c>
      <c r="AD107" s="212">
        <f t="shared" si="22"/>
        <v>0</v>
      </c>
      <c r="AE107" s="212">
        <f t="shared" si="22"/>
        <v>0</v>
      </c>
      <c r="AF107" s="212">
        <f t="shared" si="22"/>
        <v>2</v>
      </c>
      <c r="AG107" s="212">
        <f t="shared" si="22"/>
        <v>4</v>
      </c>
      <c r="AH107" s="212">
        <f t="shared" si="22"/>
        <v>56</v>
      </c>
      <c r="AI107" s="212">
        <f t="shared" si="22"/>
        <v>0</v>
      </c>
      <c r="AJ107" s="212">
        <f t="shared" si="22"/>
        <v>0</v>
      </c>
      <c r="AK107" s="212">
        <f t="shared" si="22"/>
        <v>0</v>
      </c>
      <c r="AL107" s="212">
        <f t="shared" si="22"/>
        <v>0</v>
      </c>
      <c r="AM107" s="212">
        <f t="shared" si="22"/>
        <v>132</v>
      </c>
      <c r="AN107" s="212">
        <f t="shared" si="22"/>
        <v>4</v>
      </c>
    </row>
    <row r="108" spans="1:40">
      <c r="A108" s="571">
        <v>21</v>
      </c>
      <c r="B108" s="567" t="s">
        <v>119</v>
      </c>
      <c r="C108" s="169" t="s">
        <v>78</v>
      </c>
      <c r="D108" s="22" t="s">
        <v>75</v>
      </c>
      <c r="E108" s="153">
        <v>0</v>
      </c>
      <c r="F108" s="40">
        <v>2</v>
      </c>
      <c r="G108" s="40">
        <f t="shared" ref="G108:G109" si="23">E108+F108</f>
        <v>2</v>
      </c>
      <c r="H108" s="10"/>
      <c r="I108" s="22"/>
      <c r="J108" s="22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>
        <v>2</v>
      </c>
      <c r="AD108" s="41"/>
      <c r="AE108" s="41"/>
      <c r="AF108" s="41"/>
      <c r="AG108" s="41"/>
      <c r="AH108" s="41"/>
      <c r="AI108" s="41"/>
      <c r="AJ108" s="41"/>
      <c r="AK108" s="41"/>
      <c r="AL108" s="41"/>
      <c r="AM108" s="91">
        <f t="shared" si="10"/>
        <v>2</v>
      </c>
      <c r="AN108" s="129">
        <f t="shared" si="18"/>
        <v>0</v>
      </c>
    </row>
    <row r="109" spans="1:40" ht="13.5" thickBot="1">
      <c r="A109" s="573"/>
      <c r="B109" s="565"/>
      <c r="C109" s="164" t="s">
        <v>79</v>
      </c>
      <c r="D109" s="23" t="s">
        <v>75</v>
      </c>
      <c r="E109" s="148">
        <v>0</v>
      </c>
      <c r="F109" s="42"/>
      <c r="G109" s="42">
        <f t="shared" si="23"/>
        <v>0</v>
      </c>
      <c r="H109" s="8"/>
      <c r="I109" s="23"/>
      <c r="J109" s="2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87">
        <f t="shared" si="10"/>
        <v>0</v>
      </c>
      <c r="AN109" s="128">
        <f t="shared" si="18"/>
        <v>0</v>
      </c>
    </row>
    <row r="110" spans="1:40" ht="21.75" customHeight="1" thickBot="1">
      <c r="A110" s="568" t="s">
        <v>124</v>
      </c>
      <c r="B110" s="569"/>
      <c r="C110" s="569"/>
      <c r="D110" s="570"/>
      <c r="E110" s="212">
        <f>SUM(E108:E109)</f>
        <v>0</v>
      </c>
      <c r="F110" s="212">
        <f t="shared" ref="F110:AN110" si="24">SUM(F108:F109)</f>
        <v>2</v>
      </c>
      <c r="G110" s="212">
        <f t="shared" si="24"/>
        <v>2</v>
      </c>
      <c r="H110" s="212">
        <f t="shared" si="24"/>
        <v>0</v>
      </c>
      <c r="I110" s="212">
        <f t="shared" si="24"/>
        <v>0</v>
      </c>
      <c r="J110" s="212">
        <f t="shared" si="24"/>
        <v>0</v>
      </c>
      <c r="K110" s="212">
        <f t="shared" si="24"/>
        <v>0</v>
      </c>
      <c r="L110" s="212">
        <f t="shared" si="24"/>
        <v>0</v>
      </c>
      <c r="M110" s="212">
        <f t="shared" si="24"/>
        <v>0</v>
      </c>
      <c r="N110" s="212">
        <f t="shared" si="24"/>
        <v>0</v>
      </c>
      <c r="O110" s="212">
        <f t="shared" si="24"/>
        <v>0</v>
      </c>
      <c r="P110" s="212">
        <f t="shared" si="24"/>
        <v>0</v>
      </c>
      <c r="Q110" s="212">
        <f t="shared" si="24"/>
        <v>0</v>
      </c>
      <c r="R110" s="212">
        <f t="shared" si="24"/>
        <v>0</v>
      </c>
      <c r="S110" s="212">
        <f t="shared" si="24"/>
        <v>0</v>
      </c>
      <c r="T110" s="212">
        <f t="shared" si="24"/>
        <v>0</v>
      </c>
      <c r="U110" s="212">
        <f t="shared" si="24"/>
        <v>0</v>
      </c>
      <c r="V110" s="212">
        <f t="shared" si="24"/>
        <v>0</v>
      </c>
      <c r="W110" s="212">
        <f t="shared" si="24"/>
        <v>0</v>
      </c>
      <c r="X110" s="212">
        <f t="shared" si="24"/>
        <v>0</v>
      </c>
      <c r="Y110" s="212">
        <f t="shared" si="24"/>
        <v>0</v>
      </c>
      <c r="Z110" s="212">
        <f t="shared" si="24"/>
        <v>0</v>
      </c>
      <c r="AA110" s="212">
        <f t="shared" si="24"/>
        <v>0</v>
      </c>
      <c r="AB110" s="212">
        <f t="shared" si="24"/>
        <v>0</v>
      </c>
      <c r="AC110" s="212">
        <f t="shared" si="24"/>
        <v>2</v>
      </c>
      <c r="AD110" s="212">
        <f t="shared" si="24"/>
        <v>0</v>
      </c>
      <c r="AE110" s="212">
        <f t="shared" si="24"/>
        <v>0</v>
      </c>
      <c r="AF110" s="212">
        <f t="shared" si="24"/>
        <v>0</v>
      </c>
      <c r="AG110" s="212">
        <f t="shared" si="24"/>
        <v>0</v>
      </c>
      <c r="AH110" s="212">
        <f t="shared" si="24"/>
        <v>0</v>
      </c>
      <c r="AI110" s="212">
        <f t="shared" si="24"/>
        <v>0</v>
      </c>
      <c r="AJ110" s="212">
        <f t="shared" si="24"/>
        <v>0</v>
      </c>
      <c r="AK110" s="212">
        <f t="shared" si="24"/>
        <v>0</v>
      </c>
      <c r="AL110" s="212">
        <f t="shared" si="24"/>
        <v>0</v>
      </c>
      <c r="AM110" s="212">
        <f t="shared" si="24"/>
        <v>2</v>
      </c>
      <c r="AN110" s="212">
        <f t="shared" si="24"/>
        <v>0</v>
      </c>
    </row>
    <row r="111" spans="1:40">
      <c r="A111" s="566">
        <v>22</v>
      </c>
      <c r="B111" s="566" t="s">
        <v>72</v>
      </c>
      <c r="C111" s="577" t="s">
        <v>54</v>
      </c>
      <c r="D111" s="4" t="s">
        <v>56</v>
      </c>
      <c r="E111" s="144"/>
      <c r="F111" s="76"/>
      <c r="G111" s="76">
        <f t="shared" ref="G111:G119" si="25">E111+F111</f>
        <v>0</v>
      </c>
      <c r="H111" s="4"/>
      <c r="I111" s="77"/>
      <c r="J111" s="77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175">
        <f t="shared" si="10"/>
        <v>0</v>
      </c>
      <c r="AN111" s="126">
        <f t="shared" si="18"/>
        <v>0</v>
      </c>
    </row>
    <row r="112" spans="1:40">
      <c r="A112" s="577"/>
      <c r="B112" s="566"/>
      <c r="C112" s="578"/>
      <c r="D112" s="53" t="s">
        <v>21</v>
      </c>
      <c r="E112" s="146"/>
      <c r="F112" s="58"/>
      <c r="G112" s="58">
        <f t="shared" si="25"/>
        <v>0</v>
      </c>
      <c r="H112" s="53"/>
      <c r="I112" s="59"/>
      <c r="J112" s="59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94">
        <f t="shared" si="10"/>
        <v>0</v>
      </c>
      <c r="AN112" s="127">
        <f t="shared" si="18"/>
        <v>0</v>
      </c>
    </row>
    <row r="113" spans="1:40">
      <c r="A113" s="589">
        <v>23</v>
      </c>
      <c r="B113" s="566"/>
      <c r="C113" s="578" t="s">
        <v>55</v>
      </c>
      <c r="D113" s="53" t="s">
        <v>57</v>
      </c>
      <c r="E113" s="146"/>
      <c r="F113" s="58"/>
      <c r="G113" s="58">
        <f t="shared" si="25"/>
        <v>0</v>
      </c>
      <c r="H113" s="53"/>
      <c r="I113" s="59"/>
      <c r="J113" s="59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94">
        <f t="shared" si="10"/>
        <v>0</v>
      </c>
      <c r="AN113" s="127">
        <f t="shared" si="18"/>
        <v>0</v>
      </c>
    </row>
    <row r="114" spans="1:40">
      <c r="A114" s="564"/>
      <c r="B114" s="566"/>
      <c r="C114" s="578"/>
      <c r="D114" s="53" t="s">
        <v>58</v>
      </c>
      <c r="E114" s="151"/>
      <c r="F114" s="58"/>
      <c r="G114" s="58">
        <f t="shared" si="25"/>
        <v>0</v>
      </c>
      <c r="H114" s="53"/>
      <c r="I114" s="59"/>
      <c r="J114" s="59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94">
        <f t="shared" si="10"/>
        <v>0</v>
      </c>
      <c r="AN114" s="127">
        <f t="shared" si="18"/>
        <v>0</v>
      </c>
    </row>
    <row r="115" spans="1:40">
      <c r="A115" s="564"/>
      <c r="B115" s="566"/>
      <c r="C115" s="578"/>
      <c r="D115" s="53" t="s">
        <v>59</v>
      </c>
      <c r="E115" s="146"/>
      <c r="F115" s="58"/>
      <c r="G115" s="58">
        <f t="shared" si="25"/>
        <v>0</v>
      </c>
      <c r="H115" s="53"/>
      <c r="I115" s="59"/>
      <c r="J115" s="59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94">
        <f t="shared" si="10"/>
        <v>0</v>
      </c>
      <c r="AN115" s="127">
        <f t="shared" si="18"/>
        <v>0</v>
      </c>
    </row>
    <row r="116" spans="1:40" ht="13.5" thickBot="1">
      <c r="A116" s="565"/>
      <c r="B116" s="566"/>
      <c r="C116" s="573"/>
      <c r="D116" s="8" t="s">
        <v>60</v>
      </c>
      <c r="E116" s="143"/>
      <c r="F116" s="42"/>
      <c r="G116" s="42">
        <f t="shared" si="25"/>
        <v>0</v>
      </c>
      <c r="H116" s="8"/>
      <c r="I116" s="23"/>
      <c r="J116" s="2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87">
        <f t="shared" si="10"/>
        <v>0</v>
      </c>
      <c r="AN116" s="128">
        <f t="shared" si="18"/>
        <v>0</v>
      </c>
    </row>
    <row r="117" spans="1:40">
      <c r="A117" s="567">
        <v>24</v>
      </c>
      <c r="B117" s="566"/>
      <c r="C117" s="577" t="s">
        <v>66</v>
      </c>
      <c r="D117" s="4" t="s">
        <v>56</v>
      </c>
      <c r="E117" s="146"/>
      <c r="F117" s="58"/>
      <c r="G117" s="58">
        <f t="shared" si="25"/>
        <v>0</v>
      </c>
      <c r="H117" s="53"/>
      <c r="I117" s="59"/>
      <c r="J117" s="59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95">
        <f t="shared" si="10"/>
        <v>0</v>
      </c>
      <c r="AN117" s="129">
        <f t="shared" si="18"/>
        <v>0</v>
      </c>
    </row>
    <row r="118" spans="1:40" ht="13.5" thickBot="1">
      <c r="A118" s="565"/>
      <c r="B118" s="566"/>
      <c r="C118" s="573"/>
      <c r="D118" s="8" t="s">
        <v>21</v>
      </c>
      <c r="E118" s="143"/>
      <c r="F118" s="42"/>
      <c r="G118" s="42">
        <f t="shared" si="25"/>
        <v>0</v>
      </c>
      <c r="H118" s="8"/>
      <c r="I118" s="23"/>
      <c r="J118" s="2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87">
        <f t="shared" si="10"/>
        <v>0</v>
      </c>
      <c r="AN118" s="128">
        <f t="shared" si="18"/>
        <v>0</v>
      </c>
    </row>
    <row r="119" spans="1:40" ht="13.5" thickBot="1">
      <c r="A119" s="170">
        <v>25</v>
      </c>
      <c r="B119" s="565"/>
      <c r="C119" s="170" t="s">
        <v>67</v>
      </c>
      <c r="D119" s="81" t="s">
        <v>57</v>
      </c>
      <c r="E119" s="149"/>
      <c r="F119" s="80"/>
      <c r="G119" s="80">
        <f t="shared" si="25"/>
        <v>0</v>
      </c>
      <c r="H119" s="81"/>
      <c r="I119" s="82"/>
      <c r="J119" s="82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97">
        <f t="shared" si="10"/>
        <v>0</v>
      </c>
      <c r="AN119" s="132">
        <f t="shared" si="18"/>
        <v>0</v>
      </c>
    </row>
    <row r="120" spans="1:40" s="96" customFormat="1" ht="18.75" customHeight="1" thickBot="1">
      <c r="A120" s="574" t="s">
        <v>125</v>
      </c>
      <c r="B120" s="575"/>
      <c r="C120" s="575"/>
      <c r="D120" s="576"/>
      <c r="E120" s="103">
        <f>SUM(E111:E119)</f>
        <v>0</v>
      </c>
      <c r="F120" s="103">
        <f t="shared" ref="F120:AN120" si="26">SUM(F111:F119)</f>
        <v>0</v>
      </c>
      <c r="G120" s="103">
        <f t="shared" si="26"/>
        <v>0</v>
      </c>
      <c r="H120" s="103">
        <f t="shared" si="26"/>
        <v>0</v>
      </c>
      <c r="I120" s="103">
        <f t="shared" si="26"/>
        <v>0</v>
      </c>
      <c r="J120" s="103">
        <f t="shared" si="26"/>
        <v>0</v>
      </c>
      <c r="K120" s="103">
        <f t="shared" si="26"/>
        <v>0</v>
      </c>
      <c r="L120" s="103">
        <f t="shared" si="26"/>
        <v>0</v>
      </c>
      <c r="M120" s="103">
        <f t="shared" si="26"/>
        <v>0</v>
      </c>
      <c r="N120" s="103">
        <f t="shared" si="26"/>
        <v>0</v>
      </c>
      <c r="O120" s="103">
        <f t="shared" si="26"/>
        <v>0</v>
      </c>
      <c r="P120" s="103">
        <f t="shared" si="26"/>
        <v>0</v>
      </c>
      <c r="Q120" s="103">
        <f t="shared" si="26"/>
        <v>0</v>
      </c>
      <c r="R120" s="103">
        <f t="shared" si="26"/>
        <v>0</v>
      </c>
      <c r="S120" s="103">
        <f t="shared" si="26"/>
        <v>0</v>
      </c>
      <c r="T120" s="103">
        <f t="shared" si="26"/>
        <v>0</v>
      </c>
      <c r="U120" s="103">
        <f t="shared" si="26"/>
        <v>0</v>
      </c>
      <c r="V120" s="103">
        <f t="shared" si="26"/>
        <v>0</v>
      </c>
      <c r="W120" s="103">
        <f t="shared" si="26"/>
        <v>0</v>
      </c>
      <c r="X120" s="103">
        <f t="shared" si="26"/>
        <v>0</v>
      </c>
      <c r="Y120" s="103">
        <f t="shared" si="26"/>
        <v>0</v>
      </c>
      <c r="Z120" s="103">
        <f t="shared" si="26"/>
        <v>0</v>
      </c>
      <c r="AA120" s="103">
        <f t="shared" si="26"/>
        <v>0</v>
      </c>
      <c r="AB120" s="103">
        <f t="shared" si="26"/>
        <v>0</v>
      </c>
      <c r="AC120" s="103">
        <f t="shared" si="26"/>
        <v>0</v>
      </c>
      <c r="AD120" s="103">
        <f t="shared" si="26"/>
        <v>0</v>
      </c>
      <c r="AE120" s="103">
        <f t="shared" si="26"/>
        <v>0</v>
      </c>
      <c r="AF120" s="103">
        <f t="shared" si="26"/>
        <v>0</v>
      </c>
      <c r="AG120" s="103">
        <f t="shared" si="26"/>
        <v>0</v>
      </c>
      <c r="AH120" s="103">
        <f t="shared" si="26"/>
        <v>0</v>
      </c>
      <c r="AI120" s="103">
        <f t="shared" si="26"/>
        <v>0</v>
      </c>
      <c r="AJ120" s="103">
        <f t="shared" si="26"/>
        <v>0</v>
      </c>
      <c r="AK120" s="103">
        <f t="shared" si="26"/>
        <v>0</v>
      </c>
      <c r="AL120" s="103">
        <f t="shared" si="26"/>
        <v>0</v>
      </c>
      <c r="AM120" s="103">
        <f t="shared" si="26"/>
        <v>0</v>
      </c>
      <c r="AN120" s="102">
        <f t="shared" si="26"/>
        <v>0</v>
      </c>
    </row>
    <row r="121" spans="1:40" ht="15">
      <c r="A121" s="169">
        <v>11</v>
      </c>
      <c r="B121" s="166"/>
      <c r="C121" s="584" t="s">
        <v>36</v>
      </c>
      <c r="D121" s="10" t="s">
        <v>83</v>
      </c>
      <c r="E121" s="104"/>
      <c r="F121" s="104"/>
      <c r="G121" s="104">
        <f t="shared" ref="G121:G132" si="27">E121+F121</f>
        <v>0</v>
      </c>
      <c r="H121" s="105"/>
      <c r="I121" s="106"/>
      <c r="J121" s="106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8">
        <f t="shared" si="10"/>
        <v>0</v>
      </c>
      <c r="AN121" s="133">
        <f t="shared" ref="AN121:AN132" si="28">AM121-E121</f>
        <v>0</v>
      </c>
    </row>
    <row r="122" spans="1:40" ht="15">
      <c r="A122" s="171">
        <v>12</v>
      </c>
      <c r="B122" s="167"/>
      <c r="C122" s="583"/>
      <c r="D122" s="6" t="s">
        <v>84</v>
      </c>
      <c r="E122" s="109"/>
      <c r="F122" s="109"/>
      <c r="G122" s="123">
        <f t="shared" si="27"/>
        <v>0</v>
      </c>
      <c r="H122" s="110"/>
      <c r="I122" s="111"/>
      <c r="J122" s="111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3">
        <f t="shared" si="10"/>
        <v>0</v>
      </c>
      <c r="AN122" s="134">
        <f t="shared" si="28"/>
        <v>0</v>
      </c>
    </row>
    <row r="123" spans="1:40" ht="15">
      <c r="A123" s="171">
        <v>13</v>
      </c>
      <c r="B123" s="167"/>
      <c r="C123" s="583"/>
      <c r="D123" s="6" t="s">
        <v>85</v>
      </c>
      <c r="E123" s="109"/>
      <c r="F123" s="109"/>
      <c r="G123" s="123">
        <f t="shared" si="27"/>
        <v>0</v>
      </c>
      <c r="H123" s="110"/>
      <c r="I123" s="111"/>
      <c r="J123" s="111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3">
        <f t="shared" si="10"/>
        <v>0</v>
      </c>
      <c r="AN123" s="134">
        <f t="shared" si="28"/>
        <v>0</v>
      </c>
    </row>
    <row r="124" spans="1:40" ht="15">
      <c r="A124" s="171">
        <v>14</v>
      </c>
      <c r="B124" s="167"/>
      <c r="C124" s="583"/>
      <c r="D124" s="6" t="s">
        <v>86</v>
      </c>
      <c r="E124" s="109"/>
      <c r="F124" s="109"/>
      <c r="G124" s="123">
        <f t="shared" si="27"/>
        <v>0</v>
      </c>
      <c r="H124" s="110"/>
      <c r="I124" s="111"/>
      <c r="J124" s="111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3">
        <f t="shared" si="10"/>
        <v>0</v>
      </c>
      <c r="AN124" s="134">
        <f t="shared" si="28"/>
        <v>0</v>
      </c>
    </row>
    <row r="125" spans="1:40" ht="15">
      <c r="A125" s="47">
        <v>15</v>
      </c>
      <c r="B125" s="167"/>
      <c r="C125" s="583"/>
      <c r="D125" s="48" t="s">
        <v>87</v>
      </c>
      <c r="E125" s="114"/>
      <c r="F125" s="114"/>
      <c r="G125" s="124">
        <f t="shared" si="27"/>
        <v>0</v>
      </c>
      <c r="H125" s="115"/>
      <c r="I125" s="116"/>
      <c r="J125" s="116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3">
        <f t="shared" si="10"/>
        <v>0</v>
      </c>
      <c r="AN125" s="134">
        <f t="shared" si="28"/>
        <v>0</v>
      </c>
    </row>
    <row r="126" spans="1:40" ht="15">
      <c r="A126" s="171">
        <v>16</v>
      </c>
      <c r="B126" s="167"/>
      <c r="C126" s="583"/>
      <c r="D126" s="6" t="s">
        <v>88</v>
      </c>
      <c r="E126" s="109"/>
      <c r="F126" s="109"/>
      <c r="G126" s="123">
        <f t="shared" si="27"/>
        <v>0</v>
      </c>
      <c r="H126" s="110"/>
      <c r="I126" s="111"/>
      <c r="J126" s="111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3">
        <f t="shared" si="10"/>
        <v>0</v>
      </c>
      <c r="AN126" s="134">
        <f t="shared" si="28"/>
        <v>0</v>
      </c>
    </row>
    <row r="127" spans="1:40" ht="15">
      <c r="A127" s="47">
        <v>17</v>
      </c>
      <c r="B127" s="167"/>
      <c r="C127" s="583"/>
      <c r="D127" s="6" t="s">
        <v>89</v>
      </c>
      <c r="E127" s="109"/>
      <c r="F127" s="109"/>
      <c r="G127" s="123">
        <f t="shared" si="27"/>
        <v>0</v>
      </c>
      <c r="H127" s="110"/>
      <c r="I127" s="111"/>
      <c r="J127" s="111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3">
        <f t="shared" si="10"/>
        <v>0</v>
      </c>
      <c r="AN127" s="134">
        <f t="shared" si="28"/>
        <v>0</v>
      </c>
    </row>
    <row r="128" spans="1:40" ht="15">
      <c r="A128" s="171">
        <v>18</v>
      </c>
      <c r="B128" s="167"/>
      <c r="C128" s="583"/>
      <c r="D128" s="6" t="s">
        <v>90</v>
      </c>
      <c r="E128" s="109"/>
      <c r="F128" s="109"/>
      <c r="G128" s="123">
        <f t="shared" si="27"/>
        <v>0</v>
      </c>
      <c r="H128" s="110"/>
      <c r="I128" s="111"/>
      <c r="J128" s="111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3">
        <f t="shared" si="10"/>
        <v>0</v>
      </c>
      <c r="AN128" s="134">
        <f t="shared" si="28"/>
        <v>0</v>
      </c>
    </row>
    <row r="129" spans="1:40" ht="15">
      <c r="A129" s="47">
        <v>19</v>
      </c>
      <c r="B129" s="167"/>
      <c r="C129" s="583"/>
      <c r="D129" s="6" t="s">
        <v>91</v>
      </c>
      <c r="E129" s="109"/>
      <c r="F129" s="109"/>
      <c r="G129" s="123">
        <f t="shared" si="27"/>
        <v>0</v>
      </c>
      <c r="H129" s="110"/>
      <c r="I129" s="111"/>
      <c r="J129" s="111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3">
        <f t="shared" si="10"/>
        <v>0</v>
      </c>
      <c r="AN129" s="134">
        <f t="shared" si="28"/>
        <v>0</v>
      </c>
    </row>
    <row r="130" spans="1:40" ht="15">
      <c r="A130" s="171">
        <v>20</v>
      </c>
      <c r="B130" s="167"/>
      <c r="C130" s="583"/>
      <c r="D130" s="46" t="s">
        <v>92</v>
      </c>
      <c r="E130" s="109"/>
      <c r="F130" s="109"/>
      <c r="G130" s="123">
        <f t="shared" si="27"/>
        <v>0</v>
      </c>
      <c r="H130" s="110"/>
      <c r="I130" s="111"/>
      <c r="J130" s="111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3">
        <f t="shared" si="10"/>
        <v>0</v>
      </c>
      <c r="AN130" s="134">
        <f t="shared" si="28"/>
        <v>0</v>
      </c>
    </row>
    <row r="131" spans="1:40" ht="15">
      <c r="A131" s="47">
        <v>21</v>
      </c>
      <c r="B131" s="167"/>
      <c r="C131" s="583"/>
      <c r="D131" s="46" t="s">
        <v>93</v>
      </c>
      <c r="E131" s="109"/>
      <c r="F131" s="109"/>
      <c r="G131" s="123">
        <f t="shared" si="27"/>
        <v>0</v>
      </c>
      <c r="H131" s="110"/>
      <c r="I131" s="111"/>
      <c r="J131" s="111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3">
        <f t="shared" si="10"/>
        <v>0</v>
      </c>
      <c r="AN131" s="134">
        <f t="shared" si="28"/>
        <v>0</v>
      </c>
    </row>
    <row r="132" spans="1:40" ht="15">
      <c r="A132" s="171">
        <v>22</v>
      </c>
      <c r="B132" s="167"/>
      <c r="C132" s="583"/>
      <c r="D132" s="46" t="s">
        <v>94</v>
      </c>
      <c r="E132" s="109"/>
      <c r="F132" s="109"/>
      <c r="G132" s="123">
        <f t="shared" si="27"/>
        <v>0</v>
      </c>
      <c r="H132" s="110"/>
      <c r="I132" s="111"/>
      <c r="J132" s="111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3">
        <f t="shared" si="10"/>
        <v>0</v>
      </c>
      <c r="AN132" s="134">
        <f t="shared" si="28"/>
        <v>0</v>
      </c>
    </row>
    <row r="133" spans="1:40" ht="17.25" customHeight="1" thickBot="1">
      <c r="A133" s="585" t="s">
        <v>39</v>
      </c>
      <c r="B133" s="586"/>
      <c r="C133" s="586"/>
      <c r="D133" s="587"/>
      <c r="E133" s="100">
        <f>SUM(E121:E132)</f>
        <v>0</v>
      </c>
      <c r="F133" s="100"/>
      <c r="G133" s="125"/>
      <c r="H133" s="101">
        <f t="shared" ref="H133:AN133" si="29">SUM(H121:H132)</f>
        <v>0</v>
      </c>
      <c r="I133" s="101">
        <f t="shared" si="29"/>
        <v>0</v>
      </c>
      <c r="J133" s="101">
        <f t="shared" si="29"/>
        <v>0</v>
      </c>
      <c r="K133" s="101">
        <f t="shared" si="29"/>
        <v>0</v>
      </c>
      <c r="L133" s="101">
        <f t="shared" si="29"/>
        <v>0</v>
      </c>
      <c r="M133" s="101">
        <f t="shared" si="29"/>
        <v>0</v>
      </c>
      <c r="N133" s="101">
        <f t="shared" si="29"/>
        <v>0</v>
      </c>
      <c r="O133" s="101">
        <f t="shared" si="29"/>
        <v>0</v>
      </c>
      <c r="P133" s="101">
        <f t="shared" si="29"/>
        <v>0</v>
      </c>
      <c r="Q133" s="101">
        <f t="shared" si="29"/>
        <v>0</v>
      </c>
      <c r="R133" s="101">
        <f t="shared" si="29"/>
        <v>0</v>
      </c>
      <c r="S133" s="101">
        <f t="shared" si="29"/>
        <v>0</v>
      </c>
      <c r="T133" s="101">
        <f t="shared" si="29"/>
        <v>0</v>
      </c>
      <c r="U133" s="101">
        <f t="shared" si="29"/>
        <v>0</v>
      </c>
      <c r="V133" s="101">
        <f t="shared" si="29"/>
        <v>0</v>
      </c>
      <c r="W133" s="101">
        <f t="shared" si="29"/>
        <v>0</v>
      </c>
      <c r="X133" s="101">
        <f t="shared" si="29"/>
        <v>0</v>
      </c>
      <c r="Y133" s="101">
        <f t="shared" si="29"/>
        <v>0</v>
      </c>
      <c r="Z133" s="101">
        <f t="shared" si="29"/>
        <v>0</v>
      </c>
      <c r="AA133" s="101">
        <f t="shared" si="29"/>
        <v>0</v>
      </c>
      <c r="AB133" s="101">
        <f t="shared" si="29"/>
        <v>0</v>
      </c>
      <c r="AC133" s="101">
        <f t="shared" si="29"/>
        <v>0</v>
      </c>
      <c r="AD133" s="101">
        <f t="shared" si="29"/>
        <v>0</v>
      </c>
      <c r="AE133" s="101">
        <f t="shared" si="29"/>
        <v>0</v>
      </c>
      <c r="AF133" s="101">
        <f t="shared" si="29"/>
        <v>0</v>
      </c>
      <c r="AG133" s="101">
        <f t="shared" si="29"/>
        <v>0</v>
      </c>
      <c r="AH133" s="101">
        <f t="shared" si="29"/>
        <v>0</v>
      </c>
      <c r="AI133" s="101">
        <f t="shared" si="29"/>
        <v>0</v>
      </c>
      <c r="AJ133" s="101">
        <f t="shared" si="29"/>
        <v>0</v>
      </c>
      <c r="AK133" s="101">
        <f t="shared" si="29"/>
        <v>0</v>
      </c>
      <c r="AL133" s="101">
        <f t="shared" si="29"/>
        <v>0</v>
      </c>
      <c r="AM133" s="101">
        <f t="shared" si="29"/>
        <v>0</v>
      </c>
      <c r="AN133" s="135">
        <f t="shared" si="29"/>
        <v>0</v>
      </c>
    </row>
    <row r="134" spans="1:40" s="38" customFormat="1" ht="21.75" customHeight="1" thickBot="1">
      <c r="A134" s="588" t="s">
        <v>0</v>
      </c>
      <c r="B134" s="588"/>
      <c r="C134" s="588"/>
      <c r="D134" s="588"/>
      <c r="E134" s="119">
        <f>E36+E44+E60+E81+E85+E107+E110+E120+E133</f>
        <v>5620</v>
      </c>
      <c r="F134" s="119">
        <f t="shared" ref="F134:AN134" si="30">F36+F44+F60+F81+F85+F107+F110+F120+F133</f>
        <v>82</v>
      </c>
      <c r="G134" s="119">
        <f t="shared" si="30"/>
        <v>5702</v>
      </c>
      <c r="H134" s="119">
        <f t="shared" si="30"/>
        <v>98</v>
      </c>
      <c r="I134" s="119">
        <f t="shared" si="30"/>
        <v>0</v>
      </c>
      <c r="J134" s="119">
        <f t="shared" si="30"/>
        <v>0</v>
      </c>
      <c r="K134" s="119">
        <f t="shared" si="30"/>
        <v>0</v>
      </c>
      <c r="L134" s="119">
        <f t="shared" si="30"/>
        <v>0</v>
      </c>
      <c r="M134" s="119">
        <f t="shared" si="30"/>
        <v>960</v>
      </c>
      <c r="N134" s="119">
        <f t="shared" si="30"/>
        <v>96</v>
      </c>
      <c r="O134" s="119">
        <f t="shared" si="30"/>
        <v>42</v>
      </c>
      <c r="P134" s="119">
        <f t="shared" si="30"/>
        <v>0</v>
      </c>
      <c r="Q134" s="119">
        <f t="shared" si="30"/>
        <v>0</v>
      </c>
      <c r="R134" s="119">
        <f t="shared" si="30"/>
        <v>65</v>
      </c>
      <c r="S134" s="119">
        <f t="shared" si="30"/>
        <v>983</v>
      </c>
      <c r="T134" s="119">
        <f t="shared" si="30"/>
        <v>0</v>
      </c>
      <c r="U134" s="119">
        <f t="shared" si="30"/>
        <v>7</v>
      </c>
      <c r="V134" s="119">
        <f t="shared" si="30"/>
        <v>510</v>
      </c>
      <c r="W134" s="119">
        <f t="shared" si="30"/>
        <v>0</v>
      </c>
      <c r="X134" s="119">
        <f t="shared" si="30"/>
        <v>0</v>
      </c>
      <c r="Y134" s="119">
        <f t="shared" si="30"/>
        <v>753</v>
      </c>
      <c r="Z134" s="119">
        <f t="shared" si="30"/>
        <v>0</v>
      </c>
      <c r="AA134" s="119">
        <f t="shared" si="30"/>
        <v>0</v>
      </c>
      <c r="AB134" s="119">
        <f t="shared" si="30"/>
        <v>0</v>
      </c>
      <c r="AC134" s="119">
        <f t="shared" si="30"/>
        <v>20</v>
      </c>
      <c r="AD134" s="119">
        <f t="shared" si="30"/>
        <v>0</v>
      </c>
      <c r="AE134" s="119">
        <f t="shared" si="30"/>
        <v>0</v>
      </c>
      <c r="AF134" s="119">
        <f t="shared" si="30"/>
        <v>181</v>
      </c>
      <c r="AG134" s="119">
        <f t="shared" si="30"/>
        <v>49</v>
      </c>
      <c r="AH134" s="119">
        <f t="shared" si="30"/>
        <v>94</v>
      </c>
      <c r="AI134" s="119">
        <f t="shared" si="30"/>
        <v>6</v>
      </c>
      <c r="AJ134" s="119">
        <f t="shared" si="30"/>
        <v>0</v>
      </c>
      <c r="AK134" s="119">
        <f t="shared" si="30"/>
        <v>0</v>
      </c>
      <c r="AL134" s="119">
        <f t="shared" si="30"/>
        <v>0</v>
      </c>
      <c r="AM134" s="119">
        <f t="shared" si="30"/>
        <v>3864</v>
      </c>
      <c r="AN134" s="119">
        <f t="shared" si="30"/>
        <v>-1838</v>
      </c>
    </row>
    <row r="135" spans="1:40">
      <c r="A135" s="120"/>
      <c r="B135" s="120"/>
      <c r="C135" s="120"/>
      <c r="D135" s="120"/>
      <c r="E135" s="120"/>
      <c r="F135" s="120"/>
      <c r="G135" s="120"/>
      <c r="H135" s="120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</row>
    <row r="136" spans="1:40">
      <c r="AM136" s="159">
        <f>AM44+AM60+AM81+AM107+AM110</f>
        <v>518</v>
      </c>
    </row>
    <row r="138" spans="1:40">
      <c r="D138" t="s">
        <v>109</v>
      </c>
      <c r="AM138" s="159">
        <f>AM44+AM81+AM93+AM94+AM95+AM96+AM97+AM98+AM108</f>
        <v>459</v>
      </c>
    </row>
    <row r="139" spans="1:40">
      <c r="G139" s="160">
        <f>G44+G60+G81+G107+G110</f>
        <v>2432</v>
      </c>
      <c r="AM139" s="160">
        <f>AM44+AM60+AM81+AM107+AM110</f>
        <v>518</v>
      </c>
    </row>
    <row r="141" spans="1:40">
      <c r="G141" s="160">
        <f>G36+G44+G60+G81+G85+G107+G110</f>
        <v>5702</v>
      </c>
    </row>
    <row r="142" spans="1:40">
      <c r="AM142" s="160">
        <f>AM36+AM44+AM60+AM81+AM85+AM107+AM110</f>
        <v>3864</v>
      </c>
    </row>
    <row r="160" spans="4:4">
      <c r="D160">
        <f>14*7</f>
        <v>98</v>
      </c>
    </row>
  </sheetData>
  <mergeCells count="76">
    <mergeCell ref="B6:C6"/>
    <mergeCell ref="B8:B9"/>
    <mergeCell ref="A82:A83"/>
    <mergeCell ref="C82:C83"/>
    <mergeCell ref="B45:B59"/>
    <mergeCell ref="B61:B80"/>
    <mergeCell ref="B82:B84"/>
    <mergeCell ref="A60:D60"/>
    <mergeCell ref="C51:C52"/>
    <mergeCell ref="C47:C48"/>
    <mergeCell ref="B41:B43"/>
    <mergeCell ref="A76:A80"/>
    <mergeCell ref="C76:C80"/>
    <mergeCell ref="C53:C59"/>
    <mergeCell ref="A81:D81"/>
    <mergeCell ref="A61:A65"/>
    <mergeCell ref="C61:C65"/>
    <mergeCell ref="A66:A70"/>
    <mergeCell ref="C66:C70"/>
    <mergeCell ref="A71:A75"/>
    <mergeCell ref="C71:C75"/>
    <mergeCell ref="C49:C50"/>
    <mergeCell ref="A44:D44"/>
    <mergeCell ref="A45:A46"/>
    <mergeCell ref="C45:C46"/>
    <mergeCell ref="A47:A48"/>
    <mergeCell ref="A108:A109"/>
    <mergeCell ref="B108:B109"/>
    <mergeCell ref="B86:B106"/>
    <mergeCell ref="A107:D107"/>
    <mergeCell ref="A120:D120"/>
    <mergeCell ref="A110:D110"/>
    <mergeCell ref="A86:A88"/>
    <mergeCell ref="A89:A92"/>
    <mergeCell ref="C121:C132"/>
    <mergeCell ref="A133:D133"/>
    <mergeCell ref="A134:D134"/>
    <mergeCell ref="B111:B119"/>
    <mergeCell ref="A111:A112"/>
    <mergeCell ref="C111:C112"/>
    <mergeCell ref="A113:A116"/>
    <mergeCell ref="C113:C116"/>
    <mergeCell ref="A117:A118"/>
    <mergeCell ref="C117:C118"/>
    <mergeCell ref="A36:D36"/>
    <mergeCell ref="A37:A38"/>
    <mergeCell ref="C37:C38"/>
    <mergeCell ref="A39:A40"/>
    <mergeCell ref="C39:C40"/>
    <mergeCell ref="B37:B40"/>
    <mergeCell ref="A34:A35"/>
    <mergeCell ref="C34:C35"/>
    <mergeCell ref="B10:B35"/>
    <mergeCell ref="A20:A23"/>
    <mergeCell ref="C20:C23"/>
    <mergeCell ref="AN8:AN9"/>
    <mergeCell ref="A10:A13"/>
    <mergeCell ref="C10:C13"/>
    <mergeCell ref="A14:A19"/>
    <mergeCell ref="C14:C19"/>
    <mergeCell ref="A85:D85"/>
    <mergeCell ref="F8:F9"/>
    <mergeCell ref="G8:G9"/>
    <mergeCell ref="A4:AM4"/>
    <mergeCell ref="A8:A9"/>
    <mergeCell ref="C8:C9"/>
    <mergeCell ref="D8:D9"/>
    <mergeCell ref="E8:E9"/>
    <mergeCell ref="H8:AL8"/>
    <mergeCell ref="AM8:AM9"/>
    <mergeCell ref="A41:A43"/>
    <mergeCell ref="C41:C43"/>
    <mergeCell ref="A24:A27"/>
    <mergeCell ref="C24:C27"/>
    <mergeCell ref="A28:A33"/>
    <mergeCell ref="C28:C3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46"/>
  <sheetViews>
    <sheetView zoomScale="70" zoomScaleNormal="70" workbookViewId="0">
      <pane xSplit="7" ySplit="9" topLeftCell="Z151" activePane="bottomRight" state="frozen"/>
      <selection activeCell="O48" sqref="O48"/>
      <selection pane="topRight" activeCell="O48" sqref="O48"/>
      <selection pane="bottomLeft" activeCell="O48" sqref="O48"/>
      <selection pane="bottomRight" activeCell="AQ6" sqref="AQ6"/>
    </sheetView>
  </sheetViews>
  <sheetFormatPr defaultRowHeight="12.75"/>
  <cols>
    <col min="1" max="1" width="3.5703125" customWidth="1"/>
    <col min="2" max="2" width="20.140625" customWidth="1"/>
    <col min="3" max="3" width="24.7109375" customWidth="1"/>
    <col min="4" max="4" width="41.85546875" customWidth="1"/>
    <col min="5" max="5" width="7.85546875" customWidth="1"/>
    <col min="6" max="6" width="7.42578125" hidden="1" customWidth="1"/>
    <col min="7" max="7" width="8.28515625" customWidth="1"/>
    <col min="8" max="8" width="6" customWidth="1"/>
    <col min="9" max="10" width="0.85546875" customWidth="1"/>
    <col min="11" max="11" width="6.140625" customWidth="1"/>
    <col min="12" max="12" width="6.5703125" customWidth="1"/>
    <col min="13" max="13" width="6.140625" customWidth="1"/>
    <col min="14" max="14" width="0.5703125" customWidth="1"/>
    <col min="15" max="15" width="6.140625" customWidth="1"/>
    <col min="16" max="17" width="0.7109375" customWidth="1"/>
    <col min="18" max="22" width="6.140625" customWidth="1"/>
    <col min="23" max="24" width="0.5703125" customWidth="1"/>
    <col min="25" max="25" width="6.140625" customWidth="1"/>
    <col min="26" max="29" width="6.140625" hidden="1" customWidth="1"/>
    <col min="30" max="31" width="0.7109375" hidden="1" customWidth="1"/>
    <col min="32" max="34" width="6.140625" hidden="1" customWidth="1"/>
    <col min="35" max="35" width="7" hidden="1" customWidth="1"/>
    <col min="36" max="36" width="8.5703125" hidden="1" customWidth="1"/>
    <col min="37" max="38" width="0.7109375" hidden="1" customWidth="1"/>
    <col min="39" max="39" width="12" customWidth="1"/>
  </cols>
  <sheetData>
    <row r="1" spans="1:40" ht="15">
      <c r="A1" s="1" t="s">
        <v>8</v>
      </c>
      <c r="B1" s="1"/>
      <c r="C1" s="1"/>
      <c r="D1" s="2"/>
    </row>
    <row r="2" spans="1:40" ht="15">
      <c r="A2" s="3" t="s">
        <v>9</v>
      </c>
      <c r="B2" s="3"/>
      <c r="C2" s="1"/>
      <c r="D2" s="2"/>
    </row>
    <row r="3" spans="1:40" ht="15">
      <c r="A3" s="3"/>
      <c r="B3" s="3"/>
      <c r="C3" s="1"/>
      <c r="D3" s="2"/>
    </row>
    <row r="4" spans="1:40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</row>
    <row r="5" spans="1:40" ht="18.75">
      <c r="A5" s="202"/>
      <c r="B5" s="202"/>
      <c r="C5" s="12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</row>
    <row r="6" spans="1:40" ht="18.75">
      <c r="A6" s="202"/>
      <c r="B6" s="611" t="s">
        <v>138</v>
      </c>
      <c r="C6" s="611"/>
      <c r="D6" s="45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</row>
    <row r="7" spans="1:40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</row>
    <row r="8" spans="1:40" ht="15.75" customHeight="1">
      <c r="A8" s="554" t="s">
        <v>10</v>
      </c>
      <c r="B8" s="594" t="s">
        <v>152</v>
      </c>
      <c r="C8" s="554" t="s">
        <v>3</v>
      </c>
      <c r="D8" s="554" t="s">
        <v>11</v>
      </c>
      <c r="E8" s="556" t="s">
        <v>104</v>
      </c>
      <c r="F8" s="557" t="s">
        <v>42</v>
      </c>
      <c r="G8" s="557" t="s">
        <v>136</v>
      </c>
      <c r="H8" s="559" t="s">
        <v>12</v>
      </c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560" t="s">
        <v>13</v>
      </c>
      <c r="AN8" s="560" t="s">
        <v>102</v>
      </c>
    </row>
    <row r="9" spans="1:40" ht="45" customHeight="1" thickBot="1">
      <c r="A9" s="555"/>
      <c r="B9" s="555"/>
      <c r="C9" s="555"/>
      <c r="D9" s="555"/>
      <c r="E9" s="555"/>
      <c r="F9" s="558"/>
      <c r="G9" s="558"/>
      <c r="H9" s="203">
        <v>1</v>
      </c>
      <c r="I9" s="203">
        <v>2</v>
      </c>
      <c r="J9" s="203">
        <v>3</v>
      </c>
      <c r="K9" s="203">
        <v>4</v>
      </c>
      <c r="L9" s="203">
        <v>5</v>
      </c>
      <c r="M9" s="203">
        <v>6</v>
      </c>
      <c r="N9" s="203">
        <v>7</v>
      </c>
      <c r="O9" s="203">
        <v>8</v>
      </c>
      <c r="P9" s="203">
        <v>9</v>
      </c>
      <c r="Q9" s="203">
        <v>10</v>
      </c>
      <c r="R9" s="203">
        <v>11</v>
      </c>
      <c r="S9" s="203">
        <v>12</v>
      </c>
      <c r="T9" s="203">
        <v>13</v>
      </c>
      <c r="U9" s="203">
        <v>14</v>
      </c>
      <c r="V9" s="203">
        <v>15</v>
      </c>
      <c r="W9" s="203">
        <v>16</v>
      </c>
      <c r="X9" s="203">
        <v>17</v>
      </c>
      <c r="Y9" s="203">
        <v>18</v>
      </c>
      <c r="Z9" s="203">
        <v>19</v>
      </c>
      <c r="AA9" s="203">
        <v>20</v>
      </c>
      <c r="AB9" s="203">
        <v>21</v>
      </c>
      <c r="AC9" s="203">
        <v>22</v>
      </c>
      <c r="AD9" s="203">
        <v>23</v>
      </c>
      <c r="AE9" s="203">
        <v>24</v>
      </c>
      <c r="AF9" s="203">
        <v>25</v>
      </c>
      <c r="AG9" s="203">
        <v>26</v>
      </c>
      <c r="AH9" s="203">
        <v>27</v>
      </c>
      <c r="AI9" s="203">
        <v>28</v>
      </c>
      <c r="AJ9" s="203">
        <v>29</v>
      </c>
      <c r="AK9" s="203">
        <v>30</v>
      </c>
      <c r="AL9" s="203">
        <v>31</v>
      </c>
      <c r="AM9" s="561"/>
      <c r="AN9" s="562"/>
    </row>
    <row r="10" spans="1:40" ht="13.5" thickTop="1">
      <c r="A10" s="563">
        <v>1</v>
      </c>
      <c r="B10" s="563" t="s">
        <v>115</v>
      </c>
      <c r="C10" s="563" t="s">
        <v>6</v>
      </c>
      <c r="D10" s="24" t="s">
        <v>24</v>
      </c>
      <c r="E10" s="141">
        <v>0</v>
      </c>
      <c r="F10" s="33"/>
      <c r="G10" s="33">
        <f>E10+F10</f>
        <v>0</v>
      </c>
      <c r="H10" s="25"/>
      <c r="I10" s="26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85">
        <f>SUM(H10:AL10)</f>
        <v>0</v>
      </c>
      <c r="AN10" s="126">
        <f>AM10-G10</f>
        <v>0</v>
      </c>
    </row>
    <row r="11" spans="1:40">
      <c r="A11" s="564"/>
      <c r="B11" s="566"/>
      <c r="C11" s="564"/>
      <c r="D11" s="6" t="s">
        <v>23</v>
      </c>
      <c r="E11" s="142">
        <v>0</v>
      </c>
      <c r="F11" s="36"/>
      <c r="G11" s="54">
        <f t="shared" ref="G11:G35" si="0">E11+F11</f>
        <v>0</v>
      </c>
      <c r="H11" s="201"/>
      <c r="I11" s="7"/>
      <c r="J11" s="7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86">
        <f t="shared" ref="AM11:AM43" si="1">SUM(H11:AL11)</f>
        <v>0</v>
      </c>
      <c r="AN11" s="127">
        <f t="shared" ref="AN11:AN35" si="2">AM11-G11</f>
        <v>0</v>
      </c>
    </row>
    <row r="12" spans="1:40">
      <c r="A12" s="564"/>
      <c r="B12" s="566"/>
      <c r="C12" s="564"/>
      <c r="D12" s="6" t="s">
        <v>33</v>
      </c>
      <c r="E12" s="142">
        <v>0</v>
      </c>
      <c r="F12" s="36"/>
      <c r="G12" s="54">
        <f t="shared" si="0"/>
        <v>0</v>
      </c>
      <c r="H12" s="201"/>
      <c r="I12" s="7"/>
      <c r="J12" s="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86">
        <f t="shared" si="1"/>
        <v>0</v>
      </c>
      <c r="AN12" s="127">
        <f t="shared" si="2"/>
        <v>0</v>
      </c>
    </row>
    <row r="13" spans="1:40" ht="13.5" thickBot="1">
      <c r="A13" s="565"/>
      <c r="B13" s="566"/>
      <c r="C13" s="565"/>
      <c r="D13" s="8" t="s">
        <v>34</v>
      </c>
      <c r="E13" s="143">
        <v>0</v>
      </c>
      <c r="F13" s="34"/>
      <c r="G13" s="34">
        <f t="shared" si="0"/>
        <v>0</v>
      </c>
      <c r="H13" s="193"/>
      <c r="I13" s="9"/>
      <c r="J13" s="9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87">
        <f t="shared" si="1"/>
        <v>0</v>
      </c>
      <c r="AN13" s="128">
        <f t="shared" si="2"/>
        <v>0</v>
      </c>
    </row>
    <row r="14" spans="1:40">
      <c r="A14" s="567">
        <v>2</v>
      </c>
      <c r="B14" s="566"/>
      <c r="C14" s="567" t="s">
        <v>4</v>
      </c>
      <c r="D14" s="4" t="s">
        <v>24</v>
      </c>
      <c r="E14" s="144">
        <v>0</v>
      </c>
      <c r="F14" s="37"/>
      <c r="G14" s="37">
        <f t="shared" si="0"/>
        <v>0</v>
      </c>
      <c r="H14" s="194"/>
      <c r="I14" s="5"/>
      <c r="J14" s="5"/>
      <c r="K14" s="11"/>
      <c r="L14" s="3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88">
        <f t="shared" si="1"/>
        <v>0</v>
      </c>
      <c r="AN14" s="129">
        <f t="shared" si="2"/>
        <v>0</v>
      </c>
    </row>
    <row r="15" spans="1:40">
      <c r="A15" s="564"/>
      <c r="B15" s="566"/>
      <c r="C15" s="564"/>
      <c r="D15" s="6" t="s">
        <v>23</v>
      </c>
      <c r="E15" s="142">
        <v>0</v>
      </c>
      <c r="F15" s="36"/>
      <c r="G15" s="54">
        <f t="shared" si="0"/>
        <v>0</v>
      </c>
      <c r="H15" s="201"/>
      <c r="I15" s="7"/>
      <c r="J15" s="7"/>
      <c r="K15" s="12"/>
      <c r="L15" s="1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86">
        <f t="shared" si="1"/>
        <v>0</v>
      </c>
      <c r="AN15" s="127">
        <f t="shared" si="2"/>
        <v>0</v>
      </c>
    </row>
    <row r="16" spans="1:40">
      <c r="A16" s="564"/>
      <c r="B16" s="566"/>
      <c r="C16" s="564"/>
      <c r="D16" s="6" t="s">
        <v>25</v>
      </c>
      <c r="E16" s="142">
        <v>0</v>
      </c>
      <c r="F16" s="36"/>
      <c r="G16" s="54">
        <f t="shared" si="0"/>
        <v>0</v>
      </c>
      <c r="H16" s="201"/>
      <c r="I16" s="7"/>
      <c r="J16" s="7"/>
      <c r="K16" s="12"/>
      <c r="L16" s="29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86">
        <f t="shared" si="1"/>
        <v>0</v>
      </c>
      <c r="AN16" s="127">
        <f t="shared" si="2"/>
        <v>0</v>
      </c>
    </row>
    <row r="17" spans="1:40">
      <c r="A17" s="564"/>
      <c r="B17" s="566"/>
      <c r="C17" s="564"/>
      <c r="D17" s="6" t="s">
        <v>26</v>
      </c>
      <c r="E17" s="142">
        <v>0</v>
      </c>
      <c r="F17" s="36"/>
      <c r="G17" s="54">
        <f t="shared" si="0"/>
        <v>0</v>
      </c>
      <c r="H17" s="201"/>
      <c r="I17" s="201"/>
      <c r="J17" s="201"/>
      <c r="K17" s="28"/>
      <c r="L17" s="2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89">
        <f t="shared" si="1"/>
        <v>0</v>
      </c>
      <c r="AN17" s="127">
        <f t="shared" si="2"/>
        <v>0</v>
      </c>
    </row>
    <row r="18" spans="1:40">
      <c r="A18" s="564"/>
      <c r="B18" s="566"/>
      <c r="C18" s="564"/>
      <c r="D18" s="6" t="s">
        <v>77</v>
      </c>
      <c r="E18" s="142">
        <v>0</v>
      </c>
      <c r="F18" s="36"/>
      <c r="G18" s="54">
        <f t="shared" si="0"/>
        <v>0</v>
      </c>
      <c r="H18" s="201"/>
      <c r="I18" s="201"/>
      <c r="J18" s="201"/>
      <c r="K18" s="28"/>
      <c r="L18" s="2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89">
        <f t="shared" si="1"/>
        <v>0</v>
      </c>
      <c r="AN18" s="127">
        <f t="shared" si="2"/>
        <v>0</v>
      </c>
    </row>
    <row r="19" spans="1:40" ht="13.5" thickBot="1">
      <c r="A19" s="565"/>
      <c r="B19" s="566"/>
      <c r="C19" s="565"/>
      <c r="D19" s="8" t="s">
        <v>76</v>
      </c>
      <c r="E19" s="143">
        <v>0</v>
      </c>
      <c r="F19" s="34"/>
      <c r="G19" s="34">
        <f t="shared" si="0"/>
        <v>0</v>
      </c>
      <c r="H19" s="193"/>
      <c r="I19" s="193"/>
      <c r="J19" s="19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90">
        <f t="shared" si="1"/>
        <v>0</v>
      </c>
      <c r="AN19" s="128">
        <f t="shared" si="2"/>
        <v>0</v>
      </c>
    </row>
    <row r="20" spans="1:40">
      <c r="A20" s="567">
        <v>3</v>
      </c>
      <c r="B20" s="566"/>
      <c r="C20" s="567" t="s">
        <v>5</v>
      </c>
      <c r="D20" s="10" t="s">
        <v>24</v>
      </c>
      <c r="E20" s="145">
        <v>0</v>
      </c>
      <c r="F20" s="35"/>
      <c r="G20" s="35">
        <f t="shared" si="0"/>
        <v>0</v>
      </c>
      <c r="H20" s="199"/>
      <c r="I20" s="30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91">
        <f t="shared" si="1"/>
        <v>0</v>
      </c>
      <c r="AN20" s="129">
        <f t="shared" si="2"/>
        <v>0</v>
      </c>
    </row>
    <row r="21" spans="1:40">
      <c r="A21" s="564"/>
      <c r="B21" s="566"/>
      <c r="C21" s="564"/>
      <c r="D21" s="6" t="s">
        <v>23</v>
      </c>
      <c r="E21" s="142">
        <v>0</v>
      </c>
      <c r="F21" s="36"/>
      <c r="G21" s="54">
        <f t="shared" si="0"/>
        <v>0</v>
      </c>
      <c r="H21" s="201"/>
      <c r="I21" s="7"/>
      <c r="J21" s="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86">
        <f t="shared" si="1"/>
        <v>0</v>
      </c>
      <c r="AN21" s="127">
        <f t="shared" si="2"/>
        <v>0</v>
      </c>
    </row>
    <row r="22" spans="1:40">
      <c r="A22" s="564"/>
      <c r="B22" s="566"/>
      <c r="C22" s="564"/>
      <c r="D22" s="6" t="s">
        <v>77</v>
      </c>
      <c r="E22" s="142">
        <v>0</v>
      </c>
      <c r="F22" s="36"/>
      <c r="G22" s="54">
        <f t="shared" si="0"/>
        <v>0</v>
      </c>
      <c r="H22" s="201"/>
      <c r="I22" s="201"/>
      <c r="J22" s="201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9"/>
      <c r="AF22" s="28"/>
      <c r="AG22" s="28"/>
      <c r="AH22" s="28"/>
      <c r="AI22" s="28"/>
      <c r="AJ22" s="28"/>
      <c r="AK22" s="28"/>
      <c r="AL22" s="28"/>
      <c r="AM22" s="89">
        <f t="shared" si="1"/>
        <v>0</v>
      </c>
      <c r="AN22" s="127">
        <f t="shared" si="2"/>
        <v>0</v>
      </c>
    </row>
    <row r="23" spans="1:40" ht="13.5" thickBot="1">
      <c r="A23" s="565"/>
      <c r="B23" s="566"/>
      <c r="C23" s="565"/>
      <c r="D23" s="8" t="s">
        <v>76</v>
      </c>
      <c r="E23" s="143">
        <v>0</v>
      </c>
      <c r="F23" s="34"/>
      <c r="G23" s="34">
        <f t="shared" si="0"/>
        <v>0</v>
      </c>
      <c r="H23" s="193"/>
      <c r="I23" s="193"/>
      <c r="J23" s="193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6"/>
      <c r="AF23" s="14"/>
      <c r="AG23" s="14"/>
      <c r="AH23" s="14"/>
      <c r="AI23" s="14"/>
      <c r="AJ23" s="14"/>
      <c r="AK23" s="14"/>
      <c r="AL23" s="14"/>
      <c r="AM23" s="90">
        <f t="shared" si="1"/>
        <v>0</v>
      </c>
      <c r="AN23" s="128">
        <f t="shared" si="2"/>
        <v>0</v>
      </c>
    </row>
    <row r="24" spans="1:40">
      <c r="A24" s="567">
        <v>4</v>
      </c>
      <c r="B24" s="566"/>
      <c r="C24" s="567" t="s">
        <v>7</v>
      </c>
      <c r="D24" s="10" t="s">
        <v>24</v>
      </c>
      <c r="E24" s="145">
        <v>0</v>
      </c>
      <c r="F24" s="35"/>
      <c r="G24" s="35">
        <f t="shared" si="0"/>
        <v>0</v>
      </c>
      <c r="H24" s="199"/>
      <c r="I24" s="30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2"/>
      <c r="AF24" s="31"/>
      <c r="AG24" s="31">
        <v>1</v>
      </c>
      <c r="AH24" s="31"/>
      <c r="AI24" s="31"/>
      <c r="AJ24" s="31"/>
      <c r="AK24" s="31"/>
      <c r="AL24" s="31"/>
      <c r="AM24" s="91">
        <f t="shared" si="1"/>
        <v>1</v>
      </c>
      <c r="AN24" s="129">
        <f t="shared" si="2"/>
        <v>1</v>
      </c>
    </row>
    <row r="25" spans="1:40">
      <c r="A25" s="564"/>
      <c r="B25" s="566"/>
      <c r="C25" s="564"/>
      <c r="D25" s="6" t="s">
        <v>23</v>
      </c>
      <c r="E25" s="142">
        <v>2</v>
      </c>
      <c r="F25" s="36"/>
      <c r="G25" s="54">
        <f t="shared" si="0"/>
        <v>2</v>
      </c>
      <c r="H25" s="201"/>
      <c r="I25" s="7"/>
      <c r="J25" s="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5"/>
      <c r="AF25" s="12"/>
      <c r="AG25" s="12"/>
      <c r="AH25" s="12"/>
      <c r="AI25" s="12"/>
      <c r="AJ25" s="12">
        <v>2</v>
      </c>
      <c r="AK25" s="12"/>
      <c r="AL25" s="12"/>
      <c r="AM25" s="86">
        <f t="shared" si="1"/>
        <v>2</v>
      </c>
      <c r="AN25" s="127">
        <f t="shared" si="2"/>
        <v>0</v>
      </c>
    </row>
    <row r="26" spans="1:40">
      <c r="A26" s="564"/>
      <c r="B26" s="566"/>
      <c r="C26" s="564"/>
      <c r="D26" s="6" t="s">
        <v>77</v>
      </c>
      <c r="E26" s="142">
        <v>0</v>
      </c>
      <c r="F26" s="36"/>
      <c r="G26" s="54">
        <f t="shared" si="0"/>
        <v>0</v>
      </c>
      <c r="H26" s="201"/>
      <c r="I26" s="7"/>
      <c r="J26" s="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5"/>
      <c r="AF26" s="12"/>
      <c r="AG26" s="12"/>
      <c r="AH26" s="12"/>
      <c r="AI26" s="12"/>
      <c r="AJ26" s="12"/>
      <c r="AK26" s="12"/>
      <c r="AL26" s="12"/>
      <c r="AM26" s="86">
        <f t="shared" si="1"/>
        <v>0</v>
      </c>
      <c r="AN26" s="127">
        <f t="shared" si="2"/>
        <v>0</v>
      </c>
    </row>
    <row r="27" spans="1:40" ht="13.5" thickBot="1">
      <c r="A27" s="565"/>
      <c r="B27" s="566"/>
      <c r="C27" s="565"/>
      <c r="D27" s="8" t="s">
        <v>76</v>
      </c>
      <c r="E27" s="143">
        <v>0</v>
      </c>
      <c r="F27" s="34"/>
      <c r="G27" s="34">
        <f t="shared" si="0"/>
        <v>0</v>
      </c>
      <c r="H27" s="193"/>
      <c r="I27" s="9"/>
      <c r="J27" s="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8"/>
      <c r="AF27" s="13"/>
      <c r="AG27" s="13"/>
      <c r="AH27" s="13"/>
      <c r="AI27" s="13"/>
      <c r="AJ27" s="13"/>
      <c r="AK27" s="13"/>
      <c r="AL27" s="13"/>
      <c r="AM27" s="87">
        <f t="shared" si="1"/>
        <v>0</v>
      </c>
      <c r="AN27" s="128">
        <f t="shared" si="2"/>
        <v>0</v>
      </c>
    </row>
    <row r="28" spans="1:40">
      <c r="A28" s="567">
        <v>6</v>
      </c>
      <c r="B28" s="566"/>
      <c r="C28" s="567" t="s">
        <v>47</v>
      </c>
      <c r="D28" s="10" t="s">
        <v>24</v>
      </c>
      <c r="E28" s="145">
        <v>0</v>
      </c>
      <c r="F28" s="35"/>
      <c r="G28" s="35">
        <f t="shared" si="0"/>
        <v>0</v>
      </c>
      <c r="H28" s="199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  <c r="AF28" s="31"/>
      <c r="AG28" s="31"/>
      <c r="AH28" s="31"/>
      <c r="AI28" s="31"/>
      <c r="AJ28" s="31"/>
      <c r="AK28" s="31"/>
      <c r="AL28" s="31"/>
      <c r="AM28" s="91">
        <f t="shared" si="1"/>
        <v>0</v>
      </c>
      <c r="AN28" s="126">
        <f t="shared" si="2"/>
        <v>0</v>
      </c>
    </row>
    <row r="29" spans="1:40">
      <c r="A29" s="566"/>
      <c r="B29" s="566"/>
      <c r="C29" s="564"/>
      <c r="D29" s="53" t="s">
        <v>23</v>
      </c>
      <c r="E29" s="146">
        <v>0</v>
      </c>
      <c r="F29" s="54"/>
      <c r="G29" s="54">
        <f t="shared" si="0"/>
        <v>0</v>
      </c>
      <c r="H29" s="192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7"/>
      <c r="AF29" s="56"/>
      <c r="AG29" s="56"/>
      <c r="AH29" s="56"/>
      <c r="AI29" s="56"/>
      <c r="AJ29" s="56"/>
      <c r="AK29" s="56"/>
      <c r="AL29" s="56"/>
      <c r="AM29" s="92">
        <f t="shared" si="1"/>
        <v>0</v>
      </c>
      <c r="AN29" s="127">
        <f t="shared" si="2"/>
        <v>0</v>
      </c>
    </row>
    <row r="30" spans="1:40">
      <c r="A30" s="566"/>
      <c r="B30" s="566"/>
      <c r="C30" s="564"/>
      <c r="D30" s="53" t="s">
        <v>77</v>
      </c>
      <c r="E30" s="146">
        <v>0</v>
      </c>
      <c r="F30" s="54"/>
      <c r="G30" s="54">
        <f t="shared" si="0"/>
        <v>0</v>
      </c>
      <c r="H30" s="192"/>
      <c r="I30" s="55"/>
      <c r="J30" s="55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7"/>
      <c r="AF30" s="56"/>
      <c r="AG30" s="56"/>
      <c r="AH30" s="56"/>
      <c r="AI30" s="56"/>
      <c r="AJ30" s="56"/>
      <c r="AK30" s="56"/>
      <c r="AL30" s="56"/>
      <c r="AM30" s="92">
        <f t="shared" si="1"/>
        <v>0</v>
      </c>
      <c r="AN30" s="127">
        <f t="shared" si="2"/>
        <v>0</v>
      </c>
    </row>
    <row r="31" spans="1:40">
      <c r="A31" s="566"/>
      <c r="B31" s="566"/>
      <c r="C31" s="564"/>
      <c r="D31" s="53" t="s">
        <v>76</v>
      </c>
      <c r="E31" s="146">
        <v>0</v>
      </c>
      <c r="F31" s="54"/>
      <c r="G31" s="54">
        <f t="shared" si="0"/>
        <v>0</v>
      </c>
      <c r="H31" s="192"/>
      <c r="I31" s="55"/>
      <c r="J31" s="55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6"/>
      <c r="AJ31" s="56"/>
      <c r="AK31" s="56"/>
      <c r="AL31" s="56"/>
      <c r="AM31" s="92">
        <f t="shared" si="1"/>
        <v>0</v>
      </c>
      <c r="AN31" s="127">
        <f t="shared" si="2"/>
        <v>0</v>
      </c>
    </row>
    <row r="32" spans="1:40">
      <c r="A32" s="566"/>
      <c r="B32" s="566"/>
      <c r="C32" s="564"/>
      <c r="D32" s="53" t="s">
        <v>50</v>
      </c>
      <c r="E32" s="146">
        <v>0</v>
      </c>
      <c r="F32" s="54"/>
      <c r="G32" s="54">
        <f t="shared" si="0"/>
        <v>0</v>
      </c>
      <c r="H32" s="192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7"/>
      <c r="AF32" s="56"/>
      <c r="AG32" s="56"/>
      <c r="AH32" s="56"/>
      <c r="AI32" s="56"/>
      <c r="AJ32" s="56"/>
      <c r="AK32" s="56"/>
      <c r="AL32" s="56"/>
      <c r="AM32" s="92">
        <f t="shared" si="1"/>
        <v>0</v>
      </c>
      <c r="AN32" s="127">
        <f t="shared" si="2"/>
        <v>0</v>
      </c>
    </row>
    <row r="33" spans="1:40" ht="13.5" thickBot="1">
      <c r="A33" s="565"/>
      <c r="B33" s="566"/>
      <c r="C33" s="565"/>
      <c r="D33" s="71" t="s">
        <v>51</v>
      </c>
      <c r="E33" s="147">
        <v>2</v>
      </c>
      <c r="F33" s="72"/>
      <c r="G33" s="72">
        <f t="shared" si="0"/>
        <v>2</v>
      </c>
      <c r="H33" s="190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5"/>
      <c r="AF33" s="74"/>
      <c r="AG33" s="74"/>
      <c r="AH33" s="74"/>
      <c r="AI33" s="74"/>
      <c r="AJ33" s="74"/>
      <c r="AK33" s="74"/>
      <c r="AL33" s="74"/>
      <c r="AM33" s="93">
        <f t="shared" si="1"/>
        <v>0</v>
      </c>
      <c r="AN33" s="130">
        <f t="shared" si="2"/>
        <v>-2</v>
      </c>
    </row>
    <row r="34" spans="1:40">
      <c r="A34" s="564">
        <v>7</v>
      </c>
      <c r="B34" s="566"/>
      <c r="C34" s="564" t="s">
        <v>22</v>
      </c>
      <c r="D34" s="4" t="s">
        <v>28</v>
      </c>
      <c r="E34" s="144">
        <v>0</v>
      </c>
      <c r="F34" s="37"/>
      <c r="G34" s="37">
        <f t="shared" si="0"/>
        <v>0</v>
      </c>
      <c r="H34" s="194"/>
      <c r="I34" s="5"/>
      <c r="J34" s="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7"/>
      <c r="AF34" s="11"/>
      <c r="AG34" s="11">
        <v>45</v>
      </c>
      <c r="AH34" s="11"/>
      <c r="AI34" s="11"/>
      <c r="AJ34" s="11"/>
      <c r="AK34" s="11"/>
      <c r="AL34" s="11"/>
      <c r="AM34" s="88">
        <f t="shared" si="1"/>
        <v>45</v>
      </c>
      <c r="AN34" s="129">
        <f t="shared" si="2"/>
        <v>45</v>
      </c>
    </row>
    <row r="35" spans="1:40" ht="13.5" thickBot="1">
      <c r="A35" s="565"/>
      <c r="B35" s="565"/>
      <c r="C35" s="565"/>
      <c r="D35" s="8" t="s">
        <v>27</v>
      </c>
      <c r="E35" s="143">
        <v>41</v>
      </c>
      <c r="F35" s="34"/>
      <c r="G35" s="34">
        <f t="shared" si="0"/>
        <v>41</v>
      </c>
      <c r="H35" s="193"/>
      <c r="I35" s="9"/>
      <c r="J35" s="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8"/>
      <c r="AF35" s="13"/>
      <c r="AG35" s="13"/>
      <c r="AH35" s="13"/>
      <c r="AI35" s="13"/>
      <c r="AJ35" s="13">
        <v>45</v>
      </c>
      <c r="AK35" s="13"/>
      <c r="AL35" s="13"/>
      <c r="AM35" s="87">
        <f t="shared" si="1"/>
        <v>45</v>
      </c>
      <c r="AN35" s="128">
        <f t="shared" si="2"/>
        <v>4</v>
      </c>
    </row>
    <row r="36" spans="1:40" s="38" customFormat="1" ht="30" customHeight="1" thickBot="1">
      <c r="A36" s="568" t="s">
        <v>120</v>
      </c>
      <c r="B36" s="569"/>
      <c r="C36" s="569"/>
      <c r="D36" s="570"/>
      <c r="E36" s="98">
        <f>SUM(E10:E35)</f>
        <v>45</v>
      </c>
      <c r="F36" s="98">
        <f t="shared" ref="F36:AN36" si="3">SUM(F10:F35)</f>
        <v>0</v>
      </c>
      <c r="G36" s="98">
        <f t="shared" si="3"/>
        <v>45</v>
      </c>
      <c r="H36" s="98">
        <f t="shared" si="3"/>
        <v>0</v>
      </c>
      <c r="I36" s="98">
        <f t="shared" si="3"/>
        <v>0</v>
      </c>
      <c r="J36" s="98">
        <f t="shared" si="3"/>
        <v>0</v>
      </c>
      <c r="K36" s="98">
        <f t="shared" si="3"/>
        <v>0</v>
      </c>
      <c r="L36" s="98">
        <f t="shared" si="3"/>
        <v>0</v>
      </c>
      <c r="M36" s="98">
        <f t="shared" si="3"/>
        <v>0</v>
      </c>
      <c r="N36" s="98">
        <f t="shared" si="3"/>
        <v>0</v>
      </c>
      <c r="O36" s="98">
        <f t="shared" si="3"/>
        <v>0</v>
      </c>
      <c r="P36" s="98">
        <f t="shared" si="3"/>
        <v>0</v>
      </c>
      <c r="Q36" s="98">
        <f t="shared" si="3"/>
        <v>0</v>
      </c>
      <c r="R36" s="98">
        <f t="shared" si="3"/>
        <v>0</v>
      </c>
      <c r="S36" s="98">
        <f t="shared" si="3"/>
        <v>0</v>
      </c>
      <c r="T36" s="98">
        <f t="shared" si="3"/>
        <v>0</v>
      </c>
      <c r="U36" s="98">
        <f t="shared" si="3"/>
        <v>0</v>
      </c>
      <c r="V36" s="98">
        <f t="shared" si="3"/>
        <v>0</v>
      </c>
      <c r="W36" s="98">
        <f t="shared" si="3"/>
        <v>0</v>
      </c>
      <c r="X36" s="98">
        <f t="shared" si="3"/>
        <v>0</v>
      </c>
      <c r="Y36" s="98">
        <f t="shared" si="3"/>
        <v>0</v>
      </c>
      <c r="Z36" s="98">
        <f t="shared" si="3"/>
        <v>0</v>
      </c>
      <c r="AA36" s="98">
        <f t="shared" si="3"/>
        <v>0</v>
      </c>
      <c r="AB36" s="98">
        <f t="shared" si="3"/>
        <v>0</v>
      </c>
      <c r="AC36" s="98">
        <f t="shared" si="3"/>
        <v>0</v>
      </c>
      <c r="AD36" s="98">
        <f t="shared" si="3"/>
        <v>0</v>
      </c>
      <c r="AE36" s="98">
        <f t="shared" si="3"/>
        <v>0</v>
      </c>
      <c r="AF36" s="98">
        <f t="shared" si="3"/>
        <v>0</v>
      </c>
      <c r="AG36" s="98">
        <f t="shared" si="3"/>
        <v>46</v>
      </c>
      <c r="AH36" s="98">
        <f t="shared" si="3"/>
        <v>0</v>
      </c>
      <c r="AI36" s="98">
        <f t="shared" si="3"/>
        <v>0</v>
      </c>
      <c r="AJ36" s="98">
        <f t="shared" si="3"/>
        <v>47</v>
      </c>
      <c r="AK36" s="98">
        <f t="shared" si="3"/>
        <v>0</v>
      </c>
      <c r="AL36" s="98">
        <f t="shared" si="3"/>
        <v>0</v>
      </c>
      <c r="AM36" s="98">
        <f t="shared" si="3"/>
        <v>93</v>
      </c>
      <c r="AN36" s="131">
        <f t="shared" si="3"/>
        <v>48</v>
      </c>
    </row>
    <row r="37" spans="1:40">
      <c r="A37" s="577">
        <v>8</v>
      </c>
      <c r="B37" s="567" t="s">
        <v>116</v>
      </c>
      <c r="C37" s="577" t="s">
        <v>14</v>
      </c>
      <c r="D37" s="4" t="s">
        <v>15</v>
      </c>
      <c r="E37" s="144">
        <v>0</v>
      </c>
      <c r="F37" s="19"/>
      <c r="G37" s="19">
        <f t="shared" ref="G37:G43" si="4">E37+F37</f>
        <v>0</v>
      </c>
      <c r="H37" s="194"/>
      <c r="I37" s="5"/>
      <c r="J37" s="5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88">
        <f t="shared" si="1"/>
        <v>0</v>
      </c>
      <c r="AN37" s="129">
        <f t="shared" ref="AN37:AN43" si="5">AM37-G37</f>
        <v>0</v>
      </c>
    </row>
    <row r="38" spans="1:40" ht="13.5" thickBot="1">
      <c r="A38" s="573"/>
      <c r="B38" s="566"/>
      <c r="C38" s="573"/>
      <c r="D38" s="8" t="s">
        <v>16</v>
      </c>
      <c r="E38" s="143">
        <v>0</v>
      </c>
      <c r="F38" s="20"/>
      <c r="G38" s="20">
        <f t="shared" si="4"/>
        <v>0</v>
      </c>
      <c r="H38" s="193"/>
      <c r="I38" s="9"/>
      <c r="J38" s="9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87">
        <f t="shared" si="1"/>
        <v>0</v>
      </c>
      <c r="AN38" s="128">
        <f t="shared" si="5"/>
        <v>0</v>
      </c>
    </row>
    <row r="39" spans="1:40">
      <c r="A39" s="571">
        <v>9</v>
      </c>
      <c r="B39" s="566"/>
      <c r="C39" s="571" t="s">
        <v>17</v>
      </c>
      <c r="D39" s="10" t="s">
        <v>18</v>
      </c>
      <c r="E39" s="145">
        <v>0</v>
      </c>
      <c r="F39" s="19"/>
      <c r="G39" s="19">
        <f t="shared" si="4"/>
        <v>0</v>
      </c>
      <c r="H39" s="194"/>
      <c r="I39" s="5"/>
      <c r="J39" s="5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88">
        <f t="shared" si="1"/>
        <v>0</v>
      </c>
      <c r="AN39" s="126">
        <f t="shared" si="5"/>
        <v>0</v>
      </c>
    </row>
    <row r="40" spans="1:40" ht="13.5" thickBot="1">
      <c r="A40" s="573"/>
      <c r="B40" s="565"/>
      <c r="C40" s="573"/>
      <c r="D40" s="8" t="s">
        <v>19</v>
      </c>
      <c r="E40" s="143">
        <v>0</v>
      </c>
      <c r="F40" s="20"/>
      <c r="G40" s="20">
        <f t="shared" si="4"/>
        <v>0</v>
      </c>
      <c r="H40" s="193"/>
      <c r="I40" s="9"/>
      <c r="J40" s="9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87">
        <f t="shared" si="1"/>
        <v>0</v>
      </c>
      <c r="AN40" s="130">
        <f t="shared" si="5"/>
        <v>0</v>
      </c>
    </row>
    <row r="41" spans="1:40">
      <c r="A41" s="571">
        <v>10</v>
      </c>
      <c r="B41" s="567" t="s">
        <v>126</v>
      </c>
      <c r="C41" s="571" t="s">
        <v>35</v>
      </c>
      <c r="D41" s="10" t="s">
        <v>149</v>
      </c>
      <c r="E41" s="145">
        <v>0</v>
      </c>
      <c r="F41" s="21">
        <v>2</v>
      </c>
      <c r="G41" s="21">
        <f t="shared" si="4"/>
        <v>2</v>
      </c>
      <c r="H41" s="199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>
        <v>2</v>
      </c>
      <c r="AK41" s="31"/>
      <c r="AL41" s="31"/>
      <c r="AM41" s="91">
        <f t="shared" si="1"/>
        <v>2</v>
      </c>
      <c r="AN41" s="129">
        <f t="shared" si="5"/>
        <v>0</v>
      </c>
    </row>
    <row r="42" spans="1:40">
      <c r="A42" s="572"/>
      <c r="B42" s="566"/>
      <c r="C42" s="572"/>
      <c r="D42" s="6" t="s">
        <v>111</v>
      </c>
      <c r="E42" s="142">
        <v>0</v>
      </c>
      <c r="F42" s="49">
        <v>2</v>
      </c>
      <c r="G42" s="68">
        <f t="shared" si="4"/>
        <v>2</v>
      </c>
      <c r="H42" s="201"/>
      <c r="I42" s="7"/>
      <c r="J42" s="7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>
        <v>2</v>
      </c>
      <c r="AK42" s="12"/>
      <c r="AL42" s="12"/>
      <c r="AM42" s="86">
        <f t="shared" si="1"/>
        <v>2</v>
      </c>
      <c r="AN42" s="127">
        <f t="shared" si="5"/>
        <v>0</v>
      </c>
    </row>
    <row r="43" spans="1:40" ht="13.5" thickBot="1">
      <c r="A43" s="573"/>
      <c r="B43" s="565"/>
      <c r="C43" s="573"/>
      <c r="D43" s="8" t="s">
        <v>40</v>
      </c>
      <c r="E43" s="143">
        <v>0</v>
      </c>
      <c r="F43" s="20">
        <v>2</v>
      </c>
      <c r="G43" s="20">
        <f t="shared" si="4"/>
        <v>2</v>
      </c>
      <c r="H43" s="193"/>
      <c r="I43" s="9"/>
      <c r="J43" s="9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>
        <v>2</v>
      </c>
      <c r="AK43" s="13"/>
      <c r="AL43" s="13"/>
      <c r="AM43" s="87">
        <f t="shared" si="1"/>
        <v>2</v>
      </c>
      <c r="AN43" s="128">
        <f t="shared" si="5"/>
        <v>0</v>
      </c>
    </row>
    <row r="44" spans="1:40" s="96" customFormat="1" ht="24" customHeight="1" thickBot="1">
      <c r="A44" s="574" t="s">
        <v>137</v>
      </c>
      <c r="B44" s="575"/>
      <c r="C44" s="575"/>
      <c r="D44" s="576"/>
      <c r="E44" s="99">
        <f>SUM(E37:E43)</f>
        <v>0</v>
      </c>
      <c r="F44" s="99">
        <f t="shared" ref="F44:AN44" si="6">SUM(F37:F43)</f>
        <v>6</v>
      </c>
      <c r="G44" s="99">
        <f t="shared" si="6"/>
        <v>6</v>
      </c>
      <c r="H44" s="99">
        <f t="shared" si="6"/>
        <v>0</v>
      </c>
      <c r="I44" s="99">
        <f t="shared" si="6"/>
        <v>0</v>
      </c>
      <c r="J44" s="99">
        <f t="shared" si="6"/>
        <v>0</v>
      </c>
      <c r="K44" s="99">
        <f t="shared" si="6"/>
        <v>0</v>
      </c>
      <c r="L44" s="99">
        <f t="shared" si="6"/>
        <v>0</v>
      </c>
      <c r="M44" s="99">
        <f t="shared" si="6"/>
        <v>0</v>
      </c>
      <c r="N44" s="99">
        <f t="shared" si="6"/>
        <v>0</v>
      </c>
      <c r="O44" s="99">
        <f t="shared" si="6"/>
        <v>0</v>
      </c>
      <c r="P44" s="99">
        <f t="shared" si="6"/>
        <v>0</v>
      </c>
      <c r="Q44" s="99">
        <f t="shared" si="6"/>
        <v>0</v>
      </c>
      <c r="R44" s="99">
        <f t="shared" si="6"/>
        <v>0</v>
      </c>
      <c r="S44" s="99">
        <f t="shared" si="6"/>
        <v>0</v>
      </c>
      <c r="T44" s="99">
        <f t="shared" si="6"/>
        <v>0</v>
      </c>
      <c r="U44" s="99">
        <f t="shared" si="6"/>
        <v>0</v>
      </c>
      <c r="V44" s="99">
        <f t="shared" si="6"/>
        <v>0</v>
      </c>
      <c r="W44" s="99">
        <f t="shared" si="6"/>
        <v>0</v>
      </c>
      <c r="X44" s="99">
        <f t="shared" si="6"/>
        <v>0</v>
      </c>
      <c r="Y44" s="99">
        <f t="shared" si="6"/>
        <v>0</v>
      </c>
      <c r="Z44" s="99">
        <f t="shared" si="6"/>
        <v>0</v>
      </c>
      <c r="AA44" s="99">
        <f t="shared" si="6"/>
        <v>0</v>
      </c>
      <c r="AB44" s="99">
        <f t="shared" si="6"/>
        <v>0</v>
      </c>
      <c r="AC44" s="99">
        <f t="shared" si="6"/>
        <v>0</v>
      </c>
      <c r="AD44" s="99">
        <f t="shared" si="6"/>
        <v>0</v>
      </c>
      <c r="AE44" s="99">
        <f t="shared" si="6"/>
        <v>0</v>
      </c>
      <c r="AF44" s="99">
        <f t="shared" si="6"/>
        <v>0</v>
      </c>
      <c r="AG44" s="99">
        <f t="shared" si="6"/>
        <v>0</v>
      </c>
      <c r="AH44" s="99">
        <f t="shared" si="6"/>
        <v>0</v>
      </c>
      <c r="AI44" s="99">
        <f t="shared" si="6"/>
        <v>0</v>
      </c>
      <c r="AJ44" s="99">
        <f t="shared" si="6"/>
        <v>6</v>
      </c>
      <c r="AK44" s="99">
        <f t="shared" si="6"/>
        <v>0</v>
      </c>
      <c r="AL44" s="99">
        <f t="shared" si="6"/>
        <v>0</v>
      </c>
      <c r="AM44" s="99">
        <f t="shared" si="6"/>
        <v>6</v>
      </c>
      <c r="AN44" s="99">
        <f t="shared" si="6"/>
        <v>0</v>
      </c>
    </row>
    <row r="45" spans="1:40">
      <c r="A45" s="567">
        <v>11</v>
      </c>
      <c r="B45" s="567" t="s">
        <v>117</v>
      </c>
      <c r="C45" s="567" t="s">
        <v>30</v>
      </c>
      <c r="D45" s="10" t="s">
        <v>31</v>
      </c>
      <c r="E45" s="145"/>
      <c r="F45" s="21"/>
      <c r="G45" s="21">
        <f t="shared" ref="G45:G59" si="7">E45+F45</f>
        <v>0</v>
      </c>
      <c r="H45" s="199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91">
        <f t="shared" ref="AM45:AM140" si="8">SUM(H45:AL45)</f>
        <v>0</v>
      </c>
      <c r="AN45" s="129">
        <f t="shared" ref="AN45:AN59" si="9">AM45-G45</f>
        <v>0</v>
      </c>
    </row>
    <row r="46" spans="1:40" ht="13.5" thickBot="1">
      <c r="A46" s="565"/>
      <c r="B46" s="566"/>
      <c r="C46" s="565"/>
      <c r="D46" s="8" t="s">
        <v>32</v>
      </c>
      <c r="E46" s="143"/>
      <c r="F46" s="20"/>
      <c r="G46" s="20">
        <f t="shared" si="7"/>
        <v>0</v>
      </c>
      <c r="H46" s="193"/>
      <c r="I46" s="9"/>
      <c r="J46" s="9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87">
        <f t="shared" si="8"/>
        <v>0</v>
      </c>
      <c r="AN46" s="128">
        <f t="shared" si="9"/>
        <v>0</v>
      </c>
    </row>
    <row r="47" spans="1:40">
      <c r="A47" s="567">
        <v>12</v>
      </c>
      <c r="B47" s="566"/>
      <c r="C47" s="567" t="s">
        <v>38</v>
      </c>
      <c r="D47" s="4" t="s">
        <v>31</v>
      </c>
      <c r="E47" s="144"/>
      <c r="F47" s="19">
        <v>25</v>
      </c>
      <c r="G47" s="19">
        <f t="shared" si="7"/>
        <v>25</v>
      </c>
      <c r="H47" s="194"/>
      <c r="I47" s="5"/>
      <c r="J47" s="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88">
        <f t="shared" si="8"/>
        <v>0</v>
      </c>
      <c r="AN47" s="126">
        <f t="shared" si="9"/>
        <v>-25</v>
      </c>
    </row>
    <row r="48" spans="1:40" ht="13.5" thickBot="1">
      <c r="A48" s="565"/>
      <c r="B48" s="566"/>
      <c r="C48" s="565"/>
      <c r="D48" s="8" t="s">
        <v>32</v>
      </c>
      <c r="E48" s="143"/>
      <c r="F48" s="20">
        <v>25</v>
      </c>
      <c r="G48" s="20">
        <f t="shared" si="7"/>
        <v>25</v>
      </c>
      <c r="H48" s="193"/>
      <c r="I48" s="9"/>
      <c r="J48" s="9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87">
        <f t="shared" si="8"/>
        <v>0</v>
      </c>
      <c r="AN48" s="128">
        <f t="shared" si="9"/>
        <v>-25</v>
      </c>
    </row>
    <row r="49" spans="1:40">
      <c r="A49" s="191"/>
      <c r="B49" s="566"/>
      <c r="C49" s="567" t="s">
        <v>81</v>
      </c>
      <c r="D49" s="4" t="s">
        <v>31</v>
      </c>
      <c r="E49" s="144"/>
      <c r="F49" s="19">
        <v>25</v>
      </c>
      <c r="G49" s="19">
        <f t="shared" si="7"/>
        <v>25</v>
      </c>
      <c r="H49" s="194"/>
      <c r="I49" s="5"/>
      <c r="J49" s="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91">
        <f t="shared" si="8"/>
        <v>0</v>
      </c>
      <c r="AN49" s="136">
        <f t="shared" si="9"/>
        <v>-25</v>
      </c>
    </row>
    <row r="50" spans="1:40" ht="13.5" thickBot="1">
      <c r="A50" s="190"/>
      <c r="B50" s="566"/>
      <c r="C50" s="565"/>
      <c r="D50" s="8" t="s">
        <v>32</v>
      </c>
      <c r="E50" s="143"/>
      <c r="F50" s="20">
        <v>50</v>
      </c>
      <c r="G50" s="20">
        <f t="shared" si="7"/>
        <v>50</v>
      </c>
      <c r="H50" s="193"/>
      <c r="I50" s="9"/>
      <c r="J50" s="9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87">
        <f t="shared" si="8"/>
        <v>0</v>
      </c>
      <c r="AN50" s="128">
        <f t="shared" si="9"/>
        <v>-50</v>
      </c>
    </row>
    <row r="51" spans="1:40">
      <c r="A51" s="191"/>
      <c r="B51" s="566"/>
      <c r="C51" s="564" t="s">
        <v>82</v>
      </c>
      <c r="D51" s="10" t="s">
        <v>31</v>
      </c>
      <c r="E51" s="145">
        <v>50</v>
      </c>
      <c r="F51" s="21">
        <v>0</v>
      </c>
      <c r="G51" s="21">
        <f t="shared" si="7"/>
        <v>50</v>
      </c>
      <c r="H51" s="199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>
        <v>30</v>
      </c>
      <c r="AJ51" s="31">
        <v>18</v>
      </c>
      <c r="AK51" s="31"/>
      <c r="AL51" s="31"/>
      <c r="AM51" s="91">
        <f t="shared" si="8"/>
        <v>48</v>
      </c>
      <c r="AN51" s="136">
        <f t="shared" si="9"/>
        <v>-2</v>
      </c>
    </row>
    <row r="52" spans="1:40" ht="13.5" thickBot="1">
      <c r="A52" s="191"/>
      <c r="B52" s="566"/>
      <c r="C52" s="565"/>
      <c r="D52" s="8" t="s">
        <v>32</v>
      </c>
      <c r="E52" s="143">
        <v>50</v>
      </c>
      <c r="F52" s="20">
        <v>0</v>
      </c>
      <c r="G52" s="20">
        <f t="shared" si="7"/>
        <v>50</v>
      </c>
      <c r="H52" s="193"/>
      <c r="I52" s="9"/>
      <c r="J52" s="9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87">
        <f t="shared" si="8"/>
        <v>0</v>
      </c>
      <c r="AN52" s="130">
        <f t="shared" si="9"/>
        <v>-50</v>
      </c>
    </row>
    <row r="53" spans="1:40" ht="12.75" customHeight="1">
      <c r="A53" s="138"/>
      <c r="B53" s="566"/>
      <c r="C53" s="571" t="s">
        <v>100</v>
      </c>
      <c r="D53" s="4" t="s">
        <v>2</v>
      </c>
      <c r="E53" s="144">
        <v>170</v>
      </c>
      <c r="F53" s="19"/>
      <c r="G53" s="19">
        <f t="shared" si="7"/>
        <v>170</v>
      </c>
      <c r="H53" s="194"/>
      <c r="I53" s="5"/>
      <c r="J53" s="5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>
        <v>50</v>
      </c>
      <c r="AB53" s="11">
        <v>114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88">
        <f t="shared" si="8"/>
        <v>164</v>
      </c>
      <c r="AN53" s="129">
        <f t="shared" si="9"/>
        <v>-6</v>
      </c>
    </row>
    <row r="54" spans="1:40" ht="12.75" customHeight="1">
      <c r="A54" s="139"/>
      <c r="B54" s="566"/>
      <c r="C54" s="578"/>
      <c r="D54" s="53" t="s">
        <v>43</v>
      </c>
      <c r="E54" s="146">
        <v>170</v>
      </c>
      <c r="F54" s="68"/>
      <c r="G54" s="68">
        <f t="shared" si="7"/>
        <v>170</v>
      </c>
      <c r="H54" s="192"/>
      <c r="I54" s="55"/>
      <c r="J54" s="55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>
        <v>150</v>
      </c>
      <c r="V54" s="56">
        <v>20</v>
      </c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92">
        <f t="shared" si="8"/>
        <v>170</v>
      </c>
      <c r="AN54" s="127">
        <f t="shared" si="9"/>
        <v>0</v>
      </c>
    </row>
    <row r="55" spans="1:40" ht="12.75" customHeight="1">
      <c r="A55" s="139"/>
      <c r="B55" s="566"/>
      <c r="C55" s="578"/>
      <c r="D55" s="53" t="s">
        <v>46</v>
      </c>
      <c r="E55" s="146">
        <v>170</v>
      </c>
      <c r="F55" s="68"/>
      <c r="G55" s="68">
        <f t="shared" si="7"/>
        <v>170</v>
      </c>
      <c r="H55" s="192"/>
      <c r="I55" s="55"/>
      <c r="J55" s="55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>
        <v>150</v>
      </c>
      <c r="AH55" s="56"/>
      <c r="AI55" s="56"/>
      <c r="AJ55" s="56">
        <v>20</v>
      </c>
      <c r="AK55" s="56"/>
      <c r="AL55" s="56"/>
      <c r="AM55" s="92">
        <f t="shared" si="8"/>
        <v>170</v>
      </c>
      <c r="AN55" s="127">
        <f t="shared" si="9"/>
        <v>0</v>
      </c>
    </row>
    <row r="56" spans="1:40" ht="12.75" customHeight="1">
      <c r="A56" s="139"/>
      <c r="B56" s="566"/>
      <c r="C56" s="578"/>
      <c r="D56" s="53" t="s">
        <v>44</v>
      </c>
      <c r="E56" s="146">
        <v>170</v>
      </c>
      <c r="F56" s="68"/>
      <c r="G56" s="68">
        <f t="shared" si="7"/>
        <v>170</v>
      </c>
      <c r="H56" s="192"/>
      <c r="I56" s="55"/>
      <c r="J56" s="55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>
        <v>170</v>
      </c>
      <c r="AK56" s="56"/>
      <c r="AL56" s="56"/>
      <c r="AM56" s="92">
        <f t="shared" si="8"/>
        <v>170</v>
      </c>
      <c r="AN56" s="127">
        <f t="shared" si="9"/>
        <v>0</v>
      </c>
    </row>
    <row r="57" spans="1:40" ht="12.75" customHeight="1">
      <c r="A57" s="139"/>
      <c r="B57" s="566"/>
      <c r="C57" s="578"/>
      <c r="D57" s="53" t="s">
        <v>1</v>
      </c>
      <c r="E57" s="146">
        <v>170</v>
      </c>
      <c r="F57" s="68"/>
      <c r="G57" s="68">
        <f t="shared" si="7"/>
        <v>170</v>
      </c>
      <c r="H57" s="192"/>
      <c r="I57" s="55"/>
      <c r="J57" s="55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92">
        <f t="shared" si="8"/>
        <v>0</v>
      </c>
      <c r="AN57" s="127">
        <f t="shared" si="9"/>
        <v>-170</v>
      </c>
    </row>
    <row r="58" spans="1:40" ht="12.75" customHeight="1">
      <c r="A58" s="139"/>
      <c r="B58" s="566"/>
      <c r="C58" s="578"/>
      <c r="D58" s="53" t="s">
        <v>101</v>
      </c>
      <c r="E58" s="146">
        <v>170</v>
      </c>
      <c r="F58" s="68"/>
      <c r="G58" s="68">
        <f t="shared" si="7"/>
        <v>170</v>
      </c>
      <c r="H58" s="192"/>
      <c r="I58" s="55"/>
      <c r="J58" s="55"/>
      <c r="K58" s="56"/>
      <c r="L58" s="56"/>
      <c r="M58" s="56"/>
      <c r="N58" s="56"/>
      <c r="O58" s="56"/>
      <c r="P58" s="56"/>
      <c r="Q58" s="56"/>
      <c r="R58" s="56"/>
      <c r="S58" s="56">
        <v>145</v>
      </c>
      <c r="T58" s="56">
        <v>23</v>
      </c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92">
        <f t="shared" si="8"/>
        <v>168</v>
      </c>
      <c r="AN58" s="127">
        <f t="shared" si="9"/>
        <v>-2</v>
      </c>
    </row>
    <row r="59" spans="1:40" ht="12.75" customHeight="1" thickBot="1">
      <c r="A59" s="140"/>
      <c r="B59" s="565"/>
      <c r="C59" s="573"/>
      <c r="D59" s="8" t="s">
        <v>32</v>
      </c>
      <c r="E59" s="143">
        <v>170</v>
      </c>
      <c r="F59" s="20"/>
      <c r="G59" s="20">
        <f t="shared" si="7"/>
        <v>170</v>
      </c>
      <c r="H59" s="193"/>
      <c r="I59" s="9"/>
      <c r="J59" s="9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>
        <v>100</v>
      </c>
      <c r="W59" s="13"/>
      <c r="X59" s="13"/>
      <c r="Y59" s="13">
        <v>70</v>
      </c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87">
        <f t="shared" si="8"/>
        <v>170</v>
      </c>
      <c r="AN59" s="128">
        <f t="shared" si="9"/>
        <v>0</v>
      </c>
    </row>
    <row r="60" spans="1:40" ht="24" customHeight="1" thickBot="1">
      <c r="A60" s="574" t="s">
        <v>121</v>
      </c>
      <c r="B60" s="575"/>
      <c r="C60" s="575"/>
      <c r="D60" s="576"/>
      <c r="E60" s="213">
        <f>SUM(E45:E59)</f>
        <v>1290</v>
      </c>
      <c r="F60" s="213">
        <f t="shared" ref="F60:AN60" si="10">SUM(F45:F59)</f>
        <v>125</v>
      </c>
      <c r="G60" s="213">
        <f t="shared" si="10"/>
        <v>1415</v>
      </c>
      <c r="H60" s="213">
        <f t="shared" si="10"/>
        <v>0</v>
      </c>
      <c r="I60" s="213">
        <f t="shared" si="10"/>
        <v>0</v>
      </c>
      <c r="J60" s="213">
        <f t="shared" si="10"/>
        <v>0</v>
      </c>
      <c r="K60" s="213">
        <f t="shared" si="10"/>
        <v>0</v>
      </c>
      <c r="L60" s="213">
        <f t="shared" si="10"/>
        <v>0</v>
      </c>
      <c r="M60" s="213">
        <f t="shared" si="10"/>
        <v>0</v>
      </c>
      <c r="N60" s="213">
        <f t="shared" si="10"/>
        <v>0</v>
      </c>
      <c r="O60" s="213">
        <f t="shared" si="10"/>
        <v>0</v>
      </c>
      <c r="P60" s="213">
        <f t="shared" si="10"/>
        <v>0</v>
      </c>
      <c r="Q60" s="213">
        <f t="shared" si="10"/>
        <v>0</v>
      </c>
      <c r="R60" s="213">
        <f t="shared" si="10"/>
        <v>0</v>
      </c>
      <c r="S60" s="213">
        <f t="shared" si="10"/>
        <v>145</v>
      </c>
      <c r="T60" s="213">
        <f t="shared" si="10"/>
        <v>23</v>
      </c>
      <c r="U60" s="213">
        <f t="shared" si="10"/>
        <v>150</v>
      </c>
      <c r="V60" s="213">
        <f t="shared" si="10"/>
        <v>120</v>
      </c>
      <c r="W60" s="213">
        <f t="shared" si="10"/>
        <v>0</v>
      </c>
      <c r="X60" s="213">
        <f t="shared" si="10"/>
        <v>0</v>
      </c>
      <c r="Y60" s="213">
        <f t="shared" si="10"/>
        <v>70</v>
      </c>
      <c r="Z60" s="213">
        <f t="shared" si="10"/>
        <v>0</v>
      </c>
      <c r="AA60" s="213">
        <f t="shared" si="10"/>
        <v>50</v>
      </c>
      <c r="AB60" s="213">
        <f t="shared" si="10"/>
        <v>114</v>
      </c>
      <c r="AC60" s="213">
        <f t="shared" si="10"/>
        <v>0</v>
      </c>
      <c r="AD60" s="213">
        <f t="shared" si="10"/>
        <v>0</v>
      </c>
      <c r="AE60" s="213">
        <f t="shared" si="10"/>
        <v>0</v>
      </c>
      <c r="AF60" s="213">
        <f t="shared" si="10"/>
        <v>0</v>
      </c>
      <c r="AG60" s="213">
        <f t="shared" si="10"/>
        <v>150</v>
      </c>
      <c r="AH60" s="213">
        <f t="shared" si="10"/>
        <v>0</v>
      </c>
      <c r="AI60" s="213">
        <f t="shared" si="10"/>
        <v>30</v>
      </c>
      <c r="AJ60" s="213">
        <f t="shared" si="10"/>
        <v>208</v>
      </c>
      <c r="AK60" s="213">
        <f t="shared" si="10"/>
        <v>0</v>
      </c>
      <c r="AL60" s="213">
        <f t="shared" si="10"/>
        <v>0</v>
      </c>
      <c r="AM60" s="213">
        <f t="shared" si="10"/>
        <v>1060</v>
      </c>
      <c r="AN60" s="213">
        <f t="shared" si="10"/>
        <v>-355</v>
      </c>
    </row>
    <row r="61" spans="1:40" ht="12.75" customHeight="1">
      <c r="A61" s="567">
        <v>13</v>
      </c>
      <c r="B61" s="567" t="s">
        <v>118</v>
      </c>
      <c r="C61" s="567" t="s">
        <v>49</v>
      </c>
      <c r="D61" s="10" t="s">
        <v>2</v>
      </c>
      <c r="E61" s="145">
        <v>100</v>
      </c>
      <c r="F61" s="21"/>
      <c r="G61" s="21">
        <f t="shared" ref="G61:G80" si="11">E61+F61</f>
        <v>100</v>
      </c>
      <c r="H61" s="199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91">
        <f t="shared" si="8"/>
        <v>0</v>
      </c>
      <c r="AN61" s="129">
        <f t="shared" ref="AN61:AN80" si="12">AM61-E61</f>
        <v>-100</v>
      </c>
    </row>
    <row r="62" spans="1:40" ht="12.75" customHeight="1">
      <c r="A62" s="564"/>
      <c r="B62" s="566"/>
      <c r="C62" s="564"/>
      <c r="D62" s="53" t="s">
        <v>43</v>
      </c>
      <c r="E62" s="146">
        <v>100</v>
      </c>
      <c r="F62" s="68"/>
      <c r="G62" s="68">
        <f t="shared" si="11"/>
        <v>100</v>
      </c>
      <c r="H62" s="192"/>
      <c r="I62" s="55"/>
      <c r="J62" s="55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92">
        <f t="shared" si="8"/>
        <v>0</v>
      </c>
      <c r="AN62" s="127">
        <f t="shared" si="12"/>
        <v>-100</v>
      </c>
    </row>
    <row r="63" spans="1:40" ht="12.75" customHeight="1">
      <c r="A63" s="564"/>
      <c r="B63" s="566"/>
      <c r="C63" s="564"/>
      <c r="D63" s="53" t="s">
        <v>46</v>
      </c>
      <c r="E63" s="146">
        <v>100</v>
      </c>
      <c r="F63" s="68"/>
      <c r="G63" s="68">
        <f t="shared" si="11"/>
        <v>100</v>
      </c>
      <c r="H63" s="192"/>
      <c r="I63" s="55"/>
      <c r="J63" s="5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92">
        <f t="shared" si="8"/>
        <v>0</v>
      </c>
      <c r="AN63" s="127">
        <f t="shared" si="12"/>
        <v>-100</v>
      </c>
    </row>
    <row r="64" spans="1:40" ht="12.75" customHeight="1">
      <c r="A64" s="564"/>
      <c r="B64" s="566"/>
      <c r="C64" s="564"/>
      <c r="D64" s="53" t="s">
        <v>44</v>
      </c>
      <c r="E64" s="146"/>
      <c r="F64" s="68"/>
      <c r="G64" s="68">
        <f t="shared" si="11"/>
        <v>0</v>
      </c>
      <c r="H64" s="192"/>
      <c r="I64" s="55"/>
      <c r="J64" s="55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92">
        <f t="shared" si="8"/>
        <v>0</v>
      </c>
      <c r="AN64" s="127">
        <f t="shared" si="12"/>
        <v>0</v>
      </c>
    </row>
    <row r="65" spans="1:40" ht="12.75" customHeight="1" thickBot="1">
      <c r="A65" s="565"/>
      <c r="B65" s="566"/>
      <c r="C65" s="565"/>
      <c r="D65" s="8" t="s">
        <v>1</v>
      </c>
      <c r="E65" s="143"/>
      <c r="F65" s="20"/>
      <c r="G65" s="20">
        <f t="shared" si="11"/>
        <v>0</v>
      </c>
      <c r="H65" s="193"/>
      <c r="I65" s="9"/>
      <c r="J65" s="9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87">
        <f t="shared" si="8"/>
        <v>0</v>
      </c>
      <c r="AN65" s="128">
        <f t="shared" si="12"/>
        <v>0</v>
      </c>
    </row>
    <row r="66" spans="1:40" ht="12.75" customHeight="1">
      <c r="A66" s="567">
        <v>14</v>
      </c>
      <c r="B66" s="566"/>
      <c r="C66" s="579" t="s">
        <v>48</v>
      </c>
      <c r="D66" s="10" t="s">
        <v>2</v>
      </c>
      <c r="E66" s="144">
        <v>21</v>
      </c>
      <c r="F66" s="19"/>
      <c r="G66" s="19">
        <f t="shared" si="11"/>
        <v>21</v>
      </c>
      <c r="H66" s="194"/>
      <c r="I66" s="5"/>
      <c r="J66" s="5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88">
        <f t="shared" si="8"/>
        <v>0</v>
      </c>
      <c r="AN66" s="126">
        <f t="shared" si="12"/>
        <v>-21</v>
      </c>
    </row>
    <row r="67" spans="1:40" ht="12.75" customHeight="1">
      <c r="A67" s="566"/>
      <c r="B67" s="566"/>
      <c r="C67" s="580"/>
      <c r="D67" s="53" t="s">
        <v>43</v>
      </c>
      <c r="E67" s="146"/>
      <c r="F67" s="68"/>
      <c r="G67" s="68">
        <f t="shared" si="11"/>
        <v>0</v>
      </c>
      <c r="H67" s="192"/>
      <c r="I67" s="55"/>
      <c r="J67" s="55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92">
        <f t="shared" si="8"/>
        <v>0</v>
      </c>
      <c r="AN67" s="127">
        <f t="shared" si="12"/>
        <v>0</v>
      </c>
    </row>
    <row r="68" spans="1:40" ht="12.75" customHeight="1">
      <c r="A68" s="566"/>
      <c r="B68" s="566"/>
      <c r="C68" s="580"/>
      <c r="D68" s="53" t="s">
        <v>46</v>
      </c>
      <c r="E68" s="146"/>
      <c r="F68" s="68"/>
      <c r="G68" s="68">
        <f t="shared" si="11"/>
        <v>0</v>
      </c>
      <c r="H68" s="192"/>
      <c r="I68" s="55"/>
      <c r="J68" s="55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92">
        <f t="shared" si="8"/>
        <v>0</v>
      </c>
      <c r="AN68" s="127">
        <f t="shared" si="12"/>
        <v>0</v>
      </c>
    </row>
    <row r="69" spans="1:40" ht="12.75" customHeight="1">
      <c r="A69" s="566"/>
      <c r="B69" s="566"/>
      <c r="C69" s="580"/>
      <c r="D69" s="53" t="s">
        <v>44</v>
      </c>
      <c r="E69" s="146">
        <v>100</v>
      </c>
      <c r="F69" s="68"/>
      <c r="G69" s="68">
        <f t="shared" si="11"/>
        <v>100</v>
      </c>
      <c r="H69" s="192"/>
      <c r="I69" s="55"/>
      <c r="J69" s="55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92">
        <f t="shared" si="8"/>
        <v>0</v>
      </c>
      <c r="AN69" s="127">
        <f t="shared" si="12"/>
        <v>-100</v>
      </c>
    </row>
    <row r="70" spans="1:40" ht="12.75" customHeight="1" thickBot="1">
      <c r="A70" s="565"/>
      <c r="B70" s="566"/>
      <c r="C70" s="581"/>
      <c r="D70" s="8" t="s">
        <v>1</v>
      </c>
      <c r="E70" s="143"/>
      <c r="F70" s="20"/>
      <c r="G70" s="20">
        <f t="shared" si="11"/>
        <v>0</v>
      </c>
      <c r="H70" s="193"/>
      <c r="I70" s="9"/>
      <c r="J70" s="9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87">
        <f t="shared" si="8"/>
        <v>0</v>
      </c>
      <c r="AN70" s="130">
        <f t="shared" si="12"/>
        <v>0</v>
      </c>
    </row>
    <row r="71" spans="1:40" ht="12.75" customHeight="1">
      <c r="A71" s="567">
        <v>15</v>
      </c>
      <c r="B71" s="566"/>
      <c r="C71" s="567" t="s">
        <v>52</v>
      </c>
      <c r="D71" s="10" t="s">
        <v>2</v>
      </c>
      <c r="E71" s="145"/>
      <c r="F71" s="21"/>
      <c r="G71" s="21">
        <f t="shared" si="11"/>
        <v>0</v>
      </c>
      <c r="H71" s="199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91">
        <f t="shared" si="8"/>
        <v>0</v>
      </c>
      <c r="AN71" s="129">
        <f t="shared" si="12"/>
        <v>0</v>
      </c>
    </row>
    <row r="72" spans="1:40" ht="12.75" customHeight="1">
      <c r="A72" s="566"/>
      <c r="B72" s="566"/>
      <c r="C72" s="566"/>
      <c r="D72" s="53" t="s">
        <v>43</v>
      </c>
      <c r="E72" s="146">
        <v>100</v>
      </c>
      <c r="F72" s="68"/>
      <c r="G72" s="68">
        <f t="shared" si="11"/>
        <v>100</v>
      </c>
      <c r="H72" s="192"/>
      <c r="I72" s="55"/>
      <c r="J72" s="55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92">
        <f t="shared" si="8"/>
        <v>0</v>
      </c>
      <c r="AN72" s="127">
        <f t="shared" si="12"/>
        <v>-100</v>
      </c>
    </row>
    <row r="73" spans="1:40" ht="12.75" customHeight="1">
      <c r="A73" s="566"/>
      <c r="B73" s="566"/>
      <c r="C73" s="566"/>
      <c r="D73" s="53" t="s">
        <v>46</v>
      </c>
      <c r="E73" s="146">
        <v>55</v>
      </c>
      <c r="F73" s="68"/>
      <c r="G73" s="68">
        <f t="shared" si="11"/>
        <v>55</v>
      </c>
      <c r="H73" s="192"/>
      <c r="I73" s="55"/>
      <c r="J73" s="55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92">
        <f t="shared" si="8"/>
        <v>0</v>
      </c>
      <c r="AN73" s="127">
        <f t="shared" si="12"/>
        <v>-55</v>
      </c>
    </row>
    <row r="74" spans="1:40" ht="12.75" customHeight="1">
      <c r="A74" s="566"/>
      <c r="B74" s="566"/>
      <c r="C74" s="566"/>
      <c r="D74" s="53" t="s">
        <v>44</v>
      </c>
      <c r="E74" s="146"/>
      <c r="F74" s="68"/>
      <c r="G74" s="68">
        <f t="shared" si="11"/>
        <v>0</v>
      </c>
      <c r="H74" s="192"/>
      <c r="I74" s="55"/>
      <c r="J74" s="55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92">
        <f t="shared" si="8"/>
        <v>0</v>
      </c>
      <c r="AN74" s="127">
        <f t="shared" si="12"/>
        <v>0</v>
      </c>
    </row>
    <row r="75" spans="1:40" ht="12.75" customHeight="1" thickBot="1">
      <c r="A75" s="565"/>
      <c r="B75" s="566"/>
      <c r="C75" s="565"/>
      <c r="D75" s="8" t="s">
        <v>1</v>
      </c>
      <c r="E75" s="143"/>
      <c r="F75" s="20"/>
      <c r="G75" s="20">
        <f t="shared" si="11"/>
        <v>0</v>
      </c>
      <c r="H75" s="193"/>
      <c r="I75" s="9"/>
      <c r="J75" s="9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87">
        <f t="shared" si="8"/>
        <v>0</v>
      </c>
      <c r="AN75" s="128">
        <f t="shared" si="12"/>
        <v>0</v>
      </c>
    </row>
    <row r="76" spans="1:40" ht="12.75" customHeight="1">
      <c r="A76" s="567">
        <v>16</v>
      </c>
      <c r="B76" s="566"/>
      <c r="C76" s="580" t="s">
        <v>53</v>
      </c>
      <c r="D76" s="4" t="s">
        <v>2</v>
      </c>
      <c r="E76" s="145"/>
      <c r="F76" s="21"/>
      <c r="G76" s="21">
        <f t="shared" si="11"/>
        <v>0</v>
      </c>
      <c r="H76" s="199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91">
        <f t="shared" si="8"/>
        <v>0</v>
      </c>
      <c r="AN76" s="126">
        <f t="shared" si="12"/>
        <v>0</v>
      </c>
    </row>
    <row r="77" spans="1:40" ht="12.75" customHeight="1">
      <c r="A77" s="566"/>
      <c r="B77" s="566"/>
      <c r="C77" s="580"/>
      <c r="D77" s="53" t="s">
        <v>43</v>
      </c>
      <c r="E77" s="146">
        <v>100</v>
      </c>
      <c r="F77" s="68"/>
      <c r="G77" s="68">
        <f t="shared" si="11"/>
        <v>100</v>
      </c>
      <c r="H77" s="192"/>
      <c r="I77" s="55"/>
      <c r="J77" s="55"/>
      <c r="K77" s="56">
        <v>69</v>
      </c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92">
        <f t="shared" si="8"/>
        <v>69</v>
      </c>
      <c r="AN77" s="127">
        <f t="shared" si="12"/>
        <v>-31</v>
      </c>
    </row>
    <row r="78" spans="1:40" ht="12.75" customHeight="1">
      <c r="A78" s="566"/>
      <c r="B78" s="566"/>
      <c r="C78" s="580"/>
      <c r="D78" s="53" t="s">
        <v>46</v>
      </c>
      <c r="E78" s="146"/>
      <c r="F78" s="68"/>
      <c r="G78" s="68">
        <f t="shared" si="11"/>
        <v>0</v>
      </c>
      <c r="H78" s="192"/>
      <c r="I78" s="55"/>
      <c r="J78" s="55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92">
        <f t="shared" si="8"/>
        <v>0</v>
      </c>
      <c r="AN78" s="127">
        <f t="shared" si="12"/>
        <v>0</v>
      </c>
    </row>
    <row r="79" spans="1:40" ht="12.75" customHeight="1">
      <c r="A79" s="566"/>
      <c r="B79" s="566"/>
      <c r="C79" s="580"/>
      <c r="D79" s="53" t="s">
        <v>44</v>
      </c>
      <c r="E79" s="146"/>
      <c r="F79" s="68"/>
      <c r="G79" s="68">
        <f t="shared" si="11"/>
        <v>0</v>
      </c>
      <c r="H79" s="192"/>
      <c r="I79" s="55"/>
      <c r="J79" s="55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92">
        <f t="shared" si="8"/>
        <v>0</v>
      </c>
      <c r="AN79" s="127">
        <f t="shared" si="12"/>
        <v>0</v>
      </c>
    </row>
    <row r="80" spans="1:40" ht="12.75" customHeight="1" thickBot="1">
      <c r="A80" s="565"/>
      <c r="B80" s="565"/>
      <c r="C80" s="581"/>
      <c r="D80" s="8" t="s">
        <v>1</v>
      </c>
      <c r="E80" s="143"/>
      <c r="F80" s="20"/>
      <c r="G80" s="20">
        <f t="shared" si="11"/>
        <v>0</v>
      </c>
      <c r="H80" s="193"/>
      <c r="I80" s="9"/>
      <c r="J80" s="9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87">
        <f t="shared" si="8"/>
        <v>0</v>
      </c>
      <c r="AN80" s="128">
        <f t="shared" si="12"/>
        <v>0</v>
      </c>
    </row>
    <row r="81" spans="1:40" s="38" customFormat="1" ht="23.25" customHeight="1" thickBot="1">
      <c r="A81" s="574" t="s">
        <v>122</v>
      </c>
      <c r="B81" s="575"/>
      <c r="C81" s="575"/>
      <c r="D81" s="576"/>
      <c r="E81" s="137">
        <f>SUM(E61:E80)</f>
        <v>676</v>
      </c>
      <c r="F81" s="137">
        <f t="shared" ref="F81:AN81" si="13">SUM(F61:F80)</f>
        <v>0</v>
      </c>
      <c r="G81" s="137">
        <f t="shared" si="13"/>
        <v>676</v>
      </c>
      <c r="H81" s="137">
        <f t="shared" si="13"/>
        <v>0</v>
      </c>
      <c r="I81" s="137">
        <f t="shared" si="13"/>
        <v>0</v>
      </c>
      <c r="J81" s="137">
        <f t="shared" si="13"/>
        <v>0</v>
      </c>
      <c r="K81" s="137">
        <f t="shared" si="13"/>
        <v>69</v>
      </c>
      <c r="L81" s="137">
        <f t="shared" si="13"/>
        <v>0</v>
      </c>
      <c r="M81" s="137">
        <f t="shared" si="13"/>
        <v>0</v>
      </c>
      <c r="N81" s="137">
        <f t="shared" si="13"/>
        <v>0</v>
      </c>
      <c r="O81" s="137">
        <f t="shared" si="13"/>
        <v>0</v>
      </c>
      <c r="P81" s="137">
        <f t="shared" si="13"/>
        <v>0</v>
      </c>
      <c r="Q81" s="137">
        <f t="shared" si="13"/>
        <v>0</v>
      </c>
      <c r="R81" s="137">
        <f t="shared" si="13"/>
        <v>0</v>
      </c>
      <c r="S81" s="137">
        <f t="shared" si="13"/>
        <v>0</v>
      </c>
      <c r="T81" s="137">
        <f t="shared" si="13"/>
        <v>0</v>
      </c>
      <c r="U81" s="137">
        <f t="shared" si="13"/>
        <v>0</v>
      </c>
      <c r="V81" s="137">
        <f t="shared" si="13"/>
        <v>0</v>
      </c>
      <c r="W81" s="137">
        <f t="shared" si="13"/>
        <v>0</v>
      </c>
      <c r="X81" s="137">
        <f t="shared" si="13"/>
        <v>0</v>
      </c>
      <c r="Y81" s="137">
        <f t="shared" si="13"/>
        <v>0</v>
      </c>
      <c r="Z81" s="137">
        <f t="shared" si="13"/>
        <v>0</v>
      </c>
      <c r="AA81" s="137">
        <f t="shared" si="13"/>
        <v>0</v>
      </c>
      <c r="AB81" s="137">
        <f t="shared" si="13"/>
        <v>0</v>
      </c>
      <c r="AC81" s="137">
        <f t="shared" si="13"/>
        <v>0</v>
      </c>
      <c r="AD81" s="137">
        <f t="shared" si="13"/>
        <v>0</v>
      </c>
      <c r="AE81" s="137">
        <f t="shared" si="13"/>
        <v>0</v>
      </c>
      <c r="AF81" s="137">
        <f t="shared" si="13"/>
        <v>0</v>
      </c>
      <c r="AG81" s="137">
        <f t="shared" si="13"/>
        <v>0</v>
      </c>
      <c r="AH81" s="137">
        <f t="shared" si="13"/>
        <v>0</v>
      </c>
      <c r="AI81" s="137">
        <f t="shared" si="13"/>
        <v>0</v>
      </c>
      <c r="AJ81" s="137">
        <f t="shared" si="13"/>
        <v>0</v>
      </c>
      <c r="AK81" s="137">
        <f t="shared" si="13"/>
        <v>0</v>
      </c>
      <c r="AL81" s="137">
        <f t="shared" si="13"/>
        <v>0</v>
      </c>
      <c r="AM81" s="137">
        <f t="shared" si="13"/>
        <v>69</v>
      </c>
      <c r="AN81" s="137">
        <f t="shared" si="13"/>
        <v>-607</v>
      </c>
    </row>
    <row r="82" spans="1:40" ht="13.5" thickBot="1">
      <c r="A82" s="582">
        <v>17</v>
      </c>
      <c r="B82" s="567" t="s">
        <v>45</v>
      </c>
      <c r="C82" s="582" t="s">
        <v>20</v>
      </c>
      <c r="D82" s="10" t="s">
        <v>21</v>
      </c>
      <c r="E82" s="145">
        <v>3024</v>
      </c>
      <c r="F82" s="40"/>
      <c r="G82" s="40">
        <f t="shared" ref="G82:G84" si="14">E82+F82</f>
        <v>3024</v>
      </c>
      <c r="H82" s="10"/>
      <c r="I82" s="22"/>
      <c r="J82" s="22"/>
      <c r="K82" s="41"/>
      <c r="L82" s="41"/>
      <c r="M82" s="41"/>
      <c r="N82" s="41"/>
      <c r="O82" s="41"/>
      <c r="P82" s="41"/>
      <c r="Q82" s="41"/>
      <c r="R82" s="41"/>
      <c r="S82" s="41"/>
      <c r="T82" s="41">
        <v>240</v>
      </c>
      <c r="U82" s="41"/>
      <c r="V82" s="41"/>
      <c r="W82" s="41"/>
      <c r="X82" s="41"/>
      <c r="Y82" s="41"/>
      <c r="Z82" s="41"/>
      <c r="AA82" s="41"/>
      <c r="AB82" s="41">
        <v>240</v>
      </c>
      <c r="AC82" s="41">
        <v>240</v>
      </c>
      <c r="AD82" s="41"/>
      <c r="AE82" s="41"/>
      <c r="AF82" s="41">
        <v>720</v>
      </c>
      <c r="AG82" s="41"/>
      <c r="AH82" s="41"/>
      <c r="AI82" s="41">
        <v>480</v>
      </c>
      <c r="AJ82" s="41">
        <v>240</v>
      </c>
      <c r="AK82" s="41"/>
      <c r="AL82" s="41"/>
      <c r="AM82" s="91">
        <f t="shared" si="8"/>
        <v>2160</v>
      </c>
      <c r="AN82" s="126">
        <f t="shared" ref="AN82:AN84" si="15">AM82-G82</f>
        <v>-864</v>
      </c>
    </row>
    <row r="83" spans="1:40" ht="13.5" thickBot="1">
      <c r="A83" s="582"/>
      <c r="B83" s="566"/>
      <c r="C83" s="582"/>
      <c r="D83" s="8" t="s">
        <v>29</v>
      </c>
      <c r="E83" s="148"/>
      <c r="F83" s="42"/>
      <c r="G83" s="42">
        <f t="shared" si="14"/>
        <v>0</v>
      </c>
      <c r="H83" s="8"/>
      <c r="I83" s="23"/>
      <c r="J83" s="2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87">
        <f t="shared" si="8"/>
        <v>0</v>
      </c>
      <c r="AN83" s="130">
        <f t="shared" si="15"/>
        <v>0</v>
      </c>
    </row>
    <row r="84" spans="1:40" ht="13.5" thickBot="1">
      <c r="A84" s="189">
        <v>18</v>
      </c>
      <c r="B84" s="566"/>
      <c r="C84" s="198" t="s">
        <v>65</v>
      </c>
      <c r="D84" s="157" t="s">
        <v>21</v>
      </c>
      <c r="E84" s="204">
        <v>0</v>
      </c>
      <c r="F84" s="205"/>
      <c r="G84" s="205">
        <f t="shared" si="14"/>
        <v>0</v>
      </c>
      <c r="H84" s="206"/>
      <c r="I84" s="207"/>
      <c r="J84" s="207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9">
        <f t="shared" si="8"/>
        <v>0</v>
      </c>
      <c r="AN84" s="210">
        <f t="shared" si="15"/>
        <v>0</v>
      </c>
    </row>
    <row r="85" spans="1:40" ht="24" customHeight="1" thickBot="1">
      <c r="A85" s="568" t="s">
        <v>135</v>
      </c>
      <c r="B85" s="569"/>
      <c r="C85" s="569"/>
      <c r="D85" s="570"/>
      <c r="E85" s="211">
        <f>SUM(E82:E84)</f>
        <v>3024</v>
      </c>
      <c r="F85" s="211">
        <f t="shared" ref="F85:AN85" si="16">SUM(F82:F84)</f>
        <v>0</v>
      </c>
      <c r="G85" s="211">
        <f t="shared" si="16"/>
        <v>3024</v>
      </c>
      <c r="H85" s="211">
        <f t="shared" si="16"/>
        <v>0</v>
      </c>
      <c r="I85" s="211">
        <f t="shared" si="16"/>
        <v>0</v>
      </c>
      <c r="J85" s="211">
        <f t="shared" si="16"/>
        <v>0</v>
      </c>
      <c r="K85" s="211">
        <f t="shared" si="16"/>
        <v>0</v>
      </c>
      <c r="L85" s="211">
        <f t="shared" si="16"/>
        <v>0</v>
      </c>
      <c r="M85" s="211">
        <f t="shared" si="16"/>
        <v>0</v>
      </c>
      <c r="N85" s="211">
        <f t="shared" si="16"/>
        <v>0</v>
      </c>
      <c r="O85" s="211">
        <f t="shared" si="16"/>
        <v>0</v>
      </c>
      <c r="P85" s="211">
        <f t="shared" si="16"/>
        <v>0</v>
      </c>
      <c r="Q85" s="211">
        <f t="shared" si="16"/>
        <v>0</v>
      </c>
      <c r="R85" s="211">
        <f t="shared" si="16"/>
        <v>0</v>
      </c>
      <c r="S85" s="211">
        <f t="shared" si="16"/>
        <v>0</v>
      </c>
      <c r="T85" s="211">
        <f t="shared" si="16"/>
        <v>240</v>
      </c>
      <c r="U85" s="211">
        <f t="shared" si="16"/>
        <v>0</v>
      </c>
      <c r="V85" s="211">
        <f t="shared" si="16"/>
        <v>0</v>
      </c>
      <c r="W85" s="211">
        <f t="shared" si="16"/>
        <v>0</v>
      </c>
      <c r="X85" s="211">
        <f t="shared" si="16"/>
        <v>0</v>
      </c>
      <c r="Y85" s="211">
        <f t="shared" si="16"/>
        <v>0</v>
      </c>
      <c r="Z85" s="211">
        <f t="shared" si="16"/>
        <v>0</v>
      </c>
      <c r="AA85" s="211">
        <f t="shared" si="16"/>
        <v>0</v>
      </c>
      <c r="AB85" s="211">
        <f t="shared" si="16"/>
        <v>240</v>
      </c>
      <c r="AC85" s="211">
        <f t="shared" si="16"/>
        <v>240</v>
      </c>
      <c r="AD85" s="211">
        <f t="shared" si="16"/>
        <v>0</v>
      </c>
      <c r="AE85" s="211">
        <f t="shared" si="16"/>
        <v>0</v>
      </c>
      <c r="AF85" s="211">
        <f t="shared" si="16"/>
        <v>720</v>
      </c>
      <c r="AG85" s="211">
        <f t="shared" si="16"/>
        <v>0</v>
      </c>
      <c r="AH85" s="211">
        <f t="shared" si="16"/>
        <v>0</v>
      </c>
      <c r="AI85" s="211">
        <f t="shared" si="16"/>
        <v>480</v>
      </c>
      <c r="AJ85" s="211">
        <f t="shared" si="16"/>
        <v>240</v>
      </c>
      <c r="AK85" s="211">
        <f t="shared" si="16"/>
        <v>0</v>
      </c>
      <c r="AL85" s="211">
        <f t="shared" si="16"/>
        <v>0</v>
      </c>
      <c r="AM85" s="211">
        <f t="shared" si="16"/>
        <v>2160</v>
      </c>
      <c r="AN85" s="211">
        <f t="shared" si="16"/>
        <v>-864</v>
      </c>
    </row>
    <row r="86" spans="1:40">
      <c r="A86" s="566">
        <v>19</v>
      </c>
      <c r="B86" s="583" t="s">
        <v>61</v>
      </c>
      <c r="C86" s="197" t="s">
        <v>61</v>
      </c>
      <c r="D86" s="77" t="s">
        <v>62</v>
      </c>
      <c r="E86" s="150"/>
      <c r="F86" s="76"/>
      <c r="G86" s="76">
        <f t="shared" ref="G86:G114" si="17">E86+F86</f>
        <v>0</v>
      </c>
      <c r="H86" s="4"/>
      <c r="I86" s="77"/>
      <c r="J86" s="77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88">
        <f t="shared" ref="AM86:AM114" si="18">SUM(H86:AL86)</f>
        <v>0</v>
      </c>
      <c r="AN86" s="126">
        <f t="shared" ref="AN86:AN114" si="19">AM86-G86</f>
        <v>0</v>
      </c>
    </row>
    <row r="87" spans="1:40">
      <c r="A87" s="564"/>
      <c r="B87" s="583"/>
      <c r="C87" s="191" t="s">
        <v>73</v>
      </c>
      <c r="D87" s="59" t="s">
        <v>63</v>
      </c>
      <c r="E87" s="151"/>
      <c r="F87" s="58"/>
      <c r="G87" s="58">
        <f t="shared" si="17"/>
        <v>0</v>
      </c>
      <c r="H87" s="53"/>
      <c r="I87" s="59"/>
      <c r="J87" s="59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92">
        <f t="shared" si="18"/>
        <v>0</v>
      </c>
      <c r="AN87" s="127">
        <f t="shared" si="19"/>
        <v>0</v>
      </c>
    </row>
    <row r="88" spans="1:40" ht="13.5" thickBot="1">
      <c r="A88" s="565"/>
      <c r="B88" s="583"/>
      <c r="C88" s="190"/>
      <c r="D88" s="23" t="s">
        <v>64</v>
      </c>
      <c r="E88" s="148"/>
      <c r="F88" s="42"/>
      <c r="G88" s="42">
        <f t="shared" si="17"/>
        <v>0</v>
      </c>
      <c r="H88" s="8"/>
      <c r="I88" s="23"/>
      <c r="J88" s="2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87">
        <f t="shared" si="18"/>
        <v>0</v>
      </c>
      <c r="AN88" s="130">
        <f t="shared" si="19"/>
        <v>0</v>
      </c>
    </row>
    <row r="89" spans="1:40">
      <c r="A89" s="567">
        <v>20</v>
      </c>
      <c r="B89" s="583"/>
      <c r="C89" s="191" t="s">
        <v>61</v>
      </c>
      <c r="D89" s="22" t="s">
        <v>68</v>
      </c>
      <c r="E89" s="152"/>
      <c r="F89" s="62"/>
      <c r="G89" s="62">
        <f t="shared" si="17"/>
        <v>0</v>
      </c>
      <c r="H89" s="61"/>
      <c r="I89" s="63"/>
      <c r="J89" s="63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94">
        <f t="shared" si="18"/>
        <v>0</v>
      </c>
      <c r="AN89" s="129">
        <f t="shared" si="19"/>
        <v>0</v>
      </c>
    </row>
    <row r="90" spans="1:40">
      <c r="A90" s="564"/>
      <c r="B90" s="583"/>
      <c r="C90" s="191" t="s">
        <v>74</v>
      </c>
      <c r="D90" s="59" t="s">
        <v>69</v>
      </c>
      <c r="E90" s="152"/>
      <c r="F90" s="62"/>
      <c r="G90" s="62">
        <f t="shared" si="17"/>
        <v>0</v>
      </c>
      <c r="H90" s="61"/>
      <c r="I90" s="63"/>
      <c r="J90" s="63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94">
        <f t="shared" si="18"/>
        <v>0</v>
      </c>
      <c r="AN90" s="127">
        <f t="shared" si="19"/>
        <v>0</v>
      </c>
    </row>
    <row r="91" spans="1:40">
      <c r="A91" s="564"/>
      <c r="B91" s="583"/>
      <c r="C91" s="191"/>
      <c r="D91" s="59" t="s">
        <v>70</v>
      </c>
      <c r="E91" s="152"/>
      <c r="F91" s="62"/>
      <c r="G91" s="62">
        <f t="shared" si="17"/>
        <v>0</v>
      </c>
      <c r="H91" s="61"/>
      <c r="I91" s="63"/>
      <c r="J91" s="63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94">
        <f t="shared" si="18"/>
        <v>0</v>
      </c>
      <c r="AN91" s="127">
        <f t="shared" si="19"/>
        <v>0</v>
      </c>
    </row>
    <row r="92" spans="1:40" ht="13.5" thickBot="1">
      <c r="A92" s="565"/>
      <c r="B92" s="583"/>
      <c r="C92" s="190"/>
      <c r="D92" s="23" t="s">
        <v>71</v>
      </c>
      <c r="E92" s="148"/>
      <c r="F92" s="42"/>
      <c r="G92" s="42">
        <f t="shared" si="17"/>
        <v>0</v>
      </c>
      <c r="H92" s="8"/>
      <c r="I92" s="23"/>
      <c r="J92" s="2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87">
        <f t="shared" si="18"/>
        <v>0</v>
      </c>
      <c r="AN92" s="128">
        <f t="shared" si="19"/>
        <v>0</v>
      </c>
    </row>
    <row r="93" spans="1:40">
      <c r="A93" s="197"/>
      <c r="B93" s="583"/>
      <c r="C93" s="197" t="s">
        <v>95</v>
      </c>
      <c r="D93" s="22" t="s">
        <v>97</v>
      </c>
      <c r="E93" s="153">
        <v>0</v>
      </c>
      <c r="F93" s="40"/>
      <c r="G93" s="40">
        <f t="shared" si="17"/>
        <v>0</v>
      </c>
      <c r="H93" s="10"/>
      <c r="I93" s="22"/>
      <c r="J93" s="22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91">
        <f t="shared" si="18"/>
        <v>0</v>
      </c>
      <c r="AN93" s="129">
        <f t="shared" si="19"/>
        <v>0</v>
      </c>
    </row>
    <row r="94" spans="1:40" ht="13.5" thickBot="1">
      <c r="A94" s="190"/>
      <c r="B94" s="583"/>
      <c r="C94" s="190" t="s">
        <v>96</v>
      </c>
      <c r="D94" s="23" t="s">
        <v>98</v>
      </c>
      <c r="E94" s="148">
        <v>0</v>
      </c>
      <c r="F94" s="42"/>
      <c r="G94" s="42">
        <f t="shared" si="17"/>
        <v>0</v>
      </c>
      <c r="H94" s="8"/>
      <c r="I94" s="23"/>
      <c r="J94" s="2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87">
        <f t="shared" si="18"/>
        <v>0</v>
      </c>
      <c r="AN94" s="128">
        <f t="shared" si="19"/>
        <v>0</v>
      </c>
    </row>
    <row r="95" spans="1:40">
      <c r="A95" s="197"/>
      <c r="B95" s="583"/>
      <c r="C95" s="197" t="s">
        <v>95</v>
      </c>
      <c r="D95" s="154" t="s">
        <v>105</v>
      </c>
      <c r="E95" s="155">
        <v>0</v>
      </c>
      <c r="F95" s="156"/>
      <c r="G95" s="156">
        <f t="shared" si="17"/>
        <v>0</v>
      </c>
      <c r="H95" s="157"/>
      <c r="I95" s="154"/>
      <c r="J95" s="154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91">
        <f t="shared" si="18"/>
        <v>0</v>
      </c>
      <c r="AN95" s="129">
        <f t="shared" si="19"/>
        <v>0</v>
      </c>
    </row>
    <row r="96" spans="1:40">
      <c r="A96" s="197"/>
      <c r="B96" s="583"/>
      <c r="C96" s="197"/>
      <c r="D96" s="154" t="s">
        <v>106</v>
      </c>
      <c r="E96" s="155">
        <v>0</v>
      </c>
      <c r="F96" s="156"/>
      <c r="G96" s="156">
        <f t="shared" si="17"/>
        <v>0</v>
      </c>
      <c r="H96" s="157"/>
      <c r="I96" s="154"/>
      <c r="J96" s="154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92">
        <f t="shared" si="18"/>
        <v>0</v>
      </c>
      <c r="AN96" s="127">
        <f t="shared" si="19"/>
        <v>0</v>
      </c>
    </row>
    <row r="97" spans="1:40">
      <c r="A97" s="197"/>
      <c r="B97" s="583"/>
      <c r="C97" s="197"/>
      <c r="D97" s="154" t="s">
        <v>107</v>
      </c>
      <c r="E97" s="155">
        <v>0</v>
      </c>
      <c r="F97" s="156"/>
      <c r="G97" s="156">
        <f t="shared" si="17"/>
        <v>0</v>
      </c>
      <c r="H97" s="157"/>
      <c r="I97" s="154"/>
      <c r="J97" s="154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92">
        <f t="shared" si="18"/>
        <v>0</v>
      </c>
      <c r="AN97" s="127">
        <f t="shared" si="19"/>
        <v>0</v>
      </c>
    </row>
    <row r="98" spans="1:40" ht="13.5" thickBot="1">
      <c r="A98" s="197"/>
      <c r="B98" s="583"/>
      <c r="C98" s="197"/>
      <c r="D98" s="154" t="s">
        <v>108</v>
      </c>
      <c r="E98" s="155">
        <v>0</v>
      </c>
      <c r="F98" s="156"/>
      <c r="G98" s="156">
        <f t="shared" si="17"/>
        <v>0</v>
      </c>
      <c r="H98" s="157"/>
      <c r="I98" s="154"/>
      <c r="J98" s="154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87">
        <f t="shared" si="18"/>
        <v>0</v>
      </c>
      <c r="AN98" s="128">
        <f t="shared" si="19"/>
        <v>0</v>
      </c>
    </row>
    <row r="99" spans="1:40">
      <c r="A99" s="199"/>
      <c r="B99" s="583"/>
      <c r="C99" s="199" t="s">
        <v>112</v>
      </c>
      <c r="D99" s="22" t="s">
        <v>113</v>
      </c>
      <c r="E99" s="153">
        <v>0</v>
      </c>
      <c r="F99" s="40"/>
      <c r="G99" s="40">
        <f t="shared" si="17"/>
        <v>0</v>
      </c>
      <c r="H99" s="10"/>
      <c r="I99" s="22"/>
      <c r="J99" s="22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91">
        <f t="shared" si="18"/>
        <v>0</v>
      </c>
      <c r="AN99" s="129">
        <f t="shared" si="19"/>
        <v>0</v>
      </c>
    </row>
    <row r="100" spans="1:40" ht="13.5" thickBot="1">
      <c r="A100" s="193"/>
      <c r="B100" s="583"/>
      <c r="C100" s="193"/>
      <c r="D100" s="23" t="s">
        <v>114</v>
      </c>
      <c r="E100" s="148">
        <v>0</v>
      </c>
      <c r="F100" s="42"/>
      <c r="G100" s="42">
        <f t="shared" si="17"/>
        <v>0</v>
      </c>
      <c r="H100" s="8"/>
      <c r="I100" s="23"/>
      <c r="J100" s="2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87">
        <f t="shared" si="18"/>
        <v>0</v>
      </c>
      <c r="AN100" s="128">
        <f t="shared" si="19"/>
        <v>0</v>
      </c>
    </row>
    <row r="101" spans="1:40">
      <c r="A101" s="183"/>
      <c r="B101" s="583"/>
      <c r="C101" s="199" t="s">
        <v>127</v>
      </c>
      <c r="D101" s="184" t="s">
        <v>128</v>
      </c>
      <c r="E101" s="153">
        <v>0</v>
      </c>
      <c r="F101" s="40">
        <v>2</v>
      </c>
      <c r="G101" s="40">
        <f t="shared" si="17"/>
        <v>2</v>
      </c>
      <c r="H101" s="10"/>
      <c r="I101" s="22"/>
      <c r="J101" s="22"/>
      <c r="K101" s="41"/>
      <c r="L101" s="41"/>
      <c r="M101" s="41"/>
      <c r="N101" s="41"/>
      <c r="O101" s="41"/>
      <c r="P101" s="41"/>
      <c r="Q101" s="41"/>
      <c r="R101" s="41"/>
      <c r="S101" s="41"/>
      <c r="T101" s="41">
        <v>2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91">
        <f t="shared" si="18"/>
        <v>2</v>
      </c>
      <c r="AN101" s="129">
        <f t="shared" si="19"/>
        <v>0</v>
      </c>
    </row>
    <row r="102" spans="1:40" ht="13.5" thickBot="1">
      <c r="A102" s="139"/>
      <c r="B102" s="583"/>
      <c r="C102" s="193"/>
      <c r="D102" s="187" t="s">
        <v>129</v>
      </c>
      <c r="E102" s="148">
        <v>0</v>
      </c>
      <c r="F102" s="42">
        <v>2</v>
      </c>
      <c r="G102" s="42">
        <f t="shared" si="17"/>
        <v>2</v>
      </c>
      <c r="H102" s="8"/>
      <c r="I102" s="23"/>
      <c r="J102" s="23"/>
      <c r="K102" s="43"/>
      <c r="L102" s="43"/>
      <c r="M102" s="43"/>
      <c r="N102" s="43"/>
      <c r="O102" s="43"/>
      <c r="P102" s="43"/>
      <c r="Q102" s="43"/>
      <c r="R102" s="43"/>
      <c r="S102" s="43"/>
      <c r="T102" s="43">
        <v>2</v>
      </c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87">
        <f t="shared" si="18"/>
        <v>2</v>
      </c>
      <c r="AN102" s="128">
        <f t="shared" si="19"/>
        <v>0</v>
      </c>
    </row>
    <row r="103" spans="1:40">
      <c r="A103" s="139"/>
      <c r="B103" s="583"/>
      <c r="C103" s="194" t="s">
        <v>130</v>
      </c>
      <c r="D103" s="186" t="s">
        <v>131</v>
      </c>
      <c r="E103" s="150">
        <v>0</v>
      </c>
      <c r="F103" s="76">
        <v>12</v>
      </c>
      <c r="G103" s="76">
        <f t="shared" si="17"/>
        <v>12</v>
      </c>
      <c r="H103" s="4"/>
      <c r="I103" s="77"/>
      <c r="J103" s="77"/>
      <c r="K103" s="78"/>
      <c r="L103" s="78"/>
      <c r="M103" s="78"/>
      <c r="N103" s="78"/>
      <c r="O103" s="78"/>
      <c r="P103" s="78"/>
      <c r="Q103" s="78"/>
      <c r="R103" s="78"/>
      <c r="S103" s="78"/>
      <c r="T103" s="78">
        <v>12</v>
      </c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88">
        <f t="shared" si="18"/>
        <v>12</v>
      </c>
      <c r="AN103" s="126">
        <f t="shared" si="19"/>
        <v>0</v>
      </c>
    </row>
    <row r="104" spans="1:40">
      <c r="A104" s="139"/>
      <c r="B104" s="583"/>
      <c r="C104" s="192"/>
      <c r="D104" s="185" t="s">
        <v>132</v>
      </c>
      <c r="E104" s="151">
        <v>0</v>
      </c>
      <c r="F104" s="58">
        <v>6</v>
      </c>
      <c r="G104" s="58">
        <f t="shared" si="17"/>
        <v>6</v>
      </c>
      <c r="H104" s="53"/>
      <c r="I104" s="59"/>
      <c r="J104" s="59"/>
      <c r="K104" s="60"/>
      <c r="L104" s="60"/>
      <c r="M104" s="60"/>
      <c r="N104" s="60"/>
      <c r="O104" s="60"/>
      <c r="P104" s="60"/>
      <c r="Q104" s="60"/>
      <c r="R104" s="60"/>
      <c r="S104" s="60"/>
      <c r="T104" s="60">
        <v>6</v>
      </c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92">
        <f t="shared" si="18"/>
        <v>6</v>
      </c>
      <c r="AN104" s="127">
        <f t="shared" si="19"/>
        <v>0</v>
      </c>
    </row>
    <row r="105" spans="1:40">
      <c r="A105" s="139"/>
      <c r="B105" s="583"/>
      <c r="C105" s="192"/>
      <c r="D105" s="185" t="s">
        <v>133</v>
      </c>
      <c r="E105" s="151">
        <v>0</v>
      </c>
      <c r="F105" s="58">
        <v>24</v>
      </c>
      <c r="G105" s="58">
        <f t="shared" si="17"/>
        <v>24</v>
      </c>
      <c r="H105" s="53"/>
      <c r="I105" s="59"/>
      <c r="J105" s="59"/>
      <c r="K105" s="60"/>
      <c r="L105" s="60"/>
      <c r="M105" s="60"/>
      <c r="N105" s="60"/>
      <c r="O105" s="60"/>
      <c r="P105" s="60"/>
      <c r="Q105" s="60"/>
      <c r="R105" s="60"/>
      <c r="S105" s="60"/>
      <c r="T105" s="60">
        <v>24</v>
      </c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92">
        <f t="shared" si="18"/>
        <v>24</v>
      </c>
      <c r="AN105" s="127">
        <f t="shared" si="19"/>
        <v>0</v>
      </c>
    </row>
    <row r="106" spans="1:40" ht="13.5" thickBot="1">
      <c r="A106" s="50"/>
      <c r="B106" s="583"/>
      <c r="C106" s="216"/>
      <c r="D106" s="188" t="s">
        <v>134</v>
      </c>
      <c r="E106" s="152">
        <v>0</v>
      </c>
      <c r="F106" s="62">
        <v>1</v>
      </c>
      <c r="G106" s="62">
        <f t="shared" si="17"/>
        <v>1</v>
      </c>
      <c r="H106" s="61"/>
      <c r="I106" s="63"/>
      <c r="J106" s="63"/>
      <c r="K106" s="64"/>
      <c r="L106" s="64"/>
      <c r="M106" s="64"/>
      <c r="N106" s="64"/>
      <c r="O106" s="64"/>
      <c r="P106" s="64"/>
      <c r="Q106" s="64"/>
      <c r="R106" s="64"/>
      <c r="S106" s="64"/>
      <c r="T106" s="64">
        <v>1</v>
      </c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94">
        <f t="shared" si="18"/>
        <v>1</v>
      </c>
      <c r="AN106" s="130">
        <f t="shared" si="19"/>
        <v>0</v>
      </c>
    </row>
    <row r="107" spans="1:40">
      <c r="A107" s="51"/>
      <c r="B107" s="218"/>
      <c r="C107" s="214" t="s">
        <v>139</v>
      </c>
      <c r="D107" s="22" t="s">
        <v>140</v>
      </c>
      <c r="E107" s="153"/>
      <c r="F107" s="40">
        <v>126</v>
      </c>
      <c r="G107" s="40">
        <f t="shared" si="17"/>
        <v>126</v>
      </c>
      <c r="H107" s="10"/>
      <c r="I107" s="22"/>
      <c r="J107" s="22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91">
        <f t="shared" si="18"/>
        <v>0</v>
      </c>
      <c r="AN107" s="129">
        <f t="shared" si="19"/>
        <v>-126</v>
      </c>
    </row>
    <row r="108" spans="1:40" ht="13.5" thickBot="1">
      <c r="A108" s="51"/>
      <c r="B108" s="218"/>
      <c r="C108" s="215"/>
      <c r="D108" s="23" t="s">
        <v>141</v>
      </c>
      <c r="E108" s="148"/>
      <c r="F108" s="42">
        <v>18</v>
      </c>
      <c r="G108" s="42">
        <f t="shared" si="17"/>
        <v>18</v>
      </c>
      <c r="H108" s="8"/>
      <c r="I108" s="23"/>
      <c r="J108" s="2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87">
        <f t="shared" si="18"/>
        <v>0</v>
      </c>
      <c r="AN108" s="128">
        <f t="shared" si="19"/>
        <v>-18</v>
      </c>
    </row>
    <row r="109" spans="1:40">
      <c r="A109" s="51"/>
      <c r="B109" s="218"/>
      <c r="C109" s="214" t="s">
        <v>142</v>
      </c>
      <c r="D109" s="22" t="s">
        <v>143</v>
      </c>
      <c r="E109" s="153"/>
      <c r="F109" s="40">
        <v>62</v>
      </c>
      <c r="G109" s="40">
        <f t="shared" si="17"/>
        <v>62</v>
      </c>
      <c r="H109" s="10"/>
      <c r="I109" s="22"/>
      <c r="J109" s="22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91">
        <f t="shared" si="18"/>
        <v>0</v>
      </c>
      <c r="AN109" s="129">
        <f t="shared" si="19"/>
        <v>-62</v>
      </c>
    </row>
    <row r="110" spans="1:40">
      <c r="A110" s="51"/>
      <c r="B110" s="218"/>
      <c r="C110" s="217"/>
      <c r="D110" s="59" t="s">
        <v>144</v>
      </c>
      <c r="E110" s="151"/>
      <c r="F110" s="58">
        <v>24</v>
      </c>
      <c r="G110" s="58">
        <f t="shared" si="17"/>
        <v>24</v>
      </c>
      <c r="H110" s="53"/>
      <c r="I110" s="59"/>
      <c r="J110" s="59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92">
        <f t="shared" si="18"/>
        <v>0</v>
      </c>
      <c r="AN110" s="127">
        <f t="shared" si="19"/>
        <v>-24</v>
      </c>
    </row>
    <row r="111" spans="1:40">
      <c r="A111" s="51"/>
      <c r="B111" s="218"/>
      <c r="C111" s="217"/>
      <c r="D111" s="59" t="s">
        <v>145</v>
      </c>
      <c r="E111" s="151"/>
      <c r="F111" s="58">
        <v>24</v>
      </c>
      <c r="G111" s="58">
        <f t="shared" si="17"/>
        <v>24</v>
      </c>
      <c r="H111" s="53"/>
      <c r="I111" s="59"/>
      <c r="J111" s="59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92">
        <f t="shared" si="18"/>
        <v>0</v>
      </c>
      <c r="AN111" s="127">
        <f t="shared" si="19"/>
        <v>-24</v>
      </c>
    </row>
    <row r="112" spans="1:40">
      <c r="A112" s="51"/>
      <c r="B112" s="218"/>
      <c r="C112" s="217"/>
      <c r="D112" s="59" t="s">
        <v>146</v>
      </c>
      <c r="E112" s="151"/>
      <c r="F112" s="58">
        <v>9</v>
      </c>
      <c r="G112" s="58">
        <f t="shared" si="17"/>
        <v>9</v>
      </c>
      <c r="H112" s="53"/>
      <c r="I112" s="59"/>
      <c r="J112" s="59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92">
        <f t="shared" si="18"/>
        <v>0</v>
      </c>
      <c r="AN112" s="127">
        <f t="shared" si="19"/>
        <v>-9</v>
      </c>
    </row>
    <row r="113" spans="1:40">
      <c r="A113" s="51"/>
      <c r="B113" s="218"/>
      <c r="C113" s="217"/>
      <c r="D113" s="59" t="s">
        <v>147</v>
      </c>
      <c r="E113" s="151"/>
      <c r="F113" s="58">
        <v>3</v>
      </c>
      <c r="G113" s="58">
        <f t="shared" si="17"/>
        <v>3</v>
      </c>
      <c r="H113" s="53"/>
      <c r="I113" s="59"/>
      <c r="J113" s="59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92">
        <f t="shared" si="18"/>
        <v>0</v>
      </c>
      <c r="AN113" s="127">
        <f t="shared" si="19"/>
        <v>-3</v>
      </c>
    </row>
    <row r="114" spans="1:40" ht="13.5" thickBot="1">
      <c r="A114" s="51"/>
      <c r="B114" s="218"/>
      <c r="C114" s="215"/>
      <c r="D114" s="23" t="s">
        <v>148</v>
      </c>
      <c r="E114" s="148"/>
      <c r="F114" s="42">
        <v>3</v>
      </c>
      <c r="G114" s="42">
        <f t="shared" si="17"/>
        <v>3</v>
      </c>
      <c r="H114" s="8"/>
      <c r="I114" s="23"/>
      <c r="J114" s="2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87">
        <f t="shared" si="18"/>
        <v>0</v>
      </c>
      <c r="AN114" s="128">
        <f t="shared" si="19"/>
        <v>-3</v>
      </c>
    </row>
    <row r="115" spans="1:40" ht="24" customHeight="1" thickBot="1">
      <c r="A115" s="568" t="s">
        <v>123</v>
      </c>
      <c r="B115" s="569"/>
      <c r="C115" s="569"/>
      <c r="D115" s="570"/>
      <c r="E115" s="212">
        <f>SUM(E86:E106)</f>
        <v>0</v>
      </c>
      <c r="F115" s="212">
        <f>SUM(F86:F114)</f>
        <v>316</v>
      </c>
      <c r="G115" s="212">
        <f>SUM(G86:G114)</f>
        <v>316</v>
      </c>
      <c r="H115" s="212">
        <f t="shared" ref="H115:AN115" si="20">SUM(H86:H106)</f>
        <v>0</v>
      </c>
      <c r="I115" s="212">
        <f t="shared" si="20"/>
        <v>0</v>
      </c>
      <c r="J115" s="212">
        <f t="shared" si="20"/>
        <v>0</v>
      </c>
      <c r="K115" s="212">
        <f t="shared" si="20"/>
        <v>0</v>
      </c>
      <c r="L115" s="212">
        <f t="shared" si="20"/>
        <v>0</v>
      </c>
      <c r="M115" s="212">
        <f t="shared" si="20"/>
        <v>0</v>
      </c>
      <c r="N115" s="212">
        <f t="shared" si="20"/>
        <v>0</v>
      </c>
      <c r="O115" s="212">
        <f t="shared" si="20"/>
        <v>0</v>
      </c>
      <c r="P115" s="212">
        <f t="shared" si="20"/>
        <v>0</v>
      </c>
      <c r="Q115" s="212">
        <f t="shared" si="20"/>
        <v>0</v>
      </c>
      <c r="R115" s="212">
        <f t="shared" si="20"/>
        <v>0</v>
      </c>
      <c r="S115" s="212">
        <f t="shared" si="20"/>
        <v>0</v>
      </c>
      <c r="T115" s="212">
        <f t="shared" si="20"/>
        <v>47</v>
      </c>
      <c r="U115" s="212">
        <f t="shared" si="20"/>
        <v>0</v>
      </c>
      <c r="V115" s="212">
        <f t="shared" si="20"/>
        <v>0</v>
      </c>
      <c r="W115" s="212">
        <f t="shared" si="20"/>
        <v>0</v>
      </c>
      <c r="X115" s="212">
        <f t="shared" si="20"/>
        <v>0</v>
      </c>
      <c r="Y115" s="212">
        <f t="shared" si="20"/>
        <v>0</v>
      </c>
      <c r="Z115" s="212">
        <f t="shared" si="20"/>
        <v>0</v>
      </c>
      <c r="AA115" s="212">
        <f t="shared" si="20"/>
        <v>0</v>
      </c>
      <c r="AB115" s="212">
        <f t="shared" si="20"/>
        <v>0</v>
      </c>
      <c r="AC115" s="212">
        <f t="shared" si="20"/>
        <v>0</v>
      </c>
      <c r="AD115" s="212">
        <f t="shared" si="20"/>
        <v>0</v>
      </c>
      <c r="AE115" s="212">
        <f t="shared" si="20"/>
        <v>0</v>
      </c>
      <c r="AF115" s="212">
        <f t="shared" si="20"/>
        <v>0</v>
      </c>
      <c r="AG115" s="212">
        <f t="shared" si="20"/>
        <v>0</v>
      </c>
      <c r="AH115" s="212">
        <f t="shared" si="20"/>
        <v>0</v>
      </c>
      <c r="AI115" s="212">
        <f t="shared" si="20"/>
        <v>0</v>
      </c>
      <c r="AJ115" s="212">
        <f t="shared" si="20"/>
        <v>0</v>
      </c>
      <c r="AK115" s="212">
        <f t="shared" si="20"/>
        <v>0</v>
      </c>
      <c r="AL115" s="212">
        <f t="shared" si="20"/>
        <v>0</v>
      </c>
      <c r="AM115" s="212">
        <f t="shared" si="20"/>
        <v>47</v>
      </c>
      <c r="AN115" s="212">
        <f t="shared" si="20"/>
        <v>0</v>
      </c>
    </row>
    <row r="116" spans="1:40">
      <c r="A116" s="571">
        <v>21</v>
      </c>
      <c r="B116" s="567" t="s">
        <v>119</v>
      </c>
      <c r="C116" s="199" t="s">
        <v>78</v>
      </c>
      <c r="D116" s="22" t="s">
        <v>75</v>
      </c>
      <c r="E116" s="153">
        <v>0</v>
      </c>
      <c r="F116" s="40">
        <v>45</v>
      </c>
      <c r="G116" s="40">
        <f t="shared" ref="G116:G117" si="21">E116+F116</f>
        <v>45</v>
      </c>
      <c r="H116" s="10"/>
      <c r="I116" s="22"/>
      <c r="J116" s="22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>
        <v>45</v>
      </c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91">
        <f t="shared" si="8"/>
        <v>45</v>
      </c>
      <c r="AN116" s="129">
        <f>AM116-E116</f>
        <v>45</v>
      </c>
    </row>
    <row r="117" spans="1:40" ht="13.5" thickBot="1">
      <c r="A117" s="573"/>
      <c r="B117" s="565"/>
      <c r="C117" s="193" t="s">
        <v>79</v>
      </c>
      <c r="D117" s="23" t="s">
        <v>75</v>
      </c>
      <c r="E117" s="148">
        <v>0</v>
      </c>
      <c r="F117" s="42">
        <v>28</v>
      </c>
      <c r="G117" s="42">
        <f t="shared" si="21"/>
        <v>28</v>
      </c>
      <c r="H117" s="8"/>
      <c r="I117" s="23"/>
      <c r="J117" s="2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87">
        <f t="shared" si="8"/>
        <v>0</v>
      </c>
      <c r="AN117" s="128">
        <f>AM117-E117</f>
        <v>0</v>
      </c>
    </row>
    <row r="118" spans="1:40" ht="21.75" customHeight="1" thickBot="1">
      <c r="A118" s="568" t="s">
        <v>124</v>
      </c>
      <c r="B118" s="569"/>
      <c r="C118" s="569"/>
      <c r="D118" s="570"/>
      <c r="E118" s="212">
        <f>SUM(E116:E117)</f>
        <v>0</v>
      </c>
      <c r="F118" s="212">
        <f t="shared" ref="F118:AN118" si="22">SUM(F116:F117)</f>
        <v>73</v>
      </c>
      <c r="G118" s="212">
        <f t="shared" si="22"/>
        <v>73</v>
      </c>
      <c r="H118" s="212">
        <f t="shared" si="22"/>
        <v>0</v>
      </c>
      <c r="I118" s="212">
        <f t="shared" si="22"/>
        <v>0</v>
      </c>
      <c r="J118" s="212">
        <f t="shared" si="22"/>
        <v>0</v>
      </c>
      <c r="K118" s="212">
        <f t="shared" si="22"/>
        <v>0</v>
      </c>
      <c r="L118" s="212">
        <f t="shared" si="22"/>
        <v>0</v>
      </c>
      <c r="M118" s="212">
        <f t="shared" si="22"/>
        <v>0</v>
      </c>
      <c r="N118" s="212">
        <f t="shared" si="22"/>
        <v>0</v>
      </c>
      <c r="O118" s="212">
        <f t="shared" si="22"/>
        <v>0</v>
      </c>
      <c r="P118" s="212">
        <f t="shared" si="22"/>
        <v>0</v>
      </c>
      <c r="Q118" s="212">
        <f t="shared" si="22"/>
        <v>0</v>
      </c>
      <c r="R118" s="212">
        <f t="shared" si="22"/>
        <v>0</v>
      </c>
      <c r="S118" s="212">
        <f t="shared" si="22"/>
        <v>0</v>
      </c>
      <c r="T118" s="212">
        <f t="shared" si="22"/>
        <v>0</v>
      </c>
      <c r="U118" s="212">
        <f t="shared" si="22"/>
        <v>0</v>
      </c>
      <c r="V118" s="212">
        <f t="shared" si="22"/>
        <v>0</v>
      </c>
      <c r="W118" s="212">
        <f t="shared" si="22"/>
        <v>0</v>
      </c>
      <c r="X118" s="212">
        <f t="shared" si="22"/>
        <v>0</v>
      </c>
      <c r="Y118" s="212">
        <f t="shared" si="22"/>
        <v>0</v>
      </c>
      <c r="Z118" s="212">
        <f t="shared" si="22"/>
        <v>0</v>
      </c>
      <c r="AA118" s="212">
        <f t="shared" si="22"/>
        <v>45</v>
      </c>
      <c r="AB118" s="212">
        <f t="shared" si="22"/>
        <v>0</v>
      </c>
      <c r="AC118" s="212">
        <f t="shared" si="22"/>
        <v>0</v>
      </c>
      <c r="AD118" s="212">
        <f t="shared" si="22"/>
        <v>0</v>
      </c>
      <c r="AE118" s="212">
        <f t="shared" si="22"/>
        <v>0</v>
      </c>
      <c r="AF118" s="212">
        <f t="shared" si="22"/>
        <v>0</v>
      </c>
      <c r="AG118" s="212">
        <f t="shared" si="22"/>
        <v>0</v>
      </c>
      <c r="AH118" s="212">
        <f t="shared" si="22"/>
        <v>0</v>
      </c>
      <c r="AI118" s="212">
        <f t="shared" si="22"/>
        <v>0</v>
      </c>
      <c r="AJ118" s="212">
        <f t="shared" si="22"/>
        <v>0</v>
      </c>
      <c r="AK118" s="212">
        <f t="shared" si="22"/>
        <v>0</v>
      </c>
      <c r="AL118" s="212">
        <f t="shared" si="22"/>
        <v>0</v>
      </c>
      <c r="AM118" s="212">
        <f t="shared" si="22"/>
        <v>45</v>
      </c>
      <c r="AN118" s="212">
        <f t="shared" si="22"/>
        <v>45</v>
      </c>
    </row>
    <row r="119" spans="1:40" hidden="1">
      <c r="A119" s="566">
        <v>22</v>
      </c>
      <c r="B119" s="566" t="s">
        <v>72</v>
      </c>
      <c r="C119" s="577" t="s">
        <v>54</v>
      </c>
      <c r="D119" s="4" t="s">
        <v>56</v>
      </c>
      <c r="E119" s="144"/>
      <c r="F119" s="76"/>
      <c r="G119" s="76">
        <f t="shared" ref="G119:G127" si="23">E119+F119</f>
        <v>0</v>
      </c>
      <c r="H119" s="4"/>
      <c r="I119" s="77"/>
      <c r="J119" s="77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175">
        <f t="shared" si="8"/>
        <v>0</v>
      </c>
      <c r="AN119" s="126">
        <f t="shared" ref="AN119:AN127" si="24">AM119-E119</f>
        <v>0</v>
      </c>
    </row>
    <row r="120" spans="1:40" hidden="1">
      <c r="A120" s="577"/>
      <c r="B120" s="566"/>
      <c r="C120" s="578"/>
      <c r="D120" s="53" t="s">
        <v>21</v>
      </c>
      <c r="E120" s="146"/>
      <c r="F120" s="58"/>
      <c r="G120" s="58">
        <f t="shared" si="23"/>
        <v>0</v>
      </c>
      <c r="H120" s="53"/>
      <c r="I120" s="59"/>
      <c r="J120" s="59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94">
        <f t="shared" si="8"/>
        <v>0</v>
      </c>
      <c r="AN120" s="127">
        <f t="shared" si="24"/>
        <v>0</v>
      </c>
    </row>
    <row r="121" spans="1:40" hidden="1">
      <c r="A121" s="589">
        <v>23</v>
      </c>
      <c r="B121" s="566"/>
      <c r="C121" s="578" t="s">
        <v>55</v>
      </c>
      <c r="D121" s="53" t="s">
        <v>57</v>
      </c>
      <c r="E121" s="146"/>
      <c r="F121" s="58"/>
      <c r="G121" s="58">
        <f t="shared" si="23"/>
        <v>0</v>
      </c>
      <c r="H121" s="53"/>
      <c r="I121" s="59"/>
      <c r="J121" s="59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94">
        <f t="shared" si="8"/>
        <v>0</v>
      </c>
      <c r="AN121" s="127">
        <f t="shared" si="24"/>
        <v>0</v>
      </c>
    </row>
    <row r="122" spans="1:40" hidden="1">
      <c r="A122" s="564"/>
      <c r="B122" s="566"/>
      <c r="C122" s="578"/>
      <c r="D122" s="53" t="s">
        <v>58</v>
      </c>
      <c r="E122" s="151"/>
      <c r="F122" s="58"/>
      <c r="G122" s="58">
        <f t="shared" si="23"/>
        <v>0</v>
      </c>
      <c r="H122" s="53"/>
      <c r="I122" s="59"/>
      <c r="J122" s="59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94">
        <f t="shared" si="8"/>
        <v>0</v>
      </c>
      <c r="AN122" s="127">
        <f t="shared" si="24"/>
        <v>0</v>
      </c>
    </row>
    <row r="123" spans="1:40" hidden="1">
      <c r="A123" s="564"/>
      <c r="B123" s="566"/>
      <c r="C123" s="578"/>
      <c r="D123" s="53" t="s">
        <v>59</v>
      </c>
      <c r="E123" s="146"/>
      <c r="F123" s="58"/>
      <c r="G123" s="58">
        <f t="shared" si="23"/>
        <v>0</v>
      </c>
      <c r="H123" s="53"/>
      <c r="I123" s="59"/>
      <c r="J123" s="59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94">
        <f t="shared" si="8"/>
        <v>0</v>
      </c>
      <c r="AN123" s="127">
        <f t="shared" si="24"/>
        <v>0</v>
      </c>
    </row>
    <row r="124" spans="1:40" ht="13.5" hidden="1" thickBot="1">
      <c r="A124" s="565"/>
      <c r="B124" s="566"/>
      <c r="C124" s="573"/>
      <c r="D124" s="8" t="s">
        <v>60</v>
      </c>
      <c r="E124" s="143"/>
      <c r="F124" s="42"/>
      <c r="G124" s="42">
        <f t="shared" si="23"/>
        <v>0</v>
      </c>
      <c r="H124" s="8"/>
      <c r="I124" s="23"/>
      <c r="J124" s="2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87">
        <f t="shared" si="8"/>
        <v>0</v>
      </c>
      <c r="AN124" s="128">
        <f t="shared" si="24"/>
        <v>0</v>
      </c>
    </row>
    <row r="125" spans="1:40" hidden="1">
      <c r="A125" s="567">
        <v>24</v>
      </c>
      <c r="B125" s="566"/>
      <c r="C125" s="577" t="s">
        <v>66</v>
      </c>
      <c r="D125" s="4" t="s">
        <v>56</v>
      </c>
      <c r="E125" s="146"/>
      <c r="F125" s="58"/>
      <c r="G125" s="58">
        <f t="shared" si="23"/>
        <v>0</v>
      </c>
      <c r="H125" s="53"/>
      <c r="I125" s="59"/>
      <c r="J125" s="59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95">
        <f t="shared" si="8"/>
        <v>0</v>
      </c>
      <c r="AN125" s="129">
        <f t="shared" si="24"/>
        <v>0</v>
      </c>
    </row>
    <row r="126" spans="1:40" ht="13.5" hidden="1" thickBot="1">
      <c r="A126" s="565"/>
      <c r="B126" s="566"/>
      <c r="C126" s="573"/>
      <c r="D126" s="8" t="s">
        <v>21</v>
      </c>
      <c r="E126" s="143"/>
      <c r="F126" s="42"/>
      <c r="G126" s="42">
        <f t="shared" si="23"/>
        <v>0</v>
      </c>
      <c r="H126" s="8"/>
      <c r="I126" s="23"/>
      <c r="J126" s="2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87">
        <f t="shared" si="8"/>
        <v>0</v>
      </c>
      <c r="AN126" s="128">
        <f t="shared" si="24"/>
        <v>0</v>
      </c>
    </row>
    <row r="127" spans="1:40" ht="13.5" hidden="1" thickBot="1">
      <c r="A127" s="200">
        <v>25</v>
      </c>
      <c r="B127" s="565"/>
      <c r="C127" s="200" t="s">
        <v>67</v>
      </c>
      <c r="D127" s="81" t="s">
        <v>57</v>
      </c>
      <c r="E127" s="149"/>
      <c r="F127" s="80"/>
      <c r="G127" s="80">
        <f t="shared" si="23"/>
        <v>0</v>
      </c>
      <c r="H127" s="81"/>
      <c r="I127" s="82"/>
      <c r="J127" s="82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97">
        <f t="shared" si="8"/>
        <v>0</v>
      </c>
      <c r="AN127" s="132">
        <f t="shared" si="24"/>
        <v>0</v>
      </c>
    </row>
    <row r="128" spans="1:40" s="96" customFormat="1" ht="18.75" customHeight="1" thickBot="1">
      <c r="A128" s="574" t="s">
        <v>125</v>
      </c>
      <c r="B128" s="575"/>
      <c r="C128" s="575"/>
      <c r="D128" s="576"/>
      <c r="E128" s="103">
        <f>SUM(E119:E127)</f>
        <v>0</v>
      </c>
      <c r="F128" s="103">
        <f t="shared" ref="F128:AN128" si="25">SUM(F119:F127)</f>
        <v>0</v>
      </c>
      <c r="G128" s="103">
        <f t="shared" si="25"/>
        <v>0</v>
      </c>
      <c r="H128" s="103">
        <f t="shared" si="25"/>
        <v>0</v>
      </c>
      <c r="I128" s="103">
        <f t="shared" si="25"/>
        <v>0</v>
      </c>
      <c r="J128" s="103">
        <f t="shared" si="25"/>
        <v>0</v>
      </c>
      <c r="K128" s="103">
        <f t="shared" si="25"/>
        <v>0</v>
      </c>
      <c r="L128" s="103">
        <f t="shared" si="25"/>
        <v>0</v>
      </c>
      <c r="M128" s="103">
        <f t="shared" si="25"/>
        <v>0</v>
      </c>
      <c r="N128" s="103">
        <f t="shared" si="25"/>
        <v>0</v>
      </c>
      <c r="O128" s="103">
        <f t="shared" si="25"/>
        <v>0</v>
      </c>
      <c r="P128" s="103">
        <f t="shared" si="25"/>
        <v>0</v>
      </c>
      <c r="Q128" s="103">
        <f t="shared" si="25"/>
        <v>0</v>
      </c>
      <c r="R128" s="103">
        <f t="shared" si="25"/>
        <v>0</v>
      </c>
      <c r="S128" s="103">
        <f t="shared" si="25"/>
        <v>0</v>
      </c>
      <c r="T128" s="103">
        <f t="shared" si="25"/>
        <v>0</v>
      </c>
      <c r="U128" s="103">
        <f t="shared" si="25"/>
        <v>0</v>
      </c>
      <c r="V128" s="103">
        <f t="shared" si="25"/>
        <v>0</v>
      </c>
      <c r="W128" s="103">
        <f t="shared" si="25"/>
        <v>0</v>
      </c>
      <c r="X128" s="103">
        <f t="shared" si="25"/>
        <v>0</v>
      </c>
      <c r="Y128" s="103">
        <f t="shared" si="25"/>
        <v>0</v>
      </c>
      <c r="Z128" s="103">
        <f t="shared" si="25"/>
        <v>0</v>
      </c>
      <c r="AA128" s="103">
        <f t="shared" si="25"/>
        <v>0</v>
      </c>
      <c r="AB128" s="103">
        <f t="shared" si="25"/>
        <v>0</v>
      </c>
      <c r="AC128" s="103">
        <f t="shared" si="25"/>
        <v>0</v>
      </c>
      <c r="AD128" s="103">
        <f t="shared" si="25"/>
        <v>0</v>
      </c>
      <c r="AE128" s="103">
        <f t="shared" si="25"/>
        <v>0</v>
      </c>
      <c r="AF128" s="103">
        <f t="shared" si="25"/>
        <v>0</v>
      </c>
      <c r="AG128" s="103">
        <f t="shared" si="25"/>
        <v>0</v>
      </c>
      <c r="AH128" s="103">
        <f t="shared" si="25"/>
        <v>0</v>
      </c>
      <c r="AI128" s="103">
        <f t="shared" si="25"/>
        <v>0</v>
      </c>
      <c r="AJ128" s="103">
        <f t="shared" si="25"/>
        <v>0</v>
      </c>
      <c r="AK128" s="103">
        <f t="shared" si="25"/>
        <v>0</v>
      </c>
      <c r="AL128" s="103">
        <f t="shared" si="25"/>
        <v>0</v>
      </c>
      <c r="AM128" s="103">
        <f t="shared" si="25"/>
        <v>0</v>
      </c>
      <c r="AN128" s="103">
        <f t="shared" si="25"/>
        <v>0</v>
      </c>
    </row>
    <row r="129" spans="1:40" ht="15" hidden="1">
      <c r="A129" s="199">
        <v>11</v>
      </c>
      <c r="B129" s="195"/>
      <c r="C129" s="584" t="s">
        <v>36</v>
      </c>
      <c r="D129" s="10" t="s">
        <v>83</v>
      </c>
      <c r="E129" s="104"/>
      <c r="F129" s="104"/>
      <c r="G129" s="104">
        <f t="shared" ref="G129:G140" si="26">E129+F129</f>
        <v>0</v>
      </c>
      <c r="H129" s="105"/>
      <c r="I129" s="106"/>
      <c r="J129" s="106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>
        <f t="shared" si="8"/>
        <v>0</v>
      </c>
      <c r="AN129" s="133">
        <f t="shared" ref="AN129:AN140" si="27">AM129-E129</f>
        <v>0</v>
      </c>
    </row>
    <row r="130" spans="1:40" ht="15" hidden="1">
      <c r="A130" s="201">
        <v>12</v>
      </c>
      <c r="B130" s="196"/>
      <c r="C130" s="583"/>
      <c r="D130" s="6" t="s">
        <v>84</v>
      </c>
      <c r="E130" s="109"/>
      <c r="F130" s="109"/>
      <c r="G130" s="123">
        <f t="shared" si="26"/>
        <v>0</v>
      </c>
      <c r="H130" s="110"/>
      <c r="I130" s="111"/>
      <c r="J130" s="111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3">
        <f t="shared" si="8"/>
        <v>0</v>
      </c>
      <c r="AN130" s="134">
        <f t="shared" si="27"/>
        <v>0</v>
      </c>
    </row>
    <row r="131" spans="1:40" ht="15" hidden="1">
      <c r="A131" s="201">
        <v>13</v>
      </c>
      <c r="B131" s="196"/>
      <c r="C131" s="583"/>
      <c r="D131" s="6" t="s">
        <v>85</v>
      </c>
      <c r="E131" s="109"/>
      <c r="F131" s="109"/>
      <c r="G131" s="123">
        <f t="shared" si="26"/>
        <v>0</v>
      </c>
      <c r="H131" s="110"/>
      <c r="I131" s="111"/>
      <c r="J131" s="111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3">
        <f t="shared" si="8"/>
        <v>0</v>
      </c>
      <c r="AN131" s="134">
        <f t="shared" si="27"/>
        <v>0</v>
      </c>
    </row>
    <row r="132" spans="1:40" ht="15" hidden="1">
      <c r="A132" s="201">
        <v>14</v>
      </c>
      <c r="B132" s="196"/>
      <c r="C132" s="583"/>
      <c r="D132" s="6" t="s">
        <v>86</v>
      </c>
      <c r="E132" s="109"/>
      <c r="F132" s="109"/>
      <c r="G132" s="123">
        <f t="shared" si="26"/>
        <v>0</v>
      </c>
      <c r="H132" s="110"/>
      <c r="I132" s="111"/>
      <c r="J132" s="111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3">
        <f t="shared" si="8"/>
        <v>0</v>
      </c>
      <c r="AN132" s="134">
        <f t="shared" si="27"/>
        <v>0</v>
      </c>
    </row>
    <row r="133" spans="1:40" ht="15" hidden="1">
      <c r="A133" s="47">
        <v>15</v>
      </c>
      <c r="B133" s="196"/>
      <c r="C133" s="583"/>
      <c r="D133" s="48" t="s">
        <v>87</v>
      </c>
      <c r="E133" s="114"/>
      <c r="F133" s="114"/>
      <c r="G133" s="124">
        <f t="shared" si="26"/>
        <v>0</v>
      </c>
      <c r="H133" s="115"/>
      <c r="I133" s="116"/>
      <c r="J133" s="116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3">
        <f t="shared" si="8"/>
        <v>0</v>
      </c>
      <c r="AN133" s="134">
        <f t="shared" si="27"/>
        <v>0</v>
      </c>
    </row>
    <row r="134" spans="1:40" ht="15" hidden="1">
      <c r="A134" s="201">
        <v>16</v>
      </c>
      <c r="B134" s="196"/>
      <c r="C134" s="583"/>
      <c r="D134" s="6" t="s">
        <v>88</v>
      </c>
      <c r="E134" s="109"/>
      <c r="F134" s="109"/>
      <c r="G134" s="123">
        <f t="shared" si="26"/>
        <v>0</v>
      </c>
      <c r="H134" s="110"/>
      <c r="I134" s="111"/>
      <c r="J134" s="111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3">
        <f t="shared" si="8"/>
        <v>0</v>
      </c>
      <c r="AN134" s="134">
        <f t="shared" si="27"/>
        <v>0</v>
      </c>
    </row>
    <row r="135" spans="1:40" ht="15" hidden="1">
      <c r="A135" s="47">
        <v>17</v>
      </c>
      <c r="B135" s="196"/>
      <c r="C135" s="583"/>
      <c r="D135" s="6" t="s">
        <v>89</v>
      </c>
      <c r="E135" s="109"/>
      <c r="F135" s="109"/>
      <c r="G135" s="123">
        <f t="shared" si="26"/>
        <v>0</v>
      </c>
      <c r="H135" s="110"/>
      <c r="I135" s="111"/>
      <c r="J135" s="111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3">
        <f t="shared" si="8"/>
        <v>0</v>
      </c>
      <c r="AN135" s="134">
        <f t="shared" si="27"/>
        <v>0</v>
      </c>
    </row>
    <row r="136" spans="1:40" ht="15" hidden="1">
      <c r="A136" s="201">
        <v>18</v>
      </c>
      <c r="B136" s="196"/>
      <c r="C136" s="583"/>
      <c r="D136" s="6" t="s">
        <v>90</v>
      </c>
      <c r="E136" s="109"/>
      <c r="F136" s="109"/>
      <c r="G136" s="123">
        <f t="shared" si="26"/>
        <v>0</v>
      </c>
      <c r="H136" s="110"/>
      <c r="I136" s="111"/>
      <c r="J136" s="111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3">
        <f t="shared" si="8"/>
        <v>0</v>
      </c>
      <c r="AN136" s="134">
        <f t="shared" si="27"/>
        <v>0</v>
      </c>
    </row>
    <row r="137" spans="1:40" ht="15" hidden="1">
      <c r="A137" s="47">
        <v>19</v>
      </c>
      <c r="B137" s="196"/>
      <c r="C137" s="583"/>
      <c r="D137" s="6" t="s">
        <v>91</v>
      </c>
      <c r="E137" s="109"/>
      <c r="F137" s="109"/>
      <c r="G137" s="123">
        <f t="shared" si="26"/>
        <v>0</v>
      </c>
      <c r="H137" s="110"/>
      <c r="I137" s="111"/>
      <c r="J137" s="111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3">
        <f t="shared" si="8"/>
        <v>0</v>
      </c>
      <c r="AN137" s="134">
        <f t="shared" si="27"/>
        <v>0</v>
      </c>
    </row>
    <row r="138" spans="1:40" ht="15" hidden="1">
      <c r="A138" s="201">
        <v>20</v>
      </c>
      <c r="B138" s="196"/>
      <c r="C138" s="583"/>
      <c r="D138" s="46" t="s">
        <v>92</v>
      </c>
      <c r="E138" s="109"/>
      <c r="F138" s="109"/>
      <c r="G138" s="123">
        <f t="shared" si="26"/>
        <v>0</v>
      </c>
      <c r="H138" s="110"/>
      <c r="I138" s="111"/>
      <c r="J138" s="111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3">
        <f t="shared" si="8"/>
        <v>0</v>
      </c>
      <c r="AN138" s="134">
        <f t="shared" si="27"/>
        <v>0</v>
      </c>
    </row>
    <row r="139" spans="1:40" ht="15" hidden="1">
      <c r="A139" s="47">
        <v>21</v>
      </c>
      <c r="B139" s="196"/>
      <c r="C139" s="583"/>
      <c r="D139" s="46" t="s">
        <v>93</v>
      </c>
      <c r="E139" s="109"/>
      <c r="F139" s="109"/>
      <c r="G139" s="123">
        <f t="shared" si="26"/>
        <v>0</v>
      </c>
      <c r="H139" s="110"/>
      <c r="I139" s="111"/>
      <c r="J139" s="111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3">
        <f t="shared" si="8"/>
        <v>0</v>
      </c>
      <c r="AN139" s="134">
        <f t="shared" si="27"/>
        <v>0</v>
      </c>
    </row>
    <row r="140" spans="1:40" ht="15" hidden="1">
      <c r="A140" s="201">
        <v>22</v>
      </c>
      <c r="B140" s="196"/>
      <c r="C140" s="583"/>
      <c r="D140" s="46" t="s">
        <v>94</v>
      </c>
      <c r="E140" s="109"/>
      <c r="F140" s="109"/>
      <c r="G140" s="123">
        <f t="shared" si="26"/>
        <v>0</v>
      </c>
      <c r="H140" s="110"/>
      <c r="I140" s="111"/>
      <c r="J140" s="111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3">
        <f t="shared" si="8"/>
        <v>0</v>
      </c>
      <c r="AN140" s="134">
        <f t="shared" si="27"/>
        <v>0</v>
      </c>
    </row>
    <row r="141" spans="1:40" ht="17.25" hidden="1" customHeight="1" thickBot="1">
      <c r="A141" s="585" t="s">
        <v>39</v>
      </c>
      <c r="B141" s="586"/>
      <c r="C141" s="586"/>
      <c r="D141" s="587"/>
      <c r="E141" s="100">
        <f>SUM(E129:E140)</f>
        <v>0</v>
      </c>
      <c r="F141" s="100"/>
      <c r="G141" s="125"/>
      <c r="H141" s="101">
        <f t="shared" ref="H141:AN141" si="28">SUM(H129:H140)</f>
        <v>0</v>
      </c>
      <c r="I141" s="101">
        <f t="shared" si="28"/>
        <v>0</v>
      </c>
      <c r="J141" s="101">
        <f t="shared" si="28"/>
        <v>0</v>
      </c>
      <c r="K141" s="101">
        <f t="shared" si="28"/>
        <v>0</v>
      </c>
      <c r="L141" s="101">
        <f t="shared" si="28"/>
        <v>0</v>
      </c>
      <c r="M141" s="101">
        <f t="shared" si="28"/>
        <v>0</v>
      </c>
      <c r="N141" s="101">
        <f t="shared" si="28"/>
        <v>0</v>
      </c>
      <c r="O141" s="101">
        <f t="shared" si="28"/>
        <v>0</v>
      </c>
      <c r="P141" s="101">
        <f t="shared" si="28"/>
        <v>0</v>
      </c>
      <c r="Q141" s="101">
        <f t="shared" si="28"/>
        <v>0</v>
      </c>
      <c r="R141" s="101">
        <f t="shared" si="28"/>
        <v>0</v>
      </c>
      <c r="S141" s="101">
        <f t="shared" si="28"/>
        <v>0</v>
      </c>
      <c r="T141" s="101">
        <f t="shared" si="28"/>
        <v>0</v>
      </c>
      <c r="U141" s="101">
        <f t="shared" si="28"/>
        <v>0</v>
      </c>
      <c r="V141" s="101">
        <f t="shared" si="28"/>
        <v>0</v>
      </c>
      <c r="W141" s="101">
        <f t="shared" si="28"/>
        <v>0</v>
      </c>
      <c r="X141" s="101">
        <f t="shared" si="28"/>
        <v>0</v>
      </c>
      <c r="Y141" s="101">
        <f t="shared" si="28"/>
        <v>0</v>
      </c>
      <c r="Z141" s="101">
        <f t="shared" si="28"/>
        <v>0</v>
      </c>
      <c r="AA141" s="101">
        <f t="shared" si="28"/>
        <v>0</v>
      </c>
      <c r="AB141" s="101">
        <f t="shared" si="28"/>
        <v>0</v>
      </c>
      <c r="AC141" s="101">
        <f t="shared" si="28"/>
        <v>0</v>
      </c>
      <c r="AD141" s="101">
        <f t="shared" si="28"/>
        <v>0</v>
      </c>
      <c r="AE141" s="101">
        <f t="shared" si="28"/>
        <v>0</v>
      </c>
      <c r="AF141" s="101">
        <f t="shared" si="28"/>
        <v>0</v>
      </c>
      <c r="AG141" s="101">
        <f t="shared" si="28"/>
        <v>0</v>
      </c>
      <c r="AH141" s="101">
        <f t="shared" si="28"/>
        <v>0</v>
      </c>
      <c r="AI141" s="101">
        <f t="shared" si="28"/>
        <v>0</v>
      </c>
      <c r="AJ141" s="101">
        <f t="shared" si="28"/>
        <v>0</v>
      </c>
      <c r="AK141" s="101">
        <f t="shared" si="28"/>
        <v>0</v>
      </c>
      <c r="AL141" s="101">
        <f t="shared" si="28"/>
        <v>0</v>
      </c>
      <c r="AM141" s="101">
        <f t="shared" si="28"/>
        <v>0</v>
      </c>
      <c r="AN141" s="135">
        <f t="shared" si="28"/>
        <v>0</v>
      </c>
    </row>
    <row r="142" spans="1:40" s="38" customFormat="1" ht="21.75" customHeight="1" thickBot="1">
      <c r="A142" s="588" t="s">
        <v>0</v>
      </c>
      <c r="B142" s="588"/>
      <c r="C142" s="588"/>
      <c r="D142" s="588"/>
      <c r="E142" s="119">
        <f>E36+E44+E60+E81+E85+E115+E118+E128+E141</f>
        <v>5035</v>
      </c>
      <c r="F142" s="119">
        <f t="shared" ref="F142:AN142" si="29">F36+F44+F60+F81+F85+F115+F118+F128+F141</f>
        <v>520</v>
      </c>
      <c r="G142" s="119">
        <f t="shared" si="29"/>
        <v>5555</v>
      </c>
      <c r="H142" s="119">
        <f t="shared" si="29"/>
        <v>0</v>
      </c>
      <c r="I142" s="119">
        <f t="shared" si="29"/>
        <v>0</v>
      </c>
      <c r="J142" s="119">
        <f t="shared" si="29"/>
        <v>0</v>
      </c>
      <c r="K142" s="119">
        <f t="shared" si="29"/>
        <v>69</v>
      </c>
      <c r="L142" s="119">
        <f t="shared" si="29"/>
        <v>0</v>
      </c>
      <c r="M142" s="119">
        <f t="shared" si="29"/>
        <v>0</v>
      </c>
      <c r="N142" s="119">
        <f t="shared" si="29"/>
        <v>0</v>
      </c>
      <c r="O142" s="119">
        <f t="shared" si="29"/>
        <v>0</v>
      </c>
      <c r="P142" s="119">
        <f t="shared" si="29"/>
        <v>0</v>
      </c>
      <c r="Q142" s="119">
        <f t="shared" si="29"/>
        <v>0</v>
      </c>
      <c r="R142" s="119">
        <f t="shared" si="29"/>
        <v>0</v>
      </c>
      <c r="S142" s="119">
        <f t="shared" si="29"/>
        <v>145</v>
      </c>
      <c r="T142" s="119">
        <f t="shared" si="29"/>
        <v>310</v>
      </c>
      <c r="U142" s="119">
        <f t="shared" si="29"/>
        <v>150</v>
      </c>
      <c r="V142" s="119">
        <f t="shared" si="29"/>
        <v>120</v>
      </c>
      <c r="W142" s="119">
        <f t="shared" si="29"/>
        <v>0</v>
      </c>
      <c r="X142" s="119">
        <f t="shared" si="29"/>
        <v>0</v>
      </c>
      <c r="Y142" s="119">
        <f t="shared" si="29"/>
        <v>70</v>
      </c>
      <c r="Z142" s="119">
        <f t="shared" si="29"/>
        <v>0</v>
      </c>
      <c r="AA142" s="119">
        <f t="shared" si="29"/>
        <v>95</v>
      </c>
      <c r="AB142" s="119">
        <f t="shared" si="29"/>
        <v>354</v>
      </c>
      <c r="AC142" s="119">
        <f t="shared" si="29"/>
        <v>240</v>
      </c>
      <c r="AD142" s="119">
        <f t="shared" si="29"/>
        <v>0</v>
      </c>
      <c r="AE142" s="119">
        <f t="shared" si="29"/>
        <v>0</v>
      </c>
      <c r="AF142" s="119">
        <f t="shared" si="29"/>
        <v>720</v>
      </c>
      <c r="AG142" s="119">
        <f t="shared" si="29"/>
        <v>196</v>
      </c>
      <c r="AH142" s="119">
        <f t="shared" si="29"/>
        <v>0</v>
      </c>
      <c r="AI142" s="119">
        <f t="shared" si="29"/>
        <v>510</v>
      </c>
      <c r="AJ142" s="119">
        <f t="shared" si="29"/>
        <v>501</v>
      </c>
      <c r="AK142" s="119">
        <f t="shared" si="29"/>
        <v>0</v>
      </c>
      <c r="AL142" s="119">
        <f t="shared" si="29"/>
        <v>0</v>
      </c>
      <c r="AM142" s="119">
        <f t="shared" si="29"/>
        <v>3480</v>
      </c>
      <c r="AN142" s="119">
        <f t="shared" si="29"/>
        <v>-1733</v>
      </c>
    </row>
    <row r="143" spans="1:40">
      <c r="A143" s="120"/>
      <c r="B143" s="120"/>
      <c r="C143" s="120"/>
      <c r="D143" s="120"/>
      <c r="E143" s="120"/>
      <c r="F143" s="120"/>
      <c r="G143" s="120"/>
      <c r="H143" s="120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</row>
    <row r="144" spans="1:40">
      <c r="AM144" s="159">
        <f>AM60+AM81+AM115</f>
        <v>1176</v>
      </c>
    </row>
    <row r="146" spans="4:39">
      <c r="D146" t="s">
        <v>109</v>
      </c>
      <c r="AM146" s="159">
        <f>AM44+AM81+AM93+AM94+AM95+AM96+AM97+AM98+AM116</f>
        <v>120</v>
      </c>
    </row>
  </sheetData>
  <mergeCells count="76">
    <mergeCell ref="A128:D128"/>
    <mergeCell ref="C129:C140"/>
    <mergeCell ref="A141:D141"/>
    <mergeCell ref="A142:D142"/>
    <mergeCell ref="A118:D118"/>
    <mergeCell ref="A119:A120"/>
    <mergeCell ref="B119:B127"/>
    <mergeCell ref="C119:C120"/>
    <mergeCell ref="A121:A124"/>
    <mergeCell ref="C121:C124"/>
    <mergeCell ref="A125:A126"/>
    <mergeCell ref="C125:C126"/>
    <mergeCell ref="A116:A117"/>
    <mergeCell ref="B116:B117"/>
    <mergeCell ref="A76:A80"/>
    <mergeCell ref="C76:C80"/>
    <mergeCell ref="A81:D81"/>
    <mergeCell ref="A82:A83"/>
    <mergeCell ref="B82:B84"/>
    <mergeCell ref="C82:C83"/>
    <mergeCell ref="A85:D85"/>
    <mergeCell ref="A86:A88"/>
    <mergeCell ref="B86:B106"/>
    <mergeCell ref="A89:A92"/>
    <mergeCell ref="A115:D115"/>
    <mergeCell ref="A60:D60"/>
    <mergeCell ref="A61:A65"/>
    <mergeCell ref="B61:B80"/>
    <mergeCell ref="C61:C65"/>
    <mergeCell ref="A66:A70"/>
    <mergeCell ref="C66:C70"/>
    <mergeCell ref="A71:A75"/>
    <mergeCell ref="C71:C75"/>
    <mergeCell ref="A45:A46"/>
    <mergeCell ref="B45:B59"/>
    <mergeCell ref="C45:C46"/>
    <mergeCell ref="A47:A48"/>
    <mergeCell ref="C47:C48"/>
    <mergeCell ref="C49:C50"/>
    <mergeCell ref="C51:C52"/>
    <mergeCell ref="C53:C59"/>
    <mergeCell ref="A36:D36"/>
    <mergeCell ref="A41:A43"/>
    <mergeCell ref="B41:B43"/>
    <mergeCell ref="C41:C43"/>
    <mergeCell ref="A44:D44"/>
    <mergeCell ref="A37:A38"/>
    <mergeCell ref="B37:B40"/>
    <mergeCell ref="C37:C38"/>
    <mergeCell ref="A39:A40"/>
    <mergeCell ref="C39:C40"/>
    <mergeCell ref="AN8:AN9"/>
    <mergeCell ref="A10:A13"/>
    <mergeCell ref="B10:B35"/>
    <mergeCell ref="C10:C13"/>
    <mergeCell ref="A14:A19"/>
    <mergeCell ref="C14:C19"/>
    <mergeCell ref="A20:A23"/>
    <mergeCell ref="C20:C23"/>
    <mergeCell ref="A24:A27"/>
    <mergeCell ref="C24:C27"/>
    <mergeCell ref="A28:A33"/>
    <mergeCell ref="C28:C33"/>
    <mergeCell ref="A34:A35"/>
    <mergeCell ref="C34:C35"/>
    <mergeCell ref="B8:B9"/>
    <mergeCell ref="A4:AM4"/>
    <mergeCell ref="A8:A9"/>
    <mergeCell ref="C8:C9"/>
    <mergeCell ref="D8:D9"/>
    <mergeCell ref="E8:E9"/>
    <mergeCell ref="F8:F9"/>
    <mergeCell ref="G8:G9"/>
    <mergeCell ref="H8:AL8"/>
    <mergeCell ref="AM8:AM9"/>
    <mergeCell ref="B6:C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72"/>
  <sheetViews>
    <sheetView topLeftCell="A130" zoomScale="70" zoomScaleNormal="70" workbookViewId="0">
      <selection activeCell="AY12" sqref="AY12"/>
    </sheetView>
  </sheetViews>
  <sheetFormatPr defaultRowHeight="12.75"/>
  <cols>
    <col min="1" max="1" width="3.5703125" customWidth="1"/>
    <col min="2" max="2" width="19.5703125" customWidth="1"/>
    <col min="3" max="3" width="23.42578125" customWidth="1"/>
    <col min="4" max="4" width="55.28515625" customWidth="1"/>
    <col min="5" max="5" width="9.42578125" customWidth="1"/>
    <col min="6" max="6" width="10" hidden="1" customWidth="1"/>
    <col min="7" max="7" width="8.7109375" hidden="1" customWidth="1"/>
    <col min="8" max="8" width="13.28515625" customWidth="1"/>
    <col min="9" max="10" width="7" hidden="1" customWidth="1"/>
    <col min="11" max="11" width="0.85546875" hidden="1" customWidth="1"/>
    <col min="12" max="12" width="6.140625" hidden="1" customWidth="1"/>
    <col min="13" max="13" width="6.5703125" hidden="1" customWidth="1"/>
    <col min="14" max="15" width="0.7109375" hidden="1" customWidth="1"/>
    <col min="16" max="18" width="7" hidden="1" customWidth="1"/>
    <col min="19" max="20" width="6.140625" hidden="1" customWidth="1"/>
    <col min="21" max="22" width="0.85546875" hidden="1" customWidth="1"/>
    <col min="23" max="24" width="7" hidden="1" customWidth="1"/>
    <col min="25" max="25" width="0.7109375" hidden="1" customWidth="1"/>
    <col min="26" max="26" width="7" hidden="1" customWidth="1"/>
    <col min="27" max="29" width="0.7109375" hidden="1" customWidth="1"/>
    <col min="30" max="34" width="7" hidden="1" customWidth="1"/>
    <col min="35" max="36" width="0.7109375" hidden="1" customWidth="1"/>
    <col min="37" max="38" width="7" hidden="1" customWidth="1"/>
    <col min="39" max="39" width="0.42578125" customWidth="1"/>
    <col min="40" max="40" width="12" customWidth="1"/>
    <col min="42" max="42" width="0" hidden="1" customWidth="1"/>
    <col min="43" max="43" width="53.5703125" hidden="1" customWidth="1"/>
  </cols>
  <sheetData>
    <row r="1" spans="1:43" ht="15">
      <c r="A1" s="1" t="s">
        <v>8</v>
      </c>
      <c r="B1" s="1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5">
      <c r="A4" s="1" t="s">
        <v>8</v>
      </c>
      <c r="B4" s="3"/>
      <c r="C4" s="1"/>
      <c r="D4" s="2"/>
    </row>
    <row r="5" spans="1:43" ht="15">
      <c r="A5" s="3" t="s">
        <v>9</v>
      </c>
      <c r="B5" s="3"/>
      <c r="C5" s="1"/>
      <c r="D5" s="2"/>
    </row>
    <row r="6" spans="1:43" ht="15">
      <c r="A6" s="3"/>
      <c r="B6" s="3"/>
      <c r="C6" s="1"/>
      <c r="D6" s="2"/>
    </row>
    <row r="7" spans="1:43" ht="18.75">
      <c r="A7" s="553" t="s">
        <v>37</v>
      </c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553"/>
      <c r="AI7" s="553"/>
      <c r="AJ7" s="553"/>
      <c r="AK7" s="553"/>
      <c r="AL7" s="553"/>
      <c r="AM7" s="553"/>
      <c r="AN7" s="553"/>
    </row>
    <row r="8" spans="1:43" ht="18.75">
      <c r="A8" s="232"/>
      <c r="B8" s="232"/>
      <c r="C8" s="12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</row>
    <row r="9" spans="1:43" ht="18.75">
      <c r="A9" s="232"/>
      <c r="B9" s="611" t="s">
        <v>150</v>
      </c>
      <c r="C9" s="611"/>
      <c r="D9" s="45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</row>
    <row r="10" spans="1:43" ht="13.5" thickBo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236"/>
    </row>
    <row r="11" spans="1:43" ht="15.75" customHeight="1">
      <c r="A11" s="593" t="s">
        <v>10</v>
      </c>
      <c r="B11" s="594" t="s">
        <v>152</v>
      </c>
      <c r="C11" s="593" t="s">
        <v>3</v>
      </c>
      <c r="D11" s="593" t="s">
        <v>11</v>
      </c>
      <c r="E11" s="602" t="s">
        <v>41</v>
      </c>
      <c r="F11" s="557" t="s">
        <v>151</v>
      </c>
      <c r="G11" s="557" t="s">
        <v>42</v>
      </c>
      <c r="H11" s="557" t="s">
        <v>153</v>
      </c>
      <c r="I11" s="559" t="s">
        <v>12</v>
      </c>
      <c r="J11" s="559"/>
      <c r="K11" s="559"/>
      <c r="L11" s="559"/>
      <c r="M11" s="559"/>
      <c r="N11" s="559"/>
      <c r="O11" s="559"/>
      <c r="P11" s="559"/>
      <c r="Q11" s="559"/>
      <c r="R11" s="559"/>
      <c r="S11" s="559"/>
      <c r="T11" s="559"/>
      <c r="U11" s="559"/>
      <c r="V11" s="559"/>
      <c r="W11" s="559"/>
      <c r="X11" s="559"/>
      <c r="Y11" s="559"/>
      <c r="Z11" s="559"/>
      <c r="AA11" s="559"/>
      <c r="AB11" s="559"/>
      <c r="AC11" s="559"/>
      <c r="AD11" s="559"/>
      <c r="AE11" s="559"/>
      <c r="AF11" s="559"/>
      <c r="AG11" s="559"/>
      <c r="AH11" s="559"/>
      <c r="AI11" s="559"/>
      <c r="AJ11" s="559"/>
      <c r="AK11" s="559"/>
      <c r="AL11" s="559"/>
      <c r="AM11" s="603"/>
      <c r="AN11" s="604" t="s">
        <v>157</v>
      </c>
      <c r="AO11" s="595" t="s">
        <v>102</v>
      </c>
      <c r="AP11" s="597" t="s">
        <v>154</v>
      </c>
      <c r="AQ11" s="599" t="s">
        <v>155</v>
      </c>
    </row>
    <row r="12" spans="1:43" ht="45" customHeight="1" thickBot="1">
      <c r="A12" s="555"/>
      <c r="B12" s="555"/>
      <c r="C12" s="555"/>
      <c r="D12" s="555"/>
      <c r="E12" s="555"/>
      <c r="F12" s="558"/>
      <c r="G12" s="558"/>
      <c r="H12" s="558"/>
      <c r="I12" s="233">
        <v>1</v>
      </c>
      <c r="J12" s="233">
        <v>2</v>
      </c>
      <c r="K12" s="233">
        <v>3</v>
      </c>
      <c r="L12" s="233">
        <v>4</v>
      </c>
      <c r="M12" s="233">
        <v>5</v>
      </c>
      <c r="N12" s="233">
        <v>6</v>
      </c>
      <c r="O12" s="233">
        <v>7</v>
      </c>
      <c r="P12" s="233">
        <v>8</v>
      </c>
      <c r="Q12" s="233">
        <v>9</v>
      </c>
      <c r="R12" s="233">
        <v>10</v>
      </c>
      <c r="S12" s="233">
        <v>11</v>
      </c>
      <c r="T12" s="233">
        <v>12</v>
      </c>
      <c r="U12" s="233">
        <v>13</v>
      </c>
      <c r="V12" s="233">
        <v>14</v>
      </c>
      <c r="W12" s="233">
        <v>15</v>
      </c>
      <c r="X12" s="233">
        <v>16</v>
      </c>
      <c r="Y12" s="233">
        <v>17</v>
      </c>
      <c r="Z12" s="233">
        <v>18</v>
      </c>
      <c r="AA12" s="233">
        <v>19</v>
      </c>
      <c r="AB12" s="233">
        <v>20</v>
      </c>
      <c r="AC12" s="233">
        <v>21</v>
      </c>
      <c r="AD12" s="233">
        <v>22</v>
      </c>
      <c r="AE12" s="233">
        <v>23</v>
      </c>
      <c r="AF12" s="233">
        <v>24</v>
      </c>
      <c r="AG12" s="233">
        <v>25</v>
      </c>
      <c r="AH12" s="233">
        <v>26</v>
      </c>
      <c r="AI12" s="233">
        <v>27</v>
      </c>
      <c r="AJ12" s="233">
        <v>28</v>
      </c>
      <c r="AK12" s="233">
        <v>29</v>
      </c>
      <c r="AL12" s="233">
        <v>30</v>
      </c>
      <c r="AM12" s="237">
        <v>31</v>
      </c>
      <c r="AN12" s="605"/>
      <c r="AO12" s="596"/>
      <c r="AP12" s="598"/>
      <c r="AQ12" s="600"/>
    </row>
    <row r="13" spans="1:43" ht="13.5" thickTop="1">
      <c r="A13" s="563">
        <v>1</v>
      </c>
      <c r="B13" s="601" t="s">
        <v>115</v>
      </c>
      <c r="C13" s="563" t="s">
        <v>6</v>
      </c>
      <c r="D13" s="24" t="s">
        <v>24</v>
      </c>
      <c r="E13" s="238">
        <v>0</v>
      </c>
      <c r="F13" s="238">
        <v>0</v>
      </c>
      <c r="G13" s="239">
        <v>0</v>
      </c>
      <c r="H13" s="239">
        <f>E13+F13+G13</f>
        <v>0</v>
      </c>
      <c r="I13" s="25"/>
      <c r="J13" s="26"/>
      <c r="K13" s="26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40"/>
      <c r="AN13" s="241">
        <f>SUM(I13:AM13)</f>
        <v>0</v>
      </c>
      <c r="AO13" s="242">
        <f>AN13-H13</f>
        <v>0</v>
      </c>
      <c r="AP13" s="243" t="e">
        <f>AN13/H13</f>
        <v>#DIV/0!</v>
      </c>
      <c r="AQ13" s="244"/>
    </row>
    <row r="14" spans="1:43">
      <c r="A14" s="566"/>
      <c r="B14" s="591"/>
      <c r="C14" s="566"/>
      <c r="D14" s="53" t="s">
        <v>23</v>
      </c>
      <c r="E14" s="245">
        <v>0</v>
      </c>
      <c r="F14" s="245">
        <v>0</v>
      </c>
      <c r="G14" s="246">
        <v>0</v>
      </c>
      <c r="H14" s="246">
        <f t="shared" ref="H14:H38" si="0">E14+F14+G14</f>
        <v>0</v>
      </c>
      <c r="I14" s="222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247"/>
      <c r="AN14" s="248">
        <f t="shared" ref="AN14:AN46" si="1">SUM(I14:AM14)</f>
        <v>0</v>
      </c>
      <c r="AO14" s="249">
        <f t="shared" ref="AO14:AO38" si="2">AN14-H14</f>
        <v>0</v>
      </c>
      <c r="AP14" s="250" t="e">
        <f t="shared" ref="AP14:AP39" si="3">AN14/H14</f>
        <v>#DIV/0!</v>
      </c>
      <c r="AQ14" s="59"/>
    </row>
    <row r="15" spans="1:43">
      <c r="A15" s="566"/>
      <c r="B15" s="591"/>
      <c r="C15" s="566"/>
      <c r="D15" s="53" t="s">
        <v>33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222"/>
      <c r="J15" s="55"/>
      <c r="K15" s="5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 ht="13.5" thickBot="1">
      <c r="A16" s="565"/>
      <c r="B16" s="591"/>
      <c r="C16" s="565"/>
      <c r="D16" s="8" t="s">
        <v>34</v>
      </c>
      <c r="E16" s="251">
        <v>0</v>
      </c>
      <c r="F16" s="251">
        <v>0</v>
      </c>
      <c r="G16" s="252">
        <v>0</v>
      </c>
      <c r="H16" s="252">
        <f t="shared" si="0"/>
        <v>0</v>
      </c>
      <c r="I16" s="223"/>
      <c r="J16" s="9"/>
      <c r="K16" s="9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253"/>
      <c r="AN16" s="254">
        <f t="shared" si="1"/>
        <v>0</v>
      </c>
      <c r="AO16" s="255">
        <f t="shared" si="2"/>
        <v>0</v>
      </c>
      <c r="AP16" s="256" t="e">
        <f t="shared" si="3"/>
        <v>#DIV/0!</v>
      </c>
      <c r="AQ16" s="23"/>
    </row>
    <row r="17" spans="1:43">
      <c r="A17" s="567">
        <v>2</v>
      </c>
      <c r="B17" s="591"/>
      <c r="C17" s="567" t="s">
        <v>4</v>
      </c>
      <c r="D17" s="4" t="s">
        <v>24</v>
      </c>
      <c r="E17" s="257">
        <v>0</v>
      </c>
      <c r="F17" s="257">
        <v>0</v>
      </c>
      <c r="G17" s="258">
        <v>0</v>
      </c>
      <c r="H17" s="258">
        <f t="shared" si="0"/>
        <v>0</v>
      </c>
      <c r="I17" s="224"/>
      <c r="J17" s="5"/>
      <c r="K17" s="5"/>
      <c r="L17" s="11"/>
      <c r="M17" s="3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259"/>
      <c r="AN17" s="260">
        <f t="shared" si="1"/>
        <v>0</v>
      </c>
      <c r="AO17" s="261">
        <f t="shared" si="2"/>
        <v>0</v>
      </c>
      <c r="AP17" s="262" t="e">
        <f t="shared" si="3"/>
        <v>#DIV/0!</v>
      </c>
      <c r="AQ17" s="77"/>
    </row>
    <row r="18" spans="1:43">
      <c r="A18" s="566"/>
      <c r="B18" s="591"/>
      <c r="C18" s="566"/>
      <c r="D18" s="53" t="s">
        <v>23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222"/>
      <c r="J18" s="55"/>
      <c r="K18" s="55"/>
      <c r="L18" s="56"/>
      <c r="M18" s="57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247"/>
      <c r="AN18" s="248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>
      <c r="A19" s="566"/>
      <c r="B19" s="591"/>
      <c r="C19" s="566"/>
      <c r="D19" s="53" t="s">
        <v>25</v>
      </c>
      <c r="E19" s="245">
        <v>0</v>
      </c>
      <c r="F19" s="245">
        <v>0</v>
      </c>
      <c r="G19" s="246">
        <v>0</v>
      </c>
      <c r="H19" s="246">
        <f t="shared" si="0"/>
        <v>0</v>
      </c>
      <c r="I19" s="222"/>
      <c r="J19" s="55"/>
      <c r="K19" s="55"/>
      <c r="L19" s="56"/>
      <c r="M19" s="263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247"/>
      <c r="AN19" s="248">
        <f t="shared" si="1"/>
        <v>0</v>
      </c>
      <c r="AO19" s="249">
        <f t="shared" si="2"/>
        <v>0</v>
      </c>
      <c r="AP19" s="250" t="e">
        <f t="shared" si="3"/>
        <v>#DIV/0!</v>
      </c>
      <c r="AQ19" s="59"/>
    </row>
    <row r="20" spans="1:43">
      <c r="A20" s="566"/>
      <c r="B20" s="591"/>
      <c r="C20" s="566"/>
      <c r="D20" s="53" t="s">
        <v>26</v>
      </c>
      <c r="E20" s="245">
        <v>0</v>
      </c>
      <c r="F20" s="245">
        <v>0</v>
      </c>
      <c r="G20" s="246">
        <v>0</v>
      </c>
      <c r="H20" s="246">
        <f t="shared" si="0"/>
        <v>0</v>
      </c>
      <c r="I20" s="222"/>
      <c r="J20" s="222"/>
      <c r="K20" s="222"/>
      <c r="L20" s="264"/>
      <c r="M20" s="263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5"/>
      <c r="AN20" s="266">
        <f t="shared" si="1"/>
        <v>0</v>
      </c>
      <c r="AO20" s="249">
        <f t="shared" si="2"/>
        <v>0</v>
      </c>
      <c r="AP20" s="250" t="e">
        <f t="shared" si="3"/>
        <v>#DIV/0!</v>
      </c>
      <c r="AQ20" s="59"/>
    </row>
    <row r="21" spans="1:43">
      <c r="A21" s="566"/>
      <c r="B21" s="591"/>
      <c r="C21" s="566"/>
      <c r="D21" s="53" t="s">
        <v>77</v>
      </c>
      <c r="E21" s="245">
        <v>0</v>
      </c>
      <c r="F21" s="245">
        <v>0</v>
      </c>
      <c r="G21" s="246">
        <v>0</v>
      </c>
      <c r="H21" s="246">
        <f t="shared" si="0"/>
        <v>0</v>
      </c>
      <c r="I21" s="222"/>
      <c r="J21" s="222"/>
      <c r="K21" s="222"/>
      <c r="L21" s="264"/>
      <c r="M21" s="263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5"/>
      <c r="AN21" s="266">
        <f t="shared" si="1"/>
        <v>0</v>
      </c>
      <c r="AO21" s="249">
        <f t="shared" si="2"/>
        <v>0</v>
      </c>
      <c r="AP21" s="250" t="e">
        <f t="shared" si="3"/>
        <v>#DIV/0!</v>
      </c>
      <c r="AQ21" s="59"/>
    </row>
    <row r="22" spans="1:43" ht="13.5" thickBot="1">
      <c r="A22" s="565"/>
      <c r="B22" s="591"/>
      <c r="C22" s="565"/>
      <c r="D22" s="8" t="s">
        <v>76</v>
      </c>
      <c r="E22" s="251">
        <v>0</v>
      </c>
      <c r="F22" s="251">
        <v>0</v>
      </c>
      <c r="G22" s="252">
        <v>0</v>
      </c>
      <c r="H22" s="252">
        <f t="shared" si="0"/>
        <v>0</v>
      </c>
      <c r="I22" s="223"/>
      <c r="J22" s="223"/>
      <c r="K22" s="22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267"/>
      <c r="AN22" s="268">
        <f t="shared" si="1"/>
        <v>0</v>
      </c>
      <c r="AO22" s="255">
        <f t="shared" si="2"/>
        <v>0</v>
      </c>
      <c r="AP22" s="269" t="e">
        <f t="shared" si="3"/>
        <v>#DIV/0!</v>
      </c>
      <c r="AQ22" s="63"/>
    </row>
    <row r="23" spans="1:43">
      <c r="A23" s="567">
        <v>3</v>
      </c>
      <c r="B23" s="591"/>
      <c r="C23" s="567" t="s">
        <v>5</v>
      </c>
      <c r="D23" s="10" t="s">
        <v>24</v>
      </c>
      <c r="E23" s="270">
        <v>0</v>
      </c>
      <c r="F23" s="270">
        <v>0</v>
      </c>
      <c r="G23" s="271">
        <v>40</v>
      </c>
      <c r="H23" s="271">
        <f t="shared" si="0"/>
        <v>40</v>
      </c>
      <c r="I23" s="229"/>
      <c r="J23" s="30"/>
      <c r="K23" s="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45</v>
      </c>
      <c r="AE23" s="31"/>
      <c r="AF23" s="31"/>
      <c r="AG23" s="31"/>
      <c r="AH23" s="31"/>
      <c r="AI23" s="31"/>
      <c r="AJ23" s="31"/>
      <c r="AK23" s="31"/>
      <c r="AL23" s="31"/>
      <c r="AM23" s="272"/>
      <c r="AN23" s="273">
        <f t="shared" si="1"/>
        <v>45</v>
      </c>
      <c r="AO23" s="261">
        <f t="shared" si="2"/>
        <v>5</v>
      </c>
      <c r="AP23" s="274">
        <f t="shared" si="3"/>
        <v>1.125</v>
      </c>
      <c r="AQ23" s="22" t="s">
        <v>193</v>
      </c>
    </row>
    <row r="24" spans="1:43">
      <c r="A24" s="566"/>
      <c r="B24" s="591"/>
      <c r="C24" s="566"/>
      <c r="D24" s="53" t="s">
        <v>23</v>
      </c>
      <c r="E24" s="245">
        <v>0</v>
      </c>
      <c r="F24" s="245">
        <v>0</v>
      </c>
      <c r="G24" s="246">
        <v>0</v>
      </c>
      <c r="H24" s="246">
        <f t="shared" si="0"/>
        <v>0</v>
      </c>
      <c r="I24" s="222"/>
      <c r="J24" s="55"/>
      <c r="K24" s="55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247"/>
      <c r="AN24" s="248">
        <f t="shared" si="1"/>
        <v>0</v>
      </c>
      <c r="AO24" s="249">
        <f t="shared" si="2"/>
        <v>0</v>
      </c>
      <c r="AP24" s="250" t="e">
        <f t="shared" si="3"/>
        <v>#DIV/0!</v>
      </c>
      <c r="AQ24" s="59"/>
    </row>
    <row r="25" spans="1:43">
      <c r="A25" s="566"/>
      <c r="B25" s="591"/>
      <c r="C25" s="566"/>
      <c r="D25" s="53" t="s">
        <v>77</v>
      </c>
      <c r="E25" s="245">
        <v>0</v>
      </c>
      <c r="F25" s="245">
        <v>0</v>
      </c>
      <c r="G25" s="246">
        <v>40</v>
      </c>
      <c r="H25" s="246">
        <f t="shared" si="0"/>
        <v>40</v>
      </c>
      <c r="I25" s="222"/>
      <c r="J25" s="222"/>
      <c r="K25" s="222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>
        <v>42</v>
      </c>
      <c r="AE25" s="264"/>
      <c r="AF25" s="263"/>
      <c r="AG25" s="264"/>
      <c r="AH25" s="264"/>
      <c r="AI25" s="264"/>
      <c r="AJ25" s="264"/>
      <c r="AK25" s="264"/>
      <c r="AL25" s="264"/>
      <c r="AM25" s="265"/>
      <c r="AN25" s="266">
        <f t="shared" si="1"/>
        <v>42</v>
      </c>
      <c r="AO25" s="249">
        <f t="shared" si="2"/>
        <v>2</v>
      </c>
      <c r="AP25" s="250">
        <f t="shared" si="3"/>
        <v>1.05</v>
      </c>
      <c r="AQ25" s="59" t="s">
        <v>193</v>
      </c>
    </row>
    <row r="26" spans="1:43" ht="13.5" thickBot="1">
      <c r="A26" s="565"/>
      <c r="B26" s="591"/>
      <c r="C26" s="565"/>
      <c r="D26" s="8" t="s">
        <v>76</v>
      </c>
      <c r="E26" s="251">
        <v>0</v>
      </c>
      <c r="F26" s="251">
        <v>0</v>
      </c>
      <c r="G26" s="252">
        <v>0</v>
      </c>
      <c r="H26" s="252">
        <f t="shared" si="0"/>
        <v>0</v>
      </c>
      <c r="I26" s="223"/>
      <c r="J26" s="223"/>
      <c r="K26" s="223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6"/>
      <c r="AG26" s="14"/>
      <c r="AH26" s="14"/>
      <c r="AI26" s="14"/>
      <c r="AJ26" s="14"/>
      <c r="AK26" s="14"/>
      <c r="AL26" s="14"/>
      <c r="AM26" s="267"/>
      <c r="AN26" s="268">
        <f t="shared" si="1"/>
        <v>0</v>
      </c>
      <c r="AO26" s="255">
        <f t="shared" si="2"/>
        <v>0</v>
      </c>
      <c r="AP26" s="256" t="e">
        <f t="shared" si="3"/>
        <v>#DIV/0!</v>
      </c>
      <c r="AQ26" s="23"/>
    </row>
    <row r="27" spans="1:43">
      <c r="A27" s="567">
        <v>4</v>
      </c>
      <c r="B27" s="591"/>
      <c r="C27" s="567" t="s">
        <v>7</v>
      </c>
      <c r="D27" s="10" t="s">
        <v>24</v>
      </c>
      <c r="E27" s="270">
        <v>0</v>
      </c>
      <c r="F27" s="270">
        <v>0</v>
      </c>
      <c r="G27" s="271">
        <v>0</v>
      </c>
      <c r="H27" s="271">
        <f t="shared" si="0"/>
        <v>0</v>
      </c>
      <c r="I27" s="229"/>
      <c r="J27" s="30"/>
      <c r="K27" s="3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>
        <v>21</v>
      </c>
      <c r="AE27" s="31"/>
      <c r="AF27" s="32"/>
      <c r="AG27" s="31"/>
      <c r="AH27" s="31"/>
      <c r="AI27" s="31"/>
      <c r="AJ27" s="31"/>
      <c r="AK27" s="31"/>
      <c r="AL27" s="31"/>
      <c r="AM27" s="272"/>
      <c r="AN27" s="273">
        <f t="shared" si="1"/>
        <v>21</v>
      </c>
      <c r="AO27" s="261">
        <f t="shared" si="2"/>
        <v>21</v>
      </c>
      <c r="AP27" s="262" t="e">
        <f t="shared" si="3"/>
        <v>#DIV/0!</v>
      </c>
      <c r="AQ27" s="77"/>
    </row>
    <row r="28" spans="1:43">
      <c r="A28" s="566"/>
      <c r="B28" s="591"/>
      <c r="C28" s="566"/>
      <c r="D28" s="53" t="s">
        <v>23</v>
      </c>
      <c r="E28" s="245">
        <v>0</v>
      </c>
      <c r="F28" s="245">
        <v>0</v>
      </c>
      <c r="G28" s="246">
        <v>0</v>
      </c>
      <c r="H28" s="246">
        <f t="shared" si="0"/>
        <v>0</v>
      </c>
      <c r="I28" s="222"/>
      <c r="J28" s="55"/>
      <c r="K28" s="55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  <c r="AG28" s="56"/>
      <c r="AH28" s="56"/>
      <c r="AI28" s="56"/>
      <c r="AJ28" s="56"/>
      <c r="AK28" s="56"/>
      <c r="AL28" s="56"/>
      <c r="AM28" s="247"/>
      <c r="AN28" s="248">
        <f t="shared" si="1"/>
        <v>0</v>
      </c>
      <c r="AO28" s="249">
        <f t="shared" si="2"/>
        <v>0</v>
      </c>
      <c r="AP28" s="250" t="e">
        <f t="shared" si="3"/>
        <v>#DIV/0!</v>
      </c>
      <c r="AQ28" s="59"/>
    </row>
    <row r="29" spans="1:43">
      <c r="A29" s="566"/>
      <c r="B29" s="591"/>
      <c r="C29" s="566"/>
      <c r="D29" s="53" t="s">
        <v>77</v>
      </c>
      <c r="E29" s="245">
        <v>0</v>
      </c>
      <c r="F29" s="245">
        <v>0</v>
      </c>
      <c r="G29" s="246">
        <v>0</v>
      </c>
      <c r="H29" s="246">
        <f t="shared" si="0"/>
        <v>0</v>
      </c>
      <c r="I29" s="222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>
        <v>20</v>
      </c>
      <c r="AE29" s="56"/>
      <c r="AF29" s="57"/>
      <c r="AG29" s="56"/>
      <c r="AH29" s="56"/>
      <c r="AI29" s="56"/>
      <c r="AJ29" s="56"/>
      <c r="AK29" s="56"/>
      <c r="AL29" s="56">
        <v>1</v>
      </c>
      <c r="AM29" s="247"/>
      <c r="AN29" s="248">
        <f t="shared" si="1"/>
        <v>21</v>
      </c>
      <c r="AO29" s="249">
        <f t="shared" si="2"/>
        <v>21</v>
      </c>
      <c r="AP29" s="250" t="e">
        <f t="shared" si="3"/>
        <v>#DIV/0!</v>
      </c>
      <c r="AQ29" s="59"/>
    </row>
    <row r="30" spans="1:43" ht="13.5" thickBot="1">
      <c r="A30" s="565"/>
      <c r="B30" s="591"/>
      <c r="C30" s="565"/>
      <c r="D30" s="8" t="s">
        <v>76</v>
      </c>
      <c r="E30" s="251">
        <v>0</v>
      </c>
      <c r="F30" s="251">
        <v>0</v>
      </c>
      <c r="G30" s="252">
        <v>0</v>
      </c>
      <c r="H30" s="252">
        <f t="shared" si="0"/>
        <v>0</v>
      </c>
      <c r="I30" s="223"/>
      <c r="J30" s="9"/>
      <c r="K30" s="9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8"/>
      <c r="AG30" s="13"/>
      <c r="AH30" s="13"/>
      <c r="AI30" s="13"/>
      <c r="AJ30" s="13"/>
      <c r="AK30" s="13"/>
      <c r="AL30" s="13"/>
      <c r="AM30" s="253"/>
      <c r="AN30" s="254">
        <f t="shared" si="1"/>
        <v>0</v>
      </c>
      <c r="AO30" s="255">
        <f t="shared" si="2"/>
        <v>0</v>
      </c>
      <c r="AP30" s="269" t="e">
        <f t="shared" si="3"/>
        <v>#DIV/0!</v>
      </c>
      <c r="AQ30" s="63"/>
    </row>
    <row r="31" spans="1:43">
      <c r="A31" s="567">
        <v>6</v>
      </c>
      <c r="B31" s="591"/>
      <c r="C31" s="567" t="s">
        <v>47</v>
      </c>
      <c r="D31" s="10" t="s">
        <v>24</v>
      </c>
      <c r="E31" s="270">
        <v>20</v>
      </c>
      <c r="F31" s="270">
        <v>0</v>
      </c>
      <c r="G31" s="271">
        <v>0</v>
      </c>
      <c r="H31" s="271">
        <f t="shared" si="0"/>
        <v>20</v>
      </c>
      <c r="I31" s="229"/>
      <c r="J31" s="30"/>
      <c r="K31" s="3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>
        <v>20</v>
      </c>
      <c r="AE31" s="31"/>
      <c r="AF31" s="32"/>
      <c r="AG31" s="31"/>
      <c r="AH31" s="31"/>
      <c r="AI31" s="31"/>
      <c r="AJ31" s="31"/>
      <c r="AK31" s="31"/>
      <c r="AL31" s="31"/>
      <c r="AM31" s="272"/>
      <c r="AN31" s="273">
        <f t="shared" si="1"/>
        <v>20</v>
      </c>
      <c r="AO31" s="242">
        <f t="shared" si="2"/>
        <v>0</v>
      </c>
      <c r="AP31" s="274">
        <f t="shared" si="3"/>
        <v>1</v>
      </c>
      <c r="AQ31" s="22" t="s">
        <v>185</v>
      </c>
    </row>
    <row r="32" spans="1:43">
      <c r="A32" s="566"/>
      <c r="B32" s="591"/>
      <c r="C32" s="566"/>
      <c r="D32" s="53" t="s">
        <v>23</v>
      </c>
      <c r="E32" s="245">
        <v>0</v>
      </c>
      <c r="F32" s="245">
        <v>0</v>
      </c>
      <c r="G32" s="246">
        <v>0</v>
      </c>
      <c r="H32" s="246">
        <f t="shared" si="0"/>
        <v>0</v>
      </c>
      <c r="I32" s="222"/>
      <c r="J32" s="55"/>
      <c r="K32" s="55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/>
      <c r="AG32" s="56"/>
      <c r="AH32" s="56"/>
      <c r="AI32" s="56"/>
      <c r="AJ32" s="56"/>
      <c r="AK32" s="56"/>
      <c r="AL32" s="56"/>
      <c r="AM32" s="247"/>
      <c r="AN32" s="248">
        <f t="shared" si="1"/>
        <v>0</v>
      </c>
      <c r="AO32" s="249">
        <f t="shared" si="2"/>
        <v>0</v>
      </c>
      <c r="AP32" s="250" t="e">
        <f t="shared" si="3"/>
        <v>#DIV/0!</v>
      </c>
      <c r="AQ32" s="59"/>
    </row>
    <row r="33" spans="1:43">
      <c r="A33" s="566"/>
      <c r="B33" s="591"/>
      <c r="C33" s="566"/>
      <c r="D33" s="53" t="s">
        <v>77</v>
      </c>
      <c r="E33" s="245">
        <v>20</v>
      </c>
      <c r="F33" s="245">
        <v>0</v>
      </c>
      <c r="G33" s="246">
        <v>0</v>
      </c>
      <c r="H33" s="246">
        <f t="shared" si="0"/>
        <v>20</v>
      </c>
      <c r="I33" s="222"/>
      <c r="J33" s="55"/>
      <c r="K33" s="55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  <c r="AG33" s="56"/>
      <c r="AH33" s="56"/>
      <c r="AI33" s="56"/>
      <c r="AJ33" s="56"/>
      <c r="AK33" s="56"/>
      <c r="AL33" s="56">
        <v>20</v>
      </c>
      <c r="AM33" s="247"/>
      <c r="AN33" s="248">
        <f t="shared" si="1"/>
        <v>20</v>
      </c>
      <c r="AO33" s="249">
        <f t="shared" si="2"/>
        <v>0</v>
      </c>
      <c r="AP33" s="250">
        <f t="shared" si="3"/>
        <v>1</v>
      </c>
      <c r="AQ33" s="59" t="s">
        <v>185</v>
      </c>
    </row>
    <row r="34" spans="1:43">
      <c r="A34" s="566"/>
      <c r="B34" s="591"/>
      <c r="C34" s="566"/>
      <c r="D34" s="53" t="s">
        <v>76</v>
      </c>
      <c r="E34" s="245">
        <v>0</v>
      </c>
      <c r="F34" s="245">
        <v>0</v>
      </c>
      <c r="G34" s="246">
        <v>0</v>
      </c>
      <c r="H34" s="246">
        <f t="shared" si="0"/>
        <v>0</v>
      </c>
      <c r="I34" s="222"/>
      <c r="J34" s="55"/>
      <c r="K34" s="55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56"/>
      <c r="AH34" s="56"/>
      <c r="AI34" s="56"/>
      <c r="AJ34" s="56"/>
      <c r="AK34" s="56"/>
      <c r="AL34" s="56"/>
      <c r="AM34" s="247"/>
      <c r="AN34" s="248">
        <f t="shared" si="1"/>
        <v>0</v>
      </c>
      <c r="AO34" s="249">
        <f t="shared" si="2"/>
        <v>0</v>
      </c>
      <c r="AP34" s="250" t="e">
        <f t="shared" si="3"/>
        <v>#DIV/0!</v>
      </c>
      <c r="AQ34" s="59"/>
    </row>
    <row r="35" spans="1:43">
      <c r="A35" s="566"/>
      <c r="B35" s="591"/>
      <c r="C35" s="566"/>
      <c r="D35" s="53" t="s">
        <v>50</v>
      </c>
      <c r="E35" s="245">
        <v>20</v>
      </c>
      <c r="F35" s="245">
        <v>0</v>
      </c>
      <c r="G35" s="246">
        <v>0</v>
      </c>
      <c r="H35" s="246">
        <f t="shared" si="0"/>
        <v>20</v>
      </c>
      <c r="I35" s="222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7"/>
      <c r="AG35" s="56"/>
      <c r="AH35" s="56"/>
      <c r="AI35" s="56"/>
      <c r="AJ35" s="56"/>
      <c r="AK35" s="56"/>
      <c r="AL35" s="56"/>
      <c r="AM35" s="247"/>
      <c r="AN35" s="248">
        <f t="shared" si="1"/>
        <v>0</v>
      </c>
      <c r="AO35" s="249">
        <f t="shared" si="2"/>
        <v>-20</v>
      </c>
      <c r="AP35" s="250">
        <f t="shared" si="3"/>
        <v>0</v>
      </c>
      <c r="AQ35" s="59" t="s">
        <v>185</v>
      </c>
    </row>
    <row r="36" spans="1:43" ht="13.5" thickBot="1">
      <c r="A36" s="565"/>
      <c r="B36" s="591"/>
      <c r="C36" s="565"/>
      <c r="D36" s="71" t="s">
        <v>51</v>
      </c>
      <c r="E36" s="275">
        <v>0</v>
      </c>
      <c r="F36" s="275">
        <v>0</v>
      </c>
      <c r="G36" s="276">
        <v>0</v>
      </c>
      <c r="H36" s="276">
        <f t="shared" si="0"/>
        <v>0</v>
      </c>
      <c r="I36" s="220"/>
      <c r="J36" s="73"/>
      <c r="K36" s="73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5"/>
      <c r="AG36" s="74"/>
      <c r="AH36" s="74"/>
      <c r="AI36" s="74"/>
      <c r="AJ36" s="74"/>
      <c r="AK36" s="74"/>
      <c r="AL36" s="74"/>
      <c r="AM36" s="277"/>
      <c r="AN36" s="278">
        <f t="shared" si="1"/>
        <v>0</v>
      </c>
      <c r="AO36" s="279">
        <f t="shared" si="2"/>
        <v>0</v>
      </c>
      <c r="AP36" s="256" t="e">
        <f t="shared" si="3"/>
        <v>#DIV/0!</v>
      </c>
      <c r="AQ36" s="23"/>
    </row>
    <row r="37" spans="1:43">
      <c r="A37" s="566">
        <v>7</v>
      </c>
      <c r="B37" s="591"/>
      <c r="C37" s="566" t="s">
        <v>22</v>
      </c>
      <c r="D37" s="4" t="s">
        <v>28</v>
      </c>
      <c r="E37" s="257">
        <v>40</v>
      </c>
      <c r="F37" s="257">
        <v>0</v>
      </c>
      <c r="G37" s="258">
        <v>80</v>
      </c>
      <c r="H37" s="258">
        <f t="shared" si="0"/>
        <v>120</v>
      </c>
      <c r="I37" s="224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>
        <v>87</v>
      </c>
      <c r="AE37" s="11"/>
      <c r="AF37" s="17"/>
      <c r="AG37" s="11"/>
      <c r="AH37" s="11"/>
      <c r="AI37" s="11"/>
      <c r="AJ37" s="11"/>
      <c r="AK37" s="11"/>
      <c r="AL37" s="11">
        <v>33</v>
      </c>
      <c r="AM37" s="259"/>
      <c r="AN37" s="260">
        <f t="shared" si="1"/>
        <v>120</v>
      </c>
      <c r="AO37" s="261">
        <f t="shared" si="2"/>
        <v>0</v>
      </c>
      <c r="AP37" s="262">
        <f t="shared" si="3"/>
        <v>1</v>
      </c>
      <c r="AQ37" s="22" t="s">
        <v>185</v>
      </c>
    </row>
    <row r="38" spans="1:43" ht="13.5" thickBot="1">
      <c r="A38" s="565"/>
      <c r="B38" s="592"/>
      <c r="C38" s="565"/>
      <c r="D38" s="8" t="s">
        <v>27</v>
      </c>
      <c r="E38" s="251">
        <v>0</v>
      </c>
      <c r="F38" s="251">
        <v>0</v>
      </c>
      <c r="G38" s="252">
        <v>0</v>
      </c>
      <c r="H38" s="252">
        <f t="shared" si="0"/>
        <v>0</v>
      </c>
      <c r="I38" s="223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8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2"/>
        <v>0</v>
      </c>
      <c r="AP38" s="269" t="e">
        <f t="shared" si="3"/>
        <v>#DIV/0!</v>
      </c>
      <c r="AQ38" s="63"/>
    </row>
    <row r="39" spans="1:43" s="38" customFormat="1" ht="30" customHeight="1" thickBot="1">
      <c r="A39" s="568" t="s">
        <v>120</v>
      </c>
      <c r="B39" s="569"/>
      <c r="C39" s="569"/>
      <c r="D39" s="570"/>
      <c r="E39" s="280">
        <f>SUM(E13:E38)</f>
        <v>100</v>
      </c>
      <c r="F39" s="280">
        <f t="shared" ref="F39:AO39" si="4">SUM(F13:F38)</f>
        <v>0</v>
      </c>
      <c r="G39" s="280">
        <f t="shared" si="4"/>
        <v>160</v>
      </c>
      <c r="H39" s="280">
        <f t="shared" si="4"/>
        <v>260</v>
      </c>
      <c r="I39" s="98">
        <f t="shared" si="4"/>
        <v>0</v>
      </c>
      <c r="J39" s="98">
        <f t="shared" si="4"/>
        <v>0</v>
      </c>
      <c r="K39" s="98">
        <f t="shared" si="4"/>
        <v>0</v>
      </c>
      <c r="L39" s="98">
        <f t="shared" si="4"/>
        <v>0</v>
      </c>
      <c r="M39" s="98">
        <f t="shared" si="4"/>
        <v>0</v>
      </c>
      <c r="N39" s="98">
        <f t="shared" si="4"/>
        <v>0</v>
      </c>
      <c r="O39" s="98">
        <f t="shared" si="4"/>
        <v>0</v>
      </c>
      <c r="P39" s="98">
        <f t="shared" si="4"/>
        <v>0</v>
      </c>
      <c r="Q39" s="98">
        <f t="shared" si="4"/>
        <v>0</v>
      </c>
      <c r="R39" s="98">
        <f t="shared" si="4"/>
        <v>0</v>
      </c>
      <c r="S39" s="98">
        <f t="shared" si="4"/>
        <v>0</v>
      </c>
      <c r="T39" s="98">
        <f t="shared" si="4"/>
        <v>0</v>
      </c>
      <c r="U39" s="98">
        <f t="shared" si="4"/>
        <v>0</v>
      </c>
      <c r="V39" s="98">
        <f t="shared" si="4"/>
        <v>0</v>
      </c>
      <c r="W39" s="98">
        <f t="shared" si="4"/>
        <v>0</v>
      </c>
      <c r="X39" s="98">
        <f t="shared" si="4"/>
        <v>0</v>
      </c>
      <c r="Y39" s="98">
        <f t="shared" si="4"/>
        <v>0</v>
      </c>
      <c r="Z39" s="98">
        <f t="shared" si="4"/>
        <v>0</v>
      </c>
      <c r="AA39" s="98">
        <f t="shared" si="4"/>
        <v>0</v>
      </c>
      <c r="AB39" s="98">
        <f t="shared" si="4"/>
        <v>0</v>
      </c>
      <c r="AC39" s="98">
        <f t="shared" si="4"/>
        <v>0</v>
      </c>
      <c r="AD39" s="98">
        <f t="shared" si="4"/>
        <v>235</v>
      </c>
      <c r="AE39" s="98">
        <f t="shared" si="4"/>
        <v>0</v>
      </c>
      <c r="AF39" s="98">
        <f t="shared" si="4"/>
        <v>0</v>
      </c>
      <c r="AG39" s="98">
        <f t="shared" si="4"/>
        <v>0</v>
      </c>
      <c r="AH39" s="98">
        <f t="shared" si="4"/>
        <v>0</v>
      </c>
      <c r="AI39" s="98">
        <f t="shared" si="4"/>
        <v>0</v>
      </c>
      <c r="AJ39" s="98">
        <f t="shared" si="4"/>
        <v>0</v>
      </c>
      <c r="AK39" s="98">
        <f t="shared" si="4"/>
        <v>0</v>
      </c>
      <c r="AL39" s="98">
        <f t="shared" si="4"/>
        <v>54</v>
      </c>
      <c r="AM39" s="230">
        <f t="shared" si="4"/>
        <v>0</v>
      </c>
      <c r="AN39" s="281">
        <f t="shared" si="4"/>
        <v>289</v>
      </c>
      <c r="AO39" s="282">
        <f t="shared" si="4"/>
        <v>29</v>
      </c>
      <c r="AP39" s="283">
        <f t="shared" si="3"/>
        <v>1.1115384615384616</v>
      </c>
      <c r="AQ39" s="284"/>
    </row>
    <row r="40" spans="1:43">
      <c r="A40" s="577">
        <v>8</v>
      </c>
      <c r="B40" s="590" t="s">
        <v>116</v>
      </c>
      <c r="C40" s="577" t="s">
        <v>14</v>
      </c>
      <c r="D40" s="4" t="s">
        <v>15</v>
      </c>
      <c r="E40" s="257">
        <v>0</v>
      </c>
      <c r="F40" s="258">
        <v>0</v>
      </c>
      <c r="G40" s="258">
        <v>0</v>
      </c>
      <c r="H40" s="258">
        <f t="shared" ref="H40:H46" si="5">E40+F40+G40</f>
        <v>0</v>
      </c>
      <c r="I40" s="224"/>
      <c r="J40" s="5"/>
      <c r="K40" s="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259"/>
      <c r="AN40" s="260">
        <f t="shared" si="1"/>
        <v>0</v>
      </c>
      <c r="AO40" s="261">
        <f t="shared" ref="AO40:AO46" si="6">AN40-H40</f>
        <v>0</v>
      </c>
      <c r="AP40" s="274" t="e">
        <f t="shared" ref="AP40:AP43" si="7">AN40/H40*100</f>
        <v>#DIV/0!</v>
      </c>
      <c r="AQ40" s="22"/>
    </row>
    <row r="41" spans="1:43" ht="13.5" thickBot="1">
      <c r="A41" s="573"/>
      <c r="B41" s="591"/>
      <c r="C41" s="573"/>
      <c r="D41" s="8" t="s">
        <v>16</v>
      </c>
      <c r="E41" s="251">
        <v>0</v>
      </c>
      <c r="F41" s="252">
        <v>0</v>
      </c>
      <c r="G41" s="252">
        <v>0</v>
      </c>
      <c r="H41" s="252">
        <f t="shared" si="5"/>
        <v>0</v>
      </c>
      <c r="I41" s="223"/>
      <c r="J41" s="9"/>
      <c r="K41" s="9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53"/>
      <c r="AN41" s="254">
        <f t="shared" si="1"/>
        <v>0</v>
      </c>
      <c r="AO41" s="255">
        <f t="shared" si="6"/>
        <v>0</v>
      </c>
      <c r="AP41" s="256" t="e">
        <f t="shared" si="7"/>
        <v>#DIV/0!</v>
      </c>
      <c r="AQ41" s="23"/>
    </row>
    <row r="42" spans="1:43">
      <c r="A42" s="571">
        <v>9</v>
      </c>
      <c r="B42" s="591"/>
      <c r="C42" s="571" t="s">
        <v>17</v>
      </c>
      <c r="D42" s="10" t="s">
        <v>18</v>
      </c>
      <c r="E42" s="270">
        <v>0</v>
      </c>
      <c r="F42" s="258">
        <v>0</v>
      </c>
      <c r="G42" s="258">
        <v>0</v>
      </c>
      <c r="H42" s="258">
        <f t="shared" si="5"/>
        <v>0</v>
      </c>
      <c r="I42" s="224"/>
      <c r="J42" s="5"/>
      <c r="K42" s="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259"/>
      <c r="AN42" s="260">
        <f t="shared" si="1"/>
        <v>0</v>
      </c>
      <c r="AO42" s="242">
        <f t="shared" si="6"/>
        <v>0</v>
      </c>
      <c r="AP42" s="262" t="e">
        <f t="shared" si="7"/>
        <v>#DIV/0!</v>
      </c>
      <c r="AQ42" s="77"/>
    </row>
    <row r="43" spans="1:43" ht="13.5" thickBot="1">
      <c r="A43" s="573"/>
      <c r="B43" s="592"/>
      <c r="C43" s="573"/>
      <c r="D43" s="8" t="s">
        <v>19</v>
      </c>
      <c r="E43" s="251">
        <v>0</v>
      </c>
      <c r="F43" s="252">
        <v>0</v>
      </c>
      <c r="G43" s="252">
        <v>0</v>
      </c>
      <c r="H43" s="252">
        <f t="shared" si="5"/>
        <v>0</v>
      </c>
      <c r="I43" s="223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79">
        <f t="shared" si="6"/>
        <v>0</v>
      </c>
      <c r="AP43" s="269" t="e">
        <f t="shared" si="7"/>
        <v>#DIV/0!</v>
      </c>
      <c r="AQ43" s="63"/>
    </row>
    <row r="44" spans="1:43">
      <c r="A44" s="571">
        <v>10</v>
      </c>
      <c r="B44" s="590" t="s">
        <v>126</v>
      </c>
      <c r="C44" s="571" t="s">
        <v>35</v>
      </c>
      <c r="D44" s="10" t="s">
        <v>149</v>
      </c>
      <c r="E44" s="270">
        <v>0</v>
      </c>
      <c r="F44" s="271">
        <v>0</v>
      </c>
      <c r="G44" s="271">
        <v>0</v>
      </c>
      <c r="H44" s="271">
        <f t="shared" si="5"/>
        <v>0</v>
      </c>
      <c r="I44" s="229"/>
      <c r="J44" s="30"/>
      <c r="K44" s="3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272"/>
      <c r="AN44" s="273">
        <f t="shared" si="1"/>
        <v>0</v>
      </c>
      <c r="AO44" s="261">
        <f t="shared" si="6"/>
        <v>0</v>
      </c>
      <c r="AP44" s="274" t="e">
        <f t="shared" ref="AP44:AP46" si="8">AN44/H44</f>
        <v>#DIV/0!</v>
      </c>
      <c r="AQ44" s="22"/>
    </row>
    <row r="45" spans="1:43">
      <c r="A45" s="578"/>
      <c r="B45" s="591"/>
      <c r="C45" s="578"/>
      <c r="D45" s="53" t="s">
        <v>111</v>
      </c>
      <c r="E45" s="245">
        <v>0</v>
      </c>
      <c r="F45" s="246">
        <v>0</v>
      </c>
      <c r="G45" s="246">
        <v>0</v>
      </c>
      <c r="H45" s="246">
        <f t="shared" si="5"/>
        <v>0</v>
      </c>
      <c r="I45" s="222"/>
      <c r="J45" s="55"/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247"/>
      <c r="AN45" s="248">
        <f t="shared" si="1"/>
        <v>0</v>
      </c>
      <c r="AO45" s="249">
        <f t="shared" si="6"/>
        <v>0</v>
      </c>
      <c r="AP45" s="250" t="e">
        <f t="shared" si="8"/>
        <v>#DIV/0!</v>
      </c>
      <c r="AQ45" s="59"/>
    </row>
    <row r="46" spans="1:43" ht="13.5" thickBot="1">
      <c r="A46" s="573"/>
      <c r="B46" s="592"/>
      <c r="C46" s="573"/>
      <c r="D46" s="8" t="s">
        <v>40</v>
      </c>
      <c r="E46" s="251">
        <v>0</v>
      </c>
      <c r="F46" s="252">
        <v>0</v>
      </c>
      <c r="G46" s="252">
        <v>0</v>
      </c>
      <c r="H46" s="252">
        <f t="shared" si="5"/>
        <v>0</v>
      </c>
      <c r="I46" s="223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"/>
        <v>0</v>
      </c>
      <c r="AO46" s="255">
        <f t="shared" si="6"/>
        <v>0</v>
      </c>
      <c r="AP46" s="256" t="e">
        <f t="shared" si="8"/>
        <v>#DIV/0!</v>
      </c>
      <c r="AQ46" s="23"/>
    </row>
    <row r="47" spans="1:43" s="96" customFormat="1" ht="24" customHeight="1" thickBot="1">
      <c r="A47" s="574" t="s">
        <v>137</v>
      </c>
      <c r="B47" s="575"/>
      <c r="C47" s="575"/>
      <c r="D47" s="576"/>
      <c r="E47" s="285">
        <f>SUM(E40:E46)</f>
        <v>0</v>
      </c>
      <c r="F47" s="286">
        <f t="shared" ref="F47:AO47" si="9">SUM(F40:F46)</f>
        <v>0</v>
      </c>
      <c r="G47" s="286">
        <f t="shared" si="9"/>
        <v>0</v>
      </c>
      <c r="H47" s="286">
        <f t="shared" si="9"/>
        <v>0</v>
      </c>
      <c r="I47" s="235">
        <f t="shared" si="9"/>
        <v>0</v>
      </c>
      <c r="J47" s="235">
        <f t="shared" si="9"/>
        <v>0</v>
      </c>
      <c r="K47" s="235">
        <f t="shared" si="9"/>
        <v>0</v>
      </c>
      <c r="L47" s="235">
        <f t="shared" si="9"/>
        <v>0</v>
      </c>
      <c r="M47" s="235">
        <f t="shared" si="9"/>
        <v>0</v>
      </c>
      <c r="N47" s="235">
        <f t="shared" si="9"/>
        <v>0</v>
      </c>
      <c r="O47" s="235">
        <f t="shared" si="9"/>
        <v>0</v>
      </c>
      <c r="P47" s="235">
        <f t="shared" si="9"/>
        <v>0</v>
      </c>
      <c r="Q47" s="235">
        <f t="shared" si="9"/>
        <v>0</v>
      </c>
      <c r="R47" s="235">
        <f t="shared" si="9"/>
        <v>0</v>
      </c>
      <c r="S47" s="235">
        <f t="shared" si="9"/>
        <v>0</v>
      </c>
      <c r="T47" s="235">
        <f t="shared" si="9"/>
        <v>0</v>
      </c>
      <c r="U47" s="235">
        <f t="shared" si="9"/>
        <v>0</v>
      </c>
      <c r="V47" s="235">
        <f t="shared" si="9"/>
        <v>0</v>
      </c>
      <c r="W47" s="235">
        <f t="shared" si="9"/>
        <v>0</v>
      </c>
      <c r="X47" s="235">
        <f t="shared" si="9"/>
        <v>0</v>
      </c>
      <c r="Y47" s="235">
        <f t="shared" si="9"/>
        <v>0</v>
      </c>
      <c r="Z47" s="235">
        <f t="shared" si="9"/>
        <v>0</v>
      </c>
      <c r="AA47" s="235">
        <f t="shared" si="9"/>
        <v>0</v>
      </c>
      <c r="AB47" s="235">
        <f t="shared" si="9"/>
        <v>0</v>
      </c>
      <c r="AC47" s="235">
        <f t="shared" si="9"/>
        <v>0</v>
      </c>
      <c r="AD47" s="235">
        <f t="shared" si="9"/>
        <v>0</v>
      </c>
      <c r="AE47" s="235">
        <f t="shared" si="9"/>
        <v>0</v>
      </c>
      <c r="AF47" s="235">
        <f t="shared" si="9"/>
        <v>0</v>
      </c>
      <c r="AG47" s="235">
        <f t="shared" si="9"/>
        <v>0</v>
      </c>
      <c r="AH47" s="235">
        <f t="shared" si="9"/>
        <v>0</v>
      </c>
      <c r="AI47" s="235">
        <f t="shared" si="9"/>
        <v>0</v>
      </c>
      <c r="AJ47" s="235">
        <f t="shared" si="9"/>
        <v>0</v>
      </c>
      <c r="AK47" s="235">
        <f t="shared" si="9"/>
        <v>0</v>
      </c>
      <c r="AL47" s="235">
        <f t="shared" si="9"/>
        <v>0</v>
      </c>
      <c r="AM47" s="287">
        <f t="shared" si="9"/>
        <v>0</v>
      </c>
      <c r="AN47" s="288">
        <f t="shared" si="9"/>
        <v>0</v>
      </c>
      <c r="AO47" s="285">
        <f t="shared" si="9"/>
        <v>0</v>
      </c>
      <c r="AP47" s="289" t="e">
        <f>AN47/H47</f>
        <v>#DIV/0!</v>
      </c>
      <c r="AQ47" s="290"/>
    </row>
    <row r="48" spans="1:43">
      <c r="A48" s="567">
        <v>11</v>
      </c>
      <c r="B48" s="590" t="s">
        <v>117</v>
      </c>
      <c r="C48" s="567" t="s">
        <v>30</v>
      </c>
      <c r="D48" s="10" t="s">
        <v>31</v>
      </c>
      <c r="E48" s="270">
        <v>0</v>
      </c>
      <c r="F48" s="271">
        <v>0</v>
      </c>
      <c r="G48" s="271">
        <v>30</v>
      </c>
      <c r="H48" s="271">
        <f t="shared" ref="H48:H63" si="10">E48+F48+G48</f>
        <v>30</v>
      </c>
      <c r="I48" s="229"/>
      <c r="J48" s="30"/>
      <c r="K48" s="3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>
        <v>30</v>
      </c>
      <c r="AM48" s="272"/>
      <c r="AN48" s="273">
        <f t="shared" ref="AN48:AN166" si="11">SUM(I48:AM48)</f>
        <v>30</v>
      </c>
      <c r="AO48" s="261">
        <f t="shared" ref="AO48:AO141" si="12">AN48-H48</f>
        <v>0</v>
      </c>
      <c r="AP48" s="250">
        <f t="shared" ref="AP48:AP62" si="13">AN48/H48</f>
        <v>1</v>
      </c>
      <c r="AQ48" s="59" t="s">
        <v>190</v>
      </c>
    </row>
    <row r="49" spans="1:43" ht="13.5" thickBot="1">
      <c r="A49" s="565"/>
      <c r="B49" s="591"/>
      <c r="C49" s="565"/>
      <c r="D49" s="8" t="s">
        <v>32</v>
      </c>
      <c r="E49" s="251">
        <v>0</v>
      </c>
      <c r="F49" s="252">
        <v>0</v>
      </c>
      <c r="G49" s="252">
        <v>30</v>
      </c>
      <c r="H49" s="252">
        <f t="shared" si="10"/>
        <v>30</v>
      </c>
      <c r="I49" s="223"/>
      <c r="J49" s="9"/>
      <c r="K49" s="9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>
        <v>28</v>
      </c>
      <c r="AG49" s="13"/>
      <c r="AH49" s="13"/>
      <c r="AI49" s="13"/>
      <c r="AJ49" s="13"/>
      <c r="AK49" s="13"/>
      <c r="AL49" s="13"/>
      <c r="AM49" s="253"/>
      <c r="AN49" s="254">
        <f t="shared" si="11"/>
        <v>28</v>
      </c>
      <c r="AO49" s="255">
        <f t="shared" si="12"/>
        <v>-2</v>
      </c>
      <c r="AP49" s="256">
        <f t="shared" si="13"/>
        <v>0.93333333333333335</v>
      </c>
      <c r="AQ49" s="23" t="s">
        <v>190</v>
      </c>
    </row>
    <row r="50" spans="1:43">
      <c r="A50" s="567">
        <v>12</v>
      </c>
      <c r="B50" s="591"/>
      <c r="C50" s="567" t="s">
        <v>38</v>
      </c>
      <c r="D50" s="4" t="s">
        <v>31</v>
      </c>
      <c r="E50" s="257">
        <v>0</v>
      </c>
      <c r="F50" s="258">
        <v>25</v>
      </c>
      <c r="G50" s="258">
        <v>30</v>
      </c>
      <c r="H50" s="258">
        <f t="shared" si="10"/>
        <v>55</v>
      </c>
      <c r="I50" s="224"/>
      <c r="J50" s="5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>
        <v>25</v>
      </c>
      <c r="AM50" s="259"/>
      <c r="AN50" s="260">
        <f t="shared" si="11"/>
        <v>25</v>
      </c>
      <c r="AO50" s="242">
        <f t="shared" si="12"/>
        <v>-30</v>
      </c>
      <c r="AP50" s="262">
        <f t="shared" si="13"/>
        <v>0.45454545454545453</v>
      </c>
      <c r="AQ50" s="77" t="s">
        <v>174</v>
      </c>
    </row>
    <row r="51" spans="1:43" ht="13.5" thickBot="1">
      <c r="A51" s="565"/>
      <c r="B51" s="591"/>
      <c r="C51" s="565"/>
      <c r="D51" s="8" t="s">
        <v>32</v>
      </c>
      <c r="E51" s="251">
        <v>0</v>
      </c>
      <c r="F51" s="252">
        <v>25</v>
      </c>
      <c r="G51" s="252">
        <v>30</v>
      </c>
      <c r="H51" s="252">
        <f t="shared" si="10"/>
        <v>55</v>
      </c>
      <c r="I51" s="223"/>
      <c r="J51" s="9"/>
      <c r="K51" s="9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>
        <v>25</v>
      </c>
      <c r="AL51" s="13"/>
      <c r="AM51" s="253"/>
      <c r="AN51" s="254">
        <f t="shared" si="11"/>
        <v>25</v>
      </c>
      <c r="AO51" s="255">
        <f t="shared" si="12"/>
        <v>-30</v>
      </c>
      <c r="AP51" s="269">
        <f t="shared" si="13"/>
        <v>0.45454545454545453</v>
      </c>
      <c r="AQ51" s="63" t="s">
        <v>174</v>
      </c>
    </row>
    <row r="52" spans="1:43">
      <c r="A52" s="227"/>
      <c r="B52" s="591"/>
      <c r="C52" s="567" t="s">
        <v>81</v>
      </c>
      <c r="D52" s="4" t="s">
        <v>31</v>
      </c>
      <c r="E52" s="257">
        <v>0</v>
      </c>
      <c r="F52" s="258">
        <v>25</v>
      </c>
      <c r="G52" s="258">
        <v>25</v>
      </c>
      <c r="H52" s="258">
        <f t="shared" si="10"/>
        <v>50</v>
      </c>
      <c r="I52" s="224"/>
      <c r="J52" s="5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>
        <v>25</v>
      </c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259"/>
      <c r="AN52" s="273">
        <f t="shared" si="11"/>
        <v>25</v>
      </c>
      <c r="AO52" s="291">
        <f t="shared" si="12"/>
        <v>-25</v>
      </c>
      <c r="AP52" s="274">
        <f t="shared" si="13"/>
        <v>0.5</v>
      </c>
      <c r="AQ52" s="22" t="s">
        <v>188</v>
      </c>
    </row>
    <row r="53" spans="1:43" ht="13.5" thickBot="1">
      <c r="A53" s="220"/>
      <c r="B53" s="591"/>
      <c r="C53" s="565"/>
      <c r="D53" s="8" t="s">
        <v>32</v>
      </c>
      <c r="E53" s="251">
        <v>0</v>
      </c>
      <c r="F53" s="252">
        <v>50</v>
      </c>
      <c r="G53" s="252">
        <v>25</v>
      </c>
      <c r="H53" s="252">
        <f t="shared" si="10"/>
        <v>75</v>
      </c>
      <c r="I53" s="223"/>
      <c r="J53" s="9"/>
      <c r="K53" s="9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>
        <v>50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253"/>
      <c r="AN53" s="254">
        <f t="shared" si="11"/>
        <v>50</v>
      </c>
      <c r="AO53" s="255">
        <f t="shared" si="12"/>
        <v>-25</v>
      </c>
      <c r="AP53" s="256">
        <f t="shared" si="13"/>
        <v>0.66666666666666663</v>
      </c>
      <c r="AQ53" s="23" t="s">
        <v>189</v>
      </c>
    </row>
    <row r="54" spans="1:43">
      <c r="A54" s="227"/>
      <c r="B54" s="591"/>
      <c r="C54" s="566" t="s">
        <v>82</v>
      </c>
      <c r="D54" s="10" t="s">
        <v>31</v>
      </c>
      <c r="E54" s="270">
        <v>0</v>
      </c>
      <c r="F54" s="271">
        <v>2</v>
      </c>
      <c r="G54" s="271">
        <v>0</v>
      </c>
      <c r="H54" s="271">
        <f t="shared" si="10"/>
        <v>2</v>
      </c>
      <c r="I54" s="229"/>
      <c r="J54" s="30"/>
      <c r="K54" s="3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272"/>
      <c r="AN54" s="273">
        <f t="shared" si="11"/>
        <v>0</v>
      </c>
      <c r="AO54" s="291">
        <f t="shared" si="12"/>
        <v>-2</v>
      </c>
      <c r="AP54" s="262">
        <f t="shared" si="13"/>
        <v>0</v>
      </c>
      <c r="AQ54" s="77" t="s">
        <v>175</v>
      </c>
    </row>
    <row r="55" spans="1:43" ht="13.5" thickBot="1">
      <c r="A55" s="227"/>
      <c r="B55" s="591"/>
      <c r="C55" s="565"/>
      <c r="D55" s="8" t="s">
        <v>32</v>
      </c>
      <c r="E55" s="251">
        <v>0</v>
      </c>
      <c r="F55" s="252">
        <v>50</v>
      </c>
      <c r="G55" s="252">
        <v>0</v>
      </c>
      <c r="H55" s="252">
        <f t="shared" si="10"/>
        <v>50</v>
      </c>
      <c r="I55" s="223">
        <v>50</v>
      </c>
      <c r="J55" s="9"/>
      <c r="K55" s="9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253"/>
      <c r="AN55" s="254">
        <f t="shared" si="11"/>
        <v>50</v>
      </c>
      <c r="AO55" s="279">
        <f t="shared" si="12"/>
        <v>0</v>
      </c>
      <c r="AP55" s="269">
        <f t="shared" si="13"/>
        <v>1</v>
      </c>
      <c r="AQ55" s="63" t="s">
        <v>175</v>
      </c>
    </row>
    <row r="56" spans="1:43" ht="12.75" customHeight="1">
      <c r="A56" s="138"/>
      <c r="B56" s="591"/>
      <c r="C56" s="571" t="s">
        <v>100</v>
      </c>
      <c r="D56" s="4" t="s">
        <v>2</v>
      </c>
      <c r="E56" s="257">
        <v>0</v>
      </c>
      <c r="F56" s="258">
        <v>6</v>
      </c>
      <c r="G56" s="258">
        <v>0</v>
      </c>
      <c r="H56" s="258">
        <f t="shared" si="10"/>
        <v>6</v>
      </c>
      <c r="I56" s="224"/>
      <c r="J56" s="5"/>
      <c r="K56" s="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259"/>
      <c r="AN56" s="260">
        <f t="shared" si="11"/>
        <v>0</v>
      </c>
      <c r="AO56" s="261">
        <f t="shared" si="12"/>
        <v>-6</v>
      </c>
      <c r="AP56" s="274">
        <f t="shared" si="13"/>
        <v>0</v>
      </c>
      <c r="AQ56" s="22" t="s">
        <v>176</v>
      </c>
    </row>
    <row r="57" spans="1:43" ht="12.75" customHeight="1">
      <c r="A57" s="139"/>
      <c r="B57" s="591"/>
      <c r="C57" s="578"/>
      <c r="D57" s="53" t="s">
        <v>43</v>
      </c>
      <c r="E57" s="245">
        <v>0</v>
      </c>
      <c r="F57" s="246">
        <v>0</v>
      </c>
      <c r="G57" s="246">
        <v>0</v>
      </c>
      <c r="H57" s="246">
        <f t="shared" si="10"/>
        <v>0</v>
      </c>
      <c r="I57" s="222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0</v>
      </c>
      <c r="AO57" s="249">
        <f t="shared" si="12"/>
        <v>0</v>
      </c>
      <c r="AP57" s="250" t="e">
        <f t="shared" si="13"/>
        <v>#DIV/0!</v>
      </c>
      <c r="AQ57" s="59"/>
    </row>
    <row r="58" spans="1:43" ht="12.75" customHeight="1">
      <c r="A58" s="139"/>
      <c r="B58" s="591"/>
      <c r="C58" s="578"/>
      <c r="D58" s="53" t="s">
        <v>46</v>
      </c>
      <c r="E58" s="245">
        <v>0</v>
      </c>
      <c r="F58" s="246">
        <v>0</v>
      </c>
      <c r="G58" s="246">
        <v>0</v>
      </c>
      <c r="H58" s="246">
        <f t="shared" si="10"/>
        <v>0</v>
      </c>
      <c r="I58" s="222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0</v>
      </c>
      <c r="AO58" s="249">
        <f t="shared" si="12"/>
        <v>0</v>
      </c>
      <c r="AP58" s="250" t="e">
        <f t="shared" si="13"/>
        <v>#DIV/0!</v>
      </c>
      <c r="AQ58" s="59"/>
    </row>
    <row r="59" spans="1:43" ht="12.75" customHeight="1">
      <c r="A59" s="139"/>
      <c r="B59" s="591"/>
      <c r="C59" s="578"/>
      <c r="D59" s="53" t="s">
        <v>44</v>
      </c>
      <c r="E59" s="245">
        <v>0</v>
      </c>
      <c r="F59" s="246">
        <v>0</v>
      </c>
      <c r="G59" s="246">
        <v>0</v>
      </c>
      <c r="H59" s="246">
        <f t="shared" si="10"/>
        <v>0</v>
      </c>
      <c r="I59" s="222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0</v>
      </c>
      <c r="AP59" s="250" t="e">
        <f t="shared" si="13"/>
        <v>#DIV/0!</v>
      </c>
      <c r="AQ59" s="59"/>
    </row>
    <row r="60" spans="1:43" ht="12.75" customHeight="1">
      <c r="A60" s="139"/>
      <c r="B60" s="591"/>
      <c r="C60" s="578"/>
      <c r="D60" s="53" t="s">
        <v>1</v>
      </c>
      <c r="E60" s="245">
        <v>0</v>
      </c>
      <c r="F60" s="246">
        <v>170</v>
      </c>
      <c r="G60" s="246">
        <v>0</v>
      </c>
      <c r="H60" s="246">
        <f t="shared" si="10"/>
        <v>170</v>
      </c>
      <c r="I60" s="222">
        <v>50</v>
      </c>
      <c r="J60" s="55">
        <v>116</v>
      </c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166</v>
      </c>
      <c r="AO60" s="249">
        <f t="shared" si="12"/>
        <v>-4</v>
      </c>
      <c r="AP60" s="250">
        <f t="shared" si="13"/>
        <v>0.97647058823529409</v>
      </c>
      <c r="AQ60" s="59" t="s">
        <v>176</v>
      </c>
    </row>
    <row r="61" spans="1:43" ht="12.75" customHeight="1">
      <c r="A61" s="139"/>
      <c r="B61" s="591"/>
      <c r="C61" s="578"/>
      <c r="D61" s="53" t="s">
        <v>186</v>
      </c>
      <c r="E61" s="245">
        <v>0</v>
      </c>
      <c r="F61" s="246">
        <v>0</v>
      </c>
      <c r="G61" s="246">
        <v>100</v>
      </c>
      <c r="H61" s="246">
        <f t="shared" si="10"/>
        <v>100</v>
      </c>
      <c r="I61" s="372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>
        <v>100</v>
      </c>
      <c r="AI61" s="56"/>
      <c r="AJ61" s="56"/>
      <c r="AK61" s="56"/>
      <c r="AL61" s="56"/>
      <c r="AM61" s="247"/>
      <c r="AN61" s="248">
        <f t="shared" ref="AN61" si="14">SUM(I61:AM61)</f>
        <v>100</v>
      </c>
      <c r="AO61" s="249">
        <f t="shared" ref="AO61" si="15">AN61-H61</f>
        <v>0</v>
      </c>
      <c r="AP61" s="250">
        <f t="shared" ref="AP61" si="16">AN61/H61</f>
        <v>1</v>
      </c>
      <c r="AQ61" s="59" t="s">
        <v>187</v>
      </c>
    </row>
    <row r="62" spans="1:43" ht="12.75" customHeight="1">
      <c r="A62" s="139"/>
      <c r="B62" s="591"/>
      <c r="C62" s="578"/>
      <c r="D62" s="53" t="s">
        <v>101</v>
      </c>
      <c r="E62" s="245">
        <v>0</v>
      </c>
      <c r="F62" s="246">
        <v>2</v>
      </c>
      <c r="G62" s="246">
        <v>0</v>
      </c>
      <c r="H62" s="246">
        <f t="shared" si="10"/>
        <v>2</v>
      </c>
      <c r="I62" s="222"/>
      <c r="J62" s="55"/>
      <c r="K62" s="55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247"/>
      <c r="AN62" s="248">
        <f t="shared" si="11"/>
        <v>0</v>
      </c>
      <c r="AO62" s="249">
        <f t="shared" si="12"/>
        <v>-2</v>
      </c>
      <c r="AP62" s="250">
        <f t="shared" si="13"/>
        <v>0</v>
      </c>
      <c r="AQ62" s="59" t="s">
        <v>176</v>
      </c>
    </row>
    <row r="63" spans="1:43" ht="12.75" customHeight="1" thickBot="1">
      <c r="A63" s="140"/>
      <c r="B63" s="592"/>
      <c r="C63" s="573"/>
      <c r="D63" s="8" t="s">
        <v>32</v>
      </c>
      <c r="E63" s="251">
        <v>0</v>
      </c>
      <c r="F63" s="252">
        <v>0</v>
      </c>
      <c r="G63" s="252">
        <v>0</v>
      </c>
      <c r="H63" s="252">
        <f t="shared" si="10"/>
        <v>0</v>
      </c>
      <c r="I63" s="223"/>
      <c r="J63" s="9"/>
      <c r="K63" s="9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253"/>
      <c r="AN63" s="254">
        <f t="shared" si="11"/>
        <v>0</v>
      </c>
      <c r="AO63" s="255">
        <f t="shared" si="12"/>
        <v>0</v>
      </c>
      <c r="AP63" s="256" t="e">
        <f>AN63/H63</f>
        <v>#DIV/0!</v>
      </c>
      <c r="AQ63" s="23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SUM(E48:E63)</f>
        <v>0</v>
      </c>
      <c r="F64" s="293">
        <f t="shared" ref="F64:AO64" si="17">SUM(F48:F63)</f>
        <v>355</v>
      </c>
      <c r="G64" s="293">
        <f t="shared" si="17"/>
        <v>270</v>
      </c>
      <c r="H64" s="293">
        <f t="shared" si="17"/>
        <v>625</v>
      </c>
      <c r="I64" s="213">
        <f t="shared" si="17"/>
        <v>100</v>
      </c>
      <c r="J64" s="213">
        <f t="shared" si="17"/>
        <v>116</v>
      </c>
      <c r="K64" s="213">
        <f t="shared" si="17"/>
        <v>0</v>
      </c>
      <c r="L64" s="213">
        <f t="shared" si="17"/>
        <v>0</v>
      </c>
      <c r="M64" s="213">
        <f t="shared" si="17"/>
        <v>0</v>
      </c>
      <c r="N64" s="213">
        <f t="shared" si="17"/>
        <v>0</v>
      </c>
      <c r="O64" s="213">
        <f t="shared" si="17"/>
        <v>0</v>
      </c>
      <c r="P64" s="213">
        <f t="shared" si="17"/>
        <v>0</v>
      </c>
      <c r="Q64" s="213">
        <f t="shared" si="17"/>
        <v>0</v>
      </c>
      <c r="R64" s="213">
        <f t="shared" si="17"/>
        <v>0</v>
      </c>
      <c r="S64" s="213">
        <f t="shared" si="17"/>
        <v>0</v>
      </c>
      <c r="T64" s="213">
        <f t="shared" si="17"/>
        <v>0</v>
      </c>
      <c r="U64" s="213">
        <f t="shared" si="17"/>
        <v>0</v>
      </c>
      <c r="V64" s="213">
        <f t="shared" si="17"/>
        <v>0</v>
      </c>
      <c r="W64" s="213">
        <f t="shared" si="17"/>
        <v>75</v>
      </c>
      <c r="X64" s="213">
        <f t="shared" si="17"/>
        <v>0</v>
      </c>
      <c r="Y64" s="213">
        <f t="shared" si="17"/>
        <v>0</v>
      </c>
      <c r="Z64" s="213">
        <f t="shared" si="17"/>
        <v>0</v>
      </c>
      <c r="AA64" s="213">
        <f t="shared" si="17"/>
        <v>0</v>
      </c>
      <c r="AB64" s="213">
        <f t="shared" si="17"/>
        <v>0</v>
      </c>
      <c r="AC64" s="213">
        <f t="shared" si="17"/>
        <v>0</v>
      </c>
      <c r="AD64" s="213">
        <f t="shared" si="17"/>
        <v>0</v>
      </c>
      <c r="AE64" s="213">
        <f t="shared" si="17"/>
        <v>0</v>
      </c>
      <c r="AF64" s="213">
        <f t="shared" si="17"/>
        <v>28</v>
      </c>
      <c r="AG64" s="213">
        <f t="shared" si="17"/>
        <v>0</v>
      </c>
      <c r="AH64" s="213">
        <f t="shared" si="17"/>
        <v>100</v>
      </c>
      <c r="AI64" s="213">
        <f t="shared" si="17"/>
        <v>0</v>
      </c>
      <c r="AJ64" s="213">
        <f t="shared" si="17"/>
        <v>0</v>
      </c>
      <c r="AK64" s="213">
        <f t="shared" si="17"/>
        <v>25</v>
      </c>
      <c r="AL64" s="213">
        <f t="shared" si="17"/>
        <v>55</v>
      </c>
      <c r="AM64" s="294">
        <f t="shared" si="17"/>
        <v>0</v>
      </c>
      <c r="AN64" s="288">
        <f t="shared" si="17"/>
        <v>499</v>
      </c>
      <c r="AO64" s="292">
        <f t="shared" si="17"/>
        <v>-126</v>
      </c>
      <c r="AP64" s="295">
        <f>AN64/H64</f>
        <v>0.7984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50</v>
      </c>
      <c r="F65" s="271">
        <v>100</v>
      </c>
      <c r="G65" s="271">
        <v>250</v>
      </c>
      <c r="H65" s="271">
        <f t="shared" ref="H65:H84" si="18">E65+F65+G65</f>
        <v>400</v>
      </c>
      <c r="I65" s="229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0</v>
      </c>
      <c r="AO65" s="261">
        <f t="shared" si="12"/>
        <v>-400</v>
      </c>
      <c r="AP65" s="274">
        <f t="shared" ref="AP65:AP84" si="19">AN65/H65</f>
        <v>0</v>
      </c>
      <c r="AQ65" s="22" t="s">
        <v>177</v>
      </c>
    </row>
    <row r="66" spans="1:43" ht="12.75" customHeight="1">
      <c r="A66" s="566"/>
      <c r="B66" s="591"/>
      <c r="C66" s="566"/>
      <c r="D66" s="53" t="s">
        <v>43</v>
      </c>
      <c r="E66" s="245">
        <v>50</v>
      </c>
      <c r="F66" s="246">
        <v>100</v>
      </c>
      <c r="G66" s="246">
        <v>150</v>
      </c>
      <c r="H66" s="246">
        <f t="shared" si="18"/>
        <v>300</v>
      </c>
      <c r="I66" s="222"/>
      <c r="J66" s="55">
        <v>93</v>
      </c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93</v>
      </c>
      <c r="AO66" s="249">
        <f t="shared" si="12"/>
        <v>-207</v>
      </c>
      <c r="AP66" s="250">
        <f t="shared" si="19"/>
        <v>0.31</v>
      </c>
      <c r="AQ66" s="59" t="s">
        <v>178</v>
      </c>
    </row>
    <row r="67" spans="1:43" ht="12.75" customHeight="1">
      <c r="A67" s="566"/>
      <c r="B67" s="591"/>
      <c r="C67" s="566"/>
      <c r="D67" s="53" t="s">
        <v>46</v>
      </c>
      <c r="E67" s="245">
        <v>50</v>
      </c>
      <c r="F67" s="246">
        <v>100</v>
      </c>
      <c r="G67" s="246">
        <v>150</v>
      </c>
      <c r="H67" s="246">
        <f t="shared" si="18"/>
        <v>300</v>
      </c>
      <c r="I67" s="222"/>
      <c r="J67" s="55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0</v>
      </c>
      <c r="AO67" s="249">
        <f t="shared" si="12"/>
        <v>-300</v>
      </c>
      <c r="AP67" s="250">
        <f t="shared" si="19"/>
        <v>0</v>
      </c>
      <c r="AQ67" s="59" t="s">
        <v>178</v>
      </c>
    </row>
    <row r="68" spans="1:43" ht="12.75" customHeight="1">
      <c r="A68" s="566"/>
      <c r="B68" s="591"/>
      <c r="C68" s="566"/>
      <c r="D68" s="53" t="s">
        <v>44</v>
      </c>
      <c r="E68" s="245">
        <v>0</v>
      </c>
      <c r="F68" s="246">
        <v>0</v>
      </c>
      <c r="G68" s="246">
        <v>100</v>
      </c>
      <c r="H68" s="246">
        <f t="shared" si="18"/>
        <v>100</v>
      </c>
      <c r="I68" s="222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0</v>
      </c>
      <c r="AO68" s="249">
        <f t="shared" si="12"/>
        <v>-100</v>
      </c>
      <c r="AP68" s="250">
        <f t="shared" si="19"/>
        <v>0</v>
      </c>
      <c r="AQ68" s="59" t="s">
        <v>179</v>
      </c>
    </row>
    <row r="69" spans="1:43" ht="12.75" customHeight="1" thickBot="1">
      <c r="A69" s="565"/>
      <c r="B69" s="591"/>
      <c r="C69" s="565"/>
      <c r="D69" s="8" t="s">
        <v>1</v>
      </c>
      <c r="E69" s="251">
        <v>50</v>
      </c>
      <c r="F69" s="252">
        <v>0</v>
      </c>
      <c r="G69" s="252">
        <v>250</v>
      </c>
      <c r="H69" s="252">
        <f t="shared" si="18"/>
        <v>300</v>
      </c>
      <c r="I69" s="223"/>
      <c r="J69" s="9"/>
      <c r="K69" s="9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0</v>
      </c>
      <c r="AO69" s="255">
        <f t="shared" si="12"/>
        <v>-300</v>
      </c>
      <c r="AP69" s="256">
        <f t="shared" si="19"/>
        <v>0</v>
      </c>
      <c r="AQ69" s="23" t="s">
        <v>177</v>
      </c>
    </row>
    <row r="70" spans="1:43" ht="12.75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21</v>
      </c>
      <c r="G70" s="258">
        <v>0</v>
      </c>
      <c r="H70" s="258">
        <f t="shared" si="18"/>
        <v>21</v>
      </c>
      <c r="I70" s="224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>
        <v>21</v>
      </c>
      <c r="AI70" s="11"/>
      <c r="AJ70" s="11"/>
      <c r="AK70" s="11"/>
      <c r="AL70" s="11"/>
      <c r="AM70" s="259"/>
      <c r="AN70" s="260">
        <f t="shared" si="11"/>
        <v>21</v>
      </c>
      <c r="AO70" s="242">
        <f t="shared" si="12"/>
        <v>0</v>
      </c>
      <c r="AP70" s="262">
        <f t="shared" si="19"/>
        <v>1</v>
      </c>
      <c r="AQ70" s="77" t="s">
        <v>180</v>
      </c>
    </row>
    <row r="71" spans="1:43" ht="12.75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8"/>
        <v>0</v>
      </c>
      <c r="I71" s="222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9"/>
        <v>#DIV/0!</v>
      </c>
      <c r="AQ71" s="59"/>
    </row>
    <row r="72" spans="1:43" ht="12.75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8"/>
        <v>0</v>
      </c>
      <c r="I72" s="222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9"/>
        <v>#DIV/0!</v>
      </c>
      <c r="AQ72" s="59"/>
    </row>
    <row r="73" spans="1:43" ht="12.75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8"/>
        <v>0</v>
      </c>
      <c r="I73" s="222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9"/>
        <v>#DIV/0!</v>
      </c>
      <c r="AQ73" s="59"/>
    </row>
    <row r="74" spans="1:43" ht="12.75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8"/>
        <v>0</v>
      </c>
      <c r="I74" s="223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9"/>
        <v>#DIV/0!</v>
      </c>
      <c r="AQ74" s="63"/>
    </row>
    <row r="75" spans="1:43" ht="12.75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8"/>
        <v>0</v>
      </c>
      <c r="I75" s="229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9"/>
        <v>#DIV/0!</v>
      </c>
      <c r="AQ75" s="22"/>
    </row>
    <row r="76" spans="1:43" ht="12.75" customHeight="1">
      <c r="A76" s="566"/>
      <c r="B76" s="591"/>
      <c r="C76" s="566"/>
      <c r="D76" s="53" t="s">
        <v>43</v>
      </c>
      <c r="E76" s="245">
        <v>0</v>
      </c>
      <c r="F76" s="246">
        <v>100</v>
      </c>
      <c r="G76" s="246">
        <v>0</v>
      </c>
      <c r="H76" s="246">
        <f t="shared" si="18"/>
        <v>100</v>
      </c>
      <c r="I76" s="222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>
        <v>100</v>
      </c>
      <c r="AH76" s="56"/>
      <c r="AI76" s="56"/>
      <c r="AJ76" s="56"/>
      <c r="AK76" s="56"/>
      <c r="AL76" s="56"/>
      <c r="AM76" s="247"/>
      <c r="AN76" s="248">
        <f t="shared" si="11"/>
        <v>100</v>
      </c>
      <c r="AO76" s="249">
        <f t="shared" si="12"/>
        <v>0</v>
      </c>
      <c r="AP76" s="250">
        <f t="shared" si="19"/>
        <v>1</v>
      </c>
      <c r="AQ76" s="59" t="s">
        <v>180</v>
      </c>
    </row>
    <row r="77" spans="1:43" ht="12.75" customHeight="1">
      <c r="A77" s="566"/>
      <c r="B77" s="591"/>
      <c r="C77" s="566"/>
      <c r="D77" s="53" t="s">
        <v>46</v>
      </c>
      <c r="E77" s="245">
        <v>0</v>
      </c>
      <c r="F77" s="246">
        <v>55</v>
      </c>
      <c r="G77" s="246">
        <v>0</v>
      </c>
      <c r="H77" s="246">
        <f t="shared" si="18"/>
        <v>55</v>
      </c>
      <c r="I77" s="222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>
        <v>55</v>
      </c>
      <c r="AH77" s="56"/>
      <c r="AI77" s="56"/>
      <c r="AJ77" s="56"/>
      <c r="AK77" s="56"/>
      <c r="AL77" s="56"/>
      <c r="AM77" s="247"/>
      <c r="AN77" s="248">
        <f t="shared" si="11"/>
        <v>55</v>
      </c>
      <c r="AO77" s="249">
        <f t="shared" si="12"/>
        <v>0</v>
      </c>
      <c r="AP77" s="250">
        <f t="shared" si="19"/>
        <v>1</v>
      </c>
      <c r="AQ77" s="59" t="s">
        <v>180</v>
      </c>
    </row>
    <row r="78" spans="1:43" ht="12.75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8"/>
        <v>0</v>
      </c>
      <c r="I78" s="222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9"/>
        <v>#DIV/0!</v>
      </c>
      <c r="AQ78" s="59"/>
    </row>
    <row r="79" spans="1:43" ht="12.75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8"/>
        <v>0</v>
      </c>
      <c r="I79" s="223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9"/>
        <v>#DIV/0!</v>
      </c>
      <c r="AQ79" s="23"/>
    </row>
    <row r="80" spans="1:43" ht="12.75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8"/>
        <v>0</v>
      </c>
      <c r="I80" s="229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9"/>
        <v>#DIV/0!</v>
      </c>
      <c r="AQ80" s="77"/>
    </row>
    <row r="81" spans="1:43" ht="12.75" customHeight="1">
      <c r="A81" s="566"/>
      <c r="B81" s="591"/>
      <c r="C81" s="580"/>
      <c r="D81" s="53" t="s">
        <v>43</v>
      </c>
      <c r="E81" s="245">
        <v>0</v>
      </c>
      <c r="F81" s="246">
        <v>31</v>
      </c>
      <c r="G81" s="246">
        <v>0</v>
      </c>
      <c r="H81" s="246">
        <f t="shared" si="18"/>
        <v>31</v>
      </c>
      <c r="I81" s="222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>
        <v>24</v>
      </c>
      <c r="AI81" s="56"/>
      <c r="AJ81" s="56"/>
      <c r="AK81" s="56"/>
      <c r="AL81" s="56"/>
      <c r="AM81" s="247"/>
      <c r="AN81" s="248">
        <f t="shared" si="11"/>
        <v>24</v>
      </c>
      <c r="AO81" s="249">
        <f t="shared" si="12"/>
        <v>-7</v>
      </c>
      <c r="AP81" s="250">
        <f t="shared" si="19"/>
        <v>0.77419354838709675</v>
      </c>
      <c r="AQ81" s="59" t="s">
        <v>180</v>
      </c>
    </row>
    <row r="82" spans="1:43" ht="12.75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8"/>
        <v>0</v>
      </c>
      <c r="I82" s="222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9"/>
        <v>#DIV/0!</v>
      </c>
      <c r="AQ82" s="59"/>
    </row>
    <row r="83" spans="1:43" ht="12.75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8"/>
        <v>0</v>
      </c>
      <c r="I83" s="222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9"/>
        <v>#DIV/0!</v>
      </c>
      <c r="AQ83" s="59"/>
    </row>
    <row r="84" spans="1:43" ht="12.75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8"/>
        <v>0</v>
      </c>
      <c r="I84" s="223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9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200</v>
      </c>
      <c r="F85" s="299">
        <f t="shared" ref="F85:AO85" si="20">SUM(F65:F84)</f>
        <v>507</v>
      </c>
      <c r="G85" s="299">
        <f t="shared" si="20"/>
        <v>900</v>
      </c>
      <c r="H85" s="299">
        <f t="shared" si="20"/>
        <v>1607</v>
      </c>
      <c r="I85" s="137">
        <f t="shared" si="20"/>
        <v>0</v>
      </c>
      <c r="J85" s="137">
        <f t="shared" si="20"/>
        <v>93</v>
      </c>
      <c r="K85" s="137">
        <f t="shared" si="20"/>
        <v>0</v>
      </c>
      <c r="L85" s="137">
        <f t="shared" si="20"/>
        <v>0</v>
      </c>
      <c r="M85" s="137">
        <f t="shared" si="20"/>
        <v>0</v>
      </c>
      <c r="N85" s="137">
        <f t="shared" si="20"/>
        <v>0</v>
      </c>
      <c r="O85" s="137">
        <f t="shared" si="20"/>
        <v>0</v>
      </c>
      <c r="P85" s="137">
        <f t="shared" si="20"/>
        <v>0</v>
      </c>
      <c r="Q85" s="137">
        <f t="shared" si="20"/>
        <v>0</v>
      </c>
      <c r="R85" s="137">
        <f t="shared" si="20"/>
        <v>0</v>
      </c>
      <c r="S85" s="137">
        <f t="shared" si="20"/>
        <v>0</v>
      </c>
      <c r="T85" s="137">
        <f t="shared" si="20"/>
        <v>0</v>
      </c>
      <c r="U85" s="137">
        <f t="shared" si="20"/>
        <v>0</v>
      </c>
      <c r="V85" s="137">
        <f t="shared" si="20"/>
        <v>0</v>
      </c>
      <c r="W85" s="137">
        <f t="shared" si="20"/>
        <v>0</v>
      </c>
      <c r="X85" s="137">
        <f t="shared" si="20"/>
        <v>0</v>
      </c>
      <c r="Y85" s="137">
        <f t="shared" si="20"/>
        <v>0</v>
      </c>
      <c r="Z85" s="137">
        <f t="shared" si="20"/>
        <v>0</v>
      </c>
      <c r="AA85" s="137">
        <f t="shared" si="20"/>
        <v>0</v>
      </c>
      <c r="AB85" s="137">
        <f t="shared" si="20"/>
        <v>0</v>
      </c>
      <c r="AC85" s="137">
        <f t="shared" si="20"/>
        <v>0</v>
      </c>
      <c r="AD85" s="137">
        <f t="shared" si="20"/>
        <v>0</v>
      </c>
      <c r="AE85" s="137">
        <f t="shared" si="20"/>
        <v>0</v>
      </c>
      <c r="AF85" s="137">
        <f t="shared" si="20"/>
        <v>0</v>
      </c>
      <c r="AG85" s="137">
        <f t="shared" si="20"/>
        <v>155</v>
      </c>
      <c r="AH85" s="137">
        <f t="shared" si="20"/>
        <v>45</v>
      </c>
      <c r="AI85" s="137">
        <f t="shared" si="20"/>
        <v>0</v>
      </c>
      <c r="AJ85" s="137">
        <f t="shared" si="20"/>
        <v>0</v>
      </c>
      <c r="AK85" s="137">
        <f t="shared" si="20"/>
        <v>0</v>
      </c>
      <c r="AL85" s="137">
        <f t="shared" si="20"/>
        <v>0</v>
      </c>
      <c r="AM85" s="300">
        <f t="shared" si="20"/>
        <v>0</v>
      </c>
      <c r="AN85" s="301">
        <f t="shared" si="20"/>
        <v>293</v>
      </c>
      <c r="AO85" s="298">
        <f t="shared" si="20"/>
        <v>-1314</v>
      </c>
      <c r="AP85" s="283">
        <f>AN85/H85</f>
        <v>0.18232731798382079</v>
      </c>
      <c r="AQ85" s="284"/>
    </row>
    <row r="86" spans="1:43" ht="13.5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3024</v>
      </c>
      <c r="F86" s="271">
        <v>864</v>
      </c>
      <c r="G86" s="271">
        <v>0</v>
      </c>
      <c r="H86" s="271">
        <f t="shared" ref="H86:H88" si="21">E86+F86+G86</f>
        <v>3888</v>
      </c>
      <c r="I86" s="10"/>
      <c r="J86" s="22">
        <v>240</v>
      </c>
      <c r="K86" s="22"/>
      <c r="L86" s="41"/>
      <c r="M86" s="41">
        <f>240*6</f>
        <v>1440</v>
      </c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>
        <v>240</v>
      </c>
      <c r="AI86" s="41"/>
      <c r="AJ86" s="41"/>
      <c r="AK86" s="41">
        <v>480</v>
      </c>
      <c r="AL86" s="41">
        <v>480</v>
      </c>
      <c r="AM86" s="302"/>
      <c r="AN86" s="273">
        <f t="shared" si="11"/>
        <v>2880</v>
      </c>
      <c r="AO86" s="242">
        <f t="shared" si="12"/>
        <v>-1008</v>
      </c>
      <c r="AP86" s="262">
        <f t="shared" ref="AP86:AP88" si="22">AN86/H86</f>
        <v>0.7407407407407407</v>
      </c>
      <c r="AQ86" s="77"/>
    </row>
    <row r="87" spans="1:43" ht="13.5" thickBot="1">
      <c r="A87" s="582"/>
      <c r="B87" s="591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21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22"/>
        <v>#DIV/0!</v>
      </c>
      <c r="AQ87" s="63"/>
    </row>
    <row r="88" spans="1:43" ht="13.5" thickBot="1">
      <c r="A88" s="219">
        <v>18</v>
      </c>
      <c r="B88" s="591"/>
      <c r="C88" s="228" t="s">
        <v>65</v>
      </c>
      <c r="D88" s="157" t="s">
        <v>21</v>
      </c>
      <c r="E88" s="304">
        <v>0</v>
      </c>
      <c r="F88" s="305">
        <v>0</v>
      </c>
      <c r="G88" s="305">
        <v>750</v>
      </c>
      <c r="H88" s="305">
        <f t="shared" si="21"/>
        <v>750</v>
      </c>
      <c r="I88" s="206"/>
      <c r="J88" s="207"/>
      <c r="K88" s="207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>
        <v>200</v>
      </c>
      <c r="AG88" s="208"/>
      <c r="AH88" s="208">
        <v>300</v>
      </c>
      <c r="AI88" s="208"/>
      <c r="AJ88" s="208"/>
      <c r="AK88" s="208"/>
      <c r="AL88" s="208"/>
      <c r="AM88" s="306"/>
      <c r="AN88" s="307">
        <f t="shared" si="11"/>
        <v>500</v>
      </c>
      <c r="AO88" s="308">
        <f t="shared" si="12"/>
        <v>-250</v>
      </c>
      <c r="AP88" s="309">
        <f t="shared" si="22"/>
        <v>0.66666666666666663</v>
      </c>
      <c r="AQ88" s="82" t="s">
        <v>204</v>
      </c>
    </row>
    <row r="89" spans="1:43" ht="24" customHeight="1" thickBot="1">
      <c r="A89" s="568" t="s">
        <v>135</v>
      </c>
      <c r="B89" s="569"/>
      <c r="C89" s="569"/>
      <c r="D89" s="570"/>
      <c r="E89" s="310">
        <f>SUM(E86:E88)</f>
        <v>3024</v>
      </c>
      <c r="F89" s="311">
        <f t="shared" ref="F89:AO89" si="23">SUM(F86:F88)</f>
        <v>864</v>
      </c>
      <c r="G89" s="311">
        <f t="shared" si="23"/>
        <v>750</v>
      </c>
      <c r="H89" s="311">
        <f t="shared" si="23"/>
        <v>4638</v>
      </c>
      <c r="I89" s="211">
        <f t="shared" si="23"/>
        <v>0</v>
      </c>
      <c r="J89" s="211">
        <f t="shared" si="23"/>
        <v>240</v>
      </c>
      <c r="K89" s="211">
        <f t="shared" si="23"/>
        <v>0</v>
      </c>
      <c r="L89" s="211">
        <f t="shared" si="23"/>
        <v>0</v>
      </c>
      <c r="M89" s="211">
        <f t="shared" si="23"/>
        <v>1440</v>
      </c>
      <c r="N89" s="211">
        <f t="shared" si="23"/>
        <v>0</v>
      </c>
      <c r="O89" s="211">
        <f t="shared" si="23"/>
        <v>0</v>
      </c>
      <c r="P89" s="211">
        <f t="shared" si="23"/>
        <v>0</v>
      </c>
      <c r="Q89" s="211">
        <f t="shared" si="23"/>
        <v>0</v>
      </c>
      <c r="R89" s="211">
        <f t="shared" si="23"/>
        <v>0</v>
      </c>
      <c r="S89" s="211">
        <f t="shared" si="23"/>
        <v>0</v>
      </c>
      <c r="T89" s="211">
        <f t="shared" si="23"/>
        <v>0</v>
      </c>
      <c r="U89" s="211">
        <f t="shared" si="23"/>
        <v>0</v>
      </c>
      <c r="V89" s="211">
        <f t="shared" si="23"/>
        <v>0</v>
      </c>
      <c r="W89" s="211">
        <f t="shared" si="23"/>
        <v>0</v>
      </c>
      <c r="X89" s="211">
        <f t="shared" si="23"/>
        <v>0</v>
      </c>
      <c r="Y89" s="211">
        <f t="shared" si="23"/>
        <v>0</v>
      </c>
      <c r="Z89" s="211">
        <f t="shared" si="23"/>
        <v>0</v>
      </c>
      <c r="AA89" s="211">
        <f t="shared" si="23"/>
        <v>0</v>
      </c>
      <c r="AB89" s="211">
        <f t="shared" si="23"/>
        <v>0</v>
      </c>
      <c r="AC89" s="211">
        <f t="shared" si="23"/>
        <v>0</v>
      </c>
      <c r="AD89" s="211">
        <f t="shared" si="23"/>
        <v>0</v>
      </c>
      <c r="AE89" s="211">
        <f t="shared" si="23"/>
        <v>0</v>
      </c>
      <c r="AF89" s="211">
        <f t="shared" si="23"/>
        <v>200</v>
      </c>
      <c r="AG89" s="211">
        <f t="shared" si="23"/>
        <v>0</v>
      </c>
      <c r="AH89" s="211">
        <f t="shared" si="23"/>
        <v>540</v>
      </c>
      <c r="AI89" s="211">
        <f t="shared" si="23"/>
        <v>0</v>
      </c>
      <c r="AJ89" s="211">
        <f t="shared" si="23"/>
        <v>0</v>
      </c>
      <c r="AK89" s="211">
        <f t="shared" si="23"/>
        <v>480</v>
      </c>
      <c r="AL89" s="211">
        <f t="shared" si="23"/>
        <v>480</v>
      </c>
      <c r="AM89" s="312">
        <f t="shared" si="23"/>
        <v>0</v>
      </c>
      <c r="AN89" s="281">
        <f t="shared" si="23"/>
        <v>3380</v>
      </c>
      <c r="AO89" s="280">
        <f t="shared" si="23"/>
        <v>-1258</v>
      </c>
      <c r="AP89" s="295">
        <f>AN89/H89</f>
        <v>0.72876239758516603</v>
      </c>
      <c r="AQ89" s="313"/>
    </row>
    <row r="90" spans="1:43" ht="12.75" customHeight="1">
      <c r="A90" s="566">
        <v>19</v>
      </c>
      <c r="B90" s="606" t="s">
        <v>61</v>
      </c>
      <c r="C90" s="227" t="s">
        <v>61</v>
      </c>
      <c r="D90" s="77" t="s">
        <v>62</v>
      </c>
      <c r="E90" s="257">
        <v>0</v>
      </c>
      <c r="F90" s="258">
        <v>0</v>
      </c>
      <c r="G90" s="258">
        <v>0</v>
      </c>
      <c r="H90" s="258">
        <f t="shared" ref="H90:H139" si="24">E90+F90+G90</f>
        <v>0</v>
      </c>
      <c r="I90" s="4"/>
      <c r="J90" s="77"/>
      <c r="K90" s="77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314"/>
      <c r="AN90" s="260">
        <f t="shared" si="11"/>
        <v>0</v>
      </c>
      <c r="AO90" s="242">
        <f t="shared" si="12"/>
        <v>0</v>
      </c>
      <c r="AP90" s="274" t="e">
        <f t="shared" ref="AP90:AP124" si="25">AN90/H90</f>
        <v>#DIV/0!</v>
      </c>
      <c r="AQ90" s="22"/>
    </row>
    <row r="91" spans="1:43" ht="12.75" customHeight="1">
      <c r="A91" s="566"/>
      <c r="B91" s="607"/>
      <c r="C91" s="227" t="s">
        <v>73</v>
      </c>
      <c r="D91" s="59" t="s">
        <v>63</v>
      </c>
      <c r="E91" s="245">
        <v>0</v>
      </c>
      <c r="F91" s="246">
        <v>0</v>
      </c>
      <c r="G91" s="246">
        <v>0</v>
      </c>
      <c r="H91" s="246">
        <f t="shared" si="24"/>
        <v>0</v>
      </c>
      <c r="I91" s="53"/>
      <c r="J91" s="59"/>
      <c r="K91" s="59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84"/>
      <c r="AN91" s="248">
        <f t="shared" si="11"/>
        <v>0</v>
      </c>
      <c r="AO91" s="249">
        <f t="shared" si="12"/>
        <v>0</v>
      </c>
      <c r="AP91" s="250" t="e">
        <f t="shared" si="25"/>
        <v>#DIV/0!</v>
      </c>
      <c r="AQ91" s="59"/>
    </row>
    <row r="92" spans="1:43" ht="13.5" customHeight="1" thickBot="1">
      <c r="A92" s="565"/>
      <c r="B92" s="607"/>
      <c r="C92" s="220"/>
      <c r="D92" s="23" t="s">
        <v>64</v>
      </c>
      <c r="E92" s="251">
        <v>0</v>
      </c>
      <c r="F92" s="252">
        <v>0</v>
      </c>
      <c r="G92" s="252">
        <v>0</v>
      </c>
      <c r="H92" s="252">
        <f t="shared" si="24"/>
        <v>0</v>
      </c>
      <c r="I92" s="8"/>
      <c r="J92" s="23"/>
      <c r="K92" s="2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303"/>
      <c r="AN92" s="254">
        <f t="shared" si="11"/>
        <v>0</v>
      </c>
      <c r="AO92" s="279">
        <f t="shared" si="12"/>
        <v>0</v>
      </c>
      <c r="AP92" s="256" t="e">
        <f t="shared" si="25"/>
        <v>#DIV/0!</v>
      </c>
      <c r="AQ92" s="23"/>
    </row>
    <row r="93" spans="1:43" ht="12.75" customHeight="1">
      <c r="A93" s="567">
        <v>20</v>
      </c>
      <c r="B93" s="607"/>
      <c r="C93" s="227" t="s">
        <v>61</v>
      </c>
      <c r="D93" s="22" t="s">
        <v>68</v>
      </c>
      <c r="E93" s="315">
        <v>0</v>
      </c>
      <c r="F93" s="316">
        <v>0</v>
      </c>
      <c r="G93" s="316">
        <v>0</v>
      </c>
      <c r="H93" s="316">
        <f t="shared" si="24"/>
        <v>0</v>
      </c>
      <c r="I93" s="61"/>
      <c r="J93" s="63"/>
      <c r="K93" s="63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317"/>
      <c r="AN93" s="318">
        <f t="shared" si="11"/>
        <v>0</v>
      </c>
      <c r="AO93" s="261">
        <f t="shared" si="12"/>
        <v>0</v>
      </c>
      <c r="AP93" s="262" t="e">
        <f t="shared" si="25"/>
        <v>#DIV/0!</v>
      </c>
      <c r="AQ93" s="77"/>
    </row>
    <row r="94" spans="1:43" ht="12.75" customHeight="1">
      <c r="A94" s="566"/>
      <c r="B94" s="607"/>
      <c r="C94" s="227" t="s">
        <v>74</v>
      </c>
      <c r="D94" s="59" t="s">
        <v>69</v>
      </c>
      <c r="E94" s="315">
        <v>0</v>
      </c>
      <c r="F94" s="316">
        <v>0</v>
      </c>
      <c r="G94" s="316">
        <v>0</v>
      </c>
      <c r="H94" s="316">
        <f t="shared" si="24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49">
        <f t="shared" si="12"/>
        <v>0</v>
      </c>
      <c r="AP94" s="250" t="e">
        <f t="shared" si="25"/>
        <v>#DIV/0!</v>
      </c>
      <c r="AQ94" s="59"/>
    </row>
    <row r="95" spans="1:43" ht="12.75" customHeight="1">
      <c r="A95" s="566"/>
      <c r="B95" s="607"/>
      <c r="C95" s="227"/>
      <c r="D95" s="59" t="s">
        <v>70</v>
      </c>
      <c r="E95" s="315">
        <v>0</v>
      </c>
      <c r="F95" s="316">
        <v>0</v>
      </c>
      <c r="G95" s="316">
        <v>0</v>
      </c>
      <c r="H95" s="316">
        <f t="shared" si="24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250" t="e">
        <f t="shared" si="25"/>
        <v>#DIV/0!</v>
      </c>
      <c r="AQ95" s="59"/>
    </row>
    <row r="96" spans="1:43" ht="13.5" customHeight="1" thickBot="1">
      <c r="A96" s="565"/>
      <c r="B96" s="607"/>
      <c r="C96" s="220"/>
      <c r="D96" s="23" t="s">
        <v>71</v>
      </c>
      <c r="E96" s="251">
        <v>0</v>
      </c>
      <c r="F96" s="252">
        <v>0</v>
      </c>
      <c r="G96" s="252">
        <v>0</v>
      </c>
      <c r="H96" s="252">
        <f t="shared" si="24"/>
        <v>0</v>
      </c>
      <c r="I96" s="8"/>
      <c r="J96" s="23"/>
      <c r="K96" s="2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303"/>
      <c r="AN96" s="254">
        <f t="shared" si="11"/>
        <v>0</v>
      </c>
      <c r="AO96" s="255">
        <f t="shared" si="12"/>
        <v>0</v>
      </c>
      <c r="AP96" s="269" t="e">
        <f t="shared" si="25"/>
        <v>#DIV/0!</v>
      </c>
      <c r="AQ96" s="63"/>
    </row>
    <row r="97" spans="1:43" ht="12.75" customHeight="1">
      <c r="A97" s="227"/>
      <c r="B97" s="607"/>
      <c r="C97" s="227" t="s">
        <v>95</v>
      </c>
      <c r="D97" s="22" t="s">
        <v>97</v>
      </c>
      <c r="E97" s="270">
        <v>0</v>
      </c>
      <c r="F97" s="271">
        <v>0</v>
      </c>
      <c r="G97" s="271">
        <v>0</v>
      </c>
      <c r="H97" s="271">
        <f t="shared" si="24"/>
        <v>0</v>
      </c>
      <c r="I97" s="10"/>
      <c r="J97" s="22"/>
      <c r="K97" s="22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302"/>
      <c r="AN97" s="273">
        <f t="shared" si="11"/>
        <v>0</v>
      </c>
      <c r="AO97" s="261">
        <f t="shared" si="12"/>
        <v>0</v>
      </c>
      <c r="AP97" s="274" t="e">
        <f t="shared" si="25"/>
        <v>#DIV/0!</v>
      </c>
      <c r="AQ97" s="22"/>
    </row>
    <row r="98" spans="1:43" ht="13.5" customHeight="1" thickBot="1">
      <c r="A98" s="220"/>
      <c r="B98" s="607"/>
      <c r="C98" s="220" t="s">
        <v>96</v>
      </c>
      <c r="D98" s="23" t="s">
        <v>98</v>
      </c>
      <c r="E98" s="251">
        <v>0</v>
      </c>
      <c r="F98" s="252">
        <v>0</v>
      </c>
      <c r="G98" s="252">
        <v>0</v>
      </c>
      <c r="H98" s="252">
        <f t="shared" si="24"/>
        <v>0</v>
      </c>
      <c r="I98" s="8"/>
      <c r="J98" s="23"/>
      <c r="K98" s="2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303"/>
      <c r="AN98" s="254">
        <f t="shared" si="11"/>
        <v>0</v>
      </c>
      <c r="AO98" s="255">
        <f t="shared" si="12"/>
        <v>0</v>
      </c>
      <c r="AP98" s="256" t="e">
        <f t="shared" si="25"/>
        <v>#DIV/0!</v>
      </c>
      <c r="AQ98" s="23"/>
    </row>
    <row r="99" spans="1:43" ht="12.75" customHeight="1">
      <c r="A99" s="227"/>
      <c r="B99" s="607"/>
      <c r="C99" s="229" t="s">
        <v>95</v>
      </c>
      <c r="D99" s="22" t="s">
        <v>105</v>
      </c>
      <c r="E99" s="270">
        <v>0</v>
      </c>
      <c r="F99" s="271">
        <v>0</v>
      </c>
      <c r="G99" s="271">
        <v>0</v>
      </c>
      <c r="H99" s="271">
        <f t="shared" si="24"/>
        <v>0</v>
      </c>
      <c r="I99" s="10"/>
      <c r="J99" s="22"/>
      <c r="K99" s="22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67">
        <f t="shared" si="11"/>
        <v>0</v>
      </c>
      <c r="AO99" s="261">
        <f t="shared" si="12"/>
        <v>0</v>
      </c>
      <c r="AP99" s="262" t="e">
        <f t="shared" si="25"/>
        <v>#DIV/0!</v>
      </c>
      <c r="AQ99" s="77"/>
    </row>
    <row r="100" spans="1:43" ht="12.75" customHeight="1">
      <c r="A100" s="227"/>
      <c r="B100" s="607"/>
      <c r="C100" s="222"/>
      <c r="D100" s="59" t="s">
        <v>106</v>
      </c>
      <c r="E100" s="245">
        <v>0</v>
      </c>
      <c r="F100" s="246">
        <v>0</v>
      </c>
      <c r="G100" s="246">
        <v>0</v>
      </c>
      <c r="H100" s="246">
        <f t="shared" si="24"/>
        <v>0</v>
      </c>
      <c r="I100" s="53"/>
      <c r="J100" s="59"/>
      <c r="K100" s="59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70">
        <f t="shared" si="11"/>
        <v>0</v>
      </c>
      <c r="AO100" s="249">
        <f t="shared" si="12"/>
        <v>0</v>
      </c>
      <c r="AP100" s="250" t="e">
        <f t="shared" si="25"/>
        <v>#DIV/0!</v>
      </c>
      <c r="AQ100" s="59"/>
    </row>
    <row r="101" spans="1:43" ht="12.75" customHeight="1">
      <c r="A101" s="227"/>
      <c r="B101" s="607"/>
      <c r="C101" s="222"/>
      <c r="D101" s="59" t="s">
        <v>107</v>
      </c>
      <c r="E101" s="245">
        <v>0</v>
      </c>
      <c r="F101" s="246">
        <v>0</v>
      </c>
      <c r="G101" s="246">
        <v>0</v>
      </c>
      <c r="H101" s="246">
        <f t="shared" si="24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250" t="e">
        <f t="shared" si="25"/>
        <v>#DIV/0!</v>
      </c>
      <c r="AQ101" s="59"/>
    </row>
    <row r="102" spans="1:43" ht="13.5" customHeight="1" thickBot="1">
      <c r="A102" s="227"/>
      <c r="B102" s="607"/>
      <c r="C102" s="223"/>
      <c r="D102" s="23" t="s">
        <v>108</v>
      </c>
      <c r="E102" s="251">
        <v>0</v>
      </c>
      <c r="F102" s="252">
        <v>0</v>
      </c>
      <c r="G102" s="252">
        <v>0</v>
      </c>
      <c r="H102" s="252">
        <f t="shared" si="24"/>
        <v>0</v>
      </c>
      <c r="I102" s="8"/>
      <c r="J102" s="23"/>
      <c r="K102" s="2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65">
        <f t="shared" si="11"/>
        <v>0</v>
      </c>
      <c r="AO102" s="255">
        <f t="shared" si="12"/>
        <v>0</v>
      </c>
      <c r="AP102" s="269" t="e">
        <f t="shared" si="25"/>
        <v>#DIV/0!</v>
      </c>
      <c r="AQ102" s="63"/>
    </row>
    <row r="103" spans="1:43" ht="12.75" customHeight="1">
      <c r="A103" s="229"/>
      <c r="B103" s="607"/>
      <c r="C103" s="229" t="s">
        <v>112</v>
      </c>
      <c r="D103" s="22" t="s">
        <v>113</v>
      </c>
      <c r="E103" s="270">
        <v>0</v>
      </c>
      <c r="F103" s="271">
        <v>0</v>
      </c>
      <c r="G103" s="271">
        <v>0</v>
      </c>
      <c r="H103" s="271">
        <f t="shared" si="24"/>
        <v>0</v>
      </c>
      <c r="I103" s="10"/>
      <c r="J103" s="22"/>
      <c r="K103" s="22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302"/>
      <c r="AN103" s="273">
        <f>SUM(I103:AM103)</f>
        <v>0</v>
      </c>
      <c r="AO103" s="261">
        <f t="shared" si="12"/>
        <v>0</v>
      </c>
      <c r="AP103" s="274" t="e">
        <f t="shared" si="25"/>
        <v>#DIV/0!</v>
      </c>
      <c r="AQ103" s="22"/>
    </row>
    <row r="104" spans="1:43" ht="13.5" customHeight="1" thickBot="1">
      <c r="A104" s="223"/>
      <c r="B104" s="607"/>
      <c r="C104" s="223"/>
      <c r="D104" s="23" t="s">
        <v>114</v>
      </c>
      <c r="E104" s="251">
        <v>0</v>
      </c>
      <c r="F104" s="252">
        <v>0</v>
      </c>
      <c r="G104" s="252">
        <v>0</v>
      </c>
      <c r="H104" s="252">
        <f t="shared" si="24"/>
        <v>0</v>
      </c>
      <c r="I104" s="8"/>
      <c r="J104" s="23"/>
      <c r="K104" s="2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303"/>
      <c r="AN104" s="254">
        <f>SUM(I104:AM104)</f>
        <v>0</v>
      </c>
      <c r="AO104" s="255">
        <f t="shared" si="12"/>
        <v>0</v>
      </c>
      <c r="AP104" s="256" t="e">
        <f t="shared" si="25"/>
        <v>#DIV/0!</v>
      </c>
      <c r="AQ104" s="23"/>
    </row>
    <row r="105" spans="1:43" ht="12.75" customHeight="1">
      <c r="A105" s="229"/>
      <c r="B105" s="607"/>
      <c r="C105" s="229" t="s">
        <v>127</v>
      </c>
      <c r="D105" s="184" t="s">
        <v>128</v>
      </c>
      <c r="E105" s="270">
        <v>0</v>
      </c>
      <c r="F105" s="271">
        <v>0</v>
      </c>
      <c r="G105" s="271">
        <v>0</v>
      </c>
      <c r="H105" s="271">
        <f t="shared" si="24"/>
        <v>0</v>
      </c>
      <c r="I105" s="10"/>
      <c r="J105" s="22"/>
      <c r="K105" s="22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302"/>
      <c r="AN105" s="273">
        <f t="shared" ref="AN105:AN124" si="26">SUM(I105:AM105)</f>
        <v>0</v>
      </c>
      <c r="AO105" s="261">
        <f t="shared" si="12"/>
        <v>0</v>
      </c>
      <c r="AP105" s="262" t="e">
        <f t="shared" si="25"/>
        <v>#DIV/0!</v>
      </c>
      <c r="AQ105" s="77"/>
    </row>
    <row r="106" spans="1:43" ht="13.5" customHeight="1" thickBot="1">
      <c r="A106" s="222"/>
      <c r="B106" s="607"/>
      <c r="C106" s="223"/>
      <c r="D106" s="187" t="s">
        <v>129</v>
      </c>
      <c r="E106" s="251">
        <v>0</v>
      </c>
      <c r="F106" s="252">
        <v>0</v>
      </c>
      <c r="G106" s="252">
        <v>0</v>
      </c>
      <c r="H106" s="252">
        <f t="shared" si="24"/>
        <v>0</v>
      </c>
      <c r="I106" s="8"/>
      <c r="J106" s="23"/>
      <c r="K106" s="2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303"/>
      <c r="AN106" s="254">
        <f t="shared" si="26"/>
        <v>0</v>
      </c>
      <c r="AO106" s="255">
        <f t="shared" si="12"/>
        <v>0</v>
      </c>
      <c r="AP106" s="269" t="e">
        <f t="shared" si="25"/>
        <v>#DIV/0!</v>
      </c>
      <c r="AQ106" s="63"/>
    </row>
    <row r="107" spans="1:43" ht="12.75" customHeight="1">
      <c r="A107" s="222"/>
      <c r="B107" s="607"/>
      <c r="C107" s="224" t="s">
        <v>130</v>
      </c>
      <c r="D107" s="186" t="s">
        <v>131</v>
      </c>
      <c r="E107" s="257">
        <v>0</v>
      </c>
      <c r="F107" s="258">
        <v>0</v>
      </c>
      <c r="G107" s="258">
        <v>0</v>
      </c>
      <c r="H107" s="258">
        <f t="shared" si="24"/>
        <v>0</v>
      </c>
      <c r="I107" s="4"/>
      <c r="J107" s="77"/>
      <c r="K107" s="77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314"/>
      <c r="AN107" s="260">
        <f t="shared" si="26"/>
        <v>0</v>
      </c>
      <c r="AO107" s="242">
        <f t="shared" si="12"/>
        <v>0</v>
      </c>
      <c r="AP107" s="274" t="e">
        <f t="shared" si="25"/>
        <v>#DIV/0!</v>
      </c>
      <c r="AQ107" s="22"/>
    </row>
    <row r="108" spans="1:43" ht="12.75" customHeight="1">
      <c r="A108" s="222"/>
      <c r="B108" s="607"/>
      <c r="C108" s="222"/>
      <c r="D108" s="185" t="s">
        <v>132</v>
      </c>
      <c r="E108" s="245">
        <v>0</v>
      </c>
      <c r="F108" s="246">
        <v>0</v>
      </c>
      <c r="G108" s="246">
        <v>0</v>
      </c>
      <c r="H108" s="246">
        <f t="shared" si="24"/>
        <v>0</v>
      </c>
      <c r="I108" s="53"/>
      <c r="J108" s="59"/>
      <c r="K108" s="59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84"/>
      <c r="AN108" s="248">
        <f t="shared" si="26"/>
        <v>0</v>
      </c>
      <c r="AO108" s="249">
        <f t="shared" si="12"/>
        <v>0</v>
      </c>
      <c r="AP108" s="250" t="e">
        <f t="shared" si="25"/>
        <v>#DIV/0!</v>
      </c>
      <c r="AQ108" s="59"/>
    </row>
    <row r="109" spans="1:43" ht="12.75" customHeight="1">
      <c r="A109" s="222"/>
      <c r="B109" s="607"/>
      <c r="C109" s="222"/>
      <c r="D109" s="185" t="s">
        <v>133</v>
      </c>
      <c r="E109" s="245">
        <v>0</v>
      </c>
      <c r="F109" s="246">
        <v>0</v>
      </c>
      <c r="G109" s="246">
        <v>0</v>
      </c>
      <c r="H109" s="246">
        <f t="shared" si="24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26"/>
        <v>0</v>
      </c>
      <c r="AO109" s="249">
        <f t="shared" si="12"/>
        <v>0</v>
      </c>
      <c r="AP109" s="250" t="e">
        <f t="shared" si="25"/>
        <v>#DIV/0!</v>
      </c>
      <c r="AQ109" s="59"/>
    </row>
    <row r="110" spans="1:43" ht="13.5" customHeight="1" thickBot="1">
      <c r="A110" s="222"/>
      <c r="B110" s="607"/>
      <c r="C110" s="223"/>
      <c r="D110" s="188" t="s">
        <v>134</v>
      </c>
      <c r="E110" s="315">
        <v>0</v>
      </c>
      <c r="F110" s="316">
        <v>0</v>
      </c>
      <c r="G110" s="316">
        <v>0</v>
      </c>
      <c r="H110" s="316">
        <f t="shared" si="24"/>
        <v>0</v>
      </c>
      <c r="I110" s="61"/>
      <c r="J110" s="63"/>
      <c r="K110" s="63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317"/>
      <c r="AN110" s="318">
        <f t="shared" si="26"/>
        <v>0</v>
      </c>
      <c r="AO110" s="279">
        <f t="shared" si="12"/>
        <v>0</v>
      </c>
      <c r="AP110" s="269" t="e">
        <f t="shared" si="25"/>
        <v>#DIV/0!</v>
      </c>
      <c r="AQ110" s="63"/>
    </row>
    <row r="111" spans="1:43">
      <c r="A111" s="222"/>
      <c r="B111" s="607"/>
      <c r="C111" s="229" t="s">
        <v>139</v>
      </c>
      <c r="D111" s="22" t="s">
        <v>191</v>
      </c>
      <c r="E111" s="270">
        <v>0</v>
      </c>
      <c r="F111" s="271">
        <v>126</v>
      </c>
      <c r="G111" s="271">
        <v>0</v>
      </c>
      <c r="H111" s="271">
        <f t="shared" si="24"/>
        <v>126</v>
      </c>
      <c r="I111" s="10"/>
      <c r="J111" s="22"/>
      <c r="K111" s="22"/>
      <c r="L111" s="41"/>
      <c r="M111" s="41"/>
      <c r="N111" s="41"/>
      <c r="O111" s="41"/>
      <c r="P111" s="41"/>
      <c r="Q111" s="41">
        <v>105</v>
      </c>
      <c r="R111" s="41"/>
      <c r="S111" s="41">
        <v>21</v>
      </c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302"/>
      <c r="AN111" s="273">
        <f t="shared" si="26"/>
        <v>126</v>
      </c>
      <c r="AO111" s="261">
        <f t="shared" si="12"/>
        <v>0</v>
      </c>
      <c r="AP111" s="274">
        <f t="shared" si="25"/>
        <v>1</v>
      </c>
      <c r="AQ111" s="22" t="s">
        <v>182</v>
      </c>
    </row>
    <row r="112" spans="1:43" ht="13.5" thickBot="1">
      <c r="A112" s="222"/>
      <c r="B112" s="607"/>
      <c r="C112" s="223"/>
      <c r="D112" s="23" t="s">
        <v>192</v>
      </c>
      <c r="E112" s="251">
        <v>0</v>
      </c>
      <c r="F112" s="252">
        <v>18</v>
      </c>
      <c r="G112" s="252">
        <v>0</v>
      </c>
      <c r="H112" s="252">
        <f t="shared" si="24"/>
        <v>18</v>
      </c>
      <c r="I112" s="8"/>
      <c r="J112" s="23"/>
      <c r="K112" s="23"/>
      <c r="L112" s="43"/>
      <c r="M112" s="43"/>
      <c r="N112" s="43"/>
      <c r="O112" s="43"/>
      <c r="P112" s="43"/>
      <c r="Q112" s="43"/>
      <c r="R112" s="43"/>
      <c r="S112" s="43">
        <v>18</v>
      </c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303"/>
      <c r="AN112" s="254">
        <f t="shared" si="26"/>
        <v>18</v>
      </c>
      <c r="AO112" s="255">
        <f t="shared" si="12"/>
        <v>0</v>
      </c>
      <c r="AP112" s="256">
        <f t="shared" si="25"/>
        <v>1</v>
      </c>
      <c r="AQ112" s="23" t="s">
        <v>182</v>
      </c>
    </row>
    <row r="113" spans="1:43">
      <c r="A113" s="222"/>
      <c r="B113" s="607"/>
      <c r="C113" s="229" t="s">
        <v>142</v>
      </c>
      <c r="D113" s="22" t="s">
        <v>143</v>
      </c>
      <c r="E113" s="270">
        <v>0</v>
      </c>
      <c r="F113" s="271">
        <v>62</v>
      </c>
      <c r="G113" s="271">
        <v>0</v>
      </c>
      <c r="H113" s="271">
        <f t="shared" si="24"/>
        <v>62</v>
      </c>
      <c r="I113" s="10"/>
      <c r="J113" s="22"/>
      <c r="K113" s="22"/>
      <c r="L113" s="41"/>
      <c r="M113" s="41"/>
      <c r="N113" s="41"/>
      <c r="O113" s="41"/>
      <c r="P113" s="41"/>
      <c r="Q113" s="41"/>
      <c r="R113" s="41"/>
      <c r="S113" s="41">
        <v>62</v>
      </c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302"/>
      <c r="AN113" s="273">
        <f t="shared" si="26"/>
        <v>62</v>
      </c>
      <c r="AO113" s="261">
        <f t="shared" si="12"/>
        <v>0</v>
      </c>
      <c r="AP113" s="274">
        <f t="shared" si="25"/>
        <v>1</v>
      </c>
      <c r="AQ113" s="22" t="s">
        <v>183</v>
      </c>
    </row>
    <row r="114" spans="1:43">
      <c r="A114" s="222"/>
      <c r="B114" s="607"/>
      <c r="C114" s="222"/>
      <c r="D114" s="59" t="s">
        <v>144</v>
      </c>
      <c r="E114" s="245">
        <v>0</v>
      </c>
      <c r="F114" s="246">
        <v>24</v>
      </c>
      <c r="G114" s="246">
        <v>0</v>
      </c>
      <c r="H114" s="246">
        <f t="shared" si="24"/>
        <v>24</v>
      </c>
      <c r="I114" s="53"/>
      <c r="J114" s="59"/>
      <c r="K114" s="59"/>
      <c r="L114" s="60"/>
      <c r="M114" s="60"/>
      <c r="N114" s="60"/>
      <c r="O114" s="60"/>
      <c r="P114" s="60"/>
      <c r="Q114" s="60"/>
      <c r="R114" s="60"/>
      <c r="S114" s="60">
        <v>24</v>
      </c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84"/>
      <c r="AN114" s="248">
        <f t="shared" si="26"/>
        <v>24</v>
      </c>
      <c r="AO114" s="249">
        <f t="shared" si="12"/>
        <v>0</v>
      </c>
      <c r="AP114" s="250">
        <f t="shared" si="25"/>
        <v>1</v>
      </c>
      <c r="AQ114" s="59" t="s">
        <v>183</v>
      </c>
    </row>
    <row r="115" spans="1:43">
      <c r="A115" s="222"/>
      <c r="B115" s="607"/>
      <c r="C115" s="222"/>
      <c r="D115" s="59" t="s">
        <v>145</v>
      </c>
      <c r="E115" s="245">
        <v>0</v>
      </c>
      <c r="F115" s="246">
        <v>24</v>
      </c>
      <c r="G115" s="246">
        <v>0</v>
      </c>
      <c r="H115" s="246">
        <f t="shared" si="24"/>
        <v>24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>
        <v>24</v>
      </c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26"/>
        <v>24</v>
      </c>
      <c r="AO115" s="249">
        <f t="shared" si="12"/>
        <v>0</v>
      </c>
      <c r="AP115" s="250">
        <f t="shared" si="25"/>
        <v>1</v>
      </c>
      <c r="AQ115" s="59" t="s">
        <v>183</v>
      </c>
    </row>
    <row r="116" spans="1:43">
      <c r="A116" s="222"/>
      <c r="B116" s="607"/>
      <c r="C116" s="222"/>
      <c r="D116" s="59" t="s">
        <v>146</v>
      </c>
      <c r="E116" s="245">
        <v>0</v>
      </c>
      <c r="F116" s="246">
        <v>9</v>
      </c>
      <c r="G116" s="246">
        <v>0</v>
      </c>
      <c r="H116" s="246">
        <f t="shared" si="24"/>
        <v>9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>
        <v>9</v>
      </c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26"/>
        <v>9</v>
      </c>
      <c r="AO116" s="249">
        <f t="shared" si="12"/>
        <v>0</v>
      </c>
      <c r="AP116" s="250">
        <f t="shared" si="25"/>
        <v>1</v>
      </c>
      <c r="AQ116" s="59" t="s">
        <v>183</v>
      </c>
    </row>
    <row r="117" spans="1:43">
      <c r="A117" s="222"/>
      <c r="B117" s="607"/>
      <c r="C117" s="222"/>
      <c r="D117" s="59" t="s">
        <v>147</v>
      </c>
      <c r="E117" s="245">
        <v>0</v>
      </c>
      <c r="F117" s="246">
        <v>3</v>
      </c>
      <c r="G117" s="246">
        <v>0</v>
      </c>
      <c r="H117" s="246">
        <f t="shared" si="24"/>
        <v>3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>
        <v>3</v>
      </c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6"/>
        <v>3</v>
      </c>
      <c r="AO117" s="249">
        <f t="shared" si="12"/>
        <v>0</v>
      </c>
      <c r="AP117" s="250">
        <f t="shared" si="25"/>
        <v>1</v>
      </c>
      <c r="AQ117" s="59" t="s">
        <v>183</v>
      </c>
    </row>
    <row r="118" spans="1:43">
      <c r="A118" s="234"/>
      <c r="B118" s="607"/>
      <c r="C118" s="374"/>
      <c r="D118" s="59" t="s">
        <v>148</v>
      </c>
      <c r="E118" s="245">
        <v>0</v>
      </c>
      <c r="F118" s="246">
        <v>3</v>
      </c>
      <c r="G118" s="246">
        <v>0</v>
      </c>
      <c r="H118" s="246">
        <f t="shared" si="24"/>
        <v>3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>
        <v>3</v>
      </c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70">
        <f t="shared" si="26"/>
        <v>3</v>
      </c>
      <c r="AO118" s="249">
        <f t="shared" si="12"/>
        <v>0</v>
      </c>
      <c r="AP118" s="250">
        <f t="shared" si="25"/>
        <v>1</v>
      </c>
      <c r="AQ118" s="59" t="s">
        <v>183</v>
      </c>
    </row>
    <row r="119" spans="1:43">
      <c r="A119" s="51"/>
      <c r="B119" s="607"/>
      <c r="C119" s="374"/>
      <c r="D119" s="59" t="s">
        <v>194</v>
      </c>
      <c r="E119" s="245">
        <v>0</v>
      </c>
      <c r="F119" s="246">
        <v>1</v>
      </c>
      <c r="G119" s="246">
        <v>0</v>
      </c>
      <c r="H119" s="246">
        <f t="shared" si="24"/>
        <v>1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>
        <v>1</v>
      </c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70">
        <f t="shared" si="26"/>
        <v>1</v>
      </c>
      <c r="AO119" s="249">
        <f t="shared" si="12"/>
        <v>0</v>
      </c>
      <c r="AP119" s="250">
        <f t="shared" si="25"/>
        <v>1</v>
      </c>
      <c r="AQ119" s="59" t="s">
        <v>183</v>
      </c>
    </row>
    <row r="120" spans="1:43">
      <c r="A120" s="51"/>
      <c r="B120" s="607"/>
      <c r="C120" s="374"/>
      <c r="D120" s="59" t="s">
        <v>195</v>
      </c>
      <c r="E120" s="245">
        <v>0</v>
      </c>
      <c r="F120" s="246">
        <v>6</v>
      </c>
      <c r="G120" s="246">
        <v>0</v>
      </c>
      <c r="H120" s="246">
        <f t="shared" si="24"/>
        <v>6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>
        <v>6</v>
      </c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70">
        <f t="shared" si="26"/>
        <v>6</v>
      </c>
      <c r="AO120" s="249">
        <f t="shared" si="12"/>
        <v>0</v>
      </c>
      <c r="AP120" s="250">
        <f t="shared" si="25"/>
        <v>1</v>
      </c>
      <c r="AQ120" s="59" t="s">
        <v>183</v>
      </c>
    </row>
    <row r="121" spans="1:43">
      <c r="A121" s="51"/>
      <c r="B121" s="607"/>
      <c r="C121" s="374"/>
      <c r="D121" s="59" t="s">
        <v>196</v>
      </c>
      <c r="E121" s="245">
        <v>0</v>
      </c>
      <c r="F121" s="246">
        <v>24</v>
      </c>
      <c r="G121" s="246">
        <v>0</v>
      </c>
      <c r="H121" s="246">
        <f t="shared" si="24"/>
        <v>24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>
        <v>24</v>
      </c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70">
        <f t="shared" si="26"/>
        <v>24</v>
      </c>
      <c r="AO121" s="249">
        <f t="shared" si="12"/>
        <v>0</v>
      </c>
      <c r="AP121" s="250">
        <f t="shared" si="25"/>
        <v>1</v>
      </c>
      <c r="AQ121" s="59" t="s">
        <v>183</v>
      </c>
    </row>
    <row r="122" spans="1:43">
      <c r="A122" s="51"/>
      <c r="B122" s="607"/>
      <c r="C122" s="374"/>
      <c r="D122" s="59" t="s">
        <v>171</v>
      </c>
      <c r="E122" s="245">
        <v>0</v>
      </c>
      <c r="F122" s="246">
        <v>72</v>
      </c>
      <c r="G122" s="246">
        <v>0</v>
      </c>
      <c r="H122" s="246">
        <f t="shared" si="24"/>
        <v>72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>
        <v>72</v>
      </c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70">
        <f t="shared" si="26"/>
        <v>72</v>
      </c>
      <c r="AO122" s="249">
        <f t="shared" si="12"/>
        <v>0</v>
      </c>
      <c r="AP122" s="250">
        <f t="shared" si="25"/>
        <v>1</v>
      </c>
      <c r="AQ122" s="59" t="s">
        <v>183</v>
      </c>
    </row>
    <row r="123" spans="1:43">
      <c r="A123" s="51"/>
      <c r="B123" s="607"/>
      <c r="C123" s="374"/>
      <c r="D123" s="59" t="s">
        <v>197</v>
      </c>
      <c r="E123" s="245">
        <v>0</v>
      </c>
      <c r="F123" s="246">
        <v>3</v>
      </c>
      <c r="G123" s="246">
        <v>0</v>
      </c>
      <c r="H123" s="246">
        <f t="shared" si="24"/>
        <v>3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>
        <v>3</v>
      </c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70">
        <f t="shared" si="26"/>
        <v>3</v>
      </c>
      <c r="AO123" s="249">
        <f t="shared" si="12"/>
        <v>0</v>
      </c>
      <c r="AP123" s="250">
        <f t="shared" si="25"/>
        <v>1</v>
      </c>
      <c r="AQ123" s="59" t="s">
        <v>183</v>
      </c>
    </row>
    <row r="124" spans="1:43" ht="13.5" thickBot="1">
      <c r="A124" s="51"/>
      <c r="B124" s="607"/>
      <c r="C124" s="375"/>
      <c r="D124" s="23" t="s">
        <v>198</v>
      </c>
      <c r="E124" s="251">
        <v>0</v>
      </c>
      <c r="F124" s="252">
        <v>7</v>
      </c>
      <c r="G124" s="252">
        <v>0</v>
      </c>
      <c r="H124" s="252">
        <f t="shared" si="24"/>
        <v>7</v>
      </c>
      <c r="I124" s="8"/>
      <c r="J124" s="23"/>
      <c r="K124" s="23"/>
      <c r="L124" s="43"/>
      <c r="M124" s="43"/>
      <c r="N124" s="43"/>
      <c r="O124" s="43"/>
      <c r="P124" s="43"/>
      <c r="Q124" s="43"/>
      <c r="R124" s="43"/>
      <c r="S124" s="43"/>
      <c r="T124" s="43">
        <v>7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65">
        <f t="shared" si="26"/>
        <v>7</v>
      </c>
      <c r="AO124" s="255">
        <f t="shared" si="12"/>
        <v>0</v>
      </c>
      <c r="AP124" s="256">
        <f t="shared" si="25"/>
        <v>1</v>
      </c>
      <c r="AQ124" s="23" t="s">
        <v>183</v>
      </c>
    </row>
    <row r="125" spans="1:43">
      <c r="A125" s="183"/>
      <c r="B125" s="607"/>
      <c r="C125" s="370" t="s">
        <v>158</v>
      </c>
      <c r="D125" s="184" t="s">
        <v>159</v>
      </c>
      <c r="E125" s="270">
        <v>0</v>
      </c>
      <c r="F125" s="271">
        <v>0</v>
      </c>
      <c r="G125" s="271">
        <v>16</v>
      </c>
      <c r="H125" s="405">
        <f t="shared" si="24"/>
        <v>16</v>
      </c>
      <c r="I125" s="10"/>
      <c r="J125" s="22"/>
      <c r="K125" s="22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>
        <v>16</v>
      </c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302"/>
      <c r="AN125" s="273">
        <f t="shared" ref="AN125:AN139" si="27">SUM(I125:AM125)</f>
        <v>16</v>
      </c>
      <c r="AO125" s="261">
        <f t="shared" ref="AO125:AO139" si="28">AN125-H125</f>
        <v>0</v>
      </c>
      <c r="AP125" s="274">
        <f t="shared" ref="AP125:AP139" si="29">AN125/H125</f>
        <v>1</v>
      </c>
      <c r="AQ125" s="22" t="s">
        <v>181</v>
      </c>
    </row>
    <row r="126" spans="1:43">
      <c r="A126" s="139"/>
      <c r="B126" s="607"/>
      <c r="C126" s="372"/>
      <c r="D126" s="185" t="s">
        <v>160</v>
      </c>
      <c r="E126" s="245">
        <v>0</v>
      </c>
      <c r="F126" s="246">
        <v>0</v>
      </c>
      <c r="G126" s="246">
        <v>1</v>
      </c>
      <c r="H126" s="406">
        <f t="shared" si="24"/>
        <v>1</v>
      </c>
      <c r="I126" s="53"/>
      <c r="J126" s="59"/>
      <c r="K126" s="59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>
        <v>1</v>
      </c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84"/>
      <c r="AN126" s="248">
        <f t="shared" si="27"/>
        <v>1</v>
      </c>
      <c r="AO126" s="249">
        <f t="shared" si="28"/>
        <v>0</v>
      </c>
      <c r="AP126" s="250">
        <f t="shared" si="29"/>
        <v>1</v>
      </c>
      <c r="AQ126" s="59" t="s">
        <v>181</v>
      </c>
    </row>
    <row r="127" spans="1:43">
      <c r="A127" s="139"/>
      <c r="B127" s="607"/>
      <c r="C127" s="372"/>
      <c r="D127" s="185" t="s">
        <v>161</v>
      </c>
      <c r="E127" s="245">
        <v>0</v>
      </c>
      <c r="F127" s="246">
        <v>0</v>
      </c>
      <c r="G127" s="246">
        <v>1</v>
      </c>
      <c r="H127" s="406">
        <f t="shared" si="24"/>
        <v>1</v>
      </c>
      <c r="I127" s="53"/>
      <c r="J127" s="59"/>
      <c r="K127" s="59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>
        <v>1</v>
      </c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84"/>
      <c r="AN127" s="248">
        <f t="shared" si="27"/>
        <v>1</v>
      </c>
      <c r="AO127" s="249">
        <f t="shared" si="28"/>
        <v>0</v>
      </c>
      <c r="AP127" s="250">
        <f t="shared" si="29"/>
        <v>1</v>
      </c>
      <c r="AQ127" s="59" t="s">
        <v>181</v>
      </c>
    </row>
    <row r="128" spans="1:43">
      <c r="A128" s="139"/>
      <c r="B128" s="607"/>
      <c r="C128" s="372"/>
      <c r="D128" s="185" t="s">
        <v>162</v>
      </c>
      <c r="E128" s="245">
        <v>0</v>
      </c>
      <c r="F128" s="246">
        <v>0</v>
      </c>
      <c r="G128" s="246">
        <v>1</v>
      </c>
      <c r="H128" s="406">
        <f t="shared" si="24"/>
        <v>1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>
        <v>1</v>
      </c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27"/>
        <v>1</v>
      </c>
      <c r="AO128" s="249">
        <f t="shared" si="28"/>
        <v>0</v>
      </c>
      <c r="AP128" s="250">
        <f t="shared" si="29"/>
        <v>1</v>
      </c>
      <c r="AQ128" s="59" t="s">
        <v>181</v>
      </c>
    </row>
    <row r="129" spans="1:43">
      <c r="A129" s="139"/>
      <c r="B129" s="607"/>
      <c r="C129" s="372"/>
      <c r="D129" s="185" t="s">
        <v>163</v>
      </c>
      <c r="E129" s="245">
        <v>0</v>
      </c>
      <c r="F129" s="246">
        <v>0</v>
      </c>
      <c r="G129" s="246">
        <v>4</v>
      </c>
      <c r="H129" s="406">
        <f t="shared" si="24"/>
        <v>4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>
        <v>4</v>
      </c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27"/>
        <v>4</v>
      </c>
      <c r="AO129" s="249">
        <f t="shared" si="28"/>
        <v>0</v>
      </c>
      <c r="AP129" s="250">
        <f t="shared" si="29"/>
        <v>1</v>
      </c>
      <c r="AQ129" s="59" t="s">
        <v>181</v>
      </c>
    </row>
    <row r="130" spans="1:43">
      <c r="A130" s="139"/>
      <c r="B130" s="607"/>
      <c r="C130" s="372"/>
      <c r="D130" s="185" t="s">
        <v>164</v>
      </c>
      <c r="E130" s="245">
        <v>0</v>
      </c>
      <c r="F130" s="246">
        <v>0</v>
      </c>
      <c r="G130" s="246">
        <v>4</v>
      </c>
      <c r="H130" s="406">
        <f t="shared" si="24"/>
        <v>4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>
        <v>4</v>
      </c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7"/>
        <v>4</v>
      </c>
      <c r="AO130" s="249">
        <f t="shared" si="28"/>
        <v>0</v>
      </c>
      <c r="AP130" s="250">
        <f t="shared" si="29"/>
        <v>1</v>
      </c>
      <c r="AQ130" s="59" t="s">
        <v>181</v>
      </c>
    </row>
    <row r="131" spans="1:43">
      <c r="A131" s="139"/>
      <c r="B131" s="607"/>
      <c r="C131" s="372"/>
      <c r="D131" s="185" t="s">
        <v>165</v>
      </c>
      <c r="E131" s="245">
        <v>0</v>
      </c>
      <c r="F131" s="246">
        <v>0</v>
      </c>
      <c r="G131" s="246">
        <v>1</v>
      </c>
      <c r="H131" s="406">
        <f t="shared" si="24"/>
        <v>1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>
        <v>1</v>
      </c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7"/>
        <v>1</v>
      </c>
      <c r="AO131" s="249">
        <f t="shared" si="28"/>
        <v>0</v>
      </c>
      <c r="AP131" s="250">
        <f t="shared" si="29"/>
        <v>1</v>
      </c>
      <c r="AQ131" s="59" t="s">
        <v>181</v>
      </c>
    </row>
    <row r="132" spans="1:43">
      <c r="A132" s="139"/>
      <c r="B132" s="607"/>
      <c r="C132" s="372"/>
      <c r="D132" s="185" t="s">
        <v>166</v>
      </c>
      <c r="E132" s="245">
        <v>0</v>
      </c>
      <c r="F132" s="246">
        <v>0</v>
      </c>
      <c r="G132" s="246">
        <v>1</v>
      </c>
      <c r="H132" s="406">
        <f t="shared" si="24"/>
        <v>1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>
        <v>1</v>
      </c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7"/>
        <v>1</v>
      </c>
      <c r="AO132" s="249">
        <f t="shared" si="28"/>
        <v>0</v>
      </c>
      <c r="AP132" s="250">
        <f t="shared" si="29"/>
        <v>1</v>
      </c>
      <c r="AQ132" s="59" t="s">
        <v>181</v>
      </c>
    </row>
    <row r="133" spans="1:43">
      <c r="A133" s="139"/>
      <c r="B133" s="607"/>
      <c r="C133" s="372"/>
      <c r="D133" s="185" t="s">
        <v>167</v>
      </c>
      <c r="E133" s="245">
        <v>0</v>
      </c>
      <c r="F133" s="246">
        <v>0</v>
      </c>
      <c r="G133" s="246">
        <v>1</v>
      </c>
      <c r="H133" s="406">
        <f t="shared" si="24"/>
        <v>1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>
        <v>1</v>
      </c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7"/>
        <v>1</v>
      </c>
      <c r="AO133" s="249">
        <f t="shared" si="28"/>
        <v>0</v>
      </c>
      <c r="AP133" s="250">
        <f t="shared" si="29"/>
        <v>1</v>
      </c>
      <c r="AQ133" s="59" t="s">
        <v>181</v>
      </c>
    </row>
    <row r="134" spans="1:43">
      <c r="A134" s="139"/>
      <c r="B134" s="607"/>
      <c r="C134" s="372"/>
      <c r="D134" s="185" t="s">
        <v>168</v>
      </c>
      <c r="E134" s="245">
        <v>0</v>
      </c>
      <c r="F134" s="246">
        <v>0</v>
      </c>
      <c r="G134" s="246">
        <v>1</v>
      </c>
      <c r="H134" s="406">
        <f t="shared" si="24"/>
        <v>1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>
        <v>1</v>
      </c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7"/>
        <v>1</v>
      </c>
      <c r="AO134" s="249">
        <f t="shared" si="28"/>
        <v>0</v>
      </c>
      <c r="AP134" s="250">
        <f t="shared" si="29"/>
        <v>1</v>
      </c>
      <c r="AQ134" s="59" t="s">
        <v>181</v>
      </c>
    </row>
    <row r="135" spans="1:43">
      <c r="A135" s="139"/>
      <c r="B135" s="607"/>
      <c r="C135" s="372"/>
      <c r="D135" s="185" t="s">
        <v>169</v>
      </c>
      <c r="E135" s="245">
        <v>0</v>
      </c>
      <c r="F135" s="246">
        <v>0</v>
      </c>
      <c r="G135" s="246">
        <v>2</v>
      </c>
      <c r="H135" s="406">
        <f t="shared" si="24"/>
        <v>2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>
        <v>2</v>
      </c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7"/>
        <v>2</v>
      </c>
      <c r="AO135" s="249">
        <f t="shared" si="28"/>
        <v>0</v>
      </c>
      <c r="AP135" s="250">
        <f t="shared" si="29"/>
        <v>1</v>
      </c>
      <c r="AQ135" s="59" t="s">
        <v>181</v>
      </c>
    </row>
    <row r="136" spans="1:43">
      <c r="A136" s="139"/>
      <c r="B136" s="607"/>
      <c r="C136" s="372"/>
      <c r="D136" s="185" t="s">
        <v>172</v>
      </c>
      <c r="E136" s="245">
        <v>0</v>
      </c>
      <c r="F136" s="246">
        <v>0</v>
      </c>
      <c r="G136" s="246">
        <v>1</v>
      </c>
      <c r="H136" s="406">
        <f t="shared" si="24"/>
        <v>1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>
        <v>1</v>
      </c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7"/>
        <v>1</v>
      </c>
      <c r="AO136" s="249">
        <f t="shared" si="28"/>
        <v>0</v>
      </c>
      <c r="AP136" s="250">
        <f t="shared" si="29"/>
        <v>1</v>
      </c>
      <c r="AQ136" s="59" t="s">
        <v>181</v>
      </c>
    </row>
    <row r="137" spans="1:43">
      <c r="A137" s="139"/>
      <c r="B137" s="607"/>
      <c r="C137" s="372"/>
      <c r="D137" s="185" t="s">
        <v>173</v>
      </c>
      <c r="E137" s="245">
        <v>0</v>
      </c>
      <c r="F137" s="246">
        <v>0</v>
      </c>
      <c r="G137" s="246">
        <v>5</v>
      </c>
      <c r="H137" s="406">
        <f t="shared" si="24"/>
        <v>5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>
        <v>5</v>
      </c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7"/>
        <v>5</v>
      </c>
      <c r="AO137" s="249">
        <f t="shared" si="28"/>
        <v>0</v>
      </c>
      <c r="AP137" s="250">
        <f t="shared" si="29"/>
        <v>1</v>
      </c>
      <c r="AQ137" s="59" t="s">
        <v>181</v>
      </c>
    </row>
    <row r="138" spans="1:43">
      <c r="A138" s="139"/>
      <c r="B138" s="607"/>
      <c r="C138" s="372"/>
      <c r="D138" s="185" t="s">
        <v>170</v>
      </c>
      <c r="E138" s="245">
        <v>0</v>
      </c>
      <c r="F138" s="246">
        <v>0</v>
      </c>
      <c r="G138" s="246">
        <v>7</v>
      </c>
      <c r="H138" s="406">
        <f t="shared" si="24"/>
        <v>7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>
        <v>7</v>
      </c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7"/>
        <v>7</v>
      </c>
      <c r="AO138" s="249">
        <f t="shared" si="28"/>
        <v>0</v>
      </c>
      <c r="AP138" s="250">
        <f t="shared" si="29"/>
        <v>1</v>
      </c>
      <c r="AQ138" s="59" t="s">
        <v>181</v>
      </c>
    </row>
    <row r="139" spans="1:43" ht="13.5" thickBot="1">
      <c r="A139" s="140"/>
      <c r="B139" s="608"/>
      <c r="C139" s="371"/>
      <c r="D139" s="187" t="s">
        <v>171</v>
      </c>
      <c r="E139" s="251">
        <v>0</v>
      </c>
      <c r="F139" s="252">
        <v>0</v>
      </c>
      <c r="G139" s="252">
        <v>7</v>
      </c>
      <c r="H139" s="407">
        <f t="shared" si="24"/>
        <v>7</v>
      </c>
      <c r="I139" s="8"/>
      <c r="J139" s="23"/>
      <c r="K139" s="2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>
        <v>7</v>
      </c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303"/>
      <c r="AN139" s="254">
        <f t="shared" si="27"/>
        <v>7</v>
      </c>
      <c r="AO139" s="255">
        <f t="shared" si="28"/>
        <v>0</v>
      </c>
      <c r="AP139" s="256">
        <f t="shared" si="29"/>
        <v>1</v>
      </c>
      <c r="AQ139" s="23" t="s">
        <v>181</v>
      </c>
    </row>
    <row r="140" spans="1:43" ht="24" customHeight="1" thickBot="1">
      <c r="A140" s="574" t="s">
        <v>123</v>
      </c>
      <c r="B140" s="575"/>
      <c r="C140" s="575"/>
      <c r="D140" s="576"/>
      <c r="E140" s="368">
        <f>SUM(E90:E111)</f>
        <v>0</v>
      </c>
      <c r="F140" s="369">
        <f t="shared" ref="F140" si="30">SUM(F90:F110)</f>
        <v>0</v>
      </c>
      <c r="G140" s="369">
        <f>SUM(G90:G139)</f>
        <v>53</v>
      </c>
      <c r="H140" s="369">
        <f t="shared" ref="H140:AO140" si="31">SUM(H90:H139)</f>
        <v>435</v>
      </c>
      <c r="I140" s="369">
        <f t="shared" si="31"/>
        <v>0</v>
      </c>
      <c r="J140" s="369">
        <f t="shared" si="31"/>
        <v>0</v>
      </c>
      <c r="K140" s="369">
        <f t="shared" si="31"/>
        <v>0</v>
      </c>
      <c r="L140" s="369">
        <f t="shared" si="31"/>
        <v>0</v>
      </c>
      <c r="M140" s="369">
        <f t="shared" si="31"/>
        <v>0</v>
      </c>
      <c r="N140" s="369">
        <f t="shared" si="31"/>
        <v>0</v>
      </c>
      <c r="O140" s="369">
        <f t="shared" si="31"/>
        <v>0</v>
      </c>
      <c r="P140" s="369">
        <f t="shared" si="31"/>
        <v>0</v>
      </c>
      <c r="Q140" s="369">
        <f t="shared" si="31"/>
        <v>105</v>
      </c>
      <c r="R140" s="369">
        <f t="shared" si="31"/>
        <v>0</v>
      </c>
      <c r="S140" s="369">
        <f t="shared" si="31"/>
        <v>164</v>
      </c>
      <c r="T140" s="369">
        <f t="shared" si="31"/>
        <v>113</v>
      </c>
      <c r="U140" s="369">
        <f t="shared" si="31"/>
        <v>0</v>
      </c>
      <c r="V140" s="369">
        <f t="shared" si="31"/>
        <v>0</v>
      </c>
      <c r="W140" s="369">
        <f t="shared" si="31"/>
        <v>0</v>
      </c>
      <c r="X140" s="369">
        <f t="shared" si="31"/>
        <v>0</v>
      </c>
      <c r="Y140" s="369">
        <f t="shared" si="31"/>
        <v>0</v>
      </c>
      <c r="Z140" s="369">
        <f t="shared" si="31"/>
        <v>53</v>
      </c>
      <c r="AA140" s="369">
        <f t="shared" si="31"/>
        <v>0</v>
      </c>
      <c r="AB140" s="369">
        <f t="shared" si="31"/>
        <v>0</v>
      </c>
      <c r="AC140" s="369">
        <f t="shared" si="31"/>
        <v>0</v>
      </c>
      <c r="AD140" s="369">
        <f t="shared" si="31"/>
        <v>0</v>
      </c>
      <c r="AE140" s="369">
        <f t="shared" si="31"/>
        <v>0</v>
      </c>
      <c r="AF140" s="369">
        <f t="shared" si="31"/>
        <v>0</v>
      </c>
      <c r="AG140" s="369">
        <f t="shared" si="31"/>
        <v>0</v>
      </c>
      <c r="AH140" s="369">
        <f t="shared" si="31"/>
        <v>0</v>
      </c>
      <c r="AI140" s="369">
        <f t="shared" si="31"/>
        <v>0</v>
      </c>
      <c r="AJ140" s="369">
        <f t="shared" si="31"/>
        <v>0</v>
      </c>
      <c r="AK140" s="369">
        <f t="shared" si="31"/>
        <v>0</v>
      </c>
      <c r="AL140" s="369">
        <f t="shared" si="31"/>
        <v>0</v>
      </c>
      <c r="AM140" s="369">
        <f t="shared" si="31"/>
        <v>0</v>
      </c>
      <c r="AN140" s="369">
        <f t="shared" si="31"/>
        <v>435</v>
      </c>
      <c r="AO140" s="369">
        <f t="shared" si="31"/>
        <v>0</v>
      </c>
      <c r="AP140" s="295">
        <f>AN140/H140</f>
        <v>1</v>
      </c>
      <c r="AQ140" s="313"/>
    </row>
    <row r="141" spans="1:43">
      <c r="A141" s="571">
        <v>21</v>
      </c>
      <c r="B141" s="590" t="s">
        <v>119</v>
      </c>
      <c r="C141" s="229" t="s">
        <v>78</v>
      </c>
      <c r="D141" s="22" t="s">
        <v>75</v>
      </c>
      <c r="E141" s="270">
        <v>0</v>
      </c>
      <c r="F141" s="271">
        <v>0</v>
      </c>
      <c r="G141" s="271">
        <v>0</v>
      </c>
      <c r="H141" s="271">
        <f t="shared" ref="H141:H143" si="32">E141+F141+G141</f>
        <v>0</v>
      </c>
      <c r="I141" s="10"/>
      <c r="J141" s="22"/>
      <c r="K141" s="22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302"/>
      <c r="AN141" s="273">
        <f t="shared" si="11"/>
        <v>0</v>
      </c>
      <c r="AO141" s="261">
        <f t="shared" si="12"/>
        <v>0</v>
      </c>
      <c r="AP141" s="274" t="e">
        <f t="shared" ref="AP141:AP142" si="33">AN141/H141</f>
        <v>#DIV/0!</v>
      </c>
      <c r="AQ141" s="22"/>
    </row>
    <row r="142" spans="1:43" ht="13.5" thickBot="1">
      <c r="A142" s="573"/>
      <c r="B142" s="592"/>
      <c r="C142" s="223" t="s">
        <v>79</v>
      </c>
      <c r="D142" s="23" t="s">
        <v>75</v>
      </c>
      <c r="E142" s="251">
        <v>0</v>
      </c>
      <c r="F142" s="252">
        <v>28</v>
      </c>
      <c r="G142" s="252">
        <v>0</v>
      </c>
      <c r="H142" s="252">
        <f t="shared" si="32"/>
        <v>28</v>
      </c>
      <c r="I142" s="8"/>
      <c r="J142" s="23"/>
      <c r="K142" s="23"/>
      <c r="L142" s="43"/>
      <c r="M142" s="43"/>
      <c r="N142" s="43"/>
      <c r="O142" s="43"/>
      <c r="P142" s="43">
        <v>28</v>
      </c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303"/>
      <c r="AN142" s="254">
        <f t="shared" si="11"/>
        <v>28</v>
      </c>
      <c r="AO142" s="255">
        <f t="shared" ref="AO142" si="34">AN142-H142</f>
        <v>0</v>
      </c>
      <c r="AP142" s="256">
        <f t="shared" si="33"/>
        <v>1</v>
      </c>
      <c r="AQ142" s="23" t="s">
        <v>184</v>
      </c>
    </row>
    <row r="143" spans="1:43" ht="15.75" thickBot="1">
      <c r="A143" s="377"/>
      <c r="B143" s="384" t="s">
        <v>199</v>
      </c>
      <c r="C143" s="376" t="s">
        <v>200</v>
      </c>
      <c r="D143" s="82" t="s">
        <v>201</v>
      </c>
      <c r="E143" s="251">
        <v>0</v>
      </c>
      <c r="F143" s="251">
        <v>0</v>
      </c>
      <c r="G143" s="276">
        <v>2</v>
      </c>
      <c r="H143" s="276">
        <f t="shared" si="32"/>
        <v>2</v>
      </c>
      <c r="I143" s="71"/>
      <c r="J143" s="378"/>
      <c r="K143" s="378"/>
      <c r="L143" s="379"/>
      <c r="M143" s="379"/>
      <c r="N143" s="379"/>
      <c r="O143" s="379"/>
      <c r="P143" s="379"/>
      <c r="Q143" s="379"/>
      <c r="R143" s="379"/>
      <c r="S143" s="379"/>
      <c r="T143" s="379">
        <v>1</v>
      </c>
      <c r="U143" s="379"/>
      <c r="V143" s="379"/>
      <c r="W143" s="379"/>
      <c r="X143" s="379"/>
      <c r="Y143" s="379"/>
      <c r="Z143" s="379"/>
      <c r="AA143" s="379"/>
      <c r="AB143" s="379"/>
      <c r="AC143" s="379"/>
      <c r="AD143" s="379"/>
      <c r="AE143" s="379"/>
      <c r="AF143" s="379"/>
      <c r="AG143" s="379"/>
      <c r="AH143" s="379">
        <v>1</v>
      </c>
      <c r="AI143" s="379"/>
      <c r="AJ143" s="379"/>
      <c r="AK143" s="379"/>
      <c r="AL143" s="379"/>
      <c r="AM143" s="380"/>
      <c r="AN143" s="278">
        <f t="shared" ref="AN143" si="35">SUM(I143:AM143)</f>
        <v>2</v>
      </c>
      <c r="AO143" s="381">
        <f t="shared" ref="AO143" si="36">AN143-H143</f>
        <v>0</v>
      </c>
      <c r="AP143" s="326">
        <f t="shared" ref="AP143" si="37">AN143/H143</f>
        <v>1</v>
      </c>
      <c r="AQ143" s="154" t="s">
        <v>202</v>
      </c>
    </row>
    <row r="144" spans="1:43" ht="21.75" customHeight="1" thickBot="1">
      <c r="A144" s="568" t="s">
        <v>203</v>
      </c>
      <c r="B144" s="569"/>
      <c r="C144" s="569"/>
      <c r="D144" s="570"/>
      <c r="E144" s="310">
        <f>SUM(E141:E143)</f>
        <v>0</v>
      </c>
      <c r="F144" s="311">
        <f t="shared" ref="F144:AO144" si="38">SUM(F141:F143)</f>
        <v>28</v>
      </c>
      <c r="G144" s="311">
        <f t="shared" si="38"/>
        <v>2</v>
      </c>
      <c r="H144" s="311">
        <f t="shared" si="38"/>
        <v>30</v>
      </c>
      <c r="I144" s="212">
        <f t="shared" si="38"/>
        <v>0</v>
      </c>
      <c r="J144" s="212">
        <f t="shared" si="38"/>
        <v>0</v>
      </c>
      <c r="K144" s="212">
        <f t="shared" si="38"/>
        <v>0</v>
      </c>
      <c r="L144" s="212">
        <f t="shared" si="38"/>
        <v>0</v>
      </c>
      <c r="M144" s="212">
        <f t="shared" si="38"/>
        <v>0</v>
      </c>
      <c r="N144" s="212">
        <f t="shared" si="38"/>
        <v>0</v>
      </c>
      <c r="O144" s="212">
        <f t="shared" si="38"/>
        <v>0</v>
      </c>
      <c r="P144" s="212">
        <f t="shared" si="38"/>
        <v>28</v>
      </c>
      <c r="Q144" s="212">
        <f t="shared" si="38"/>
        <v>0</v>
      </c>
      <c r="R144" s="212">
        <f t="shared" si="38"/>
        <v>0</v>
      </c>
      <c r="S144" s="212">
        <f t="shared" si="38"/>
        <v>0</v>
      </c>
      <c r="T144" s="212">
        <f t="shared" si="38"/>
        <v>1</v>
      </c>
      <c r="U144" s="212">
        <f t="shared" si="38"/>
        <v>0</v>
      </c>
      <c r="V144" s="212">
        <f t="shared" si="38"/>
        <v>0</v>
      </c>
      <c r="W144" s="212">
        <f t="shared" si="38"/>
        <v>0</v>
      </c>
      <c r="X144" s="212">
        <f t="shared" si="38"/>
        <v>0</v>
      </c>
      <c r="Y144" s="212">
        <f t="shared" si="38"/>
        <v>0</v>
      </c>
      <c r="Z144" s="212">
        <f t="shared" si="38"/>
        <v>0</v>
      </c>
      <c r="AA144" s="212">
        <f t="shared" si="38"/>
        <v>0</v>
      </c>
      <c r="AB144" s="212">
        <f t="shared" si="38"/>
        <v>0</v>
      </c>
      <c r="AC144" s="212">
        <f t="shared" si="38"/>
        <v>0</v>
      </c>
      <c r="AD144" s="212">
        <f t="shared" si="38"/>
        <v>0</v>
      </c>
      <c r="AE144" s="212">
        <f t="shared" si="38"/>
        <v>0</v>
      </c>
      <c r="AF144" s="212">
        <f t="shared" si="38"/>
        <v>0</v>
      </c>
      <c r="AG144" s="212">
        <f t="shared" si="38"/>
        <v>0</v>
      </c>
      <c r="AH144" s="212">
        <f t="shared" si="38"/>
        <v>1</v>
      </c>
      <c r="AI144" s="212">
        <f t="shared" si="38"/>
        <v>0</v>
      </c>
      <c r="AJ144" s="212">
        <f t="shared" si="38"/>
        <v>0</v>
      </c>
      <c r="AK144" s="212">
        <f t="shared" si="38"/>
        <v>0</v>
      </c>
      <c r="AL144" s="212">
        <f t="shared" si="38"/>
        <v>0</v>
      </c>
      <c r="AM144" s="319">
        <f t="shared" si="38"/>
        <v>0</v>
      </c>
      <c r="AN144" s="281">
        <f t="shared" si="38"/>
        <v>30</v>
      </c>
      <c r="AO144" s="280">
        <f t="shared" si="38"/>
        <v>0</v>
      </c>
      <c r="AP144" s="382">
        <f>AN144/H144</f>
        <v>1</v>
      </c>
      <c r="AQ144" s="383"/>
    </row>
    <row r="145" spans="1:43">
      <c r="A145" s="566">
        <v>22</v>
      </c>
      <c r="B145" s="591" t="s">
        <v>72</v>
      </c>
      <c r="C145" s="577" t="s">
        <v>54</v>
      </c>
      <c r="D145" s="4" t="s">
        <v>56</v>
      </c>
      <c r="E145" s="257"/>
      <c r="F145" s="258"/>
      <c r="G145" s="258"/>
      <c r="H145" s="258">
        <f t="shared" ref="H145:H153" si="39">E145+F145+G145</f>
        <v>0</v>
      </c>
      <c r="I145" s="4"/>
      <c r="J145" s="77"/>
      <c r="K145" s="77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314"/>
      <c r="AN145" s="320">
        <f t="shared" si="11"/>
        <v>0</v>
      </c>
      <c r="AO145" s="242">
        <f t="shared" ref="AO145:AO153" si="40">AN145-H145</f>
        <v>0</v>
      </c>
      <c r="AP145" s="274" t="e">
        <f t="shared" ref="AP145:AP153" si="41">AN145/H145</f>
        <v>#DIV/0!</v>
      </c>
      <c r="AQ145" s="22"/>
    </row>
    <row r="146" spans="1:43">
      <c r="A146" s="577"/>
      <c r="B146" s="591"/>
      <c r="C146" s="578"/>
      <c r="D146" s="53" t="s">
        <v>21</v>
      </c>
      <c r="E146" s="245"/>
      <c r="F146" s="246"/>
      <c r="G146" s="246"/>
      <c r="H146" s="246">
        <f t="shared" si="39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84"/>
      <c r="AN146" s="318">
        <f t="shared" si="11"/>
        <v>0</v>
      </c>
      <c r="AO146" s="249">
        <f t="shared" si="40"/>
        <v>0</v>
      </c>
      <c r="AP146" s="250" t="e">
        <f t="shared" si="41"/>
        <v>#DIV/0!</v>
      </c>
      <c r="AQ146" s="59"/>
    </row>
    <row r="147" spans="1:43">
      <c r="A147" s="589">
        <v>23</v>
      </c>
      <c r="B147" s="591"/>
      <c r="C147" s="578" t="s">
        <v>55</v>
      </c>
      <c r="D147" s="53" t="s">
        <v>57</v>
      </c>
      <c r="E147" s="245"/>
      <c r="F147" s="246"/>
      <c r="G147" s="246"/>
      <c r="H147" s="246">
        <f t="shared" si="39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84"/>
      <c r="AN147" s="318">
        <f t="shared" si="11"/>
        <v>0</v>
      </c>
      <c r="AO147" s="249">
        <f t="shared" si="40"/>
        <v>0</v>
      </c>
      <c r="AP147" s="250" t="e">
        <f t="shared" si="41"/>
        <v>#DIV/0!</v>
      </c>
      <c r="AQ147" s="59"/>
    </row>
    <row r="148" spans="1:43">
      <c r="A148" s="566"/>
      <c r="B148" s="591"/>
      <c r="C148" s="578"/>
      <c r="D148" s="53" t="s">
        <v>58</v>
      </c>
      <c r="E148" s="245"/>
      <c r="F148" s="246"/>
      <c r="G148" s="246"/>
      <c r="H148" s="246">
        <f t="shared" si="39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84"/>
      <c r="AN148" s="318">
        <f t="shared" si="11"/>
        <v>0</v>
      </c>
      <c r="AO148" s="249">
        <f t="shared" si="40"/>
        <v>0</v>
      </c>
      <c r="AP148" s="250" t="e">
        <f t="shared" si="41"/>
        <v>#DIV/0!</v>
      </c>
      <c r="AQ148" s="59"/>
    </row>
    <row r="149" spans="1:43">
      <c r="A149" s="566"/>
      <c r="B149" s="591"/>
      <c r="C149" s="578"/>
      <c r="D149" s="53" t="s">
        <v>59</v>
      </c>
      <c r="E149" s="245"/>
      <c r="F149" s="246"/>
      <c r="G149" s="246"/>
      <c r="H149" s="246">
        <f t="shared" si="39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84"/>
      <c r="AN149" s="318">
        <f t="shared" si="11"/>
        <v>0</v>
      </c>
      <c r="AO149" s="249">
        <f t="shared" si="40"/>
        <v>0</v>
      </c>
      <c r="AP149" s="250" t="e">
        <f t="shared" si="41"/>
        <v>#DIV/0!</v>
      </c>
      <c r="AQ149" s="59"/>
    </row>
    <row r="150" spans="1:43" ht="13.5" thickBot="1">
      <c r="A150" s="565"/>
      <c r="B150" s="591"/>
      <c r="C150" s="573"/>
      <c r="D150" s="8" t="s">
        <v>60</v>
      </c>
      <c r="E150" s="251"/>
      <c r="F150" s="252"/>
      <c r="G150" s="252"/>
      <c r="H150" s="252">
        <f t="shared" si="39"/>
        <v>0</v>
      </c>
      <c r="I150" s="8"/>
      <c r="J150" s="23"/>
      <c r="K150" s="2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303"/>
      <c r="AN150" s="254">
        <f t="shared" si="11"/>
        <v>0</v>
      </c>
      <c r="AO150" s="255">
        <f t="shared" si="40"/>
        <v>0</v>
      </c>
      <c r="AP150" s="256" t="e">
        <f t="shared" si="41"/>
        <v>#DIV/0!</v>
      </c>
      <c r="AQ150" s="23"/>
    </row>
    <row r="151" spans="1:43">
      <c r="A151" s="567">
        <v>24</v>
      </c>
      <c r="B151" s="591"/>
      <c r="C151" s="577" t="s">
        <v>66</v>
      </c>
      <c r="D151" s="4" t="s">
        <v>56</v>
      </c>
      <c r="E151" s="245"/>
      <c r="F151" s="246"/>
      <c r="G151" s="246"/>
      <c r="H151" s="246">
        <f t="shared" si="39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84"/>
      <c r="AN151" s="320">
        <f t="shared" si="11"/>
        <v>0</v>
      </c>
      <c r="AO151" s="261">
        <f t="shared" si="40"/>
        <v>0</v>
      </c>
      <c r="AP151" s="274" t="e">
        <f t="shared" si="41"/>
        <v>#DIV/0!</v>
      </c>
      <c r="AQ151" s="22"/>
    </row>
    <row r="152" spans="1:43" ht="13.5" thickBot="1">
      <c r="A152" s="565"/>
      <c r="B152" s="591"/>
      <c r="C152" s="573"/>
      <c r="D152" s="8" t="s">
        <v>21</v>
      </c>
      <c r="E152" s="251"/>
      <c r="F152" s="252"/>
      <c r="G152" s="252"/>
      <c r="H152" s="252">
        <f t="shared" si="39"/>
        <v>0</v>
      </c>
      <c r="I152" s="8"/>
      <c r="J152" s="23"/>
      <c r="K152" s="2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303"/>
      <c r="AN152" s="254">
        <f t="shared" si="11"/>
        <v>0</v>
      </c>
      <c r="AO152" s="255">
        <f t="shared" si="40"/>
        <v>0</v>
      </c>
      <c r="AP152" s="256" t="e">
        <f t="shared" si="41"/>
        <v>#DIV/0!</v>
      </c>
      <c r="AQ152" s="23"/>
    </row>
    <row r="153" spans="1:43" ht="13.5" thickBot="1">
      <c r="A153" s="231">
        <v>25</v>
      </c>
      <c r="B153" s="592"/>
      <c r="C153" s="231" t="s">
        <v>67</v>
      </c>
      <c r="D153" s="81" t="s">
        <v>57</v>
      </c>
      <c r="E153" s="321"/>
      <c r="F153" s="322"/>
      <c r="G153" s="322"/>
      <c r="H153" s="322">
        <f t="shared" si="39"/>
        <v>0</v>
      </c>
      <c r="I153" s="81"/>
      <c r="J153" s="82"/>
      <c r="K153" s="82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323"/>
      <c r="AN153" s="324">
        <f t="shared" si="11"/>
        <v>0</v>
      </c>
      <c r="AO153" s="325">
        <f t="shared" si="40"/>
        <v>0</v>
      </c>
      <c r="AP153" s="326" t="e">
        <f t="shared" si="41"/>
        <v>#DIV/0!</v>
      </c>
      <c r="AQ153" s="154"/>
    </row>
    <row r="154" spans="1:43" s="96" customFormat="1" ht="18.75" customHeight="1" thickBot="1">
      <c r="A154" s="574" t="s">
        <v>125</v>
      </c>
      <c r="B154" s="575"/>
      <c r="C154" s="575"/>
      <c r="D154" s="576"/>
      <c r="E154" s="327">
        <f>SUM(E145:E153)</f>
        <v>0</v>
      </c>
      <c r="F154" s="328">
        <f t="shared" ref="F154:AO154" si="42">SUM(F145:F153)</f>
        <v>0</v>
      </c>
      <c r="G154" s="328">
        <f t="shared" si="42"/>
        <v>0</v>
      </c>
      <c r="H154" s="328">
        <f t="shared" si="42"/>
        <v>0</v>
      </c>
      <c r="I154" s="103">
        <f t="shared" si="42"/>
        <v>0</v>
      </c>
      <c r="J154" s="103">
        <f t="shared" si="42"/>
        <v>0</v>
      </c>
      <c r="K154" s="103">
        <f t="shared" si="42"/>
        <v>0</v>
      </c>
      <c r="L154" s="103">
        <f t="shared" si="42"/>
        <v>0</v>
      </c>
      <c r="M154" s="103">
        <f t="shared" si="42"/>
        <v>0</v>
      </c>
      <c r="N154" s="103">
        <f t="shared" si="42"/>
        <v>0</v>
      </c>
      <c r="O154" s="103">
        <f t="shared" si="42"/>
        <v>0</v>
      </c>
      <c r="P154" s="103">
        <f t="shared" si="42"/>
        <v>0</v>
      </c>
      <c r="Q154" s="103">
        <f t="shared" si="42"/>
        <v>0</v>
      </c>
      <c r="R154" s="103">
        <f t="shared" si="42"/>
        <v>0</v>
      </c>
      <c r="S154" s="103">
        <f t="shared" si="42"/>
        <v>0</v>
      </c>
      <c r="T154" s="103">
        <f t="shared" si="42"/>
        <v>0</v>
      </c>
      <c r="U154" s="103">
        <f t="shared" si="42"/>
        <v>0</v>
      </c>
      <c r="V154" s="103">
        <f t="shared" si="42"/>
        <v>0</v>
      </c>
      <c r="W154" s="103">
        <f t="shared" si="42"/>
        <v>0</v>
      </c>
      <c r="X154" s="103">
        <f t="shared" si="42"/>
        <v>0</v>
      </c>
      <c r="Y154" s="103">
        <f t="shared" si="42"/>
        <v>0</v>
      </c>
      <c r="Z154" s="103">
        <f t="shared" si="42"/>
        <v>0</v>
      </c>
      <c r="AA154" s="103">
        <f t="shared" si="42"/>
        <v>0</v>
      </c>
      <c r="AB154" s="103">
        <f t="shared" si="42"/>
        <v>0</v>
      </c>
      <c r="AC154" s="103">
        <f t="shared" si="42"/>
        <v>0</v>
      </c>
      <c r="AD154" s="103">
        <f t="shared" si="42"/>
        <v>0</v>
      </c>
      <c r="AE154" s="103">
        <f t="shared" si="42"/>
        <v>0</v>
      </c>
      <c r="AF154" s="103">
        <f t="shared" si="42"/>
        <v>0</v>
      </c>
      <c r="AG154" s="103">
        <f t="shared" si="42"/>
        <v>0</v>
      </c>
      <c r="AH154" s="103">
        <f t="shared" si="42"/>
        <v>0</v>
      </c>
      <c r="AI154" s="103">
        <f t="shared" si="42"/>
        <v>0</v>
      </c>
      <c r="AJ154" s="103">
        <f t="shared" si="42"/>
        <v>0</v>
      </c>
      <c r="AK154" s="103">
        <f t="shared" si="42"/>
        <v>0</v>
      </c>
      <c r="AL154" s="103">
        <f t="shared" si="42"/>
        <v>0</v>
      </c>
      <c r="AM154" s="329">
        <f t="shared" si="42"/>
        <v>0</v>
      </c>
      <c r="AN154" s="330">
        <f t="shared" si="42"/>
        <v>0</v>
      </c>
      <c r="AO154" s="280">
        <f t="shared" si="42"/>
        <v>0</v>
      </c>
      <c r="AP154" s="331" t="e">
        <f>AN154/H154</f>
        <v>#DIV/0!</v>
      </c>
      <c r="AQ154" s="332"/>
    </row>
    <row r="155" spans="1:43" ht="15" hidden="1">
      <c r="A155" s="229">
        <v>11</v>
      </c>
      <c r="B155" s="225"/>
      <c r="C155" s="584" t="s">
        <v>36</v>
      </c>
      <c r="D155" s="10" t="s">
        <v>83</v>
      </c>
      <c r="E155" s="333"/>
      <c r="F155" s="334"/>
      <c r="G155" s="334"/>
      <c r="H155" s="334">
        <f t="shared" ref="H155:H166" si="43">E155+F155+G155</f>
        <v>0</v>
      </c>
      <c r="I155" s="105"/>
      <c r="J155" s="106"/>
      <c r="K155" s="106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335"/>
      <c r="AN155" s="336">
        <f t="shared" si="11"/>
        <v>0</v>
      </c>
      <c r="AO155" s="337">
        <f t="shared" ref="AO155:AO166" si="44">AN155-H155</f>
        <v>0</v>
      </c>
      <c r="AP155" s="274"/>
      <c r="AQ155" s="22"/>
    </row>
    <row r="156" spans="1:43" ht="15" hidden="1">
      <c r="A156" s="222">
        <v>12</v>
      </c>
      <c r="B156" s="226"/>
      <c r="C156" s="583"/>
      <c r="D156" s="53" t="s">
        <v>84</v>
      </c>
      <c r="E156" s="338"/>
      <c r="F156" s="339"/>
      <c r="G156" s="339"/>
      <c r="H156" s="339">
        <f t="shared" si="43"/>
        <v>0</v>
      </c>
      <c r="I156" s="52"/>
      <c r="J156" s="340"/>
      <c r="K156" s="340"/>
      <c r="L156" s="341"/>
      <c r="M156" s="341"/>
      <c r="N156" s="341"/>
      <c r="O156" s="341"/>
      <c r="P156" s="341"/>
      <c r="Q156" s="341"/>
      <c r="R156" s="341"/>
      <c r="S156" s="341"/>
      <c r="T156" s="341"/>
      <c r="U156" s="341"/>
      <c r="V156" s="341"/>
      <c r="W156" s="341"/>
      <c r="X156" s="341"/>
      <c r="Y156" s="341"/>
      <c r="Z156" s="341"/>
      <c r="AA156" s="341"/>
      <c r="AB156" s="341"/>
      <c r="AC156" s="341"/>
      <c r="AD156" s="341"/>
      <c r="AE156" s="341"/>
      <c r="AF156" s="341"/>
      <c r="AG156" s="341"/>
      <c r="AH156" s="341"/>
      <c r="AI156" s="341"/>
      <c r="AJ156" s="341"/>
      <c r="AK156" s="341"/>
      <c r="AL156" s="341"/>
      <c r="AM156" s="342"/>
      <c r="AN156" s="343">
        <f t="shared" si="11"/>
        <v>0</v>
      </c>
      <c r="AO156" s="344">
        <f t="shared" si="44"/>
        <v>0</v>
      </c>
      <c r="AP156" s="250"/>
      <c r="AQ156" s="59"/>
    </row>
    <row r="157" spans="1:43" ht="15" hidden="1">
      <c r="A157" s="222">
        <v>13</v>
      </c>
      <c r="B157" s="226"/>
      <c r="C157" s="583"/>
      <c r="D157" s="53" t="s">
        <v>85</v>
      </c>
      <c r="E157" s="338"/>
      <c r="F157" s="339"/>
      <c r="G157" s="339"/>
      <c r="H157" s="339">
        <f t="shared" si="43"/>
        <v>0</v>
      </c>
      <c r="I157" s="52"/>
      <c r="J157" s="340"/>
      <c r="K157" s="340"/>
      <c r="L157" s="341"/>
      <c r="M157" s="341"/>
      <c r="N157" s="341"/>
      <c r="O157" s="341"/>
      <c r="P157" s="341"/>
      <c r="Q157" s="341"/>
      <c r="R157" s="341"/>
      <c r="S157" s="341"/>
      <c r="T157" s="341"/>
      <c r="U157" s="341"/>
      <c r="V157" s="341"/>
      <c r="W157" s="341"/>
      <c r="X157" s="341"/>
      <c r="Y157" s="341"/>
      <c r="Z157" s="341"/>
      <c r="AA157" s="341"/>
      <c r="AB157" s="341"/>
      <c r="AC157" s="341"/>
      <c r="AD157" s="341"/>
      <c r="AE157" s="341"/>
      <c r="AF157" s="341"/>
      <c r="AG157" s="341"/>
      <c r="AH157" s="341"/>
      <c r="AI157" s="341"/>
      <c r="AJ157" s="341"/>
      <c r="AK157" s="341"/>
      <c r="AL157" s="341"/>
      <c r="AM157" s="342"/>
      <c r="AN157" s="343">
        <f t="shared" si="11"/>
        <v>0</v>
      </c>
      <c r="AO157" s="344">
        <f t="shared" si="44"/>
        <v>0</v>
      </c>
      <c r="AP157" s="250"/>
      <c r="AQ157" s="59"/>
    </row>
    <row r="158" spans="1:43" ht="15" hidden="1">
      <c r="A158" s="222">
        <v>14</v>
      </c>
      <c r="B158" s="226"/>
      <c r="C158" s="583"/>
      <c r="D158" s="53" t="s">
        <v>86</v>
      </c>
      <c r="E158" s="338"/>
      <c r="F158" s="339"/>
      <c r="G158" s="339"/>
      <c r="H158" s="339">
        <f t="shared" si="43"/>
        <v>0</v>
      </c>
      <c r="I158" s="52"/>
      <c r="J158" s="340"/>
      <c r="K158" s="340"/>
      <c r="L158" s="341"/>
      <c r="M158" s="341"/>
      <c r="N158" s="341"/>
      <c r="O158" s="341"/>
      <c r="P158" s="341"/>
      <c r="Q158" s="341"/>
      <c r="R158" s="341"/>
      <c r="S158" s="341"/>
      <c r="T158" s="341"/>
      <c r="U158" s="341"/>
      <c r="V158" s="341"/>
      <c r="W158" s="341"/>
      <c r="X158" s="341"/>
      <c r="Y158" s="341"/>
      <c r="Z158" s="341"/>
      <c r="AA158" s="341"/>
      <c r="AB158" s="341"/>
      <c r="AC158" s="341"/>
      <c r="AD158" s="341"/>
      <c r="AE158" s="341"/>
      <c r="AF158" s="341"/>
      <c r="AG158" s="341"/>
      <c r="AH158" s="341"/>
      <c r="AI158" s="341"/>
      <c r="AJ158" s="341"/>
      <c r="AK158" s="341"/>
      <c r="AL158" s="341"/>
      <c r="AM158" s="342"/>
      <c r="AN158" s="343">
        <f t="shared" si="11"/>
        <v>0</v>
      </c>
      <c r="AO158" s="344">
        <f t="shared" si="44"/>
        <v>0</v>
      </c>
      <c r="AP158" s="250"/>
      <c r="AQ158" s="59"/>
    </row>
    <row r="159" spans="1:43" ht="15" hidden="1">
      <c r="A159" s="221">
        <v>15</v>
      </c>
      <c r="B159" s="226"/>
      <c r="C159" s="583"/>
      <c r="D159" s="61" t="s">
        <v>87</v>
      </c>
      <c r="E159" s="345"/>
      <c r="F159" s="346"/>
      <c r="G159" s="346"/>
      <c r="H159" s="346">
        <f t="shared" si="43"/>
        <v>0</v>
      </c>
      <c r="I159" s="347"/>
      <c r="J159" s="348"/>
      <c r="K159" s="348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50"/>
      <c r="AN159" s="343">
        <f t="shared" si="11"/>
        <v>0</v>
      </c>
      <c r="AO159" s="344">
        <f t="shared" si="44"/>
        <v>0</v>
      </c>
      <c r="AP159" s="250"/>
      <c r="AQ159" s="59"/>
    </row>
    <row r="160" spans="1:43" ht="15" hidden="1">
      <c r="A160" s="222">
        <v>16</v>
      </c>
      <c r="B160" s="226"/>
      <c r="C160" s="583"/>
      <c r="D160" s="53" t="s">
        <v>88</v>
      </c>
      <c r="E160" s="338"/>
      <c r="F160" s="339"/>
      <c r="G160" s="339"/>
      <c r="H160" s="339">
        <f t="shared" si="43"/>
        <v>0</v>
      </c>
      <c r="I160" s="52"/>
      <c r="J160" s="340"/>
      <c r="K160" s="340"/>
      <c r="L160" s="341"/>
      <c r="M160" s="341"/>
      <c r="N160" s="341"/>
      <c r="O160" s="341"/>
      <c r="P160" s="341"/>
      <c r="Q160" s="341"/>
      <c r="R160" s="341"/>
      <c r="S160" s="341"/>
      <c r="T160" s="341"/>
      <c r="U160" s="341"/>
      <c r="V160" s="341"/>
      <c r="W160" s="341"/>
      <c r="X160" s="341"/>
      <c r="Y160" s="341"/>
      <c r="Z160" s="341"/>
      <c r="AA160" s="341"/>
      <c r="AB160" s="341"/>
      <c r="AC160" s="341"/>
      <c r="AD160" s="341"/>
      <c r="AE160" s="341"/>
      <c r="AF160" s="341"/>
      <c r="AG160" s="341"/>
      <c r="AH160" s="341"/>
      <c r="AI160" s="341"/>
      <c r="AJ160" s="341"/>
      <c r="AK160" s="341"/>
      <c r="AL160" s="341"/>
      <c r="AM160" s="342"/>
      <c r="AN160" s="343">
        <f t="shared" si="11"/>
        <v>0</v>
      </c>
      <c r="AO160" s="344">
        <f t="shared" si="44"/>
        <v>0</v>
      </c>
      <c r="AP160" s="250"/>
      <c r="AQ160" s="59"/>
    </row>
    <row r="161" spans="1:43" ht="15" hidden="1">
      <c r="A161" s="221">
        <v>17</v>
      </c>
      <c r="B161" s="226"/>
      <c r="C161" s="583"/>
      <c r="D161" s="53" t="s">
        <v>89</v>
      </c>
      <c r="E161" s="338"/>
      <c r="F161" s="339"/>
      <c r="G161" s="339"/>
      <c r="H161" s="339">
        <f t="shared" si="43"/>
        <v>0</v>
      </c>
      <c r="I161" s="52"/>
      <c r="J161" s="340"/>
      <c r="K161" s="340"/>
      <c r="L161" s="341"/>
      <c r="M161" s="341"/>
      <c r="N161" s="341"/>
      <c r="O161" s="341"/>
      <c r="P161" s="341"/>
      <c r="Q161" s="341"/>
      <c r="R161" s="341"/>
      <c r="S161" s="341"/>
      <c r="T161" s="341"/>
      <c r="U161" s="341"/>
      <c r="V161" s="341"/>
      <c r="W161" s="341"/>
      <c r="X161" s="341"/>
      <c r="Y161" s="341"/>
      <c r="Z161" s="341"/>
      <c r="AA161" s="341"/>
      <c r="AB161" s="341"/>
      <c r="AC161" s="341"/>
      <c r="AD161" s="341"/>
      <c r="AE161" s="341"/>
      <c r="AF161" s="341"/>
      <c r="AG161" s="341"/>
      <c r="AH161" s="341"/>
      <c r="AI161" s="341"/>
      <c r="AJ161" s="341"/>
      <c r="AK161" s="341"/>
      <c r="AL161" s="341"/>
      <c r="AM161" s="342"/>
      <c r="AN161" s="343">
        <f t="shared" si="11"/>
        <v>0</v>
      </c>
      <c r="AO161" s="344">
        <f t="shared" si="44"/>
        <v>0</v>
      </c>
      <c r="AP161" s="250"/>
      <c r="AQ161" s="59"/>
    </row>
    <row r="162" spans="1:43" ht="15" hidden="1">
      <c r="A162" s="222">
        <v>18</v>
      </c>
      <c r="B162" s="226"/>
      <c r="C162" s="583"/>
      <c r="D162" s="53" t="s">
        <v>90</v>
      </c>
      <c r="E162" s="338"/>
      <c r="F162" s="339"/>
      <c r="G162" s="339"/>
      <c r="H162" s="339">
        <f t="shared" si="43"/>
        <v>0</v>
      </c>
      <c r="I162" s="52"/>
      <c r="J162" s="340"/>
      <c r="K162" s="340"/>
      <c r="L162" s="341"/>
      <c r="M162" s="341"/>
      <c r="N162" s="341"/>
      <c r="O162" s="341"/>
      <c r="P162" s="341"/>
      <c r="Q162" s="341"/>
      <c r="R162" s="341"/>
      <c r="S162" s="341"/>
      <c r="T162" s="341"/>
      <c r="U162" s="341"/>
      <c r="V162" s="341"/>
      <c r="W162" s="341"/>
      <c r="X162" s="341"/>
      <c r="Y162" s="341"/>
      <c r="Z162" s="341"/>
      <c r="AA162" s="341"/>
      <c r="AB162" s="341"/>
      <c r="AC162" s="341"/>
      <c r="AD162" s="341"/>
      <c r="AE162" s="341"/>
      <c r="AF162" s="341"/>
      <c r="AG162" s="341"/>
      <c r="AH162" s="341"/>
      <c r="AI162" s="341"/>
      <c r="AJ162" s="341"/>
      <c r="AK162" s="341"/>
      <c r="AL162" s="341"/>
      <c r="AM162" s="342"/>
      <c r="AN162" s="343">
        <f t="shared" si="11"/>
        <v>0</v>
      </c>
      <c r="AO162" s="344">
        <f t="shared" si="44"/>
        <v>0</v>
      </c>
      <c r="AP162" s="250"/>
      <c r="AQ162" s="59"/>
    </row>
    <row r="163" spans="1:43" ht="15" hidden="1">
      <c r="A163" s="221">
        <v>19</v>
      </c>
      <c r="B163" s="226"/>
      <c r="C163" s="583"/>
      <c r="D163" s="53" t="s">
        <v>91</v>
      </c>
      <c r="E163" s="338"/>
      <c r="F163" s="339"/>
      <c r="G163" s="339"/>
      <c r="H163" s="339">
        <f t="shared" si="43"/>
        <v>0</v>
      </c>
      <c r="I163" s="52"/>
      <c r="J163" s="340"/>
      <c r="K163" s="340"/>
      <c r="L163" s="341"/>
      <c r="M163" s="341"/>
      <c r="N163" s="341"/>
      <c r="O163" s="341"/>
      <c r="P163" s="341"/>
      <c r="Q163" s="341"/>
      <c r="R163" s="341"/>
      <c r="S163" s="341"/>
      <c r="T163" s="341"/>
      <c r="U163" s="341"/>
      <c r="V163" s="341"/>
      <c r="W163" s="341"/>
      <c r="X163" s="341"/>
      <c r="Y163" s="341"/>
      <c r="Z163" s="341"/>
      <c r="AA163" s="341"/>
      <c r="AB163" s="341"/>
      <c r="AC163" s="341"/>
      <c r="AD163" s="341"/>
      <c r="AE163" s="341"/>
      <c r="AF163" s="341"/>
      <c r="AG163" s="341"/>
      <c r="AH163" s="341"/>
      <c r="AI163" s="341"/>
      <c r="AJ163" s="341"/>
      <c r="AK163" s="341"/>
      <c r="AL163" s="341"/>
      <c r="AM163" s="342"/>
      <c r="AN163" s="343">
        <f t="shared" si="11"/>
        <v>0</v>
      </c>
      <c r="AO163" s="344">
        <f t="shared" si="44"/>
        <v>0</v>
      </c>
      <c r="AP163" s="250"/>
      <c r="AQ163" s="59"/>
    </row>
    <row r="164" spans="1:43" ht="15" hidden="1">
      <c r="A164" s="222">
        <v>20</v>
      </c>
      <c r="B164" s="226"/>
      <c r="C164" s="583"/>
      <c r="D164" s="351" t="s">
        <v>92</v>
      </c>
      <c r="E164" s="338"/>
      <c r="F164" s="339"/>
      <c r="G164" s="339"/>
      <c r="H164" s="339">
        <f t="shared" si="43"/>
        <v>0</v>
      </c>
      <c r="I164" s="52"/>
      <c r="J164" s="340"/>
      <c r="K164" s="340"/>
      <c r="L164" s="341"/>
      <c r="M164" s="341"/>
      <c r="N164" s="341"/>
      <c r="O164" s="341"/>
      <c r="P164" s="341"/>
      <c r="Q164" s="341"/>
      <c r="R164" s="341"/>
      <c r="S164" s="341"/>
      <c r="T164" s="341"/>
      <c r="U164" s="341"/>
      <c r="V164" s="341"/>
      <c r="W164" s="341"/>
      <c r="X164" s="341"/>
      <c r="Y164" s="341"/>
      <c r="Z164" s="341"/>
      <c r="AA164" s="341"/>
      <c r="AB164" s="341"/>
      <c r="AC164" s="341"/>
      <c r="AD164" s="341"/>
      <c r="AE164" s="341"/>
      <c r="AF164" s="341"/>
      <c r="AG164" s="341"/>
      <c r="AH164" s="341"/>
      <c r="AI164" s="341"/>
      <c r="AJ164" s="341"/>
      <c r="AK164" s="341"/>
      <c r="AL164" s="341"/>
      <c r="AM164" s="342"/>
      <c r="AN164" s="343">
        <f t="shared" si="11"/>
        <v>0</v>
      </c>
      <c r="AO164" s="344">
        <f t="shared" si="44"/>
        <v>0</v>
      </c>
      <c r="AP164" s="250"/>
      <c r="AQ164" s="59"/>
    </row>
    <row r="165" spans="1:43" ht="15" hidden="1">
      <c r="A165" s="221">
        <v>21</v>
      </c>
      <c r="B165" s="226"/>
      <c r="C165" s="583"/>
      <c r="D165" s="351" t="s">
        <v>93</v>
      </c>
      <c r="E165" s="338"/>
      <c r="F165" s="339"/>
      <c r="G165" s="339"/>
      <c r="H165" s="339">
        <f t="shared" si="43"/>
        <v>0</v>
      </c>
      <c r="I165" s="52"/>
      <c r="J165" s="340"/>
      <c r="K165" s="340"/>
      <c r="L165" s="341"/>
      <c r="M165" s="341"/>
      <c r="N165" s="341"/>
      <c r="O165" s="341"/>
      <c r="P165" s="341"/>
      <c r="Q165" s="341"/>
      <c r="R165" s="341"/>
      <c r="S165" s="341"/>
      <c r="T165" s="341"/>
      <c r="U165" s="341"/>
      <c r="V165" s="341"/>
      <c r="W165" s="341"/>
      <c r="X165" s="341"/>
      <c r="Y165" s="341"/>
      <c r="Z165" s="341"/>
      <c r="AA165" s="341"/>
      <c r="AB165" s="341"/>
      <c r="AC165" s="341"/>
      <c r="AD165" s="341"/>
      <c r="AE165" s="341"/>
      <c r="AF165" s="341"/>
      <c r="AG165" s="341"/>
      <c r="AH165" s="341"/>
      <c r="AI165" s="341"/>
      <c r="AJ165" s="341"/>
      <c r="AK165" s="341"/>
      <c r="AL165" s="341"/>
      <c r="AM165" s="342"/>
      <c r="AN165" s="343">
        <f t="shared" si="11"/>
        <v>0</v>
      </c>
      <c r="AO165" s="344">
        <f t="shared" si="44"/>
        <v>0</v>
      </c>
      <c r="AP165" s="250"/>
      <c r="AQ165" s="59"/>
    </row>
    <row r="166" spans="1:43" ht="15" hidden="1">
      <c r="A166" s="222">
        <v>22</v>
      </c>
      <c r="B166" s="226"/>
      <c r="C166" s="583"/>
      <c r="D166" s="351" t="s">
        <v>94</v>
      </c>
      <c r="E166" s="338"/>
      <c r="F166" s="339"/>
      <c r="G166" s="339"/>
      <c r="H166" s="339">
        <f t="shared" si="43"/>
        <v>0</v>
      </c>
      <c r="I166" s="52"/>
      <c r="J166" s="340"/>
      <c r="K166" s="340"/>
      <c r="L166" s="341"/>
      <c r="M166" s="341"/>
      <c r="N166" s="341"/>
      <c r="O166" s="341"/>
      <c r="P166" s="341"/>
      <c r="Q166" s="341"/>
      <c r="R166" s="341"/>
      <c r="S166" s="341"/>
      <c r="T166" s="341"/>
      <c r="U166" s="341"/>
      <c r="V166" s="341"/>
      <c r="W166" s="341"/>
      <c r="X166" s="341"/>
      <c r="Y166" s="341"/>
      <c r="Z166" s="341"/>
      <c r="AA166" s="341"/>
      <c r="AB166" s="341"/>
      <c r="AC166" s="341"/>
      <c r="AD166" s="341"/>
      <c r="AE166" s="341"/>
      <c r="AF166" s="341"/>
      <c r="AG166" s="341"/>
      <c r="AH166" s="341"/>
      <c r="AI166" s="341"/>
      <c r="AJ166" s="341"/>
      <c r="AK166" s="341"/>
      <c r="AL166" s="341"/>
      <c r="AM166" s="342"/>
      <c r="AN166" s="343">
        <f t="shared" si="11"/>
        <v>0</v>
      </c>
      <c r="AO166" s="344">
        <f t="shared" si="44"/>
        <v>0</v>
      </c>
      <c r="AP166" s="250"/>
      <c r="AQ166" s="59"/>
    </row>
    <row r="167" spans="1:43" ht="17.25" hidden="1" customHeight="1" thickBot="1">
      <c r="A167" s="585" t="s">
        <v>39</v>
      </c>
      <c r="B167" s="586"/>
      <c r="C167" s="586"/>
      <c r="D167" s="587"/>
      <c r="E167" s="285">
        <f>SUM(E155:E166)</f>
        <v>0</v>
      </c>
      <c r="F167" s="285">
        <f t="shared" ref="F167:AO167" si="45">SUM(F155:F166)</f>
        <v>0</v>
      </c>
      <c r="G167" s="285">
        <f t="shared" si="45"/>
        <v>0</v>
      </c>
      <c r="H167" s="285">
        <f t="shared" si="45"/>
        <v>0</v>
      </c>
      <c r="I167" s="352">
        <f t="shared" si="45"/>
        <v>0</v>
      </c>
      <c r="J167" s="352">
        <f t="shared" si="45"/>
        <v>0</v>
      </c>
      <c r="K167" s="352">
        <f t="shared" si="45"/>
        <v>0</v>
      </c>
      <c r="L167" s="352">
        <f t="shared" si="45"/>
        <v>0</v>
      </c>
      <c r="M167" s="352">
        <f t="shared" si="45"/>
        <v>0</v>
      </c>
      <c r="N167" s="352">
        <f t="shared" si="45"/>
        <v>0</v>
      </c>
      <c r="O167" s="352">
        <f t="shared" si="45"/>
        <v>0</v>
      </c>
      <c r="P167" s="352">
        <f t="shared" si="45"/>
        <v>0</v>
      </c>
      <c r="Q167" s="352">
        <f t="shared" si="45"/>
        <v>0</v>
      </c>
      <c r="R167" s="352">
        <f t="shared" si="45"/>
        <v>0</v>
      </c>
      <c r="S167" s="352">
        <f t="shared" si="45"/>
        <v>0</v>
      </c>
      <c r="T167" s="352">
        <f t="shared" si="45"/>
        <v>0</v>
      </c>
      <c r="U167" s="352">
        <f t="shared" si="45"/>
        <v>0</v>
      </c>
      <c r="V167" s="352">
        <f t="shared" si="45"/>
        <v>0</v>
      </c>
      <c r="W167" s="352">
        <f t="shared" si="45"/>
        <v>0</v>
      </c>
      <c r="X167" s="352">
        <f t="shared" si="45"/>
        <v>0</v>
      </c>
      <c r="Y167" s="352">
        <f t="shared" si="45"/>
        <v>0</v>
      </c>
      <c r="Z167" s="352">
        <f t="shared" si="45"/>
        <v>0</v>
      </c>
      <c r="AA167" s="352">
        <f t="shared" si="45"/>
        <v>0</v>
      </c>
      <c r="AB167" s="352">
        <f t="shared" si="45"/>
        <v>0</v>
      </c>
      <c r="AC167" s="352">
        <f t="shared" si="45"/>
        <v>0</v>
      </c>
      <c r="AD167" s="352">
        <f t="shared" si="45"/>
        <v>0</v>
      </c>
      <c r="AE167" s="352">
        <f t="shared" si="45"/>
        <v>0</v>
      </c>
      <c r="AF167" s="352">
        <f t="shared" si="45"/>
        <v>0</v>
      </c>
      <c r="AG167" s="352">
        <f t="shared" si="45"/>
        <v>0</v>
      </c>
      <c r="AH167" s="352">
        <f t="shared" si="45"/>
        <v>0</v>
      </c>
      <c r="AI167" s="352">
        <f t="shared" si="45"/>
        <v>0</v>
      </c>
      <c r="AJ167" s="352">
        <f t="shared" si="45"/>
        <v>0</v>
      </c>
      <c r="AK167" s="352">
        <f t="shared" si="45"/>
        <v>0</v>
      </c>
      <c r="AL167" s="352">
        <f t="shared" si="45"/>
        <v>0</v>
      </c>
      <c r="AM167" s="353">
        <f t="shared" si="45"/>
        <v>0</v>
      </c>
      <c r="AN167" s="288">
        <f t="shared" si="45"/>
        <v>0</v>
      </c>
      <c r="AO167" s="354">
        <f t="shared" si="45"/>
        <v>0</v>
      </c>
      <c r="AP167" s="355"/>
      <c r="AQ167" s="356"/>
    </row>
    <row r="168" spans="1:43" s="38" customFormat="1" ht="21.75" customHeight="1" thickBot="1">
      <c r="A168" s="588" t="s">
        <v>0</v>
      </c>
      <c r="B168" s="588"/>
      <c r="C168" s="588"/>
      <c r="D168" s="588"/>
      <c r="E168" s="357">
        <f t="shared" ref="E168:AO168" si="46">E39+E47+E64+E85+E89+E140+E144+E154+E167</f>
        <v>3324</v>
      </c>
      <c r="F168" s="357">
        <f t="shared" si="46"/>
        <v>1754</v>
      </c>
      <c r="G168" s="357">
        <f t="shared" si="46"/>
        <v>2135</v>
      </c>
      <c r="H168" s="357">
        <f t="shared" si="46"/>
        <v>7595</v>
      </c>
      <c r="I168" s="119">
        <f t="shared" si="46"/>
        <v>100</v>
      </c>
      <c r="J168" s="119">
        <f t="shared" si="46"/>
        <v>449</v>
      </c>
      <c r="K168" s="119">
        <f t="shared" si="46"/>
        <v>0</v>
      </c>
      <c r="L168" s="119">
        <f t="shared" si="46"/>
        <v>0</v>
      </c>
      <c r="M168" s="119">
        <f t="shared" si="46"/>
        <v>1440</v>
      </c>
      <c r="N168" s="119">
        <f t="shared" si="46"/>
        <v>0</v>
      </c>
      <c r="O168" s="119">
        <f t="shared" si="46"/>
        <v>0</v>
      </c>
      <c r="P168" s="119">
        <f t="shared" si="46"/>
        <v>28</v>
      </c>
      <c r="Q168" s="119">
        <f t="shared" si="46"/>
        <v>105</v>
      </c>
      <c r="R168" s="119">
        <f t="shared" si="46"/>
        <v>0</v>
      </c>
      <c r="S168" s="119">
        <f t="shared" si="46"/>
        <v>164</v>
      </c>
      <c r="T168" s="119">
        <f t="shared" si="46"/>
        <v>114</v>
      </c>
      <c r="U168" s="119">
        <f t="shared" si="46"/>
        <v>0</v>
      </c>
      <c r="V168" s="119">
        <f t="shared" si="46"/>
        <v>0</v>
      </c>
      <c r="W168" s="119">
        <f t="shared" si="46"/>
        <v>75</v>
      </c>
      <c r="X168" s="119">
        <f t="shared" si="46"/>
        <v>0</v>
      </c>
      <c r="Y168" s="119">
        <f t="shared" si="46"/>
        <v>0</v>
      </c>
      <c r="Z168" s="119">
        <f t="shared" si="46"/>
        <v>53</v>
      </c>
      <c r="AA168" s="119">
        <f t="shared" si="46"/>
        <v>0</v>
      </c>
      <c r="AB168" s="119">
        <f t="shared" si="46"/>
        <v>0</v>
      </c>
      <c r="AC168" s="119">
        <f t="shared" si="46"/>
        <v>0</v>
      </c>
      <c r="AD168" s="119">
        <f t="shared" si="46"/>
        <v>235</v>
      </c>
      <c r="AE168" s="119">
        <f t="shared" si="46"/>
        <v>0</v>
      </c>
      <c r="AF168" s="119">
        <f t="shared" si="46"/>
        <v>228</v>
      </c>
      <c r="AG168" s="119">
        <f t="shared" si="46"/>
        <v>155</v>
      </c>
      <c r="AH168" s="119">
        <f t="shared" si="46"/>
        <v>686</v>
      </c>
      <c r="AI168" s="119">
        <f t="shared" si="46"/>
        <v>0</v>
      </c>
      <c r="AJ168" s="119">
        <f t="shared" si="46"/>
        <v>0</v>
      </c>
      <c r="AK168" s="119">
        <f t="shared" si="46"/>
        <v>505</v>
      </c>
      <c r="AL168" s="119">
        <f t="shared" si="46"/>
        <v>589</v>
      </c>
      <c r="AM168" s="358">
        <f t="shared" si="46"/>
        <v>0</v>
      </c>
      <c r="AN168" s="359">
        <f t="shared" si="46"/>
        <v>4926</v>
      </c>
      <c r="AO168" s="357">
        <f t="shared" si="46"/>
        <v>-2669</v>
      </c>
      <c r="AP168" s="360">
        <f>AN168/H168</f>
        <v>0.64858459512837396</v>
      </c>
      <c r="AQ168" s="361"/>
    </row>
    <row r="169" spans="1:43">
      <c r="A169" s="120"/>
      <c r="B169" s="120"/>
      <c r="C169" s="120"/>
      <c r="D169" s="120"/>
      <c r="E169" s="120"/>
      <c r="F169" s="120"/>
      <c r="G169" s="120"/>
      <c r="H169" s="120"/>
      <c r="I169" s="120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</row>
    <row r="170" spans="1:43" ht="23.25" customHeight="1">
      <c r="C170" s="362" t="s">
        <v>156</v>
      </c>
      <c r="D170" s="363"/>
      <c r="E170" s="364">
        <f>E47+E64+E85+E140+E144</f>
        <v>200</v>
      </c>
      <c r="F170" s="364">
        <f>F47+F64+F85+F140+F144</f>
        <v>890</v>
      </c>
      <c r="G170" s="364">
        <f>G47+G64+G85+G140+G144</f>
        <v>1225</v>
      </c>
      <c r="H170" s="364">
        <f>H47+H64+H85+H140+H144</f>
        <v>2697</v>
      </c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  <c r="Y170" s="365"/>
      <c r="Z170" s="365"/>
      <c r="AA170" s="365"/>
      <c r="AB170" s="365"/>
      <c r="AC170" s="365"/>
      <c r="AD170" s="365"/>
      <c r="AE170" s="365"/>
      <c r="AF170" s="365"/>
      <c r="AG170" s="365"/>
      <c r="AH170" s="365"/>
      <c r="AI170" s="365"/>
      <c r="AJ170" s="365"/>
      <c r="AK170" s="365"/>
      <c r="AL170" s="365"/>
      <c r="AM170" s="365"/>
      <c r="AN170" s="364">
        <f>AN47+AN64+AN85+AN140+AN144</f>
        <v>1257</v>
      </c>
      <c r="AO170" s="366">
        <f>AO47+AO64+AO85+AO140+AO144</f>
        <v>-1440</v>
      </c>
      <c r="AP170" s="367">
        <f>AN170/H170</f>
        <v>0.46607341490545051</v>
      </c>
    </row>
    <row r="172" spans="1:43">
      <c r="AN172" s="159"/>
    </row>
  </sheetData>
  <mergeCells count="79">
    <mergeCell ref="C155:C166"/>
    <mergeCell ref="A167:D167"/>
    <mergeCell ref="A168:D168"/>
    <mergeCell ref="C145:C146"/>
    <mergeCell ref="A147:A150"/>
    <mergeCell ref="C147:C150"/>
    <mergeCell ref="A151:A152"/>
    <mergeCell ref="C151:C152"/>
    <mergeCell ref="A154:D154"/>
    <mergeCell ref="A145:A146"/>
    <mergeCell ref="B145:B153"/>
    <mergeCell ref="A141:A142"/>
    <mergeCell ref="A86:A87"/>
    <mergeCell ref="B86:B88"/>
    <mergeCell ref="C86:C87"/>
    <mergeCell ref="A89:D89"/>
    <mergeCell ref="A90:A92"/>
    <mergeCell ref="A93:A96"/>
    <mergeCell ref="B141:B142"/>
    <mergeCell ref="B90:B139"/>
    <mergeCell ref="C48:C49"/>
    <mergeCell ref="A50:A51"/>
    <mergeCell ref="C50:C51"/>
    <mergeCell ref="C52:C53"/>
    <mergeCell ref="A144:D144"/>
    <mergeCell ref="C54:C55"/>
    <mergeCell ref="C56:C63"/>
    <mergeCell ref="A64:D64"/>
    <mergeCell ref="A65:A69"/>
    <mergeCell ref="B65:B84"/>
    <mergeCell ref="C65:C69"/>
    <mergeCell ref="A70:A74"/>
    <mergeCell ref="C70:C74"/>
    <mergeCell ref="A75:A79"/>
    <mergeCell ref="C75:C79"/>
    <mergeCell ref="A140:D140"/>
    <mergeCell ref="A27:A30"/>
    <mergeCell ref="C27:C30"/>
    <mergeCell ref="A31:A36"/>
    <mergeCell ref="C31:C36"/>
    <mergeCell ref="A39:D39"/>
    <mergeCell ref="AO11:AO12"/>
    <mergeCell ref="AP11:AP12"/>
    <mergeCell ref="AQ11:AQ12"/>
    <mergeCell ref="A13:A16"/>
    <mergeCell ref="B13:B38"/>
    <mergeCell ref="C13:C16"/>
    <mergeCell ref="A17:A22"/>
    <mergeCell ref="C17:C22"/>
    <mergeCell ref="A23:A26"/>
    <mergeCell ref="C23:C26"/>
    <mergeCell ref="E11:E12"/>
    <mergeCell ref="F11:F12"/>
    <mergeCell ref="G11:G12"/>
    <mergeCell ref="H11:H12"/>
    <mergeCell ref="I11:AM11"/>
    <mergeCell ref="AN11:AN12"/>
    <mergeCell ref="A7:AN7"/>
    <mergeCell ref="A11:A12"/>
    <mergeCell ref="B11:B12"/>
    <mergeCell ref="C11:C12"/>
    <mergeCell ref="D11:D12"/>
    <mergeCell ref="B9:C9"/>
    <mergeCell ref="A80:A84"/>
    <mergeCell ref="C80:C84"/>
    <mergeCell ref="A85:D85"/>
    <mergeCell ref="A37:A38"/>
    <mergeCell ref="C37:C38"/>
    <mergeCell ref="A40:A41"/>
    <mergeCell ref="B40:B43"/>
    <mergeCell ref="C40:C41"/>
    <mergeCell ref="A42:A43"/>
    <mergeCell ref="C42:C43"/>
    <mergeCell ref="A44:A46"/>
    <mergeCell ref="B44:B46"/>
    <mergeCell ref="C44:C46"/>
    <mergeCell ref="A47:D47"/>
    <mergeCell ref="A48:A49"/>
    <mergeCell ref="B48:B6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7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96"/>
  <sheetViews>
    <sheetView topLeftCell="A151" zoomScale="70" zoomScaleNormal="70" workbookViewId="0">
      <selection activeCell="AW12" sqref="AW12"/>
    </sheetView>
  </sheetViews>
  <sheetFormatPr defaultRowHeight="12.75"/>
  <cols>
    <col min="1" max="1" width="3.5703125" customWidth="1"/>
    <col min="2" max="2" width="19.28515625" customWidth="1"/>
    <col min="3" max="3" width="23.42578125" customWidth="1"/>
    <col min="4" max="4" width="56.5703125" customWidth="1"/>
    <col min="5" max="5" width="9.42578125" customWidth="1"/>
    <col min="6" max="6" width="10" hidden="1" customWidth="1"/>
    <col min="7" max="7" width="8.7109375" hidden="1" customWidth="1"/>
    <col min="8" max="8" width="14.28515625" customWidth="1"/>
    <col min="9" max="9" width="0.5703125" hidden="1" customWidth="1"/>
    <col min="10" max="11" width="7.140625" hidden="1" customWidth="1"/>
    <col min="12" max="13" width="0.5703125" hidden="1" customWidth="1"/>
    <col min="14" max="18" width="7.140625" hidden="1" customWidth="1"/>
    <col min="19" max="20" width="0.5703125" hidden="1" customWidth="1"/>
    <col min="21" max="25" width="7.140625" hidden="1" customWidth="1"/>
    <col min="26" max="27" width="0.5703125" hidden="1" customWidth="1"/>
    <col min="28" max="32" width="7.140625" hidden="1" customWidth="1"/>
    <col min="33" max="34" width="0.42578125" hidden="1" customWidth="1"/>
    <col min="35" max="37" width="7.140625" hidden="1" customWidth="1"/>
    <col min="38" max="39" width="0.5703125" hidden="1" customWidth="1"/>
    <col min="40" max="40" width="10.42578125" customWidth="1"/>
    <col min="42" max="42" width="0" hidden="1" customWidth="1"/>
    <col min="43" max="43" width="53.5703125" hidden="1" customWidth="1"/>
  </cols>
  <sheetData>
    <row r="1" spans="1:43" ht="15">
      <c r="A1" s="1" t="s">
        <v>8</v>
      </c>
      <c r="B1" s="1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5">
      <c r="A4" s="1" t="s">
        <v>8</v>
      </c>
      <c r="B4" s="3"/>
      <c r="C4" s="1"/>
      <c r="D4" s="2"/>
    </row>
    <row r="5" spans="1:43" ht="15">
      <c r="A5" s="3" t="s">
        <v>9</v>
      </c>
      <c r="B5" s="3"/>
      <c r="C5" s="1"/>
      <c r="D5" s="2"/>
    </row>
    <row r="6" spans="1:43" ht="15">
      <c r="A6" s="3"/>
      <c r="B6" s="3"/>
      <c r="C6" s="1"/>
      <c r="D6" s="2"/>
    </row>
    <row r="7" spans="1:43" ht="18.75">
      <c r="A7" s="553" t="s">
        <v>37</v>
      </c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553"/>
      <c r="AI7" s="553"/>
      <c r="AJ7" s="553"/>
      <c r="AK7" s="553"/>
      <c r="AL7" s="553"/>
      <c r="AM7" s="553"/>
      <c r="AN7" s="553"/>
    </row>
    <row r="8" spans="1:43" ht="18.75">
      <c r="A8" s="398"/>
      <c r="B8" s="398"/>
      <c r="C8" s="122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</row>
    <row r="9" spans="1:43" ht="18.75">
      <c r="A9" s="615" t="s">
        <v>205</v>
      </c>
      <c r="B9" s="615"/>
      <c r="C9" s="615"/>
      <c r="D9" s="45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  <c r="AN9" s="398"/>
    </row>
    <row r="10" spans="1:43" ht="13.5" thickBo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236"/>
    </row>
    <row r="11" spans="1:43" ht="15.75" customHeight="1">
      <c r="A11" s="593" t="s">
        <v>10</v>
      </c>
      <c r="B11" s="594" t="s">
        <v>152</v>
      </c>
      <c r="C11" s="593" t="s">
        <v>3</v>
      </c>
      <c r="D11" s="593" t="s">
        <v>11</v>
      </c>
      <c r="E11" s="602" t="s">
        <v>41</v>
      </c>
      <c r="F11" s="557" t="s">
        <v>151</v>
      </c>
      <c r="G11" s="557" t="s">
        <v>42</v>
      </c>
      <c r="H11" s="557" t="s">
        <v>153</v>
      </c>
      <c r="I11" s="559" t="s">
        <v>12</v>
      </c>
      <c r="J11" s="559"/>
      <c r="K11" s="559"/>
      <c r="L11" s="559"/>
      <c r="M11" s="559"/>
      <c r="N11" s="559"/>
      <c r="O11" s="559"/>
      <c r="P11" s="559"/>
      <c r="Q11" s="559"/>
      <c r="R11" s="559"/>
      <c r="S11" s="559"/>
      <c r="T11" s="559"/>
      <c r="U11" s="559"/>
      <c r="V11" s="559"/>
      <c r="W11" s="559"/>
      <c r="X11" s="559"/>
      <c r="Y11" s="559"/>
      <c r="Z11" s="559"/>
      <c r="AA11" s="559"/>
      <c r="AB11" s="559"/>
      <c r="AC11" s="559"/>
      <c r="AD11" s="559"/>
      <c r="AE11" s="559"/>
      <c r="AF11" s="559"/>
      <c r="AG11" s="559"/>
      <c r="AH11" s="559"/>
      <c r="AI11" s="559"/>
      <c r="AJ11" s="559"/>
      <c r="AK11" s="559"/>
      <c r="AL11" s="559"/>
      <c r="AM11" s="603"/>
      <c r="AN11" s="604" t="s">
        <v>157</v>
      </c>
      <c r="AO11" s="595" t="s">
        <v>102</v>
      </c>
      <c r="AP11" s="597" t="s">
        <v>154</v>
      </c>
      <c r="AQ11" s="599" t="s">
        <v>155</v>
      </c>
    </row>
    <row r="12" spans="1:43" ht="45" customHeight="1" thickBot="1">
      <c r="A12" s="555"/>
      <c r="B12" s="555"/>
      <c r="C12" s="555"/>
      <c r="D12" s="555"/>
      <c r="E12" s="555"/>
      <c r="F12" s="558"/>
      <c r="G12" s="558"/>
      <c r="H12" s="558"/>
      <c r="I12" s="399">
        <v>1</v>
      </c>
      <c r="J12" s="399">
        <v>2</v>
      </c>
      <c r="K12" s="399">
        <v>3</v>
      </c>
      <c r="L12" s="399">
        <v>4</v>
      </c>
      <c r="M12" s="399">
        <v>5</v>
      </c>
      <c r="N12" s="399">
        <v>6</v>
      </c>
      <c r="O12" s="399">
        <v>7</v>
      </c>
      <c r="P12" s="399">
        <v>8</v>
      </c>
      <c r="Q12" s="399">
        <v>9</v>
      </c>
      <c r="R12" s="399">
        <v>10</v>
      </c>
      <c r="S12" s="399">
        <v>11</v>
      </c>
      <c r="T12" s="399">
        <v>12</v>
      </c>
      <c r="U12" s="399">
        <v>13</v>
      </c>
      <c r="V12" s="399">
        <v>14</v>
      </c>
      <c r="W12" s="399">
        <v>15</v>
      </c>
      <c r="X12" s="399">
        <v>16</v>
      </c>
      <c r="Y12" s="399">
        <v>17</v>
      </c>
      <c r="Z12" s="399">
        <v>18</v>
      </c>
      <c r="AA12" s="399">
        <v>19</v>
      </c>
      <c r="AB12" s="399">
        <v>20</v>
      </c>
      <c r="AC12" s="399">
        <v>21</v>
      </c>
      <c r="AD12" s="399">
        <v>22</v>
      </c>
      <c r="AE12" s="399">
        <v>23</v>
      </c>
      <c r="AF12" s="399">
        <v>24</v>
      </c>
      <c r="AG12" s="399">
        <v>25</v>
      </c>
      <c r="AH12" s="399">
        <v>26</v>
      </c>
      <c r="AI12" s="399">
        <v>27</v>
      </c>
      <c r="AJ12" s="399">
        <v>28</v>
      </c>
      <c r="AK12" s="399">
        <v>29</v>
      </c>
      <c r="AL12" s="399">
        <v>30</v>
      </c>
      <c r="AM12" s="237">
        <v>31</v>
      </c>
      <c r="AN12" s="605"/>
      <c r="AO12" s="596"/>
      <c r="AP12" s="598"/>
      <c r="AQ12" s="600"/>
    </row>
    <row r="13" spans="1:43" ht="13.5" thickTop="1">
      <c r="A13" s="563">
        <v>1</v>
      </c>
      <c r="B13" s="601" t="s">
        <v>115</v>
      </c>
      <c r="C13" s="563" t="s">
        <v>6</v>
      </c>
      <c r="D13" s="24" t="s">
        <v>24</v>
      </c>
      <c r="E13" s="238">
        <v>20</v>
      </c>
      <c r="F13" s="238">
        <v>0</v>
      </c>
      <c r="G13" s="239">
        <v>0</v>
      </c>
      <c r="H13" s="239">
        <f>E13+F13+G13</f>
        <v>20</v>
      </c>
      <c r="I13" s="25"/>
      <c r="J13" s="26"/>
      <c r="K13" s="26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40"/>
      <c r="AN13" s="241">
        <f>SUM(I13:AM13)</f>
        <v>0</v>
      </c>
      <c r="AO13" s="242">
        <f>AN13-H13</f>
        <v>-20</v>
      </c>
      <c r="AP13" s="243">
        <f>AN13/H13</f>
        <v>0</v>
      </c>
      <c r="AQ13" s="244"/>
    </row>
    <row r="14" spans="1:43">
      <c r="A14" s="566"/>
      <c r="B14" s="591"/>
      <c r="C14" s="566"/>
      <c r="D14" s="53" t="s">
        <v>23</v>
      </c>
      <c r="E14" s="245">
        <v>0</v>
      </c>
      <c r="F14" s="245">
        <v>0</v>
      </c>
      <c r="G14" s="246">
        <v>0</v>
      </c>
      <c r="H14" s="246">
        <f t="shared" ref="H14:H38" si="0">E14+F14+G14</f>
        <v>0</v>
      </c>
      <c r="I14" s="388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247"/>
      <c r="AN14" s="248">
        <f t="shared" ref="AN14:AN46" si="1">SUM(I14:AM14)</f>
        <v>0</v>
      </c>
      <c r="AO14" s="249">
        <f t="shared" ref="AO14:AO38" si="2">AN14-H14</f>
        <v>0</v>
      </c>
      <c r="AP14" s="250" t="e">
        <f t="shared" ref="AP14:AP39" si="3">AN14/H14</f>
        <v>#DIV/0!</v>
      </c>
      <c r="AQ14" s="59"/>
    </row>
    <row r="15" spans="1:43">
      <c r="A15" s="566"/>
      <c r="B15" s="591"/>
      <c r="C15" s="566"/>
      <c r="D15" s="53" t="s">
        <v>33</v>
      </c>
      <c r="E15" s="245">
        <v>40</v>
      </c>
      <c r="F15" s="245">
        <v>0</v>
      </c>
      <c r="G15" s="246">
        <v>0</v>
      </c>
      <c r="H15" s="246">
        <f t="shared" si="0"/>
        <v>40</v>
      </c>
      <c r="I15" s="388"/>
      <c r="J15" s="55"/>
      <c r="K15" s="5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-40</v>
      </c>
      <c r="AP15" s="250">
        <f t="shared" si="3"/>
        <v>0</v>
      </c>
      <c r="AQ15" s="59"/>
    </row>
    <row r="16" spans="1:43" ht="13.5" thickBot="1">
      <c r="A16" s="565"/>
      <c r="B16" s="591"/>
      <c r="C16" s="565"/>
      <c r="D16" s="8" t="s">
        <v>34</v>
      </c>
      <c r="E16" s="251">
        <v>0</v>
      </c>
      <c r="F16" s="251">
        <v>0</v>
      </c>
      <c r="G16" s="252">
        <v>0</v>
      </c>
      <c r="H16" s="252">
        <f t="shared" si="0"/>
        <v>0</v>
      </c>
      <c r="I16" s="389"/>
      <c r="J16" s="9"/>
      <c r="K16" s="9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253"/>
      <c r="AN16" s="254">
        <f t="shared" si="1"/>
        <v>0</v>
      </c>
      <c r="AO16" s="255">
        <f t="shared" si="2"/>
        <v>0</v>
      </c>
      <c r="AP16" s="256" t="e">
        <f t="shared" si="3"/>
        <v>#DIV/0!</v>
      </c>
      <c r="AQ16" s="23"/>
    </row>
    <row r="17" spans="1:43">
      <c r="A17" s="567">
        <v>2</v>
      </c>
      <c r="B17" s="591"/>
      <c r="C17" s="567" t="s">
        <v>4</v>
      </c>
      <c r="D17" s="4" t="s">
        <v>24</v>
      </c>
      <c r="E17" s="257">
        <v>0</v>
      </c>
      <c r="F17" s="257">
        <v>0</v>
      </c>
      <c r="G17" s="258">
        <v>0</v>
      </c>
      <c r="H17" s="258">
        <f t="shared" si="0"/>
        <v>0</v>
      </c>
      <c r="I17" s="390"/>
      <c r="J17" s="5"/>
      <c r="K17" s="5"/>
      <c r="L17" s="11"/>
      <c r="M17" s="3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259"/>
      <c r="AN17" s="260">
        <f t="shared" si="1"/>
        <v>0</v>
      </c>
      <c r="AO17" s="261">
        <f t="shared" si="2"/>
        <v>0</v>
      </c>
      <c r="AP17" s="262" t="e">
        <f t="shared" si="3"/>
        <v>#DIV/0!</v>
      </c>
      <c r="AQ17" s="77"/>
    </row>
    <row r="18" spans="1:43">
      <c r="A18" s="566"/>
      <c r="B18" s="591"/>
      <c r="C18" s="566"/>
      <c r="D18" s="53" t="s">
        <v>23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388"/>
      <c r="J18" s="55"/>
      <c r="K18" s="55"/>
      <c r="L18" s="56"/>
      <c r="M18" s="57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247"/>
      <c r="AN18" s="248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>
      <c r="A19" s="566"/>
      <c r="B19" s="591"/>
      <c r="C19" s="566"/>
      <c r="D19" s="53" t="s">
        <v>26</v>
      </c>
      <c r="E19" s="245">
        <v>0</v>
      </c>
      <c r="F19" s="245">
        <v>0</v>
      </c>
      <c r="G19" s="246">
        <v>0</v>
      </c>
      <c r="H19" s="246">
        <f t="shared" si="0"/>
        <v>0</v>
      </c>
      <c r="I19" s="388"/>
      <c r="J19" s="55"/>
      <c r="K19" s="55"/>
      <c r="L19" s="56"/>
      <c r="M19" s="263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247"/>
      <c r="AN19" s="248">
        <f t="shared" si="1"/>
        <v>0</v>
      </c>
      <c r="AO19" s="249">
        <f t="shared" si="2"/>
        <v>0</v>
      </c>
      <c r="AP19" s="250" t="e">
        <f t="shared" si="3"/>
        <v>#DIV/0!</v>
      </c>
      <c r="AQ19" s="59"/>
    </row>
    <row r="20" spans="1:43">
      <c r="A20" s="566"/>
      <c r="B20" s="591"/>
      <c r="C20" s="566"/>
      <c r="D20" s="53" t="s">
        <v>25</v>
      </c>
      <c r="E20" s="245">
        <v>0</v>
      </c>
      <c r="F20" s="245">
        <v>0</v>
      </c>
      <c r="G20" s="246">
        <v>0</v>
      </c>
      <c r="H20" s="246">
        <f t="shared" si="0"/>
        <v>0</v>
      </c>
      <c r="I20" s="388"/>
      <c r="J20" s="388"/>
      <c r="K20" s="388"/>
      <c r="L20" s="264"/>
      <c r="M20" s="263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5"/>
      <c r="AN20" s="266">
        <f t="shared" si="1"/>
        <v>0</v>
      </c>
      <c r="AO20" s="249">
        <f t="shared" si="2"/>
        <v>0</v>
      </c>
      <c r="AP20" s="250" t="e">
        <f t="shared" si="3"/>
        <v>#DIV/0!</v>
      </c>
      <c r="AQ20" s="59"/>
    </row>
    <row r="21" spans="1:43">
      <c r="A21" s="566"/>
      <c r="B21" s="591"/>
      <c r="C21" s="566"/>
      <c r="D21" s="53" t="s">
        <v>77</v>
      </c>
      <c r="E21" s="245">
        <v>0</v>
      </c>
      <c r="F21" s="245">
        <v>0</v>
      </c>
      <c r="G21" s="246">
        <v>0</v>
      </c>
      <c r="H21" s="246">
        <f t="shared" si="0"/>
        <v>0</v>
      </c>
      <c r="I21" s="388"/>
      <c r="J21" s="388"/>
      <c r="K21" s="388"/>
      <c r="L21" s="264"/>
      <c r="M21" s="263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5"/>
      <c r="AN21" s="266">
        <f t="shared" si="1"/>
        <v>0</v>
      </c>
      <c r="AO21" s="249">
        <f t="shared" si="2"/>
        <v>0</v>
      </c>
      <c r="AP21" s="250" t="e">
        <f t="shared" si="3"/>
        <v>#DIV/0!</v>
      </c>
      <c r="AQ21" s="59"/>
    </row>
    <row r="22" spans="1:43" ht="13.5" thickBot="1">
      <c r="A22" s="565"/>
      <c r="B22" s="591"/>
      <c r="C22" s="565"/>
      <c r="D22" s="8" t="s">
        <v>76</v>
      </c>
      <c r="E22" s="251">
        <v>0</v>
      </c>
      <c r="F22" s="251">
        <v>0</v>
      </c>
      <c r="G22" s="252">
        <v>0</v>
      </c>
      <c r="H22" s="252">
        <f t="shared" si="0"/>
        <v>0</v>
      </c>
      <c r="I22" s="389"/>
      <c r="J22" s="389"/>
      <c r="K22" s="38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267"/>
      <c r="AN22" s="268">
        <f t="shared" si="1"/>
        <v>0</v>
      </c>
      <c r="AO22" s="255">
        <f t="shared" si="2"/>
        <v>0</v>
      </c>
      <c r="AP22" s="269" t="e">
        <f t="shared" si="3"/>
        <v>#DIV/0!</v>
      </c>
      <c r="AQ22" s="63"/>
    </row>
    <row r="23" spans="1:43">
      <c r="A23" s="567">
        <v>3</v>
      </c>
      <c r="B23" s="591"/>
      <c r="C23" s="567" t="s">
        <v>5</v>
      </c>
      <c r="D23" s="10" t="s">
        <v>24</v>
      </c>
      <c r="E23" s="270">
        <v>30</v>
      </c>
      <c r="F23" s="270">
        <v>0</v>
      </c>
      <c r="G23" s="271">
        <v>0</v>
      </c>
      <c r="H23" s="271">
        <f t="shared" si="0"/>
        <v>30</v>
      </c>
      <c r="I23" s="395"/>
      <c r="J23" s="30"/>
      <c r="K23" s="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272"/>
      <c r="AN23" s="273">
        <f t="shared" si="1"/>
        <v>0</v>
      </c>
      <c r="AO23" s="261">
        <f t="shared" si="2"/>
        <v>-30</v>
      </c>
      <c r="AP23" s="274">
        <f t="shared" si="3"/>
        <v>0</v>
      </c>
      <c r="AQ23" s="22"/>
    </row>
    <row r="24" spans="1:43">
      <c r="A24" s="566"/>
      <c r="B24" s="591"/>
      <c r="C24" s="566"/>
      <c r="D24" s="53" t="s">
        <v>23</v>
      </c>
      <c r="E24" s="245">
        <v>0</v>
      </c>
      <c r="F24" s="245">
        <v>0</v>
      </c>
      <c r="G24" s="246">
        <v>0</v>
      </c>
      <c r="H24" s="246">
        <f t="shared" si="0"/>
        <v>0</v>
      </c>
      <c r="I24" s="388"/>
      <c r="J24" s="55"/>
      <c r="K24" s="55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247"/>
      <c r="AN24" s="248">
        <f t="shared" si="1"/>
        <v>0</v>
      </c>
      <c r="AO24" s="249">
        <f t="shared" si="2"/>
        <v>0</v>
      </c>
      <c r="AP24" s="250" t="e">
        <f t="shared" si="3"/>
        <v>#DIV/0!</v>
      </c>
      <c r="AQ24" s="59"/>
    </row>
    <row r="25" spans="1:43">
      <c r="A25" s="566"/>
      <c r="B25" s="591"/>
      <c r="C25" s="566"/>
      <c r="D25" s="53" t="s">
        <v>77</v>
      </c>
      <c r="E25" s="245">
        <v>30</v>
      </c>
      <c r="F25" s="245">
        <v>0</v>
      </c>
      <c r="G25" s="246">
        <v>0</v>
      </c>
      <c r="H25" s="246">
        <f t="shared" si="0"/>
        <v>30</v>
      </c>
      <c r="I25" s="388"/>
      <c r="J25" s="388"/>
      <c r="K25" s="388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3"/>
      <c r="AG25" s="264"/>
      <c r="AH25" s="264"/>
      <c r="AI25" s="264"/>
      <c r="AJ25" s="264"/>
      <c r="AK25" s="264"/>
      <c r="AL25" s="264"/>
      <c r="AM25" s="265"/>
      <c r="AN25" s="266">
        <f t="shared" si="1"/>
        <v>0</v>
      </c>
      <c r="AO25" s="249">
        <f t="shared" si="2"/>
        <v>-30</v>
      </c>
      <c r="AP25" s="250">
        <f t="shared" si="3"/>
        <v>0</v>
      </c>
      <c r="AQ25" s="59"/>
    </row>
    <row r="26" spans="1:43" ht="13.5" thickBot="1">
      <c r="A26" s="565"/>
      <c r="B26" s="591"/>
      <c r="C26" s="565"/>
      <c r="D26" s="8" t="s">
        <v>76</v>
      </c>
      <c r="E26" s="251">
        <v>0</v>
      </c>
      <c r="F26" s="251">
        <v>0</v>
      </c>
      <c r="G26" s="252">
        <v>0</v>
      </c>
      <c r="H26" s="252">
        <f t="shared" si="0"/>
        <v>0</v>
      </c>
      <c r="I26" s="389"/>
      <c r="J26" s="389"/>
      <c r="K26" s="38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6"/>
      <c r="AG26" s="14"/>
      <c r="AH26" s="14"/>
      <c r="AI26" s="14"/>
      <c r="AJ26" s="14"/>
      <c r="AK26" s="14"/>
      <c r="AL26" s="14"/>
      <c r="AM26" s="267"/>
      <c r="AN26" s="268">
        <f t="shared" si="1"/>
        <v>0</v>
      </c>
      <c r="AO26" s="255">
        <f t="shared" si="2"/>
        <v>0</v>
      </c>
      <c r="AP26" s="256" t="e">
        <f t="shared" si="3"/>
        <v>#DIV/0!</v>
      </c>
      <c r="AQ26" s="23"/>
    </row>
    <row r="27" spans="1:43">
      <c r="A27" s="567">
        <v>4</v>
      </c>
      <c r="B27" s="591"/>
      <c r="C27" s="567" t="s">
        <v>7</v>
      </c>
      <c r="D27" s="10" t="s">
        <v>24</v>
      </c>
      <c r="E27" s="270">
        <v>0</v>
      </c>
      <c r="F27" s="270">
        <v>0</v>
      </c>
      <c r="G27" s="271">
        <v>0</v>
      </c>
      <c r="H27" s="271">
        <f t="shared" si="0"/>
        <v>0</v>
      </c>
      <c r="I27" s="395"/>
      <c r="J27" s="30"/>
      <c r="K27" s="3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  <c r="AG27" s="31"/>
      <c r="AH27" s="31"/>
      <c r="AI27" s="31"/>
      <c r="AJ27" s="31"/>
      <c r="AK27" s="31"/>
      <c r="AL27" s="31"/>
      <c r="AM27" s="272"/>
      <c r="AN27" s="273">
        <f t="shared" si="1"/>
        <v>0</v>
      </c>
      <c r="AO27" s="261">
        <f t="shared" si="2"/>
        <v>0</v>
      </c>
      <c r="AP27" s="262" t="e">
        <f t="shared" si="3"/>
        <v>#DIV/0!</v>
      </c>
      <c r="AQ27" s="77"/>
    </row>
    <row r="28" spans="1:43">
      <c r="A28" s="566"/>
      <c r="B28" s="591"/>
      <c r="C28" s="566"/>
      <c r="D28" s="53" t="s">
        <v>23</v>
      </c>
      <c r="E28" s="245">
        <v>0</v>
      </c>
      <c r="F28" s="245">
        <v>0</v>
      </c>
      <c r="G28" s="246">
        <v>0</v>
      </c>
      <c r="H28" s="246">
        <f t="shared" si="0"/>
        <v>0</v>
      </c>
      <c r="I28" s="388"/>
      <c r="J28" s="55"/>
      <c r="K28" s="55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  <c r="AG28" s="56"/>
      <c r="AH28" s="56"/>
      <c r="AI28" s="56"/>
      <c r="AJ28" s="56"/>
      <c r="AK28" s="56"/>
      <c r="AL28" s="56"/>
      <c r="AM28" s="247"/>
      <c r="AN28" s="248">
        <f t="shared" si="1"/>
        <v>0</v>
      </c>
      <c r="AO28" s="249">
        <f t="shared" si="2"/>
        <v>0</v>
      </c>
      <c r="AP28" s="250" t="e">
        <f t="shared" si="3"/>
        <v>#DIV/0!</v>
      </c>
      <c r="AQ28" s="59"/>
    </row>
    <row r="29" spans="1:43">
      <c r="A29" s="566"/>
      <c r="B29" s="591"/>
      <c r="C29" s="566"/>
      <c r="D29" s="53" t="s">
        <v>77</v>
      </c>
      <c r="E29" s="245">
        <v>0</v>
      </c>
      <c r="F29" s="245">
        <v>0</v>
      </c>
      <c r="G29" s="246">
        <v>0</v>
      </c>
      <c r="H29" s="246">
        <f t="shared" si="0"/>
        <v>0</v>
      </c>
      <c r="I29" s="388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0</v>
      </c>
      <c r="AO29" s="249">
        <f t="shared" si="2"/>
        <v>0</v>
      </c>
      <c r="AP29" s="250" t="e">
        <f t="shared" si="3"/>
        <v>#DIV/0!</v>
      </c>
      <c r="AQ29" s="59"/>
    </row>
    <row r="30" spans="1:43" ht="13.5" thickBot="1">
      <c r="A30" s="565"/>
      <c r="B30" s="591"/>
      <c r="C30" s="565"/>
      <c r="D30" s="8" t="s">
        <v>76</v>
      </c>
      <c r="E30" s="251">
        <v>0</v>
      </c>
      <c r="F30" s="251">
        <v>0</v>
      </c>
      <c r="G30" s="252">
        <v>0</v>
      </c>
      <c r="H30" s="252">
        <f t="shared" si="0"/>
        <v>0</v>
      </c>
      <c r="I30" s="389"/>
      <c r="J30" s="9"/>
      <c r="K30" s="9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8"/>
      <c r="AG30" s="13"/>
      <c r="AH30" s="13"/>
      <c r="AI30" s="13"/>
      <c r="AJ30" s="13"/>
      <c r="AK30" s="13"/>
      <c r="AL30" s="13"/>
      <c r="AM30" s="253"/>
      <c r="AN30" s="254">
        <f t="shared" si="1"/>
        <v>0</v>
      </c>
      <c r="AO30" s="255">
        <f t="shared" si="2"/>
        <v>0</v>
      </c>
      <c r="AP30" s="269" t="e">
        <f t="shared" si="3"/>
        <v>#DIV/0!</v>
      </c>
      <c r="AQ30" s="63"/>
    </row>
    <row r="31" spans="1:43">
      <c r="A31" s="567">
        <v>6</v>
      </c>
      <c r="B31" s="591"/>
      <c r="C31" s="567" t="s">
        <v>47</v>
      </c>
      <c r="D31" s="10" t="s">
        <v>24</v>
      </c>
      <c r="E31" s="270">
        <v>60</v>
      </c>
      <c r="F31" s="270">
        <v>0</v>
      </c>
      <c r="G31" s="271">
        <v>0</v>
      </c>
      <c r="H31" s="271">
        <f t="shared" si="0"/>
        <v>60</v>
      </c>
      <c r="I31" s="395"/>
      <c r="J31" s="30"/>
      <c r="K31" s="3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>
        <v>22</v>
      </c>
      <c r="W31" s="31"/>
      <c r="X31" s="31"/>
      <c r="Y31" s="31"/>
      <c r="Z31" s="31"/>
      <c r="AA31" s="31"/>
      <c r="AB31" s="31"/>
      <c r="AC31" s="31"/>
      <c r="AD31" s="31"/>
      <c r="AE31" s="31"/>
      <c r="AF31" s="32"/>
      <c r="AG31" s="31"/>
      <c r="AH31" s="31"/>
      <c r="AI31" s="31"/>
      <c r="AJ31" s="31"/>
      <c r="AK31" s="31"/>
      <c r="AL31" s="31"/>
      <c r="AM31" s="272"/>
      <c r="AN31" s="273">
        <f t="shared" si="1"/>
        <v>22</v>
      </c>
      <c r="AO31" s="242">
        <f t="shared" si="2"/>
        <v>-38</v>
      </c>
      <c r="AP31" s="274">
        <f t="shared" si="3"/>
        <v>0.36666666666666664</v>
      </c>
      <c r="AQ31" s="22"/>
    </row>
    <row r="32" spans="1:43">
      <c r="A32" s="566"/>
      <c r="B32" s="591"/>
      <c r="C32" s="566"/>
      <c r="D32" s="53" t="s">
        <v>23</v>
      </c>
      <c r="E32" s="245">
        <v>20</v>
      </c>
      <c r="F32" s="245">
        <v>0</v>
      </c>
      <c r="G32" s="246">
        <v>0</v>
      </c>
      <c r="H32" s="246">
        <f t="shared" si="0"/>
        <v>20</v>
      </c>
      <c r="I32" s="388"/>
      <c r="J32" s="55"/>
      <c r="K32" s="55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/>
      <c r="AG32" s="56"/>
      <c r="AH32" s="56"/>
      <c r="AI32" s="56"/>
      <c r="AJ32" s="56"/>
      <c r="AK32" s="56"/>
      <c r="AL32" s="56"/>
      <c r="AM32" s="247"/>
      <c r="AN32" s="248">
        <f t="shared" si="1"/>
        <v>0</v>
      </c>
      <c r="AO32" s="249">
        <f t="shared" si="2"/>
        <v>-20</v>
      </c>
      <c r="AP32" s="250">
        <f t="shared" si="3"/>
        <v>0</v>
      </c>
      <c r="AQ32" s="59"/>
    </row>
    <row r="33" spans="1:43">
      <c r="A33" s="566"/>
      <c r="B33" s="591"/>
      <c r="C33" s="566"/>
      <c r="D33" s="53" t="s">
        <v>77</v>
      </c>
      <c r="E33" s="245">
        <v>60</v>
      </c>
      <c r="F33" s="245">
        <v>0</v>
      </c>
      <c r="G33" s="246">
        <v>0</v>
      </c>
      <c r="H33" s="246">
        <f t="shared" si="0"/>
        <v>60</v>
      </c>
      <c r="I33" s="388"/>
      <c r="J33" s="55"/>
      <c r="K33" s="55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  <c r="AG33" s="56"/>
      <c r="AH33" s="56"/>
      <c r="AI33" s="56"/>
      <c r="AJ33" s="56"/>
      <c r="AK33" s="56"/>
      <c r="AL33" s="56"/>
      <c r="AM33" s="247"/>
      <c r="AN33" s="248">
        <f t="shared" si="1"/>
        <v>0</v>
      </c>
      <c r="AO33" s="249">
        <f t="shared" si="2"/>
        <v>-60</v>
      </c>
      <c r="AP33" s="250">
        <f t="shared" si="3"/>
        <v>0</v>
      </c>
      <c r="AQ33" s="59"/>
    </row>
    <row r="34" spans="1:43">
      <c r="A34" s="566"/>
      <c r="B34" s="591"/>
      <c r="C34" s="566"/>
      <c r="D34" s="53" t="s">
        <v>76</v>
      </c>
      <c r="E34" s="245">
        <v>20</v>
      </c>
      <c r="F34" s="245">
        <v>0</v>
      </c>
      <c r="G34" s="246">
        <v>0</v>
      </c>
      <c r="H34" s="246">
        <f t="shared" si="0"/>
        <v>20</v>
      </c>
      <c r="I34" s="388"/>
      <c r="J34" s="55"/>
      <c r="K34" s="55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56"/>
      <c r="AH34" s="56"/>
      <c r="AI34" s="56"/>
      <c r="AJ34" s="56"/>
      <c r="AK34" s="56"/>
      <c r="AL34" s="56"/>
      <c r="AM34" s="247"/>
      <c r="AN34" s="248">
        <f t="shared" si="1"/>
        <v>0</v>
      </c>
      <c r="AO34" s="249">
        <f t="shared" si="2"/>
        <v>-20</v>
      </c>
      <c r="AP34" s="250">
        <f t="shared" si="3"/>
        <v>0</v>
      </c>
      <c r="AQ34" s="59"/>
    </row>
    <row r="35" spans="1:43">
      <c r="A35" s="566"/>
      <c r="B35" s="591"/>
      <c r="C35" s="566"/>
      <c r="D35" s="53" t="s">
        <v>50</v>
      </c>
      <c r="E35" s="245">
        <v>60</v>
      </c>
      <c r="F35" s="245">
        <v>0</v>
      </c>
      <c r="G35" s="246">
        <v>0</v>
      </c>
      <c r="H35" s="246">
        <f t="shared" si="0"/>
        <v>60</v>
      </c>
      <c r="I35" s="388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>
        <v>40</v>
      </c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7"/>
      <c r="AG35" s="56"/>
      <c r="AH35" s="56"/>
      <c r="AI35" s="56"/>
      <c r="AJ35" s="56"/>
      <c r="AK35" s="56"/>
      <c r="AL35" s="56"/>
      <c r="AM35" s="247"/>
      <c r="AN35" s="248">
        <f t="shared" si="1"/>
        <v>40</v>
      </c>
      <c r="AO35" s="249">
        <f t="shared" si="2"/>
        <v>-20</v>
      </c>
      <c r="AP35" s="250">
        <f t="shared" si="3"/>
        <v>0.66666666666666663</v>
      </c>
      <c r="AQ35" s="59"/>
    </row>
    <row r="36" spans="1:43" ht="13.5" thickBot="1">
      <c r="A36" s="565"/>
      <c r="B36" s="591"/>
      <c r="C36" s="565"/>
      <c r="D36" s="71" t="s">
        <v>51</v>
      </c>
      <c r="E36" s="275">
        <v>20</v>
      </c>
      <c r="F36" s="275">
        <v>0</v>
      </c>
      <c r="G36" s="276">
        <v>0</v>
      </c>
      <c r="H36" s="276">
        <f t="shared" si="0"/>
        <v>20</v>
      </c>
      <c r="I36" s="386"/>
      <c r="J36" s="73"/>
      <c r="K36" s="73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5"/>
      <c r="AG36" s="74"/>
      <c r="AH36" s="74"/>
      <c r="AI36" s="74"/>
      <c r="AJ36" s="74"/>
      <c r="AK36" s="74"/>
      <c r="AL36" s="74"/>
      <c r="AM36" s="277"/>
      <c r="AN36" s="278">
        <f t="shared" si="1"/>
        <v>0</v>
      </c>
      <c r="AO36" s="279">
        <f t="shared" si="2"/>
        <v>-20</v>
      </c>
      <c r="AP36" s="256">
        <f t="shared" si="3"/>
        <v>0</v>
      </c>
      <c r="AQ36" s="23"/>
    </row>
    <row r="37" spans="1:43">
      <c r="A37" s="566">
        <v>7</v>
      </c>
      <c r="B37" s="591"/>
      <c r="C37" s="566" t="s">
        <v>22</v>
      </c>
      <c r="D37" s="4" t="s">
        <v>28</v>
      </c>
      <c r="E37" s="257">
        <v>180</v>
      </c>
      <c r="F37" s="257">
        <v>0</v>
      </c>
      <c r="G37" s="258">
        <v>0</v>
      </c>
      <c r="H37" s="258">
        <f t="shared" si="0"/>
        <v>180</v>
      </c>
      <c r="I37" s="390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7"/>
      <c r="AG37" s="11"/>
      <c r="AH37" s="11"/>
      <c r="AI37" s="11"/>
      <c r="AJ37" s="11"/>
      <c r="AK37" s="11"/>
      <c r="AL37" s="11"/>
      <c r="AM37" s="259"/>
      <c r="AN37" s="260">
        <f t="shared" si="1"/>
        <v>0</v>
      </c>
      <c r="AO37" s="261">
        <f t="shared" si="2"/>
        <v>-180</v>
      </c>
      <c r="AP37" s="262">
        <f t="shared" si="3"/>
        <v>0</v>
      </c>
      <c r="AQ37" s="22"/>
    </row>
    <row r="38" spans="1:43" ht="13.5" thickBot="1">
      <c r="A38" s="565"/>
      <c r="B38" s="592"/>
      <c r="C38" s="565"/>
      <c r="D38" s="8" t="s">
        <v>27</v>
      </c>
      <c r="E38" s="251">
        <v>40</v>
      </c>
      <c r="F38" s="251">
        <v>0</v>
      </c>
      <c r="G38" s="252">
        <v>0</v>
      </c>
      <c r="H38" s="252">
        <f t="shared" si="0"/>
        <v>40</v>
      </c>
      <c r="I38" s="389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8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2"/>
        <v>-40</v>
      </c>
      <c r="AP38" s="269">
        <f t="shared" si="3"/>
        <v>0</v>
      </c>
      <c r="AQ38" s="63"/>
    </row>
    <row r="39" spans="1:43" s="38" customFormat="1" ht="30" customHeight="1" thickBot="1">
      <c r="A39" s="568" t="s">
        <v>120</v>
      </c>
      <c r="B39" s="569"/>
      <c r="C39" s="569"/>
      <c r="D39" s="570"/>
      <c r="E39" s="280">
        <f>SUM(E13:E38)</f>
        <v>580</v>
      </c>
      <c r="F39" s="280">
        <f t="shared" ref="F39:AO39" si="4">SUM(F13:F38)</f>
        <v>0</v>
      </c>
      <c r="G39" s="280">
        <f t="shared" si="4"/>
        <v>0</v>
      </c>
      <c r="H39" s="280">
        <f t="shared" si="4"/>
        <v>580</v>
      </c>
      <c r="I39" s="98">
        <f t="shared" si="4"/>
        <v>0</v>
      </c>
      <c r="J39" s="98">
        <f t="shared" si="4"/>
        <v>0</v>
      </c>
      <c r="K39" s="98">
        <f t="shared" si="4"/>
        <v>0</v>
      </c>
      <c r="L39" s="98">
        <f t="shared" si="4"/>
        <v>0</v>
      </c>
      <c r="M39" s="98">
        <f t="shared" si="4"/>
        <v>0</v>
      </c>
      <c r="N39" s="98">
        <f t="shared" si="4"/>
        <v>0</v>
      </c>
      <c r="O39" s="98">
        <f t="shared" si="4"/>
        <v>0</v>
      </c>
      <c r="P39" s="98">
        <f t="shared" si="4"/>
        <v>0</v>
      </c>
      <c r="Q39" s="98">
        <f t="shared" si="4"/>
        <v>0</v>
      </c>
      <c r="R39" s="98">
        <f t="shared" si="4"/>
        <v>0</v>
      </c>
      <c r="S39" s="98">
        <f t="shared" si="4"/>
        <v>0</v>
      </c>
      <c r="T39" s="98">
        <f t="shared" si="4"/>
        <v>0</v>
      </c>
      <c r="U39" s="98">
        <f t="shared" si="4"/>
        <v>40</v>
      </c>
      <c r="V39" s="98">
        <f t="shared" si="4"/>
        <v>22</v>
      </c>
      <c r="W39" s="98">
        <f t="shared" si="4"/>
        <v>0</v>
      </c>
      <c r="X39" s="98">
        <f t="shared" si="4"/>
        <v>0</v>
      </c>
      <c r="Y39" s="98">
        <f t="shared" si="4"/>
        <v>0</v>
      </c>
      <c r="Z39" s="98">
        <f t="shared" si="4"/>
        <v>0</v>
      </c>
      <c r="AA39" s="98">
        <f t="shared" si="4"/>
        <v>0</v>
      </c>
      <c r="AB39" s="98">
        <f t="shared" si="4"/>
        <v>0</v>
      </c>
      <c r="AC39" s="98">
        <f t="shared" si="4"/>
        <v>0</v>
      </c>
      <c r="AD39" s="98">
        <f t="shared" si="4"/>
        <v>0</v>
      </c>
      <c r="AE39" s="98">
        <f t="shared" si="4"/>
        <v>0</v>
      </c>
      <c r="AF39" s="98">
        <f t="shared" si="4"/>
        <v>0</v>
      </c>
      <c r="AG39" s="98">
        <f t="shared" si="4"/>
        <v>0</v>
      </c>
      <c r="AH39" s="98">
        <f t="shared" si="4"/>
        <v>0</v>
      </c>
      <c r="AI39" s="98">
        <f t="shared" si="4"/>
        <v>0</v>
      </c>
      <c r="AJ39" s="98">
        <f t="shared" si="4"/>
        <v>0</v>
      </c>
      <c r="AK39" s="98">
        <f t="shared" si="4"/>
        <v>0</v>
      </c>
      <c r="AL39" s="98">
        <f t="shared" si="4"/>
        <v>0</v>
      </c>
      <c r="AM39" s="396">
        <f t="shared" si="4"/>
        <v>0</v>
      </c>
      <c r="AN39" s="281">
        <f t="shared" si="4"/>
        <v>62</v>
      </c>
      <c r="AO39" s="282">
        <f t="shared" si="4"/>
        <v>-518</v>
      </c>
      <c r="AP39" s="283">
        <f t="shared" si="3"/>
        <v>0.10689655172413794</v>
      </c>
      <c r="AQ39" s="284"/>
    </row>
    <row r="40" spans="1:43">
      <c r="A40" s="577">
        <v>8</v>
      </c>
      <c r="B40" s="590" t="s">
        <v>116</v>
      </c>
      <c r="C40" s="577" t="s">
        <v>14</v>
      </c>
      <c r="D40" s="4" t="s">
        <v>15</v>
      </c>
      <c r="E40" s="257">
        <v>0</v>
      </c>
      <c r="F40" s="258">
        <v>0</v>
      </c>
      <c r="G40" s="258">
        <v>0</v>
      </c>
      <c r="H40" s="258">
        <f t="shared" ref="H40:H46" si="5">E40+F40+G40</f>
        <v>0</v>
      </c>
      <c r="I40" s="390"/>
      <c r="J40" s="5"/>
      <c r="K40" s="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259"/>
      <c r="AN40" s="260">
        <f t="shared" si="1"/>
        <v>0</v>
      </c>
      <c r="AO40" s="261">
        <f t="shared" ref="AO40:AO46" si="6">AN40-H40</f>
        <v>0</v>
      </c>
      <c r="AP40" s="274" t="e">
        <f t="shared" ref="AP40:AP43" si="7">AN40/H40*100</f>
        <v>#DIV/0!</v>
      </c>
      <c r="AQ40" s="22"/>
    </row>
    <row r="41" spans="1:43" ht="13.5" thickBot="1">
      <c r="A41" s="573"/>
      <c r="B41" s="591"/>
      <c r="C41" s="573"/>
      <c r="D41" s="8" t="s">
        <v>16</v>
      </c>
      <c r="E41" s="251">
        <v>0</v>
      </c>
      <c r="F41" s="252">
        <v>0</v>
      </c>
      <c r="G41" s="252">
        <v>0</v>
      </c>
      <c r="H41" s="252">
        <f t="shared" si="5"/>
        <v>0</v>
      </c>
      <c r="I41" s="389"/>
      <c r="J41" s="9"/>
      <c r="K41" s="9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53"/>
      <c r="AN41" s="254">
        <f t="shared" si="1"/>
        <v>0</v>
      </c>
      <c r="AO41" s="255">
        <f t="shared" si="6"/>
        <v>0</v>
      </c>
      <c r="AP41" s="256" t="e">
        <f t="shared" si="7"/>
        <v>#DIV/0!</v>
      </c>
      <c r="AQ41" s="23"/>
    </row>
    <row r="42" spans="1:43">
      <c r="A42" s="571">
        <v>9</v>
      </c>
      <c r="B42" s="591"/>
      <c r="C42" s="571" t="s">
        <v>17</v>
      </c>
      <c r="D42" s="10" t="s">
        <v>18</v>
      </c>
      <c r="E42" s="270">
        <v>0</v>
      </c>
      <c r="F42" s="258">
        <v>0</v>
      </c>
      <c r="G42" s="258">
        <v>0</v>
      </c>
      <c r="H42" s="258">
        <f t="shared" si="5"/>
        <v>0</v>
      </c>
      <c r="I42" s="390"/>
      <c r="J42" s="5"/>
      <c r="K42" s="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259"/>
      <c r="AN42" s="260">
        <f t="shared" si="1"/>
        <v>0</v>
      </c>
      <c r="AO42" s="242">
        <f t="shared" si="6"/>
        <v>0</v>
      </c>
      <c r="AP42" s="262" t="e">
        <f t="shared" si="7"/>
        <v>#DIV/0!</v>
      </c>
      <c r="AQ42" s="77"/>
    </row>
    <row r="43" spans="1:43" ht="13.5" thickBot="1">
      <c r="A43" s="573"/>
      <c r="B43" s="592"/>
      <c r="C43" s="573"/>
      <c r="D43" s="8" t="s">
        <v>19</v>
      </c>
      <c r="E43" s="251">
        <v>10</v>
      </c>
      <c r="F43" s="252">
        <v>0</v>
      </c>
      <c r="G43" s="252">
        <v>0</v>
      </c>
      <c r="H43" s="252">
        <f t="shared" si="5"/>
        <v>10</v>
      </c>
      <c r="I43" s="389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79">
        <f t="shared" si="6"/>
        <v>-10</v>
      </c>
      <c r="AP43" s="269">
        <f t="shared" si="7"/>
        <v>0</v>
      </c>
      <c r="AQ43" s="63"/>
    </row>
    <row r="44" spans="1:43">
      <c r="A44" s="571">
        <v>10</v>
      </c>
      <c r="B44" s="590" t="s">
        <v>126</v>
      </c>
      <c r="C44" s="571" t="s">
        <v>35</v>
      </c>
      <c r="D44" s="10" t="s">
        <v>149</v>
      </c>
      <c r="E44" s="270">
        <v>0</v>
      </c>
      <c r="F44" s="271">
        <v>0</v>
      </c>
      <c r="G44" s="271">
        <v>0</v>
      </c>
      <c r="H44" s="271">
        <f t="shared" si="5"/>
        <v>0</v>
      </c>
      <c r="I44" s="395"/>
      <c r="J44" s="30"/>
      <c r="K44" s="3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272"/>
      <c r="AN44" s="273">
        <f t="shared" si="1"/>
        <v>0</v>
      </c>
      <c r="AO44" s="261">
        <f t="shared" si="6"/>
        <v>0</v>
      </c>
      <c r="AP44" s="274" t="e">
        <f t="shared" ref="AP44:AP46" si="8">AN44/H44</f>
        <v>#DIV/0!</v>
      </c>
      <c r="AQ44" s="22"/>
    </row>
    <row r="45" spans="1:43">
      <c r="A45" s="578"/>
      <c r="B45" s="591"/>
      <c r="C45" s="578"/>
      <c r="D45" s="53" t="s">
        <v>111</v>
      </c>
      <c r="E45" s="245">
        <v>0</v>
      </c>
      <c r="F45" s="246">
        <v>0</v>
      </c>
      <c r="G45" s="246">
        <v>0</v>
      </c>
      <c r="H45" s="246">
        <f t="shared" si="5"/>
        <v>0</v>
      </c>
      <c r="I45" s="388"/>
      <c r="J45" s="55"/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247"/>
      <c r="AN45" s="248">
        <f t="shared" si="1"/>
        <v>0</v>
      </c>
      <c r="AO45" s="249">
        <f t="shared" si="6"/>
        <v>0</v>
      </c>
      <c r="AP45" s="250" t="e">
        <f t="shared" si="8"/>
        <v>#DIV/0!</v>
      </c>
      <c r="AQ45" s="59"/>
    </row>
    <row r="46" spans="1:43" ht="13.5" thickBot="1">
      <c r="A46" s="573"/>
      <c r="B46" s="592"/>
      <c r="C46" s="573"/>
      <c r="D46" s="8" t="s">
        <v>40</v>
      </c>
      <c r="E46" s="251">
        <v>0</v>
      </c>
      <c r="F46" s="252">
        <v>0</v>
      </c>
      <c r="G46" s="252">
        <v>0</v>
      </c>
      <c r="H46" s="252">
        <f t="shared" si="5"/>
        <v>0</v>
      </c>
      <c r="I46" s="389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"/>
        <v>0</v>
      </c>
      <c r="AO46" s="255">
        <f t="shared" si="6"/>
        <v>0</v>
      </c>
      <c r="AP46" s="256" t="e">
        <f t="shared" si="8"/>
        <v>#DIV/0!</v>
      </c>
      <c r="AQ46" s="23"/>
    </row>
    <row r="47" spans="1:43" s="96" customFormat="1" ht="24" customHeight="1" thickBot="1">
      <c r="A47" s="574" t="s">
        <v>137</v>
      </c>
      <c r="B47" s="575"/>
      <c r="C47" s="575"/>
      <c r="D47" s="576"/>
      <c r="E47" s="285">
        <f>SUM(E40:E46)</f>
        <v>10</v>
      </c>
      <c r="F47" s="286">
        <f t="shared" ref="F47:AO47" si="9">SUM(F40:F46)</f>
        <v>0</v>
      </c>
      <c r="G47" s="286">
        <f t="shared" si="9"/>
        <v>0</v>
      </c>
      <c r="H47" s="286">
        <f t="shared" si="9"/>
        <v>10</v>
      </c>
      <c r="I47" s="235">
        <f t="shared" si="9"/>
        <v>0</v>
      </c>
      <c r="J47" s="235">
        <f t="shared" si="9"/>
        <v>0</v>
      </c>
      <c r="K47" s="235">
        <f t="shared" si="9"/>
        <v>0</v>
      </c>
      <c r="L47" s="235">
        <f t="shared" si="9"/>
        <v>0</v>
      </c>
      <c r="M47" s="235">
        <f t="shared" si="9"/>
        <v>0</v>
      </c>
      <c r="N47" s="235">
        <f t="shared" si="9"/>
        <v>0</v>
      </c>
      <c r="O47" s="235">
        <f t="shared" si="9"/>
        <v>0</v>
      </c>
      <c r="P47" s="235">
        <f t="shared" si="9"/>
        <v>0</v>
      </c>
      <c r="Q47" s="235">
        <f t="shared" si="9"/>
        <v>0</v>
      </c>
      <c r="R47" s="235">
        <f t="shared" si="9"/>
        <v>0</v>
      </c>
      <c r="S47" s="235">
        <f t="shared" si="9"/>
        <v>0</v>
      </c>
      <c r="T47" s="235">
        <f t="shared" si="9"/>
        <v>0</v>
      </c>
      <c r="U47" s="235">
        <f t="shared" si="9"/>
        <v>0</v>
      </c>
      <c r="V47" s="235">
        <f t="shared" si="9"/>
        <v>0</v>
      </c>
      <c r="W47" s="235">
        <f t="shared" si="9"/>
        <v>0</v>
      </c>
      <c r="X47" s="235">
        <f t="shared" si="9"/>
        <v>0</v>
      </c>
      <c r="Y47" s="235">
        <f t="shared" si="9"/>
        <v>0</v>
      </c>
      <c r="Z47" s="235">
        <f t="shared" si="9"/>
        <v>0</v>
      </c>
      <c r="AA47" s="235">
        <f t="shared" si="9"/>
        <v>0</v>
      </c>
      <c r="AB47" s="235">
        <f t="shared" si="9"/>
        <v>0</v>
      </c>
      <c r="AC47" s="235">
        <f t="shared" si="9"/>
        <v>0</v>
      </c>
      <c r="AD47" s="235">
        <f t="shared" si="9"/>
        <v>0</v>
      </c>
      <c r="AE47" s="235">
        <f t="shared" si="9"/>
        <v>0</v>
      </c>
      <c r="AF47" s="235">
        <f t="shared" si="9"/>
        <v>0</v>
      </c>
      <c r="AG47" s="235">
        <f t="shared" si="9"/>
        <v>0</v>
      </c>
      <c r="AH47" s="235">
        <f t="shared" si="9"/>
        <v>0</v>
      </c>
      <c r="AI47" s="235">
        <f t="shared" si="9"/>
        <v>0</v>
      </c>
      <c r="AJ47" s="235">
        <f t="shared" si="9"/>
        <v>0</v>
      </c>
      <c r="AK47" s="235">
        <f t="shared" si="9"/>
        <v>0</v>
      </c>
      <c r="AL47" s="235">
        <f t="shared" si="9"/>
        <v>0</v>
      </c>
      <c r="AM47" s="287">
        <f t="shared" si="9"/>
        <v>0</v>
      </c>
      <c r="AN47" s="288">
        <f t="shared" si="9"/>
        <v>0</v>
      </c>
      <c r="AO47" s="285">
        <f t="shared" si="9"/>
        <v>-10</v>
      </c>
      <c r="AP47" s="289">
        <f>AN47/H47</f>
        <v>0</v>
      </c>
      <c r="AQ47" s="290"/>
    </row>
    <row r="48" spans="1:43">
      <c r="A48" s="567">
        <v>11</v>
      </c>
      <c r="B48" s="590" t="s">
        <v>117</v>
      </c>
      <c r="C48" s="609" t="s">
        <v>30</v>
      </c>
      <c r="D48" s="10" t="s">
        <v>31</v>
      </c>
      <c r="E48" s="270">
        <v>0</v>
      </c>
      <c r="F48" s="271">
        <v>0</v>
      </c>
      <c r="G48" s="271">
        <v>0</v>
      </c>
      <c r="H48" s="271">
        <f t="shared" ref="H48:H66" si="10">E48+F48+G48</f>
        <v>0</v>
      </c>
      <c r="I48" s="395"/>
      <c r="J48" s="30"/>
      <c r="K48" s="3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272"/>
      <c r="AN48" s="273">
        <f t="shared" ref="AN48:AN190" si="11">SUM(I48:AM48)</f>
        <v>0</v>
      </c>
      <c r="AO48" s="261">
        <f t="shared" ref="AO48:AO165" si="12">AN48-H48</f>
        <v>0</v>
      </c>
      <c r="AP48" s="250" t="e">
        <f t="shared" ref="AP48:AP64" si="13">AN48/H48</f>
        <v>#DIV/0!</v>
      </c>
      <c r="AQ48" s="59"/>
    </row>
    <row r="49" spans="1:43" ht="13.5" thickBot="1">
      <c r="A49" s="565"/>
      <c r="B49" s="591"/>
      <c r="C49" s="610"/>
      <c r="D49" s="8" t="s">
        <v>32</v>
      </c>
      <c r="E49" s="251">
        <v>0</v>
      </c>
      <c r="F49" s="252">
        <v>2</v>
      </c>
      <c r="G49" s="252">
        <v>0</v>
      </c>
      <c r="H49" s="252">
        <f t="shared" si="10"/>
        <v>2</v>
      </c>
      <c r="I49" s="389"/>
      <c r="J49" s="9"/>
      <c r="K49" s="9">
        <v>2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253"/>
      <c r="AN49" s="254">
        <f t="shared" si="11"/>
        <v>2</v>
      </c>
      <c r="AO49" s="255">
        <f t="shared" si="12"/>
        <v>0</v>
      </c>
      <c r="AP49" s="256">
        <f t="shared" si="13"/>
        <v>1</v>
      </c>
      <c r="AQ49" s="23" t="s">
        <v>209</v>
      </c>
    </row>
    <row r="50" spans="1:43">
      <c r="A50" s="567">
        <v>12</v>
      </c>
      <c r="B50" s="591"/>
      <c r="C50" s="567" t="s">
        <v>38</v>
      </c>
      <c r="D50" s="4" t="s">
        <v>31</v>
      </c>
      <c r="E50" s="257">
        <v>0</v>
      </c>
      <c r="F50" s="258">
        <v>30</v>
      </c>
      <c r="G50" s="258">
        <v>0</v>
      </c>
      <c r="H50" s="258">
        <f t="shared" si="10"/>
        <v>30</v>
      </c>
      <c r="I50" s="390"/>
      <c r="J50" s="5"/>
      <c r="K50" s="5">
        <v>30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259"/>
      <c r="AN50" s="260">
        <f t="shared" si="11"/>
        <v>30</v>
      </c>
      <c r="AO50" s="242">
        <f t="shared" si="12"/>
        <v>0</v>
      </c>
      <c r="AP50" s="262">
        <f t="shared" si="13"/>
        <v>1</v>
      </c>
      <c r="AQ50" s="77" t="s">
        <v>210</v>
      </c>
    </row>
    <row r="51" spans="1:43" ht="13.5" thickBot="1">
      <c r="A51" s="565"/>
      <c r="B51" s="591"/>
      <c r="C51" s="565"/>
      <c r="D51" s="8" t="s">
        <v>32</v>
      </c>
      <c r="E51" s="251">
        <v>0</v>
      </c>
      <c r="F51" s="252">
        <v>30</v>
      </c>
      <c r="G51" s="252">
        <v>0</v>
      </c>
      <c r="H51" s="252">
        <f t="shared" si="10"/>
        <v>30</v>
      </c>
      <c r="I51" s="389"/>
      <c r="J51" s="9"/>
      <c r="K51" s="9">
        <v>19</v>
      </c>
      <c r="L51" s="13"/>
      <c r="M51" s="13"/>
      <c r="N51" s="13">
        <v>11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253"/>
      <c r="AN51" s="254">
        <f t="shared" si="11"/>
        <v>30</v>
      </c>
      <c r="AO51" s="255">
        <f t="shared" si="12"/>
        <v>0</v>
      </c>
      <c r="AP51" s="269">
        <f t="shared" si="13"/>
        <v>1</v>
      </c>
      <c r="AQ51" s="77" t="s">
        <v>210</v>
      </c>
    </row>
    <row r="52" spans="1:43" ht="13.5" thickBot="1">
      <c r="A52" s="393"/>
      <c r="B52" s="591"/>
      <c r="C52" s="567" t="s">
        <v>81</v>
      </c>
      <c r="D52" s="4" t="s">
        <v>31</v>
      </c>
      <c r="E52" s="257">
        <v>0</v>
      </c>
      <c r="F52" s="258">
        <v>25</v>
      </c>
      <c r="G52" s="258">
        <v>0</v>
      </c>
      <c r="H52" s="258">
        <f t="shared" si="10"/>
        <v>25</v>
      </c>
      <c r="I52" s="390"/>
      <c r="J52" s="5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259"/>
      <c r="AN52" s="273">
        <f t="shared" si="11"/>
        <v>0</v>
      </c>
      <c r="AO52" s="291">
        <f t="shared" si="12"/>
        <v>-25</v>
      </c>
      <c r="AP52" s="274">
        <f t="shared" si="13"/>
        <v>0</v>
      </c>
      <c r="AQ52" s="22" t="s">
        <v>210</v>
      </c>
    </row>
    <row r="53" spans="1:43" ht="13.5" thickBot="1">
      <c r="A53" s="386"/>
      <c r="B53" s="591"/>
      <c r="C53" s="565"/>
      <c r="D53" s="8" t="s">
        <v>32</v>
      </c>
      <c r="E53" s="251">
        <v>0</v>
      </c>
      <c r="F53" s="252">
        <v>25</v>
      </c>
      <c r="G53" s="252">
        <v>0</v>
      </c>
      <c r="H53" s="252">
        <f t="shared" si="10"/>
        <v>25</v>
      </c>
      <c r="I53" s="389"/>
      <c r="J53" s="9"/>
      <c r="K53" s="9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253"/>
      <c r="AN53" s="254">
        <f t="shared" si="11"/>
        <v>0</v>
      </c>
      <c r="AO53" s="255">
        <f t="shared" si="12"/>
        <v>-25</v>
      </c>
      <c r="AP53" s="256">
        <f t="shared" si="13"/>
        <v>0</v>
      </c>
      <c r="AQ53" s="22" t="s">
        <v>210</v>
      </c>
    </row>
    <row r="54" spans="1:43">
      <c r="A54" s="411"/>
      <c r="B54" s="591"/>
      <c r="C54" s="567" t="s">
        <v>208</v>
      </c>
      <c r="D54" s="4" t="s">
        <v>31</v>
      </c>
      <c r="E54" s="270">
        <v>0</v>
      </c>
      <c r="F54" s="271">
        <v>0</v>
      </c>
      <c r="G54" s="271">
        <v>0</v>
      </c>
      <c r="H54" s="271">
        <f t="shared" si="10"/>
        <v>0</v>
      </c>
      <c r="I54" s="412"/>
      <c r="J54" s="30"/>
      <c r="K54" s="3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272"/>
      <c r="AN54" s="273">
        <f t="shared" ref="AN54:AN55" si="14">SUM(I54:AM54)</f>
        <v>0</v>
      </c>
      <c r="AO54" s="261">
        <f t="shared" ref="AO54:AO55" si="15">AN54-H54</f>
        <v>0</v>
      </c>
      <c r="AP54" s="274" t="e">
        <f t="shared" ref="AP54:AP55" si="16">AN54/H54</f>
        <v>#DIV/0!</v>
      </c>
      <c r="AQ54" s="22"/>
    </row>
    <row r="55" spans="1:43" ht="13.5" thickBot="1">
      <c r="A55" s="411"/>
      <c r="B55" s="591"/>
      <c r="C55" s="565"/>
      <c r="D55" s="8" t="s">
        <v>32</v>
      </c>
      <c r="E55" s="315">
        <v>0</v>
      </c>
      <c r="F55" s="316">
        <v>0</v>
      </c>
      <c r="G55" s="316">
        <v>40</v>
      </c>
      <c r="H55" s="316">
        <f t="shared" si="10"/>
        <v>40</v>
      </c>
      <c r="I55" s="410"/>
      <c r="J55" s="413"/>
      <c r="K55" s="413"/>
      <c r="L55" s="414"/>
      <c r="M55" s="414"/>
      <c r="N55" s="414"/>
      <c r="O55" s="414"/>
      <c r="P55" s="414"/>
      <c r="Q55" s="414"/>
      <c r="R55" s="414">
        <v>40</v>
      </c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4"/>
      <c r="AD55" s="414"/>
      <c r="AE55" s="414"/>
      <c r="AF55" s="414"/>
      <c r="AG55" s="414"/>
      <c r="AH55" s="414"/>
      <c r="AI55" s="414"/>
      <c r="AJ55" s="414"/>
      <c r="AK55" s="414"/>
      <c r="AL55" s="414"/>
      <c r="AM55" s="415"/>
      <c r="AN55" s="318">
        <f t="shared" si="14"/>
        <v>40</v>
      </c>
      <c r="AO55" s="255">
        <f t="shared" si="15"/>
        <v>0</v>
      </c>
      <c r="AP55" s="256">
        <f t="shared" si="16"/>
        <v>1</v>
      </c>
      <c r="AQ55" s="23"/>
    </row>
    <row r="56" spans="1:43">
      <c r="A56" s="393"/>
      <c r="B56" s="591"/>
      <c r="C56" s="566" t="s">
        <v>82</v>
      </c>
      <c r="D56" s="10" t="s">
        <v>31</v>
      </c>
      <c r="E56" s="270">
        <v>50</v>
      </c>
      <c r="F56" s="271">
        <v>2</v>
      </c>
      <c r="G56" s="271">
        <v>0</v>
      </c>
      <c r="H56" s="271">
        <f t="shared" si="10"/>
        <v>52</v>
      </c>
      <c r="I56" s="395"/>
      <c r="J56" s="30"/>
      <c r="K56" s="3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272"/>
      <c r="AN56" s="273">
        <f t="shared" si="11"/>
        <v>0</v>
      </c>
      <c r="AO56" s="291">
        <f t="shared" si="12"/>
        <v>-52</v>
      </c>
      <c r="AP56" s="262">
        <f t="shared" si="13"/>
        <v>0</v>
      </c>
      <c r="AQ56" s="77"/>
    </row>
    <row r="57" spans="1:43" ht="13.5" thickBot="1">
      <c r="A57" s="393"/>
      <c r="B57" s="591"/>
      <c r="C57" s="565"/>
      <c r="D57" s="8" t="s">
        <v>32</v>
      </c>
      <c r="E57" s="251">
        <v>50</v>
      </c>
      <c r="F57" s="252">
        <v>0</v>
      </c>
      <c r="G57" s="252">
        <v>0</v>
      </c>
      <c r="H57" s="252">
        <f t="shared" si="10"/>
        <v>50</v>
      </c>
      <c r="I57" s="389"/>
      <c r="J57" s="9"/>
      <c r="K57" s="9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253"/>
      <c r="AN57" s="254">
        <f t="shared" si="11"/>
        <v>0</v>
      </c>
      <c r="AO57" s="279">
        <f t="shared" si="12"/>
        <v>-50</v>
      </c>
      <c r="AP57" s="269">
        <f t="shared" si="13"/>
        <v>0</v>
      </c>
      <c r="AQ57" s="63"/>
    </row>
    <row r="58" spans="1:43" ht="12.75" customHeight="1">
      <c r="A58" s="138"/>
      <c r="B58" s="591"/>
      <c r="C58" s="571" t="s">
        <v>100</v>
      </c>
      <c r="D58" s="4" t="s">
        <v>2</v>
      </c>
      <c r="E58" s="257">
        <v>50</v>
      </c>
      <c r="F58" s="258">
        <v>6</v>
      </c>
      <c r="G58" s="258">
        <v>0</v>
      </c>
      <c r="H58" s="258">
        <f t="shared" si="10"/>
        <v>56</v>
      </c>
      <c r="I58" s="390"/>
      <c r="J58" s="5"/>
      <c r="K58" s="5">
        <v>6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259"/>
      <c r="AN58" s="260">
        <f t="shared" si="11"/>
        <v>6</v>
      </c>
      <c r="AO58" s="261">
        <f t="shared" si="12"/>
        <v>-50</v>
      </c>
      <c r="AP58" s="274">
        <f t="shared" si="13"/>
        <v>0.10714285714285714</v>
      </c>
      <c r="AQ58" s="22" t="s">
        <v>211</v>
      </c>
    </row>
    <row r="59" spans="1:43" ht="12.75" customHeight="1">
      <c r="A59" s="139"/>
      <c r="B59" s="591"/>
      <c r="C59" s="578"/>
      <c r="D59" s="53" t="s">
        <v>43</v>
      </c>
      <c r="E59" s="245">
        <v>50</v>
      </c>
      <c r="F59" s="246">
        <v>0</v>
      </c>
      <c r="G59" s="246">
        <v>0</v>
      </c>
      <c r="H59" s="246">
        <f t="shared" si="10"/>
        <v>50</v>
      </c>
      <c r="I59" s="388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-50</v>
      </c>
      <c r="AP59" s="250">
        <f t="shared" si="13"/>
        <v>0</v>
      </c>
      <c r="AQ59" s="59"/>
    </row>
    <row r="60" spans="1:43" ht="12.75" customHeight="1">
      <c r="A60" s="139"/>
      <c r="B60" s="591"/>
      <c r="C60" s="578"/>
      <c r="D60" s="53" t="s">
        <v>46</v>
      </c>
      <c r="E60" s="245">
        <v>50</v>
      </c>
      <c r="F60" s="246">
        <v>0</v>
      </c>
      <c r="G60" s="246">
        <v>0</v>
      </c>
      <c r="H60" s="246">
        <f t="shared" si="10"/>
        <v>50</v>
      </c>
      <c r="I60" s="388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-50</v>
      </c>
      <c r="AP60" s="250">
        <f t="shared" si="13"/>
        <v>0</v>
      </c>
      <c r="AQ60" s="59"/>
    </row>
    <row r="61" spans="1:43" ht="12.75" customHeight="1">
      <c r="A61" s="139"/>
      <c r="B61" s="591"/>
      <c r="C61" s="578"/>
      <c r="D61" s="53" t="s">
        <v>44</v>
      </c>
      <c r="E61" s="245">
        <v>50</v>
      </c>
      <c r="F61" s="246">
        <v>0</v>
      </c>
      <c r="G61" s="246">
        <v>0</v>
      </c>
      <c r="H61" s="246">
        <f t="shared" si="10"/>
        <v>50</v>
      </c>
      <c r="I61" s="388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0</v>
      </c>
      <c r="AO61" s="249">
        <f t="shared" si="12"/>
        <v>-50</v>
      </c>
      <c r="AP61" s="250">
        <f t="shared" si="13"/>
        <v>0</v>
      </c>
      <c r="AQ61" s="59"/>
    </row>
    <row r="62" spans="1:43" ht="12.75" customHeight="1">
      <c r="A62" s="139"/>
      <c r="B62" s="591"/>
      <c r="C62" s="578"/>
      <c r="D62" s="53" t="s">
        <v>1</v>
      </c>
      <c r="E62" s="245">
        <v>0</v>
      </c>
      <c r="F62" s="246">
        <v>4</v>
      </c>
      <c r="G62" s="246">
        <v>0</v>
      </c>
      <c r="H62" s="246">
        <f t="shared" si="10"/>
        <v>4</v>
      </c>
      <c r="I62" s="388"/>
      <c r="J62" s="55"/>
      <c r="K62" s="55">
        <v>4</v>
      </c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247"/>
      <c r="AN62" s="248">
        <f t="shared" si="11"/>
        <v>4</v>
      </c>
      <c r="AO62" s="249">
        <f t="shared" si="12"/>
        <v>0</v>
      </c>
      <c r="AP62" s="250">
        <f t="shared" si="13"/>
        <v>1</v>
      </c>
      <c r="AQ62" s="59" t="s">
        <v>211</v>
      </c>
    </row>
    <row r="63" spans="1:43" ht="12.75" customHeight="1">
      <c r="A63" s="139"/>
      <c r="B63" s="591"/>
      <c r="C63" s="578"/>
      <c r="D63" s="53" t="s">
        <v>186</v>
      </c>
      <c r="E63" s="245">
        <v>50</v>
      </c>
      <c r="F63" s="246">
        <v>0</v>
      </c>
      <c r="G63" s="246">
        <v>0</v>
      </c>
      <c r="H63" s="246">
        <f t="shared" si="10"/>
        <v>50</v>
      </c>
      <c r="I63" s="388"/>
      <c r="J63" s="55"/>
      <c r="K63" s="55">
        <v>9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247"/>
      <c r="AN63" s="248">
        <f t="shared" si="11"/>
        <v>9</v>
      </c>
      <c r="AO63" s="249">
        <f t="shared" si="12"/>
        <v>-41</v>
      </c>
      <c r="AP63" s="250">
        <f t="shared" si="13"/>
        <v>0.18</v>
      </c>
      <c r="AQ63" s="59"/>
    </row>
    <row r="64" spans="1:43" ht="12.75" customHeight="1">
      <c r="A64" s="139"/>
      <c r="B64" s="591"/>
      <c r="C64" s="578"/>
      <c r="D64" s="53" t="s">
        <v>101</v>
      </c>
      <c r="E64" s="245">
        <v>50</v>
      </c>
      <c r="F64" s="246">
        <v>2</v>
      </c>
      <c r="G64" s="246">
        <v>0</v>
      </c>
      <c r="H64" s="246">
        <f t="shared" si="10"/>
        <v>52</v>
      </c>
      <c r="I64" s="388"/>
      <c r="J64" s="55"/>
      <c r="K64" s="55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247"/>
      <c r="AN64" s="248">
        <f t="shared" si="11"/>
        <v>0</v>
      </c>
      <c r="AO64" s="249">
        <f t="shared" si="12"/>
        <v>-52</v>
      </c>
      <c r="AP64" s="250">
        <f t="shared" si="13"/>
        <v>0</v>
      </c>
      <c r="AQ64" s="59" t="s">
        <v>212</v>
      </c>
    </row>
    <row r="65" spans="1:43" ht="12.75" customHeight="1" thickBot="1">
      <c r="A65" s="140"/>
      <c r="B65" s="592"/>
      <c r="C65" s="573"/>
      <c r="D65" s="8" t="s">
        <v>32</v>
      </c>
      <c r="E65" s="251">
        <v>50</v>
      </c>
      <c r="F65" s="252">
        <v>0</v>
      </c>
      <c r="G65" s="252">
        <v>0</v>
      </c>
      <c r="H65" s="252">
        <f t="shared" si="10"/>
        <v>50</v>
      </c>
      <c r="I65" s="389"/>
      <c r="J65" s="9"/>
      <c r="K65" s="9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253"/>
      <c r="AN65" s="254">
        <f t="shared" si="11"/>
        <v>0</v>
      </c>
      <c r="AO65" s="255">
        <f t="shared" si="12"/>
        <v>-50</v>
      </c>
      <c r="AP65" s="256">
        <f>AN65/H65</f>
        <v>0</v>
      </c>
      <c r="AQ65" s="23"/>
    </row>
    <row r="66" spans="1:43" ht="12.75" customHeight="1" thickBot="1">
      <c r="A66" s="377"/>
      <c r="B66" s="400"/>
      <c r="C66" s="79" t="s">
        <v>206</v>
      </c>
      <c r="D66" s="401" t="s">
        <v>207</v>
      </c>
      <c r="E66" s="321">
        <v>300</v>
      </c>
      <c r="F66" s="322">
        <v>0</v>
      </c>
      <c r="G66" s="322">
        <v>0</v>
      </c>
      <c r="H66" s="322">
        <f t="shared" si="10"/>
        <v>300</v>
      </c>
      <c r="I66" s="397"/>
      <c r="J66" s="402"/>
      <c r="K66" s="402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>
        <v>36</v>
      </c>
      <c r="Z66" s="403"/>
      <c r="AA66" s="403"/>
      <c r="AB66" s="403">
        <v>64</v>
      </c>
      <c r="AC66" s="403"/>
      <c r="AD66" s="403"/>
      <c r="AE66" s="403">
        <v>40</v>
      </c>
      <c r="AF66" s="403"/>
      <c r="AG66" s="403"/>
      <c r="AH66" s="403"/>
      <c r="AI66" s="403">
        <v>60</v>
      </c>
      <c r="AJ66" s="403"/>
      <c r="AK66" s="403">
        <v>100</v>
      </c>
      <c r="AL66" s="403"/>
      <c r="AM66" s="404"/>
      <c r="AN66" s="324">
        <f t="shared" ref="AN66" si="17">SUM(I66:AM66)</f>
        <v>300</v>
      </c>
      <c r="AO66" s="325">
        <f t="shared" ref="AO66" si="18">AN66-H66</f>
        <v>0</v>
      </c>
      <c r="AP66" s="256">
        <f>AN66/H66</f>
        <v>1</v>
      </c>
      <c r="AQ66" s="82"/>
    </row>
    <row r="67" spans="1:43" s="297" customFormat="1" ht="24" customHeight="1" thickBot="1">
      <c r="A67" s="574" t="s">
        <v>121</v>
      </c>
      <c r="B67" s="575"/>
      <c r="C67" s="575"/>
      <c r="D67" s="576"/>
      <c r="E67" s="292">
        <f>SUM(E48:E66)</f>
        <v>750</v>
      </c>
      <c r="F67" s="292">
        <f t="shared" ref="F67:AN67" si="19">SUM(F48:F66)</f>
        <v>126</v>
      </c>
      <c r="G67" s="292">
        <f t="shared" si="19"/>
        <v>40</v>
      </c>
      <c r="H67" s="292">
        <f t="shared" si="19"/>
        <v>916</v>
      </c>
      <c r="I67" s="292">
        <f t="shared" si="19"/>
        <v>0</v>
      </c>
      <c r="J67" s="292">
        <f t="shared" si="19"/>
        <v>0</v>
      </c>
      <c r="K67" s="292">
        <f t="shared" si="19"/>
        <v>70</v>
      </c>
      <c r="L67" s="292">
        <f t="shared" si="19"/>
        <v>0</v>
      </c>
      <c r="M67" s="292">
        <f t="shared" si="19"/>
        <v>0</v>
      </c>
      <c r="N67" s="292">
        <f t="shared" si="19"/>
        <v>11</v>
      </c>
      <c r="O67" s="292">
        <f t="shared" si="19"/>
        <v>0</v>
      </c>
      <c r="P67" s="292">
        <f t="shared" si="19"/>
        <v>0</v>
      </c>
      <c r="Q67" s="292">
        <f t="shared" si="19"/>
        <v>0</v>
      </c>
      <c r="R67" s="292">
        <f t="shared" si="19"/>
        <v>40</v>
      </c>
      <c r="S67" s="292">
        <f t="shared" si="19"/>
        <v>0</v>
      </c>
      <c r="T67" s="292">
        <f t="shared" si="19"/>
        <v>0</v>
      </c>
      <c r="U67" s="292">
        <f t="shared" si="19"/>
        <v>0</v>
      </c>
      <c r="V67" s="292">
        <f t="shared" si="19"/>
        <v>0</v>
      </c>
      <c r="W67" s="292">
        <f t="shared" si="19"/>
        <v>0</v>
      </c>
      <c r="X67" s="292">
        <f t="shared" si="19"/>
        <v>0</v>
      </c>
      <c r="Y67" s="292">
        <f t="shared" si="19"/>
        <v>36</v>
      </c>
      <c r="Z67" s="292">
        <f t="shared" si="19"/>
        <v>0</v>
      </c>
      <c r="AA67" s="292">
        <f t="shared" si="19"/>
        <v>0</v>
      </c>
      <c r="AB67" s="292">
        <f t="shared" si="19"/>
        <v>64</v>
      </c>
      <c r="AC67" s="292">
        <f t="shared" si="19"/>
        <v>0</v>
      </c>
      <c r="AD67" s="292">
        <f t="shared" si="19"/>
        <v>0</v>
      </c>
      <c r="AE67" s="292">
        <f t="shared" si="19"/>
        <v>40</v>
      </c>
      <c r="AF67" s="292">
        <f t="shared" si="19"/>
        <v>0</v>
      </c>
      <c r="AG67" s="292">
        <f t="shared" si="19"/>
        <v>0</v>
      </c>
      <c r="AH67" s="292">
        <f t="shared" si="19"/>
        <v>0</v>
      </c>
      <c r="AI67" s="292">
        <f t="shared" si="19"/>
        <v>60</v>
      </c>
      <c r="AJ67" s="292">
        <f t="shared" si="19"/>
        <v>0</v>
      </c>
      <c r="AK67" s="292">
        <f t="shared" si="19"/>
        <v>100</v>
      </c>
      <c r="AL67" s="292">
        <f t="shared" si="19"/>
        <v>0</v>
      </c>
      <c r="AM67" s="292">
        <f t="shared" si="19"/>
        <v>0</v>
      </c>
      <c r="AN67" s="292">
        <f t="shared" si="19"/>
        <v>421</v>
      </c>
      <c r="AO67" s="292">
        <f>SUM(AO48:AO66)</f>
        <v>-495</v>
      </c>
      <c r="AP67" s="295">
        <f>AN67/H67</f>
        <v>0.45960698689956331</v>
      </c>
      <c r="AQ67" s="296"/>
    </row>
    <row r="68" spans="1:43" ht="12.75" customHeight="1">
      <c r="A68" s="567">
        <v>13</v>
      </c>
      <c r="B68" s="590" t="s">
        <v>118</v>
      </c>
      <c r="C68" s="567" t="s">
        <v>49</v>
      </c>
      <c r="D68" s="10" t="s">
        <v>2</v>
      </c>
      <c r="E68" s="270">
        <v>0</v>
      </c>
      <c r="F68" s="271">
        <v>400</v>
      </c>
      <c r="G68" s="271">
        <v>0</v>
      </c>
      <c r="H68" s="271">
        <f t="shared" ref="H68:H87" si="20">E68+F68+G68</f>
        <v>400</v>
      </c>
      <c r="I68" s="395"/>
      <c r="J68" s="30"/>
      <c r="K68" s="30">
        <v>93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272"/>
      <c r="AN68" s="273">
        <f t="shared" si="11"/>
        <v>93</v>
      </c>
      <c r="AO68" s="261">
        <f t="shared" si="12"/>
        <v>-307</v>
      </c>
      <c r="AP68" s="274">
        <f t="shared" ref="AP68:AP87" si="21">AN68/H68</f>
        <v>0.23250000000000001</v>
      </c>
      <c r="AQ68" s="22" t="s">
        <v>209</v>
      </c>
    </row>
    <row r="69" spans="1:43" ht="12.75" customHeight="1">
      <c r="A69" s="566"/>
      <c r="B69" s="591"/>
      <c r="C69" s="566"/>
      <c r="D69" s="53" t="s">
        <v>43</v>
      </c>
      <c r="E69" s="245">
        <v>0</v>
      </c>
      <c r="F69" s="246">
        <v>207</v>
      </c>
      <c r="G69" s="246">
        <v>0</v>
      </c>
      <c r="H69" s="246">
        <f t="shared" si="20"/>
        <v>207</v>
      </c>
      <c r="I69" s="388"/>
      <c r="J69" s="55"/>
      <c r="K69" s="55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247"/>
      <c r="AN69" s="248">
        <f t="shared" si="11"/>
        <v>0</v>
      </c>
      <c r="AO69" s="249">
        <f t="shared" si="12"/>
        <v>-207</v>
      </c>
      <c r="AP69" s="250">
        <f t="shared" si="21"/>
        <v>0</v>
      </c>
      <c r="AQ69" s="59"/>
    </row>
    <row r="70" spans="1:43" ht="12.75" customHeight="1">
      <c r="A70" s="566"/>
      <c r="B70" s="591"/>
      <c r="C70" s="566"/>
      <c r="D70" s="53" t="s">
        <v>46</v>
      </c>
      <c r="E70" s="245">
        <v>0</v>
      </c>
      <c r="F70" s="246">
        <v>300</v>
      </c>
      <c r="G70" s="246">
        <v>0</v>
      </c>
      <c r="H70" s="246">
        <f t="shared" si="20"/>
        <v>300</v>
      </c>
      <c r="I70" s="388"/>
      <c r="J70" s="55"/>
      <c r="K70" s="55">
        <v>48</v>
      </c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247"/>
      <c r="AN70" s="248">
        <f t="shared" si="11"/>
        <v>48</v>
      </c>
      <c r="AO70" s="249">
        <f t="shared" si="12"/>
        <v>-252</v>
      </c>
      <c r="AP70" s="250">
        <f t="shared" si="21"/>
        <v>0.16</v>
      </c>
      <c r="AQ70" s="59"/>
    </row>
    <row r="71" spans="1:43" ht="12.75" customHeight="1">
      <c r="A71" s="566"/>
      <c r="B71" s="591"/>
      <c r="C71" s="566"/>
      <c r="D71" s="53" t="s">
        <v>44</v>
      </c>
      <c r="E71" s="245">
        <v>0</v>
      </c>
      <c r="F71" s="246">
        <v>100</v>
      </c>
      <c r="G71" s="246">
        <v>0</v>
      </c>
      <c r="H71" s="246">
        <f t="shared" si="20"/>
        <v>100</v>
      </c>
      <c r="I71" s="388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-100</v>
      </c>
      <c r="AP71" s="250">
        <f t="shared" si="21"/>
        <v>0</v>
      </c>
      <c r="AQ71" s="59"/>
    </row>
    <row r="72" spans="1:43" ht="12.75" customHeight="1" thickBot="1">
      <c r="A72" s="565"/>
      <c r="B72" s="591"/>
      <c r="C72" s="565"/>
      <c r="D72" s="8" t="s">
        <v>1</v>
      </c>
      <c r="E72" s="251">
        <v>0</v>
      </c>
      <c r="F72" s="252">
        <v>300</v>
      </c>
      <c r="G72" s="252">
        <v>0</v>
      </c>
      <c r="H72" s="252">
        <f t="shared" si="20"/>
        <v>300</v>
      </c>
      <c r="I72" s="389"/>
      <c r="J72" s="9"/>
      <c r="K72" s="9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253"/>
      <c r="AN72" s="254">
        <f t="shared" si="11"/>
        <v>0</v>
      </c>
      <c r="AO72" s="255">
        <f t="shared" si="12"/>
        <v>-300</v>
      </c>
      <c r="AP72" s="256">
        <f t="shared" si="21"/>
        <v>0</v>
      </c>
      <c r="AQ72" s="23"/>
    </row>
    <row r="73" spans="1:43" ht="12.75" customHeight="1">
      <c r="A73" s="567">
        <v>14</v>
      </c>
      <c r="B73" s="591"/>
      <c r="C73" s="579" t="s">
        <v>48</v>
      </c>
      <c r="D73" s="10" t="s">
        <v>2</v>
      </c>
      <c r="E73" s="257">
        <v>0</v>
      </c>
      <c r="F73" s="258">
        <v>0</v>
      </c>
      <c r="G73" s="258">
        <v>0</v>
      </c>
      <c r="H73" s="258">
        <f t="shared" si="20"/>
        <v>0</v>
      </c>
      <c r="I73" s="390"/>
      <c r="J73" s="5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259"/>
      <c r="AN73" s="260">
        <f t="shared" si="11"/>
        <v>0</v>
      </c>
      <c r="AO73" s="242">
        <f t="shared" si="12"/>
        <v>0</v>
      </c>
      <c r="AP73" s="262" t="e">
        <f t="shared" si="21"/>
        <v>#DIV/0!</v>
      </c>
      <c r="AQ73" s="77"/>
    </row>
    <row r="74" spans="1:43" ht="12.75" customHeight="1">
      <c r="A74" s="566"/>
      <c r="B74" s="591"/>
      <c r="C74" s="580"/>
      <c r="D74" s="53" t="s">
        <v>43</v>
      </c>
      <c r="E74" s="245">
        <v>0</v>
      </c>
      <c r="F74" s="246">
        <v>0</v>
      </c>
      <c r="G74" s="246">
        <v>0</v>
      </c>
      <c r="H74" s="246">
        <f t="shared" si="20"/>
        <v>0</v>
      </c>
      <c r="I74" s="388"/>
      <c r="J74" s="55"/>
      <c r="K74" s="55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247"/>
      <c r="AN74" s="248">
        <f t="shared" si="11"/>
        <v>0</v>
      </c>
      <c r="AO74" s="249">
        <f t="shared" si="12"/>
        <v>0</v>
      </c>
      <c r="AP74" s="250" t="e">
        <f t="shared" si="21"/>
        <v>#DIV/0!</v>
      </c>
      <c r="AQ74" s="59"/>
    </row>
    <row r="75" spans="1:43" ht="12.75" customHeight="1">
      <c r="A75" s="566"/>
      <c r="B75" s="591"/>
      <c r="C75" s="580"/>
      <c r="D75" s="53" t="s">
        <v>46</v>
      </c>
      <c r="E75" s="245">
        <v>0</v>
      </c>
      <c r="F75" s="246">
        <v>0</v>
      </c>
      <c r="G75" s="246">
        <v>0</v>
      </c>
      <c r="H75" s="246">
        <f t="shared" si="20"/>
        <v>0</v>
      </c>
      <c r="I75" s="388"/>
      <c r="J75" s="55"/>
      <c r="K75" s="55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247"/>
      <c r="AN75" s="248">
        <f t="shared" si="11"/>
        <v>0</v>
      </c>
      <c r="AO75" s="249">
        <f t="shared" si="12"/>
        <v>0</v>
      </c>
      <c r="AP75" s="250" t="e">
        <f t="shared" si="21"/>
        <v>#DIV/0!</v>
      </c>
      <c r="AQ75" s="59"/>
    </row>
    <row r="76" spans="1:43" ht="12.75" customHeight="1">
      <c r="A76" s="566"/>
      <c r="B76" s="591"/>
      <c r="C76" s="580"/>
      <c r="D76" s="53" t="s">
        <v>44</v>
      </c>
      <c r="E76" s="245">
        <v>0</v>
      </c>
      <c r="F76" s="246">
        <v>0</v>
      </c>
      <c r="G76" s="246">
        <v>0</v>
      </c>
      <c r="H76" s="246">
        <f t="shared" si="20"/>
        <v>0</v>
      </c>
      <c r="I76" s="388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21"/>
        <v>#DIV/0!</v>
      </c>
      <c r="AQ76" s="59"/>
    </row>
    <row r="77" spans="1:43" ht="12.75" customHeight="1" thickBot="1">
      <c r="A77" s="565"/>
      <c r="B77" s="591"/>
      <c r="C77" s="581"/>
      <c r="D77" s="8" t="s">
        <v>1</v>
      </c>
      <c r="E77" s="251">
        <v>0</v>
      </c>
      <c r="F77" s="252">
        <v>0</v>
      </c>
      <c r="G77" s="252">
        <v>0</v>
      </c>
      <c r="H77" s="252">
        <f t="shared" si="20"/>
        <v>0</v>
      </c>
      <c r="I77" s="389"/>
      <c r="J77" s="9"/>
      <c r="K77" s="9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253"/>
      <c r="AN77" s="254">
        <f t="shared" si="11"/>
        <v>0</v>
      </c>
      <c r="AO77" s="279">
        <f t="shared" si="12"/>
        <v>0</v>
      </c>
      <c r="AP77" s="269" t="e">
        <f t="shared" si="21"/>
        <v>#DIV/0!</v>
      </c>
      <c r="AQ77" s="63"/>
    </row>
    <row r="78" spans="1:43" ht="12.75" customHeight="1">
      <c r="A78" s="567">
        <v>15</v>
      </c>
      <c r="B78" s="591"/>
      <c r="C78" s="567" t="s">
        <v>52</v>
      </c>
      <c r="D78" s="10" t="s">
        <v>2</v>
      </c>
      <c r="E78" s="270">
        <v>0</v>
      </c>
      <c r="F78" s="271">
        <v>0</v>
      </c>
      <c r="G78" s="271">
        <v>0</v>
      </c>
      <c r="H78" s="271">
        <f t="shared" si="20"/>
        <v>0</v>
      </c>
      <c r="I78" s="395"/>
      <c r="J78" s="30"/>
      <c r="K78" s="3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272"/>
      <c r="AN78" s="273">
        <f t="shared" si="11"/>
        <v>0</v>
      </c>
      <c r="AO78" s="261">
        <f t="shared" si="12"/>
        <v>0</v>
      </c>
      <c r="AP78" s="274" t="e">
        <f t="shared" si="21"/>
        <v>#DIV/0!</v>
      </c>
      <c r="AQ78" s="22"/>
    </row>
    <row r="79" spans="1:43" ht="12.75" customHeight="1">
      <c r="A79" s="566"/>
      <c r="B79" s="591"/>
      <c r="C79" s="566"/>
      <c r="D79" s="53" t="s">
        <v>43</v>
      </c>
      <c r="E79" s="245">
        <v>0</v>
      </c>
      <c r="F79" s="246">
        <v>0</v>
      </c>
      <c r="G79" s="246">
        <v>0</v>
      </c>
      <c r="H79" s="246">
        <f t="shared" si="20"/>
        <v>0</v>
      </c>
      <c r="I79" s="388"/>
      <c r="J79" s="55"/>
      <c r="K79" s="55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247"/>
      <c r="AN79" s="248">
        <f t="shared" si="11"/>
        <v>0</v>
      </c>
      <c r="AO79" s="249">
        <f t="shared" si="12"/>
        <v>0</v>
      </c>
      <c r="AP79" s="250" t="e">
        <f t="shared" si="21"/>
        <v>#DIV/0!</v>
      </c>
      <c r="AQ79" s="59"/>
    </row>
    <row r="80" spans="1:43" ht="12.75" customHeight="1">
      <c r="A80" s="566"/>
      <c r="B80" s="591"/>
      <c r="C80" s="566"/>
      <c r="D80" s="53" t="s">
        <v>46</v>
      </c>
      <c r="E80" s="245">
        <v>0</v>
      </c>
      <c r="F80" s="246">
        <v>0</v>
      </c>
      <c r="G80" s="246">
        <v>0</v>
      </c>
      <c r="H80" s="246">
        <f t="shared" si="20"/>
        <v>0</v>
      </c>
      <c r="I80" s="388"/>
      <c r="J80" s="55"/>
      <c r="K80" s="55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247"/>
      <c r="AN80" s="248">
        <f t="shared" si="11"/>
        <v>0</v>
      </c>
      <c r="AO80" s="249">
        <f t="shared" si="12"/>
        <v>0</v>
      </c>
      <c r="AP80" s="250" t="e">
        <f t="shared" si="21"/>
        <v>#DIV/0!</v>
      </c>
      <c r="AQ80" s="59"/>
    </row>
    <row r="81" spans="1:43" ht="12.75" customHeight="1">
      <c r="A81" s="566"/>
      <c r="B81" s="591"/>
      <c r="C81" s="566"/>
      <c r="D81" s="53" t="s">
        <v>44</v>
      </c>
      <c r="E81" s="245">
        <v>0</v>
      </c>
      <c r="F81" s="246">
        <v>0</v>
      </c>
      <c r="G81" s="246">
        <v>0</v>
      </c>
      <c r="H81" s="246">
        <f t="shared" si="20"/>
        <v>0</v>
      </c>
      <c r="I81" s="388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21"/>
        <v>#DIV/0!</v>
      </c>
      <c r="AQ81" s="59"/>
    </row>
    <row r="82" spans="1:43" ht="12.75" customHeight="1" thickBot="1">
      <c r="A82" s="565"/>
      <c r="B82" s="591"/>
      <c r="C82" s="565"/>
      <c r="D82" s="8" t="s">
        <v>1</v>
      </c>
      <c r="E82" s="251">
        <v>0</v>
      </c>
      <c r="F82" s="252">
        <v>0</v>
      </c>
      <c r="G82" s="252">
        <v>0</v>
      </c>
      <c r="H82" s="252">
        <f t="shared" si="20"/>
        <v>0</v>
      </c>
      <c r="I82" s="389"/>
      <c r="J82" s="9"/>
      <c r="K82" s="9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253"/>
      <c r="AN82" s="254">
        <f t="shared" si="11"/>
        <v>0</v>
      </c>
      <c r="AO82" s="255">
        <f t="shared" si="12"/>
        <v>0</v>
      </c>
      <c r="AP82" s="256" t="e">
        <f t="shared" si="21"/>
        <v>#DIV/0!</v>
      </c>
      <c r="AQ82" s="23"/>
    </row>
    <row r="83" spans="1:43" ht="12.75" customHeight="1">
      <c r="A83" s="567">
        <v>16</v>
      </c>
      <c r="B83" s="591"/>
      <c r="C83" s="580" t="s">
        <v>53</v>
      </c>
      <c r="D83" s="4" t="s">
        <v>2</v>
      </c>
      <c r="E83" s="270">
        <v>0</v>
      </c>
      <c r="F83" s="271">
        <v>0</v>
      </c>
      <c r="G83" s="271">
        <v>0</v>
      </c>
      <c r="H83" s="271">
        <f t="shared" si="20"/>
        <v>0</v>
      </c>
      <c r="I83" s="395"/>
      <c r="J83" s="30"/>
      <c r="K83" s="3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272"/>
      <c r="AN83" s="273">
        <f t="shared" si="11"/>
        <v>0</v>
      </c>
      <c r="AO83" s="242">
        <f t="shared" si="12"/>
        <v>0</v>
      </c>
      <c r="AP83" s="262" t="e">
        <f t="shared" si="21"/>
        <v>#DIV/0!</v>
      </c>
      <c r="AQ83" s="77"/>
    </row>
    <row r="84" spans="1:43" ht="12.75" customHeight="1">
      <c r="A84" s="566"/>
      <c r="B84" s="591"/>
      <c r="C84" s="580"/>
      <c r="D84" s="53" t="s">
        <v>43</v>
      </c>
      <c r="E84" s="245">
        <v>0</v>
      </c>
      <c r="F84" s="246">
        <v>7</v>
      </c>
      <c r="G84" s="246">
        <v>0</v>
      </c>
      <c r="H84" s="246">
        <f t="shared" si="20"/>
        <v>7</v>
      </c>
      <c r="I84" s="388"/>
      <c r="J84" s="55"/>
      <c r="K84" s="55">
        <v>9</v>
      </c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247"/>
      <c r="AN84" s="248">
        <f t="shared" si="11"/>
        <v>9</v>
      </c>
      <c r="AO84" s="249">
        <f t="shared" si="12"/>
        <v>2</v>
      </c>
      <c r="AP84" s="250">
        <f t="shared" si="21"/>
        <v>1.2857142857142858</v>
      </c>
      <c r="AQ84" s="59" t="s">
        <v>211</v>
      </c>
    </row>
    <row r="85" spans="1:43" ht="12.75" customHeight="1">
      <c r="A85" s="566"/>
      <c r="B85" s="591"/>
      <c r="C85" s="580"/>
      <c r="D85" s="53" t="s">
        <v>46</v>
      </c>
      <c r="E85" s="245">
        <v>0</v>
      </c>
      <c r="F85" s="246">
        <v>0</v>
      </c>
      <c r="G85" s="246">
        <v>0</v>
      </c>
      <c r="H85" s="246">
        <f t="shared" si="20"/>
        <v>0</v>
      </c>
      <c r="I85" s="388"/>
      <c r="J85" s="55"/>
      <c r="K85" s="55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247"/>
      <c r="AN85" s="248">
        <f t="shared" si="11"/>
        <v>0</v>
      </c>
      <c r="AO85" s="249">
        <f t="shared" si="12"/>
        <v>0</v>
      </c>
      <c r="AP85" s="250" t="e">
        <f t="shared" si="21"/>
        <v>#DIV/0!</v>
      </c>
      <c r="AQ85" s="59"/>
    </row>
    <row r="86" spans="1:43" ht="12.75" customHeight="1">
      <c r="A86" s="566"/>
      <c r="B86" s="591"/>
      <c r="C86" s="580"/>
      <c r="D86" s="53" t="s">
        <v>44</v>
      </c>
      <c r="E86" s="245">
        <v>0</v>
      </c>
      <c r="F86" s="246">
        <v>0</v>
      </c>
      <c r="G86" s="246">
        <v>0</v>
      </c>
      <c r="H86" s="246">
        <f t="shared" si="20"/>
        <v>0</v>
      </c>
      <c r="I86" s="388"/>
      <c r="J86" s="55"/>
      <c r="K86" s="55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247"/>
      <c r="AN86" s="248">
        <f t="shared" si="11"/>
        <v>0</v>
      </c>
      <c r="AO86" s="249">
        <f t="shared" si="12"/>
        <v>0</v>
      </c>
      <c r="AP86" s="250" t="e">
        <f t="shared" si="21"/>
        <v>#DIV/0!</v>
      </c>
      <c r="AQ86" s="59"/>
    </row>
    <row r="87" spans="1:43" ht="12.75" customHeight="1" thickBot="1">
      <c r="A87" s="565"/>
      <c r="B87" s="592"/>
      <c r="C87" s="581"/>
      <c r="D87" s="8" t="s">
        <v>1</v>
      </c>
      <c r="E87" s="251">
        <v>0</v>
      </c>
      <c r="F87" s="252">
        <v>0</v>
      </c>
      <c r="G87" s="252">
        <v>0</v>
      </c>
      <c r="H87" s="252">
        <f t="shared" si="20"/>
        <v>0</v>
      </c>
      <c r="I87" s="389"/>
      <c r="J87" s="9"/>
      <c r="K87" s="9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253"/>
      <c r="AN87" s="254">
        <f t="shared" si="11"/>
        <v>0</v>
      </c>
      <c r="AO87" s="255">
        <f t="shared" si="12"/>
        <v>0</v>
      </c>
      <c r="AP87" s="269" t="e">
        <f t="shared" si="21"/>
        <v>#DIV/0!</v>
      </c>
      <c r="AQ87" s="63"/>
    </row>
    <row r="88" spans="1:43" s="38" customFormat="1" ht="23.25" customHeight="1" thickBot="1">
      <c r="A88" s="574" t="s">
        <v>122</v>
      </c>
      <c r="B88" s="575"/>
      <c r="C88" s="575"/>
      <c r="D88" s="576"/>
      <c r="E88" s="298">
        <f>SUM(E68:E87)</f>
        <v>0</v>
      </c>
      <c r="F88" s="299">
        <f t="shared" ref="F88:AO88" si="22">SUM(F68:F87)</f>
        <v>1314</v>
      </c>
      <c r="G88" s="299">
        <f t="shared" si="22"/>
        <v>0</v>
      </c>
      <c r="H88" s="299">
        <f t="shared" si="22"/>
        <v>1314</v>
      </c>
      <c r="I88" s="137">
        <f t="shared" si="22"/>
        <v>0</v>
      </c>
      <c r="J88" s="137">
        <f t="shared" si="22"/>
        <v>0</v>
      </c>
      <c r="K88" s="137">
        <f t="shared" si="22"/>
        <v>150</v>
      </c>
      <c r="L88" s="137">
        <f t="shared" si="22"/>
        <v>0</v>
      </c>
      <c r="M88" s="137">
        <f t="shared" si="22"/>
        <v>0</v>
      </c>
      <c r="N88" s="137">
        <f t="shared" si="22"/>
        <v>0</v>
      </c>
      <c r="O88" s="137">
        <f t="shared" si="22"/>
        <v>0</v>
      </c>
      <c r="P88" s="137">
        <f t="shared" si="22"/>
        <v>0</v>
      </c>
      <c r="Q88" s="137">
        <f t="shared" si="22"/>
        <v>0</v>
      </c>
      <c r="R88" s="137">
        <f t="shared" si="22"/>
        <v>0</v>
      </c>
      <c r="S88" s="137">
        <f t="shared" si="22"/>
        <v>0</v>
      </c>
      <c r="T88" s="137">
        <f t="shared" si="22"/>
        <v>0</v>
      </c>
      <c r="U88" s="137">
        <f t="shared" si="22"/>
        <v>0</v>
      </c>
      <c r="V88" s="137">
        <f t="shared" si="22"/>
        <v>0</v>
      </c>
      <c r="W88" s="137">
        <f t="shared" si="22"/>
        <v>0</v>
      </c>
      <c r="X88" s="137">
        <f t="shared" si="22"/>
        <v>0</v>
      </c>
      <c r="Y88" s="137">
        <f t="shared" si="22"/>
        <v>0</v>
      </c>
      <c r="Z88" s="137">
        <f t="shared" si="22"/>
        <v>0</v>
      </c>
      <c r="AA88" s="137">
        <f t="shared" si="22"/>
        <v>0</v>
      </c>
      <c r="AB88" s="137">
        <f t="shared" si="22"/>
        <v>0</v>
      </c>
      <c r="AC88" s="137">
        <f t="shared" si="22"/>
        <v>0</v>
      </c>
      <c r="AD88" s="137">
        <f t="shared" si="22"/>
        <v>0</v>
      </c>
      <c r="AE88" s="137">
        <f t="shared" si="22"/>
        <v>0</v>
      </c>
      <c r="AF88" s="137">
        <f t="shared" si="22"/>
        <v>0</v>
      </c>
      <c r="AG88" s="137">
        <f t="shared" si="22"/>
        <v>0</v>
      </c>
      <c r="AH88" s="137">
        <f t="shared" si="22"/>
        <v>0</v>
      </c>
      <c r="AI88" s="137">
        <f t="shared" si="22"/>
        <v>0</v>
      </c>
      <c r="AJ88" s="137">
        <f t="shared" si="22"/>
        <v>0</v>
      </c>
      <c r="AK88" s="137">
        <f t="shared" si="22"/>
        <v>0</v>
      </c>
      <c r="AL88" s="137">
        <f t="shared" si="22"/>
        <v>0</v>
      </c>
      <c r="AM88" s="300">
        <f t="shared" si="22"/>
        <v>0</v>
      </c>
      <c r="AN88" s="301">
        <f t="shared" si="22"/>
        <v>150</v>
      </c>
      <c r="AO88" s="298">
        <f t="shared" si="22"/>
        <v>-1164</v>
      </c>
      <c r="AP88" s="283">
        <f>AN88/H88</f>
        <v>0.11415525114155251</v>
      </c>
      <c r="AQ88" s="284"/>
    </row>
    <row r="89" spans="1:43" ht="13.5" thickBot="1">
      <c r="A89" s="582">
        <v>17</v>
      </c>
      <c r="B89" s="590" t="s">
        <v>45</v>
      </c>
      <c r="C89" s="582" t="s">
        <v>20</v>
      </c>
      <c r="D89" s="10" t="s">
        <v>21</v>
      </c>
      <c r="E89" s="270">
        <v>2016</v>
      </c>
      <c r="F89" s="271">
        <v>0</v>
      </c>
      <c r="G89" s="271">
        <v>0</v>
      </c>
      <c r="H89" s="271">
        <f t="shared" ref="H89:H91" si="23">E89+F89+G89</f>
        <v>2016</v>
      </c>
      <c r="I89" s="10"/>
      <c r="J89" s="22"/>
      <c r="K89" s="22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>
        <v>418</v>
      </c>
      <c r="AF89" s="41"/>
      <c r="AG89" s="41"/>
      <c r="AH89" s="41"/>
      <c r="AI89" s="41">
        <v>648</v>
      </c>
      <c r="AJ89" s="41"/>
      <c r="AK89" s="41">
        <v>240</v>
      </c>
      <c r="AL89" s="41"/>
      <c r="AM89" s="302"/>
      <c r="AN89" s="273">
        <f t="shared" si="11"/>
        <v>1306</v>
      </c>
      <c r="AO89" s="242">
        <f t="shared" si="12"/>
        <v>-710</v>
      </c>
      <c r="AP89" s="262">
        <f t="shared" ref="AP89:AP91" si="24">AN89/H89</f>
        <v>0.64781746031746035</v>
      </c>
      <c r="AQ89" s="77"/>
    </row>
    <row r="90" spans="1:43" ht="13.5" thickBot="1">
      <c r="A90" s="582"/>
      <c r="B90" s="591"/>
      <c r="C90" s="582"/>
      <c r="D90" s="8" t="s">
        <v>29</v>
      </c>
      <c r="E90" s="251">
        <v>0</v>
      </c>
      <c r="F90" s="252">
        <v>0</v>
      </c>
      <c r="G90" s="252">
        <v>0</v>
      </c>
      <c r="H90" s="252">
        <f t="shared" si="23"/>
        <v>0</v>
      </c>
      <c r="I90" s="8"/>
      <c r="J90" s="23"/>
      <c r="K90" s="2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303"/>
      <c r="AN90" s="254">
        <f t="shared" si="11"/>
        <v>0</v>
      </c>
      <c r="AO90" s="279">
        <f t="shared" si="12"/>
        <v>0</v>
      </c>
      <c r="AP90" s="269" t="e">
        <f t="shared" si="24"/>
        <v>#DIV/0!</v>
      </c>
      <c r="AQ90" s="63"/>
    </row>
    <row r="91" spans="1:43" ht="13.5" thickBot="1">
      <c r="A91" s="385">
        <v>18</v>
      </c>
      <c r="B91" s="591"/>
      <c r="C91" s="394" t="s">
        <v>65</v>
      </c>
      <c r="D91" s="157" t="s">
        <v>21</v>
      </c>
      <c r="E91" s="304">
        <v>0</v>
      </c>
      <c r="F91" s="305">
        <v>250</v>
      </c>
      <c r="G91" s="305">
        <v>0</v>
      </c>
      <c r="H91" s="305">
        <f t="shared" si="23"/>
        <v>250</v>
      </c>
      <c r="I91" s="206"/>
      <c r="J91" s="207"/>
      <c r="K91" s="207">
        <v>199</v>
      </c>
      <c r="L91" s="208"/>
      <c r="M91" s="208"/>
      <c r="N91" s="208"/>
      <c r="O91" s="208">
        <v>51</v>
      </c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306"/>
      <c r="AN91" s="307">
        <f t="shared" si="11"/>
        <v>250</v>
      </c>
      <c r="AO91" s="308">
        <f t="shared" si="12"/>
        <v>0</v>
      </c>
      <c r="AP91" s="309">
        <f t="shared" si="24"/>
        <v>1</v>
      </c>
      <c r="AQ91" s="82"/>
    </row>
    <row r="92" spans="1:43" ht="24" customHeight="1" thickBot="1">
      <c r="A92" s="568" t="s">
        <v>135</v>
      </c>
      <c r="B92" s="569"/>
      <c r="C92" s="569"/>
      <c r="D92" s="570"/>
      <c r="E92" s="310">
        <f>SUM(E89:E91)</f>
        <v>2016</v>
      </c>
      <c r="F92" s="311">
        <f t="shared" ref="F92:AO92" si="25">SUM(F89:F91)</f>
        <v>250</v>
      </c>
      <c r="G92" s="311">
        <f t="shared" si="25"/>
        <v>0</v>
      </c>
      <c r="H92" s="311">
        <f t="shared" si="25"/>
        <v>2266</v>
      </c>
      <c r="I92" s="211">
        <f t="shared" si="25"/>
        <v>0</v>
      </c>
      <c r="J92" s="211">
        <f t="shared" si="25"/>
        <v>0</v>
      </c>
      <c r="K92" s="211">
        <f t="shared" si="25"/>
        <v>199</v>
      </c>
      <c r="L92" s="211">
        <f t="shared" si="25"/>
        <v>0</v>
      </c>
      <c r="M92" s="211">
        <f t="shared" si="25"/>
        <v>0</v>
      </c>
      <c r="N92" s="211">
        <f t="shared" si="25"/>
        <v>0</v>
      </c>
      <c r="O92" s="211">
        <f t="shared" si="25"/>
        <v>51</v>
      </c>
      <c r="P92" s="211">
        <f t="shared" si="25"/>
        <v>0</v>
      </c>
      <c r="Q92" s="211">
        <f t="shared" si="25"/>
        <v>0</v>
      </c>
      <c r="R92" s="211">
        <f t="shared" si="25"/>
        <v>0</v>
      </c>
      <c r="S92" s="211">
        <f t="shared" si="25"/>
        <v>0</v>
      </c>
      <c r="T92" s="211">
        <f t="shared" si="25"/>
        <v>0</v>
      </c>
      <c r="U92" s="211">
        <f t="shared" si="25"/>
        <v>0</v>
      </c>
      <c r="V92" s="211">
        <f t="shared" si="25"/>
        <v>0</v>
      </c>
      <c r="W92" s="211">
        <f t="shared" si="25"/>
        <v>0</v>
      </c>
      <c r="X92" s="211">
        <f t="shared" si="25"/>
        <v>0</v>
      </c>
      <c r="Y92" s="211">
        <f t="shared" si="25"/>
        <v>0</v>
      </c>
      <c r="Z92" s="211">
        <f t="shared" si="25"/>
        <v>0</v>
      </c>
      <c r="AA92" s="211">
        <f t="shared" si="25"/>
        <v>0</v>
      </c>
      <c r="AB92" s="211">
        <f t="shared" si="25"/>
        <v>0</v>
      </c>
      <c r="AC92" s="211">
        <f t="shared" si="25"/>
        <v>0</v>
      </c>
      <c r="AD92" s="211">
        <f t="shared" si="25"/>
        <v>0</v>
      </c>
      <c r="AE92" s="211">
        <f t="shared" si="25"/>
        <v>418</v>
      </c>
      <c r="AF92" s="211">
        <f t="shared" si="25"/>
        <v>0</v>
      </c>
      <c r="AG92" s="211">
        <f t="shared" si="25"/>
        <v>0</v>
      </c>
      <c r="AH92" s="211">
        <f t="shared" si="25"/>
        <v>0</v>
      </c>
      <c r="AI92" s="211">
        <f t="shared" si="25"/>
        <v>648</v>
      </c>
      <c r="AJ92" s="211">
        <f t="shared" si="25"/>
        <v>0</v>
      </c>
      <c r="AK92" s="211">
        <f t="shared" si="25"/>
        <v>240</v>
      </c>
      <c r="AL92" s="211">
        <f t="shared" si="25"/>
        <v>0</v>
      </c>
      <c r="AM92" s="312">
        <f t="shared" si="25"/>
        <v>0</v>
      </c>
      <c r="AN92" s="281">
        <f t="shared" si="25"/>
        <v>1556</v>
      </c>
      <c r="AO92" s="280">
        <f t="shared" si="25"/>
        <v>-710</v>
      </c>
      <c r="AP92" s="295">
        <f>AN92/H92</f>
        <v>0.6866725507502206</v>
      </c>
      <c r="AQ92" s="313"/>
    </row>
    <row r="93" spans="1:43" ht="12.75" customHeight="1">
      <c r="A93" s="566">
        <v>19</v>
      </c>
      <c r="B93" s="606" t="s">
        <v>61</v>
      </c>
      <c r="C93" s="393" t="s">
        <v>61</v>
      </c>
      <c r="D93" s="77" t="s">
        <v>62</v>
      </c>
      <c r="E93" s="257">
        <v>0</v>
      </c>
      <c r="F93" s="258">
        <v>0</v>
      </c>
      <c r="G93" s="258">
        <v>0</v>
      </c>
      <c r="H93" s="258">
        <f t="shared" ref="H93:H156" si="26">E93+F93+G93</f>
        <v>0</v>
      </c>
      <c r="I93" s="4"/>
      <c r="J93" s="77"/>
      <c r="K93" s="77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314"/>
      <c r="AN93" s="260">
        <f t="shared" si="11"/>
        <v>0</v>
      </c>
      <c r="AO93" s="242">
        <f t="shared" si="12"/>
        <v>0</v>
      </c>
      <c r="AP93" s="274" t="e">
        <f t="shared" ref="AP93:AP143" si="27">AN93/H93</f>
        <v>#DIV/0!</v>
      </c>
      <c r="AQ93" s="22"/>
    </row>
    <row r="94" spans="1:43" ht="12.75" customHeight="1">
      <c r="A94" s="566"/>
      <c r="B94" s="607"/>
      <c r="C94" s="393" t="s">
        <v>73</v>
      </c>
      <c r="D94" s="59" t="s">
        <v>63</v>
      </c>
      <c r="E94" s="245">
        <v>0</v>
      </c>
      <c r="F94" s="246">
        <v>0</v>
      </c>
      <c r="G94" s="246">
        <v>0</v>
      </c>
      <c r="H94" s="246">
        <f t="shared" si="26"/>
        <v>0</v>
      </c>
      <c r="I94" s="53"/>
      <c r="J94" s="59"/>
      <c r="K94" s="59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84"/>
      <c r="AN94" s="248">
        <f t="shared" si="11"/>
        <v>0</v>
      </c>
      <c r="AO94" s="249">
        <f t="shared" si="12"/>
        <v>0</v>
      </c>
      <c r="AP94" s="250" t="e">
        <f t="shared" si="27"/>
        <v>#DIV/0!</v>
      </c>
      <c r="AQ94" s="59"/>
    </row>
    <row r="95" spans="1:43" ht="13.5" customHeight="1" thickBot="1">
      <c r="A95" s="565"/>
      <c r="B95" s="607"/>
      <c r="C95" s="386"/>
      <c r="D95" s="23" t="s">
        <v>64</v>
      </c>
      <c r="E95" s="251">
        <v>0</v>
      </c>
      <c r="F95" s="252">
        <v>0</v>
      </c>
      <c r="G95" s="252">
        <v>0</v>
      </c>
      <c r="H95" s="252">
        <f t="shared" si="26"/>
        <v>0</v>
      </c>
      <c r="I95" s="8"/>
      <c r="J95" s="23"/>
      <c r="K95" s="2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303"/>
      <c r="AN95" s="254">
        <f t="shared" si="11"/>
        <v>0</v>
      </c>
      <c r="AO95" s="279">
        <f t="shared" si="12"/>
        <v>0</v>
      </c>
      <c r="AP95" s="256" t="e">
        <f t="shared" si="27"/>
        <v>#DIV/0!</v>
      </c>
      <c r="AQ95" s="23"/>
    </row>
    <row r="96" spans="1:43" ht="12.75" customHeight="1">
      <c r="A96" s="567">
        <v>20</v>
      </c>
      <c r="B96" s="607"/>
      <c r="C96" s="393" t="s">
        <v>61</v>
      </c>
      <c r="D96" s="22" t="s">
        <v>68</v>
      </c>
      <c r="E96" s="315">
        <v>0</v>
      </c>
      <c r="F96" s="316">
        <v>0</v>
      </c>
      <c r="G96" s="316">
        <v>0</v>
      </c>
      <c r="H96" s="316">
        <f t="shared" si="26"/>
        <v>0</v>
      </c>
      <c r="I96" s="61"/>
      <c r="J96" s="63"/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317"/>
      <c r="AN96" s="318">
        <f t="shared" si="11"/>
        <v>0</v>
      </c>
      <c r="AO96" s="261">
        <f t="shared" si="12"/>
        <v>0</v>
      </c>
      <c r="AP96" s="262" t="e">
        <f t="shared" si="27"/>
        <v>#DIV/0!</v>
      </c>
      <c r="AQ96" s="77"/>
    </row>
    <row r="97" spans="1:43" ht="12.75" customHeight="1">
      <c r="A97" s="566"/>
      <c r="B97" s="607"/>
      <c r="C97" s="393" t="s">
        <v>74</v>
      </c>
      <c r="D97" s="59" t="s">
        <v>69</v>
      </c>
      <c r="E97" s="315">
        <v>0</v>
      </c>
      <c r="F97" s="316">
        <v>0</v>
      </c>
      <c r="G97" s="316">
        <v>0</v>
      </c>
      <c r="H97" s="316">
        <f t="shared" si="26"/>
        <v>0</v>
      </c>
      <c r="I97" s="61"/>
      <c r="J97" s="63"/>
      <c r="K97" s="6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317"/>
      <c r="AN97" s="318">
        <f t="shared" si="11"/>
        <v>0</v>
      </c>
      <c r="AO97" s="249">
        <f t="shared" si="12"/>
        <v>0</v>
      </c>
      <c r="AP97" s="250" t="e">
        <f t="shared" si="27"/>
        <v>#DIV/0!</v>
      </c>
      <c r="AQ97" s="59"/>
    </row>
    <row r="98" spans="1:43" ht="12.75" customHeight="1">
      <c r="A98" s="566"/>
      <c r="B98" s="607"/>
      <c r="C98" s="393"/>
      <c r="D98" s="59" t="s">
        <v>70</v>
      </c>
      <c r="E98" s="315">
        <v>0</v>
      </c>
      <c r="F98" s="316">
        <v>0</v>
      </c>
      <c r="G98" s="316">
        <v>0</v>
      </c>
      <c r="H98" s="316">
        <f t="shared" si="26"/>
        <v>0</v>
      </c>
      <c r="I98" s="61"/>
      <c r="J98" s="63"/>
      <c r="K98" s="63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317"/>
      <c r="AN98" s="318">
        <f t="shared" si="11"/>
        <v>0</v>
      </c>
      <c r="AO98" s="249">
        <f t="shared" si="12"/>
        <v>0</v>
      </c>
      <c r="AP98" s="250" t="e">
        <f t="shared" si="27"/>
        <v>#DIV/0!</v>
      </c>
      <c r="AQ98" s="59"/>
    </row>
    <row r="99" spans="1:43" ht="13.5" customHeight="1" thickBot="1">
      <c r="A99" s="565"/>
      <c r="B99" s="607"/>
      <c r="C99" s="386"/>
      <c r="D99" s="23" t="s">
        <v>71</v>
      </c>
      <c r="E99" s="251">
        <v>0</v>
      </c>
      <c r="F99" s="252">
        <v>0</v>
      </c>
      <c r="G99" s="252">
        <v>0</v>
      </c>
      <c r="H99" s="252">
        <f t="shared" si="26"/>
        <v>0</v>
      </c>
      <c r="I99" s="8"/>
      <c r="J99" s="23"/>
      <c r="K99" s="2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303"/>
      <c r="AN99" s="254">
        <f t="shared" si="11"/>
        <v>0</v>
      </c>
      <c r="AO99" s="255">
        <f t="shared" si="12"/>
        <v>0</v>
      </c>
      <c r="AP99" s="269" t="e">
        <f t="shared" si="27"/>
        <v>#DIV/0!</v>
      </c>
      <c r="AQ99" s="63"/>
    </row>
    <row r="100" spans="1:43" ht="12.75" customHeight="1">
      <c r="A100" s="393"/>
      <c r="B100" s="607"/>
      <c r="C100" s="393" t="s">
        <v>95</v>
      </c>
      <c r="D100" s="22" t="s">
        <v>97</v>
      </c>
      <c r="E100" s="270">
        <v>0</v>
      </c>
      <c r="F100" s="271">
        <v>0</v>
      </c>
      <c r="G100" s="271">
        <v>0</v>
      </c>
      <c r="H100" s="271">
        <f t="shared" si="26"/>
        <v>0</v>
      </c>
      <c r="I100" s="10"/>
      <c r="J100" s="22"/>
      <c r="K100" s="2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302"/>
      <c r="AN100" s="273">
        <f t="shared" si="11"/>
        <v>0</v>
      </c>
      <c r="AO100" s="261">
        <f t="shared" si="12"/>
        <v>0</v>
      </c>
      <c r="AP100" s="274" t="e">
        <f t="shared" si="27"/>
        <v>#DIV/0!</v>
      </c>
      <c r="AQ100" s="22"/>
    </row>
    <row r="101" spans="1:43" ht="13.5" customHeight="1" thickBot="1">
      <c r="A101" s="386"/>
      <c r="B101" s="607"/>
      <c r="C101" s="386" t="s">
        <v>96</v>
      </c>
      <c r="D101" s="23" t="s">
        <v>98</v>
      </c>
      <c r="E101" s="251">
        <v>0</v>
      </c>
      <c r="F101" s="252">
        <v>0</v>
      </c>
      <c r="G101" s="252">
        <v>0</v>
      </c>
      <c r="H101" s="252">
        <f t="shared" si="26"/>
        <v>0</v>
      </c>
      <c r="I101" s="8"/>
      <c r="J101" s="23"/>
      <c r="K101" s="2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303"/>
      <c r="AN101" s="254">
        <f t="shared" si="11"/>
        <v>0</v>
      </c>
      <c r="AO101" s="255">
        <f t="shared" si="12"/>
        <v>0</v>
      </c>
      <c r="AP101" s="256" t="e">
        <f t="shared" si="27"/>
        <v>#DIV/0!</v>
      </c>
      <c r="AQ101" s="23"/>
    </row>
    <row r="102" spans="1:43" ht="12.75" customHeight="1">
      <c r="A102" s="393"/>
      <c r="B102" s="607"/>
      <c r="C102" s="395" t="s">
        <v>95</v>
      </c>
      <c r="D102" s="22" t="s">
        <v>105</v>
      </c>
      <c r="E102" s="270">
        <v>0</v>
      </c>
      <c r="F102" s="271">
        <v>0</v>
      </c>
      <c r="G102" s="271">
        <v>0</v>
      </c>
      <c r="H102" s="271">
        <f t="shared" si="26"/>
        <v>0</v>
      </c>
      <c r="I102" s="10"/>
      <c r="J102" s="22"/>
      <c r="K102" s="22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67">
        <f t="shared" si="11"/>
        <v>0</v>
      </c>
      <c r="AO102" s="261">
        <f t="shared" si="12"/>
        <v>0</v>
      </c>
      <c r="AP102" s="262" t="e">
        <f t="shared" si="27"/>
        <v>#DIV/0!</v>
      </c>
      <c r="AQ102" s="77"/>
    </row>
    <row r="103" spans="1:43" ht="12.75" customHeight="1">
      <c r="A103" s="393"/>
      <c r="B103" s="607"/>
      <c r="C103" s="388"/>
      <c r="D103" s="59" t="s">
        <v>106</v>
      </c>
      <c r="E103" s="245">
        <v>0</v>
      </c>
      <c r="F103" s="246">
        <v>0</v>
      </c>
      <c r="G103" s="246">
        <v>0</v>
      </c>
      <c r="H103" s="246">
        <f t="shared" si="26"/>
        <v>0</v>
      </c>
      <c r="I103" s="53"/>
      <c r="J103" s="59"/>
      <c r="K103" s="59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70">
        <f t="shared" si="11"/>
        <v>0</v>
      </c>
      <c r="AO103" s="249">
        <f t="shared" si="12"/>
        <v>0</v>
      </c>
      <c r="AP103" s="250" t="e">
        <f t="shared" si="27"/>
        <v>#DIV/0!</v>
      </c>
      <c r="AQ103" s="59"/>
    </row>
    <row r="104" spans="1:43" ht="12.75" customHeight="1">
      <c r="A104" s="393"/>
      <c r="B104" s="607"/>
      <c r="C104" s="388"/>
      <c r="D104" s="59" t="s">
        <v>107</v>
      </c>
      <c r="E104" s="245">
        <v>0</v>
      </c>
      <c r="F104" s="246">
        <v>0</v>
      </c>
      <c r="G104" s="246">
        <v>0</v>
      </c>
      <c r="H104" s="246">
        <f t="shared" si="26"/>
        <v>0</v>
      </c>
      <c r="I104" s="53"/>
      <c r="J104" s="59"/>
      <c r="K104" s="59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70">
        <f t="shared" si="11"/>
        <v>0</v>
      </c>
      <c r="AO104" s="249">
        <f t="shared" si="12"/>
        <v>0</v>
      </c>
      <c r="AP104" s="250" t="e">
        <f t="shared" si="27"/>
        <v>#DIV/0!</v>
      </c>
      <c r="AQ104" s="59"/>
    </row>
    <row r="105" spans="1:43" ht="13.5" customHeight="1" thickBot="1">
      <c r="A105" s="393"/>
      <c r="B105" s="607"/>
      <c r="C105" s="389"/>
      <c r="D105" s="23" t="s">
        <v>108</v>
      </c>
      <c r="E105" s="251">
        <v>0</v>
      </c>
      <c r="F105" s="252">
        <v>0</v>
      </c>
      <c r="G105" s="252">
        <v>0</v>
      </c>
      <c r="H105" s="252">
        <f t="shared" si="26"/>
        <v>0</v>
      </c>
      <c r="I105" s="8"/>
      <c r="J105" s="23"/>
      <c r="K105" s="2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65">
        <f t="shared" si="11"/>
        <v>0</v>
      </c>
      <c r="AO105" s="255">
        <f t="shared" si="12"/>
        <v>0</v>
      </c>
      <c r="AP105" s="269" t="e">
        <f t="shared" si="27"/>
        <v>#DIV/0!</v>
      </c>
      <c r="AQ105" s="63"/>
    </row>
    <row r="106" spans="1:43" ht="12.75" customHeight="1">
      <c r="A106" s="395"/>
      <c r="B106" s="607"/>
      <c r="C106" s="395" t="s">
        <v>112</v>
      </c>
      <c r="D106" s="22" t="s">
        <v>113</v>
      </c>
      <c r="E106" s="270">
        <v>0</v>
      </c>
      <c r="F106" s="271">
        <v>0</v>
      </c>
      <c r="G106" s="271">
        <v>0</v>
      </c>
      <c r="H106" s="271">
        <f t="shared" si="26"/>
        <v>0</v>
      </c>
      <c r="I106" s="10"/>
      <c r="J106" s="22"/>
      <c r="K106" s="2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302"/>
      <c r="AN106" s="273">
        <f>SUM(I106:AM106)</f>
        <v>0</v>
      </c>
      <c r="AO106" s="261">
        <f t="shared" si="12"/>
        <v>0</v>
      </c>
      <c r="AP106" s="274" t="e">
        <f t="shared" si="27"/>
        <v>#DIV/0!</v>
      </c>
      <c r="AQ106" s="22"/>
    </row>
    <row r="107" spans="1:43" ht="13.5" customHeight="1" thickBot="1">
      <c r="A107" s="389"/>
      <c r="B107" s="607"/>
      <c r="C107" s="389"/>
      <c r="D107" s="23" t="s">
        <v>114</v>
      </c>
      <c r="E107" s="251">
        <v>0</v>
      </c>
      <c r="F107" s="252">
        <v>0</v>
      </c>
      <c r="G107" s="252">
        <v>0</v>
      </c>
      <c r="H107" s="252">
        <f t="shared" si="26"/>
        <v>0</v>
      </c>
      <c r="I107" s="8"/>
      <c r="J107" s="23"/>
      <c r="K107" s="2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303"/>
      <c r="AN107" s="254">
        <f>SUM(I107:AM107)</f>
        <v>0</v>
      </c>
      <c r="AO107" s="255">
        <f t="shared" si="12"/>
        <v>0</v>
      </c>
      <c r="AP107" s="256" t="e">
        <f t="shared" si="27"/>
        <v>#DIV/0!</v>
      </c>
      <c r="AQ107" s="23"/>
    </row>
    <row r="108" spans="1:43" ht="12.75" customHeight="1">
      <c r="A108" s="395"/>
      <c r="B108" s="607"/>
      <c r="C108" s="395" t="s">
        <v>127</v>
      </c>
      <c r="D108" s="184" t="s">
        <v>128</v>
      </c>
      <c r="E108" s="270">
        <v>0</v>
      </c>
      <c r="F108" s="271">
        <v>0</v>
      </c>
      <c r="G108" s="271">
        <v>0</v>
      </c>
      <c r="H108" s="271">
        <f t="shared" si="26"/>
        <v>0</v>
      </c>
      <c r="I108" s="10"/>
      <c r="J108" s="22"/>
      <c r="K108" s="22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302"/>
      <c r="AN108" s="273">
        <f t="shared" ref="AN108:AN143" si="28">SUM(I108:AM108)</f>
        <v>0</v>
      </c>
      <c r="AO108" s="261">
        <f t="shared" si="12"/>
        <v>0</v>
      </c>
      <c r="AP108" s="262" t="e">
        <f t="shared" si="27"/>
        <v>#DIV/0!</v>
      </c>
      <c r="AQ108" s="77"/>
    </row>
    <row r="109" spans="1:43" ht="13.5" customHeight="1" thickBot="1">
      <c r="A109" s="388"/>
      <c r="B109" s="607"/>
      <c r="C109" s="389"/>
      <c r="D109" s="187" t="s">
        <v>129</v>
      </c>
      <c r="E109" s="251">
        <v>0</v>
      </c>
      <c r="F109" s="252">
        <v>0</v>
      </c>
      <c r="G109" s="252">
        <v>0</v>
      </c>
      <c r="H109" s="252">
        <f t="shared" si="26"/>
        <v>0</v>
      </c>
      <c r="I109" s="8"/>
      <c r="J109" s="23"/>
      <c r="K109" s="2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303"/>
      <c r="AN109" s="254">
        <f t="shared" si="28"/>
        <v>0</v>
      </c>
      <c r="AO109" s="255">
        <f t="shared" si="12"/>
        <v>0</v>
      </c>
      <c r="AP109" s="269" t="e">
        <f t="shared" si="27"/>
        <v>#DIV/0!</v>
      </c>
      <c r="AQ109" s="63"/>
    </row>
    <row r="110" spans="1:43" ht="12.75" customHeight="1">
      <c r="A110" s="388"/>
      <c r="B110" s="607"/>
      <c r="C110" s="390" t="s">
        <v>130</v>
      </c>
      <c r="D110" s="186" t="s">
        <v>131</v>
      </c>
      <c r="E110" s="257">
        <v>0</v>
      </c>
      <c r="F110" s="258">
        <v>0</v>
      </c>
      <c r="G110" s="258">
        <v>0</v>
      </c>
      <c r="H110" s="258">
        <f t="shared" si="26"/>
        <v>0</v>
      </c>
      <c r="I110" s="4"/>
      <c r="J110" s="77"/>
      <c r="K110" s="77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314"/>
      <c r="AN110" s="260">
        <f t="shared" si="28"/>
        <v>0</v>
      </c>
      <c r="AO110" s="242">
        <f t="shared" si="12"/>
        <v>0</v>
      </c>
      <c r="AP110" s="274" t="e">
        <f t="shared" si="27"/>
        <v>#DIV/0!</v>
      </c>
      <c r="AQ110" s="22"/>
    </row>
    <row r="111" spans="1:43" ht="12.75" customHeight="1">
      <c r="A111" s="388"/>
      <c r="B111" s="607"/>
      <c r="C111" s="388"/>
      <c r="D111" s="185" t="s">
        <v>132</v>
      </c>
      <c r="E111" s="245">
        <v>0</v>
      </c>
      <c r="F111" s="246">
        <v>0</v>
      </c>
      <c r="G111" s="246">
        <v>0</v>
      </c>
      <c r="H111" s="246">
        <f t="shared" si="26"/>
        <v>0</v>
      </c>
      <c r="I111" s="53"/>
      <c r="J111" s="59"/>
      <c r="K111" s="59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84"/>
      <c r="AN111" s="248">
        <f t="shared" si="28"/>
        <v>0</v>
      </c>
      <c r="AO111" s="249">
        <f t="shared" si="12"/>
        <v>0</v>
      </c>
      <c r="AP111" s="250" t="e">
        <f t="shared" si="27"/>
        <v>#DIV/0!</v>
      </c>
      <c r="AQ111" s="59"/>
    </row>
    <row r="112" spans="1:43" ht="12.75" customHeight="1">
      <c r="A112" s="388"/>
      <c r="B112" s="607"/>
      <c r="C112" s="388"/>
      <c r="D112" s="185" t="s">
        <v>133</v>
      </c>
      <c r="E112" s="245">
        <v>0</v>
      </c>
      <c r="F112" s="246">
        <v>0</v>
      </c>
      <c r="G112" s="246">
        <v>0</v>
      </c>
      <c r="H112" s="246">
        <f t="shared" si="26"/>
        <v>0</v>
      </c>
      <c r="I112" s="53"/>
      <c r="J112" s="59"/>
      <c r="K112" s="59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84"/>
      <c r="AN112" s="248">
        <f t="shared" si="28"/>
        <v>0</v>
      </c>
      <c r="AO112" s="249">
        <f t="shared" si="12"/>
        <v>0</v>
      </c>
      <c r="AP112" s="250" t="e">
        <f t="shared" si="27"/>
        <v>#DIV/0!</v>
      </c>
      <c r="AQ112" s="59"/>
    </row>
    <row r="113" spans="1:43" ht="13.5" customHeight="1" thickBot="1">
      <c r="A113" s="388"/>
      <c r="B113" s="607"/>
      <c r="C113" s="389"/>
      <c r="D113" s="188" t="s">
        <v>134</v>
      </c>
      <c r="E113" s="315">
        <v>0</v>
      </c>
      <c r="F113" s="316">
        <v>0</v>
      </c>
      <c r="G113" s="316">
        <v>0</v>
      </c>
      <c r="H113" s="316">
        <f t="shared" si="26"/>
        <v>0</v>
      </c>
      <c r="I113" s="61"/>
      <c r="J113" s="63"/>
      <c r="K113" s="63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317"/>
      <c r="AN113" s="318">
        <f t="shared" si="28"/>
        <v>0</v>
      </c>
      <c r="AO113" s="279">
        <f t="shared" si="12"/>
        <v>0</v>
      </c>
      <c r="AP113" s="269" t="e">
        <f t="shared" si="27"/>
        <v>#DIV/0!</v>
      </c>
      <c r="AQ113" s="63"/>
    </row>
    <row r="114" spans="1:43">
      <c r="A114" s="388"/>
      <c r="B114" s="607"/>
      <c r="C114" s="395" t="s">
        <v>139</v>
      </c>
      <c r="D114" s="22" t="s">
        <v>191</v>
      </c>
      <c r="E114" s="270">
        <v>0</v>
      </c>
      <c r="F114" s="271">
        <v>0</v>
      </c>
      <c r="G114" s="271">
        <v>0</v>
      </c>
      <c r="H114" s="271">
        <f t="shared" si="26"/>
        <v>0</v>
      </c>
      <c r="I114" s="10"/>
      <c r="J114" s="22"/>
      <c r="K114" s="2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302"/>
      <c r="AN114" s="273">
        <f t="shared" si="28"/>
        <v>0</v>
      </c>
      <c r="AO114" s="261">
        <f t="shared" si="12"/>
        <v>0</v>
      </c>
      <c r="AP114" s="274" t="e">
        <f t="shared" si="27"/>
        <v>#DIV/0!</v>
      </c>
      <c r="AQ114" s="22"/>
    </row>
    <row r="115" spans="1:43" ht="13.5" thickBot="1">
      <c r="A115" s="388"/>
      <c r="B115" s="607"/>
      <c r="C115" s="389"/>
      <c r="D115" s="23" t="s">
        <v>192</v>
      </c>
      <c r="E115" s="251">
        <v>0</v>
      </c>
      <c r="F115" s="252">
        <v>0</v>
      </c>
      <c r="G115" s="252">
        <v>0</v>
      </c>
      <c r="H115" s="252">
        <f t="shared" si="26"/>
        <v>0</v>
      </c>
      <c r="I115" s="8"/>
      <c r="J115" s="23"/>
      <c r="K115" s="2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303"/>
      <c r="AN115" s="254">
        <f t="shared" si="28"/>
        <v>0</v>
      </c>
      <c r="AO115" s="255">
        <f t="shared" si="12"/>
        <v>0</v>
      </c>
      <c r="AP115" s="256" t="e">
        <f t="shared" si="27"/>
        <v>#DIV/0!</v>
      </c>
      <c r="AQ115" s="23"/>
    </row>
    <row r="116" spans="1:43">
      <c r="A116" s="388"/>
      <c r="B116" s="607"/>
      <c r="C116" s="395" t="s">
        <v>142</v>
      </c>
      <c r="D116" s="22" t="s">
        <v>143</v>
      </c>
      <c r="E116" s="270">
        <v>0</v>
      </c>
      <c r="F116" s="271">
        <v>0</v>
      </c>
      <c r="G116" s="271">
        <v>0</v>
      </c>
      <c r="H116" s="271">
        <f t="shared" si="26"/>
        <v>0</v>
      </c>
      <c r="I116" s="10"/>
      <c r="J116" s="22"/>
      <c r="K116" s="22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302"/>
      <c r="AN116" s="273">
        <f t="shared" si="28"/>
        <v>0</v>
      </c>
      <c r="AO116" s="261">
        <f t="shared" si="12"/>
        <v>0</v>
      </c>
      <c r="AP116" s="274" t="e">
        <f t="shared" si="27"/>
        <v>#DIV/0!</v>
      </c>
      <c r="AQ116" s="22"/>
    </row>
    <row r="117" spans="1:43">
      <c r="A117" s="388"/>
      <c r="B117" s="607"/>
      <c r="C117" s="388"/>
      <c r="D117" s="59" t="s">
        <v>144</v>
      </c>
      <c r="E117" s="245">
        <v>0</v>
      </c>
      <c r="F117" s="246">
        <v>0</v>
      </c>
      <c r="G117" s="246">
        <v>0</v>
      </c>
      <c r="H117" s="246">
        <f t="shared" si="26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8"/>
        <v>0</v>
      </c>
      <c r="AO117" s="249">
        <f t="shared" si="12"/>
        <v>0</v>
      </c>
      <c r="AP117" s="250" t="e">
        <f t="shared" si="27"/>
        <v>#DIV/0!</v>
      </c>
      <c r="AQ117" s="59"/>
    </row>
    <row r="118" spans="1:43">
      <c r="A118" s="388"/>
      <c r="B118" s="607"/>
      <c r="C118" s="388"/>
      <c r="D118" s="59" t="s">
        <v>145</v>
      </c>
      <c r="E118" s="245">
        <v>0</v>
      </c>
      <c r="F118" s="246">
        <v>0</v>
      </c>
      <c r="G118" s="246">
        <v>0</v>
      </c>
      <c r="H118" s="246">
        <f t="shared" si="26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84"/>
      <c r="AN118" s="248">
        <f t="shared" si="28"/>
        <v>0</v>
      </c>
      <c r="AO118" s="249">
        <f t="shared" si="12"/>
        <v>0</v>
      </c>
      <c r="AP118" s="250" t="e">
        <f t="shared" si="27"/>
        <v>#DIV/0!</v>
      </c>
      <c r="AQ118" s="59"/>
    </row>
    <row r="119" spans="1:43">
      <c r="A119" s="388"/>
      <c r="B119" s="607"/>
      <c r="C119" s="388"/>
      <c r="D119" s="59" t="s">
        <v>146</v>
      </c>
      <c r="E119" s="245">
        <v>0</v>
      </c>
      <c r="F119" s="246">
        <v>0</v>
      </c>
      <c r="G119" s="246">
        <v>0</v>
      </c>
      <c r="H119" s="246">
        <f t="shared" si="26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84"/>
      <c r="AN119" s="248">
        <f t="shared" si="28"/>
        <v>0</v>
      </c>
      <c r="AO119" s="249">
        <f t="shared" si="12"/>
        <v>0</v>
      </c>
      <c r="AP119" s="250" t="e">
        <f t="shared" si="27"/>
        <v>#DIV/0!</v>
      </c>
      <c r="AQ119" s="59"/>
    </row>
    <row r="120" spans="1:43">
      <c r="A120" s="388"/>
      <c r="B120" s="607"/>
      <c r="C120" s="388"/>
      <c r="D120" s="59" t="s">
        <v>147</v>
      </c>
      <c r="E120" s="245">
        <v>0</v>
      </c>
      <c r="F120" s="246">
        <v>0</v>
      </c>
      <c r="G120" s="246">
        <v>0</v>
      </c>
      <c r="H120" s="246">
        <f t="shared" si="26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84"/>
      <c r="AN120" s="248">
        <f t="shared" si="28"/>
        <v>0</v>
      </c>
      <c r="AO120" s="249">
        <f t="shared" si="12"/>
        <v>0</v>
      </c>
      <c r="AP120" s="250" t="e">
        <f t="shared" si="27"/>
        <v>#DIV/0!</v>
      </c>
      <c r="AQ120" s="59"/>
    </row>
    <row r="121" spans="1:43">
      <c r="A121" s="387"/>
      <c r="B121" s="607"/>
      <c r="C121" s="388"/>
      <c r="D121" s="59" t="s">
        <v>148</v>
      </c>
      <c r="E121" s="245">
        <v>0</v>
      </c>
      <c r="F121" s="246">
        <v>0</v>
      </c>
      <c r="G121" s="246">
        <v>0</v>
      </c>
      <c r="H121" s="246">
        <f t="shared" si="26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8"/>
        <v>0</v>
      </c>
      <c r="AO121" s="249">
        <f t="shared" si="12"/>
        <v>0</v>
      </c>
      <c r="AP121" s="250" t="e">
        <f t="shared" si="27"/>
        <v>#DIV/0!</v>
      </c>
      <c r="AQ121" s="59"/>
    </row>
    <row r="122" spans="1:43">
      <c r="A122" s="51"/>
      <c r="B122" s="607"/>
      <c r="C122" s="388"/>
      <c r="D122" s="59" t="s">
        <v>194</v>
      </c>
      <c r="E122" s="245">
        <v>0</v>
      </c>
      <c r="F122" s="246">
        <v>0</v>
      </c>
      <c r="G122" s="246">
        <v>0</v>
      </c>
      <c r="H122" s="246">
        <f t="shared" si="26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8"/>
        <v>0</v>
      </c>
      <c r="AO122" s="249">
        <f t="shared" si="12"/>
        <v>0</v>
      </c>
      <c r="AP122" s="250" t="e">
        <f t="shared" si="27"/>
        <v>#DIV/0!</v>
      </c>
      <c r="AQ122" s="59"/>
    </row>
    <row r="123" spans="1:43">
      <c r="A123" s="51"/>
      <c r="B123" s="607"/>
      <c r="C123" s="388"/>
      <c r="D123" s="59" t="s">
        <v>195</v>
      </c>
      <c r="E123" s="245">
        <v>0</v>
      </c>
      <c r="F123" s="246">
        <v>0</v>
      </c>
      <c r="G123" s="246">
        <v>0</v>
      </c>
      <c r="H123" s="246">
        <f t="shared" si="26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8"/>
        <v>0</v>
      </c>
      <c r="AO123" s="249">
        <f t="shared" si="12"/>
        <v>0</v>
      </c>
      <c r="AP123" s="250" t="e">
        <f t="shared" si="27"/>
        <v>#DIV/0!</v>
      </c>
      <c r="AQ123" s="59"/>
    </row>
    <row r="124" spans="1:43">
      <c r="A124" s="51"/>
      <c r="B124" s="607"/>
      <c r="C124" s="388"/>
      <c r="D124" s="59" t="s">
        <v>196</v>
      </c>
      <c r="E124" s="245">
        <v>0</v>
      </c>
      <c r="F124" s="246">
        <v>0</v>
      </c>
      <c r="G124" s="246">
        <v>0</v>
      </c>
      <c r="H124" s="246">
        <f t="shared" si="26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8"/>
        <v>0</v>
      </c>
      <c r="AO124" s="249">
        <f t="shared" si="12"/>
        <v>0</v>
      </c>
      <c r="AP124" s="250" t="e">
        <f t="shared" si="27"/>
        <v>#DIV/0!</v>
      </c>
      <c r="AQ124" s="59"/>
    </row>
    <row r="125" spans="1:43">
      <c r="A125" s="51"/>
      <c r="B125" s="607"/>
      <c r="C125" s="388"/>
      <c r="D125" s="59" t="s">
        <v>171</v>
      </c>
      <c r="E125" s="245">
        <v>0</v>
      </c>
      <c r="F125" s="246">
        <v>0</v>
      </c>
      <c r="G125" s="246">
        <v>0</v>
      </c>
      <c r="H125" s="246">
        <f t="shared" si="26"/>
        <v>0</v>
      </c>
      <c r="I125" s="53"/>
      <c r="J125" s="59"/>
      <c r="K125" s="59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409"/>
      <c r="AN125" s="408">
        <f t="shared" si="28"/>
        <v>0</v>
      </c>
      <c r="AO125" s="249">
        <f t="shared" si="12"/>
        <v>0</v>
      </c>
      <c r="AP125" s="250" t="e">
        <f t="shared" si="27"/>
        <v>#DIV/0!</v>
      </c>
      <c r="AQ125" s="59"/>
    </row>
    <row r="126" spans="1:43">
      <c r="A126" s="51"/>
      <c r="B126" s="607"/>
      <c r="C126" s="388"/>
      <c r="D126" s="59" t="s">
        <v>197</v>
      </c>
      <c r="E126" s="245">
        <v>0</v>
      </c>
      <c r="F126" s="246">
        <v>0</v>
      </c>
      <c r="G126" s="246">
        <v>0</v>
      </c>
      <c r="H126" s="246">
        <f t="shared" si="26"/>
        <v>0</v>
      </c>
      <c r="I126" s="53"/>
      <c r="J126" s="59"/>
      <c r="K126" s="59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409"/>
      <c r="AN126" s="408">
        <f t="shared" si="28"/>
        <v>0</v>
      </c>
      <c r="AO126" s="249">
        <f t="shared" si="12"/>
        <v>0</v>
      </c>
      <c r="AP126" s="250" t="e">
        <f t="shared" si="27"/>
        <v>#DIV/0!</v>
      </c>
      <c r="AQ126" s="59"/>
    </row>
    <row r="127" spans="1:43">
      <c r="A127" s="51"/>
      <c r="B127" s="607"/>
      <c r="C127" s="417"/>
      <c r="D127" s="59" t="s">
        <v>198</v>
      </c>
      <c r="E127" s="245">
        <v>0</v>
      </c>
      <c r="F127" s="246">
        <v>0</v>
      </c>
      <c r="G127" s="246">
        <v>0</v>
      </c>
      <c r="H127" s="246">
        <f t="shared" si="26"/>
        <v>0</v>
      </c>
      <c r="I127" s="53"/>
      <c r="J127" s="59"/>
      <c r="K127" s="59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409"/>
      <c r="AN127" s="408">
        <f t="shared" si="28"/>
        <v>0</v>
      </c>
      <c r="AO127" s="249">
        <f t="shared" si="12"/>
        <v>0</v>
      </c>
      <c r="AP127" s="250" t="e">
        <f t="shared" si="27"/>
        <v>#DIV/0!</v>
      </c>
      <c r="AQ127" s="59"/>
    </row>
    <row r="128" spans="1:43" ht="13.5" thickBot="1">
      <c r="A128" s="51"/>
      <c r="B128" s="607"/>
      <c r="C128" s="418"/>
      <c r="D128" s="419" t="s">
        <v>213</v>
      </c>
      <c r="E128" s="420">
        <v>0</v>
      </c>
      <c r="F128" s="69">
        <v>0</v>
      </c>
      <c r="G128" s="69">
        <v>4</v>
      </c>
      <c r="H128" s="69">
        <f t="shared" si="26"/>
        <v>4</v>
      </c>
      <c r="I128" s="8"/>
      <c r="J128" s="23"/>
      <c r="K128" s="2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>
        <v>4</v>
      </c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303"/>
      <c r="AN128" s="65">
        <f t="shared" ref="AN128" si="29">SUM(I128:AM128)</f>
        <v>4</v>
      </c>
      <c r="AO128" s="255">
        <f t="shared" ref="AO128" si="30">AN128-H128</f>
        <v>0</v>
      </c>
      <c r="AP128" s="256">
        <f t="shared" ref="AP128" si="31">AN128/H128</f>
        <v>1</v>
      </c>
      <c r="AQ128" s="23" t="s">
        <v>214</v>
      </c>
    </row>
    <row r="129" spans="1:43">
      <c r="A129" s="183"/>
      <c r="B129" s="607"/>
      <c r="C129" s="395" t="s">
        <v>158</v>
      </c>
      <c r="D129" s="184" t="s">
        <v>159</v>
      </c>
      <c r="E129" s="270">
        <v>0</v>
      </c>
      <c r="F129" s="271">
        <v>0</v>
      </c>
      <c r="G129" s="271">
        <v>0</v>
      </c>
      <c r="H129" s="405">
        <f t="shared" si="26"/>
        <v>0</v>
      </c>
      <c r="I129" s="10"/>
      <c r="J129" s="22"/>
      <c r="K129" s="22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302"/>
      <c r="AN129" s="273">
        <f t="shared" si="28"/>
        <v>0</v>
      </c>
      <c r="AO129" s="261">
        <f t="shared" si="12"/>
        <v>0</v>
      </c>
      <c r="AP129" s="274" t="e">
        <f t="shared" si="27"/>
        <v>#DIV/0!</v>
      </c>
      <c r="AQ129" s="22"/>
    </row>
    <row r="130" spans="1:43">
      <c r="A130" s="139"/>
      <c r="B130" s="607"/>
      <c r="C130" s="388"/>
      <c r="D130" s="185" t="s">
        <v>160</v>
      </c>
      <c r="E130" s="245">
        <v>0</v>
      </c>
      <c r="F130" s="246">
        <v>0</v>
      </c>
      <c r="G130" s="246">
        <v>0</v>
      </c>
      <c r="H130" s="406">
        <f t="shared" si="26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8"/>
        <v>0</v>
      </c>
      <c r="AO130" s="249">
        <f t="shared" si="12"/>
        <v>0</v>
      </c>
      <c r="AP130" s="250" t="e">
        <f t="shared" si="27"/>
        <v>#DIV/0!</v>
      </c>
      <c r="AQ130" s="59"/>
    </row>
    <row r="131" spans="1:43">
      <c r="A131" s="139"/>
      <c r="B131" s="607"/>
      <c r="C131" s="388"/>
      <c r="D131" s="185" t="s">
        <v>161</v>
      </c>
      <c r="E131" s="245">
        <v>0</v>
      </c>
      <c r="F131" s="246">
        <v>0</v>
      </c>
      <c r="G131" s="246">
        <v>0</v>
      </c>
      <c r="H131" s="406">
        <f t="shared" si="26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8"/>
        <v>0</v>
      </c>
      <c r="AO131" s="249">
        <f t="shared" si="12"/>
        <v>0</v>
      </c>
      <c r="AP131" s="250" t="e">
        <f t="shared" si="27"/>
        <v>#DIV/0!</v>
      </c>
      <c r="AQ131" s="59"/>
    </row>
    <row r="132" spans="1:43">
      <c r="A132" s="139"/>
      <c r="B132" s="607"/>
      <c r="C132" s="388"/>
      <c r="D132" s="185" t="s">
        <v>162</v>
      </c>
      <c r="E132" s="245">
        <v>0</v>
      </c>
      <c r="F132" s="246">
        <v>0</v>
      </c>
      <c r="G132" s="246">
        <v>0</v>
      </c>
      <c r="H132" s="406">
        <f t="shared" si="26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8"/>
        <v>0</v>
      </c>
      <c r="AO132" s="249">
        <f t="shared" si="12"/>
        <v>0</v>
      </c>
      <c r="AP132" s="250" t="e">
        <f t="shared" si="27"/>
        <v>#DIV/0!</v>
      </c>
      <c r="AQ132" s="59"/>
    </row>
    <row r="133" spans="1:43">
      <c r="A133" s="139"/>
      <c r="B133" s="607"/>
      <c r="C133" s="388"/>
      <c r="D133" s="185" t="s">
        <v>163</v>
      </c>
      <c r="E133" s="245">
        <v>0</v>
      </c>
      <c r="F133" s="246">
        <v>0</v>
      </c>
      <c r="G133" s="246">
        <v>0</v>
      </c>
      <c r="H133" s="406">
        <f t="shared" si="26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8"/>
        <v>0</v>
      </c>
      <c r="AO133" s="249">
        <f t="shared" si="12"/>
        <v>0</v>
      </c>
      <c r="AP133" s="250" t="e">
        <f t="shared" si="27"/>
        <v>#DIV/0!</v>
      </c>
      <c r="AQ133" s="59"/>
    </row>
    <row r="134" spans="1:43">
      <c r="A134" s="139"/>
      <c r="B134" s="607"/>
      <c r="C134" s="388"/>
      <c r="D134" s="185" t="s">
        <v>164</v>
      </c>
      <c r="E134" s="245">
        <v>0</v>
      </c>
      <c r="F134" s="246">
        <v>0</v>
      </c>
      <c r="G134" s="246">
        <v>0</v>
      </c>
      <c r="H134" s="406">
        <f t="shared" si="26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8"/>
        <v>0</v>
      </c>
      <c r="AO134" s="249">
        <f t="shared" si="12"/>
        <v>0</v>
      </c>
      <c r="AP134" s="250" t="e">
        <f t="shared" si="27"/>
        <v>#DIV/0!</v>
      </c>
      <c r="AQ134" s="59"/>
    </row>
    <row r="135" spans="1:43">
      <c r="A135" s="139"/>
      <c r="B135" s="607"/>
      <c r="C135" s="388"/>
      <c r="D135" s="185" t="s">
        <v>165</v>
      </c>
      <c r="E135" s="245">
        <v>0</v>
      </c>
      <c r="F135" s="246">
        <v>0</v>
      </c>
      <c r="G135" s="246">
        <v>0</v>
      </c>
      <c r="H135" s="406">
        <f t="shared" si="26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8"/>
        <v>0</v>
      </c>
      <c r="AO135" s="249">
        <f t="shared" si="12"/>
        <v>0</v>
      </c>
      <c r="AP135" s="250" t="e">
        <f t="shared" si="27"/>
        <v>#DIV/0!</v>
      </c>
      <c r="AQ135" s="59"/>
    </row>
    <row r="136" spans="1:43">
      <c r="A136" s="139"/>
      <c r="B136" s="607"/>
      <c r="C136" s="388"/>
      <c r="D136" s="185" t="s">
        <v>166</v>
      </c>
      <c r="E136" s="245">
        <v>0</v>
      </c>
      <c r="F136" s="246">
        <v>0</v>
      </c>
      <c r="G136" s="246">
        <v>0</v>
      </c>
      <c r="H136" s="406">
        <f t="shared" si="26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8"/>
        <v>0</v>
      </c>
      <c r="AO136" s="249">
        <f t="shared" si="12"/>
        <v>0</v>
      </c>
      <c r="AP136" s="250" t="e">
        <f t="shared" si="27"/>
        <v>#DIV/0!</v>
      </c>
      <c r="AQ136" s="59"/>
    </row>
    <row r="137" spans="1:43">
      <c r="A137" s="139"/>
      <c r="B137" s="607"/>
      <c r="C137" s="388"/>
      <c r="D137" s="185" t="s">
        <v>167</v>
      </c>
      <c r="E137" s="245">
        <v>0</v>
      </c>
      <c r="F137" s="246">
        <v>0</v>
      </c>
      <c r="G137" s="246">
        <v>0</v>
      </c>
      <c r="H137" s="406">
        <f t="shared" si="26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8"/>
        <v>0</v>
      </c>
      <c r="AO137" s="249">
        <f t="shared" si="12"/>
        <v>0</v>
      </c>
      <c r="AP137" s="250" t="e">
        <f t="shared" si="27"/>
        <v>#DIV/0!</v>
      </c>
      <c r="AQ137" s="59"/>
    </row>
    <row r="138" spans="1:43">
      <c r="A138" s="139"/>
      <c r="B138" s="607"/>
      <c r="C138" s="388"/>
      <c r="D138" s="185" t="s">
        <v>168</v>
      </c>
      <c r="E138" s="245">
        <v>0</v>
      </c>
      <c r="F138" s="246">
        <v>0</v>
      </c>
      <c r="G138" s="246">
        <v>0</v>
      </c>
      <c r="H138" s="406">
        <f t="shared" si="26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8"/>
        <v>0</v>
      </c>
      <c r="AO138" s="249">
        <f t="shared" si="12"/>
        <v>0</v>
      </c>
      <c r="AP138" s="250" t="e">
        <f t="shared" si="27"/>
        <v>#DIV/0!</v>
      </c>
      <c r="AQ138" s="59"/>
    </row>
    <row r="139" spans="1:43">
      <c r="A139" s="139"/>
      <c r="B139" s="607"/>
      <c r="C139" s="388"/>
      <c r="D139" s="185" t="s">
        <v>169</v>
      </c>
      <c r="E139" s="245">
        <v>0</v>
      </c>
      <c r="F139" s="246">
        <v>0</v>
      </c>
      <c r="G139" s="246">
        <v>0</v>
      </c>
      <c r="H139" s="406">
        <f t="shared" si="26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8"/>
        <v>0</v>
      </c>
      <c r="AO139" s="249">
        <f t="shared" si="12"/>
        <v>0</v>
      </c>
      <c r="AP139" s="250" t="e">
        <f t="shared" si="27"/>
        <v>#DIV/0!</v>
      </c>
      <c r="AQ139" s="59"/>
    </row>
    <row r="140" spans="1:43">
      <c r="A140" s="139"/>
      <c r="B140" s="607"/>
      <c r="C140" s="388"/>
      <c r="D140" s="185" t="s">
        <v>172</v>
      </c>
      <c r="E140" s="245">
        <v>0</v>
      </c>
      <c r="F140" s="246">
        <v>0</v>
      </c>
      <c r="G140" s="246">
        <v>0</v>
      </c>
      <c r="H140" s="406">
        <f t="shared" si="26"/>
        <v>0</v>
      </c>
      <c r="I140" s="53"/>
      <c r="J140" s="59"/>
      <c r="K140" s="59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84"/>
      <c r="AN140" s="248">
        <f t="shared" si="28"/>
        <v>0</v>
      </c>
      <c r="AO140" s="249">
        <f t="shared" si="12"/>
        <v>0</v>
      </c>
      <c r="AP140" s="250" t="e">
        <f t="shared" si="27"/>
        <v>#DIV/0!</v>
      </c>
      <c r="AQ140" s="59"/>
    </row>
    <row r="141" spans="1:43">
      <c r="A141" s="139"/>
      <c r="B141" s="607"/>
      <c r="C141" s="388"/>
      <c r="D141" s="185" t="s">
        <v>173</v>
      </c>
      <c r="E141" s="245">
        <v>0</v>
      </c>
      <c r="F141" s="246">
        <v>0</v>
      </c>
      <c r="G141" s="246">
        <v>0</v>
      </c>
      <c r="H141" s="406">
        <f t="shared" si="26"/>
        <v>0</v>
      </c>
      <c r="I141" s="53"/>
      <c r="J141" s="59"/>
      <c r="K141" s="59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84"/>
      <c r="AN141" s="248">
        <f t="shared" si="28"/>
        <v>0</v>
      </c>
      <c r="AO141" s="249">
        <f t="shared" si="12"/>
        <v>0</v>
      </c>
      <c r="AP141" s="250" t="e">
        <f t="shared" si="27"/>
        <v>#DIV/0!</v>
      </c>
      <c r="AQ141" s="59"/>
    </row>
    <row r="142" spans="1:43">
      <c r="A142" s="139"/>
      <c r="B142" s="607"/>
      <c r="C142" s="388"/>
      <c r="D142" s="185" t="s">
        <v>170</v>
      </c>
      <c r="E142" s="245">
        <v>0</v>
      </c>
      <c r="F142" s="246">
        <v>0</v>
      </c>
      <c r="G142" s="246">
        <v>0</v>
      </c>
      <c r="H142" s="406">
        <f t="shared" si="26"/>
        <v>0</v>
      </c>
      <c r="I142" s="53"/>
      <c r="J142" s="59"/>
      <c r="K142" s="59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84"/>
      <c r="AN142" s="248">
        <f t="shared" si="28"/>
        <v>0</v>
      </c>
      <c r="AO142" s="249">
        <f t="shared" si="12"/>
        <v>0</v>
      </c>
      <c r="AP142" s="250" t="e">
        <f t="shared" si="27"/>
        <v>#DIV/0!</v>
      </c>
      <c r="AQ142" s="59"/>
    </row>
    <row r="143" spans="1:43" ht="13.5" thickBot="1">
      <c r="A143" s="140"/>
      <c r="B143" s="608"/>
      <c r="C143" s="389"/>
      <c r="D143" s="187" t="s">
        <v>171</v>
      </c>
      <c r="E143" s="251">
        <v>0</v>
      </c>
      <c r="F143" s="252">
        <v>0</v>
      </c>
      <c r="G143" s="252">
        <v>0</v>
      </c>
      <c r="H143" s="407">
        <f t="shared" si="26"/>
        <v>0</v>
      </c>
      <c r="I143" s="8"/>
      <c r="J143" s="23"/>
      <c r="K143" s="2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303"/>
      <c r="AN143" s="254">
        <f t="shared" si="28"/>
        <v>0</v>
      </c>
      <c r="AO143" s="255">
        <f t="shared" si="12"/>
        <v>0</v>
      </c>
      <c r="AP143" s="256" t="e">
        <f t="shared" si="27"/>
        <v>#DIV/0!</v>
      </c>
      <c r="AQ143" s="23"/>
    </row>
    <row r="144" spans="1:43" ht="15.75" customHeight="1" thickBot="1">
      <c r="A144" s="377"/>
      <c r="B144" s="590" t="s">
        <v>61</v>
      </c>
      <c r="C144" s="426" t="s">
        <v>215</v>
      </c>
      <c r="D144" s="22" t="s">
        <v>216</v>
      </c>
      <c r="E144" s="245">
        <v>0</v>
      </c>
      <c r="F144" s="245">
        <v>0</v>
      </c>
      <c r="G144" s="436">
        <v>4</v>
      </c>
      <c r="H144" s="405">
        <f t="shared" si="26"/>
        <v>4</v>
      </c>
      <c r="I144" s="10"/>
      <c r="J144" s="22"/>
      <c r="K144" s="22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>
        <v>4</v>
      </c>
      <c r="AF144" s="41"/>
      <c r="AG144" s="41"/>
      <c r="AH144" s="41"/>
      <c r="AI144" s="41"/>
      <c r="AJ144" s="41"/>
      <c r="AK144" s="41"/>
      <c r="AL144" s="41"/>
      <c r="AM144" s="41"/>
      <c r="AN144" s="67">
        <f t="shared" ref="AN144:AN163" si="32">SUM(I144:AM144)</f>
        <v>4</v>
      </c>
      <c r="AO144" s="261">
        <f t="shared" ref="AO144:AO163" si="33">AN144-H144</f>
        <v>0</v>
      </c>
      <c r="AP144" s="274">
        <f t="shared" ref="AP144:AP163" si="34">AN144/H144</f>
        <v>1</v>
      </c>
      <c r="AQ144" s="22" t="s">
        <v>234</v>
      </c>
    </row>
    <row r="145" spans="1:43" ht="13.5" thickBot="1">
      <c r="A145" s="377"/>
      <c r="B145" s="591"/>
      <c r="C145" s="432"/>
      <c r="D145" s="59" t="s">
        <v>217</v>
      </c>
      <c r="E145" s="245">
        <v>0</v>
      </c>
      <c r="F145" s="245">
        <v>0</v>
      </c>
      <c r="G145" s="437">
        <v>6</v>
      </c>
      <c r="H145" s="406">
        <f t="shared" si="26"/>
        <v>6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>
        <v>6</v>
      </c>
      <c r="AF145" s="60"/>
      <c r="AG145" s="60"/>
      <c r="AH145" s="60"/>
      <c r="AI145" s="60"/>
      <c r="AJ145" s="60"/>
      <c r="AK145" s="60"/>
      <c r="AL145" s="60"/>
      <c r="AM145" s="60"/>
      <c r="AN145" s="70">
        <f t="shared" si="32"/>
        <v>6</v>
      </c>
      <c r="AO145" s="249">
        <f t="shared" si="33"/>
        <v>0</v>
      </c>
      <c r="AP145" s="250">
        <f t="shared" si="34"/>
        <v>1</v>
      </c>
      <c r="AQ145" s="59" t="s">
        <v>234</v>
      </c>
    </row>
    <row r="146" spans="1:43" ht="13.5" thickBot="1">
      <c r="A146" s="377"/>
      <c r="B146" s="591"/>
      <c r="C146" s="432"/>
      <c r="D146" s="59" t="s">
        <v>218</v>
      </c>
      <c r="E146" s="245">
        <v>0</v>
      </c>
      <c r="F146" s="245">
        <v>0</v>
      </c>
      <c r="G146" s="437">
        <v>6</v>
      </c>
      <c r="H146" s="406">
        <f t="shared" si="26"/>
        <v>6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>
        <v>6</v>
      </c>
      <c r="AF146" s="60"/>
      <c r="AG146" s="60"/>
      <c r="AH146" s="60"/>
      <c r="AI146" s="60"/>
      <c r="AJ146" s="60"/>
      <c r="AK146" s="60"/>
      <c r="AL146" s="60"/>
      <c r="AM146" s="60"/>
      <c r="AN146" s="70">
        <f t="shared" si="32"/>
        <v>6</v>
      </c>
      <c r="AO146" s="249">
        <f t="shared" si="33"/>
        <v>0</v>
      </c>
      <c r="AP146" s="250">
        <f t="shared" si="34"/>
        <v>1</v>
      </c>
      <c r="AQ146" s="59" t="s">
        <v>234</v>
      </c>
    </row>
    <row r="147" spans="1:43" ht="13.5" thickBot="1">
      <c r="A147" s="377"/>
      <c r="B147" s="591"/>
      <c r="C147" s="432"/>
      <c r="D147" s="59" t="s">
        <v>219</v>
      </c>
      <c r="E147" s="245">
        <v>0</v>
      </c>
      <c r="F147" s="245">
        <v>0</v>
      </c>
      <c r="G147" s="437">
        <v>4</v>
      </c>
      <c r="H147" s="406">
        <f t="shared" si="26"/>
        <v>4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>
        <v>4</v>
      </c>
      <c r="AF147" s="60"/>
      <c r="AG147" s="60"/>
      <c r="AH147" s="60"/>
      <c r="AI147" s="60"/>
      <c r="AJ147" s="60"/>
      <c r="AK147" s="60"/>
      <c r="AL147" s="60"/>
      <c r="AM147" s="60"/>
      <c r="AN147" s="70">
        <f t="shared" si="32"/>
        <v>4</v>
      </c>
      <c r="AO147" s="249">
        <f t="shared" si="33"/>
        <v>0</v>
      </c>
      <c r="AP147" s="250">
        <f t="shared" si="34"/>
        <v>1</v>
      </c>
      <c r="AQ147" s="59" t="s">
        <v>234</v>
      </c>
    </row>
    <row r="148" spans="1:43" ht="13.5" thickBot="1">
      <c r="A148" s="377"/>
      <c r="B148" s="591"/>
      <c r="C148" s="432"/>
      <c r="D148" s="59" t="s">
        <v>220</v>
      </c>
      <c r="E148" s="245">
        <v>0</v>
      </c>
      <c r="F148" s="245">
        <v>0</v>
      </c>
      <c r="G148" s="437">
        <v>1</v>
      </c>
      <c r="H148" s="406">
        <f t="shared" si="26"/>
        <v>1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>
        <v>1</v>
      </c>
      <c r="AF148" s="60"/>
      <c r="AG148" s="60"/>
      <c r="AH148" s="60"/>
      <c r="AI148" s="60"/>
      <c r="AJ148" s="60"/>
      <c r="AK148" s="60"/>
      <c r="AL148" s="60"/>
      <c r="AM148" s="60"/>
      <c r="AN148" s="70">
        <f t="shared" si="32"/>
        <v>1</v>
      </c>
      <c r="AO148" s="249">
        <f t="shared" si="33"/>
        <v>0</v>
      </c>
      <c r="AP148" s="250">
        <f t="shared" si="34"/>
        <v>1</v>
      </c>
      <c r="AQ148" s="59" t="s">
        <v>234</v>
      </c>
    </row>
    <row r="149" spans="1:43" ht="13.5" thickBot="1">
      <c r="A149" s="377"/>
      <c r="B149" s="591"/>
      <c r="C149" s="432"/>
      <c r="D149" s="59" t="s">
        <v>221</v>
      </c>
      <c r="E149" s="245">
        <v>0</v>
      </c>
      <c r="F149" s="245">
        <v>0</v>
      </c>
      <c r="G149" s="437">
        <v>1</v>
      </c>
      <c r="H149" s="406">
        <f t="shared" si="26"/>
        <v>1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>
        <v>1</v>
      </c>
      <c r="AF149" s="60"/>
      <c r="AG149" s="60"/>
      <c r="AH149" s="60"/>
      <c r="AI149" s="60"/>
      <c r="AJ149" s="60"/>
      <c r="AK149" s="60"/>
      <c r="AL149" s="60"/>
      <c r="AM149" s="60"/>
      <c r="AN149" s="70">
        <f t="shared" si="32"/>
        <v>1</v>
      </c>
      <c r="AO149" s="249">
        <f t="shared" si="33"/>
        <v>0</v>
      </c>
      <c r="AP149" s="250">
        <f t="shared" si="34"/>
        <v>1</v>
      </c>
      <c r="AQ149" s="59" t="s">
        <v>234</v>
      </c>
    </row>
    <row r="150" spans="1:43" ht="13.5" thickBot="1">
      <c r="A150" s="377"/>
      <c r="B150" s="591"/>
      <c r="C150" s="432"/>
      <c r="D150" s="59" t="s">
        <v>222</v>
      </c>
      <c r="E150" s="245">
        <v>0</v>
      </c>
      <c r="F150" s="245">
        <v>0</v>
      </c>
      <c r="G150" s="437">
        <v>4</v>
      </c>
      <c r="H150" s="406">
        <f t="shared" si="26"/>
        <v>4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>
        <v>4</v>
      </c>
      <c r="AF150" s="60"/>
      <c r="AG150" s="60"/>
      <c r="AH150" s="60"/>
      <c r="AI150" s="60"/>
      <c r="AJ150" s="60"/>
      <c r="AK150" s="60"/>
      <c r="AL150" s="60"/>
      <c r="AM150" s="60"/>
      <c r="AN150" s="70">
        <f t="shared" si="32"/>
        <v>4</v>
      </c>
      <c r="AO150" s="249">
        <f t="shared" si="33"/>
        <v>0</v>
      </c>
      <c r="AP150" s="250">
        <f t="shared" si="34"/>
        <v>1</v>
      </c>
      <c r="AQ150" s="59" t="s">
        <v>234</v>
      </c>
    </row>
    <row r="151" spans="1:43" ht="13.5" thickBot="1">
      <c r="A151" s="377"/>
      <c r="B151" s="591"/>
      <c r="C151" s="432"/>
      <c r="D151" s="59" t="s">
        <v>223</v>
      </c>
      <c r="E151" s="245">
        <v>0</v>
      </c>
      <c r="F151" s="245">
        <v>0</v>
      </c>
      <c r="G151" s="437">
        <v>4</v>
      </c>
      <c r="H151" s="406">
        <f t="shared" si="26"/>
        <v>4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>
        <v>4</v>
      </c>
      <c r="AF151" s="60"/>
      <c r="AG151" s="60"/>
      <c r="AH151" s="60"/>
      <c r="AI151" s="60"/>
      <c r="AJ151" s="60"/>
      <c r="AK151" s="60"/>
      <c r="AL151" s="60"/>
      <c r="AM151" s="60"/>
      <c r="AN151" s="70">
        <f t="shared" si="32"/>
        <v>4</v>
      </c>
      <c r="AO151" s="249">
        <f t="shared" si="33"/>
        <v>0</v>
      </c>
      <c r="AP151" s="250">
        <f t="shared" si="34"/>
        <v>1</v>
      </c>
      <c r="AQ151" s="59" t="s">
        <v>234</v>
      </c>
    </row>
    <row r="152" spans="1:43" ht="13.5" thickBot="1">
      <c r="A152" s="377"/>
      <c r="B152" s="591"/>
      <c r="C152" s="432"/>
      <c r="D152" s="59" t="s">
        <v>224</v>
      </c>
      <c r="E152" s="245">
        <v>0</v>
      </c>
      <c r="F152" s="245">
        <v>0</v>
      </c>
      <c r="G152" s="437">
        <v>4</v>
      </c>
      <c r="H152" s="406">
        <f t="shared" si="26"/>
        <v>4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>
        <v>4</v>
      </c>
      <c r="AF152" s="60"/>
      <c r="AG152" s="60"/>
      <c r="AH152" s="60"/>
      <c r="AI152" s="60"/>
      <c r="AJ152" s="60"/>
      <c r="AK152" s="60"/>
      <c r="AL152" s="60"/>
      <c r="AM152" s="60"/>
      <c r="AN152" s="70">
        <f t="shared" si="32"/>
        <v>4</v>
      </c>
      <c r="AO152" s="249">
        <f t="shared" si="33"/>
        <v>0</v>
      </c>
      <c r="AP152" s="250">
        <f t="shared" si="34"/>
        <v>1</v>
      </c>
      <c r="AQ152" s="59" t="s">
        <v>234</v>
      </c>
    </row>
    <row r="153" spans="1:43" ht="13.5" thickBot="1">
      <c r="A153" s="377"/>
      <c r="B153" s="591"/>
      <c r="C153" s="432"/>
      <c r="D153" s="59" t="s">
        <v>225</v>
      </c>
      <c r="E153" s="245">
        <v>0</v>
      </c>
      <c r="F153" s="245">
        <v>0</v>
      </c>
      <c r="G153" s="437">
        <v>4</v>
      </c>
      <c r="H153" s="406">
        <f t="shared" si="26"/>
        <v>4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>
        <v>4</v>
      </c>
      <c r="AF153" s="60"/>
      <c r="AG153" s="60"/>
      <c r="AH153" s="60"/>
      <c r="AI153" s="60"/>
      <c r="AJ153" s="60"/>
      <c r="AK153" s="60"/>
      <c r="AL153" s="60"/>
      <c r="AM153" s="60"/>
      <c r="AN153" s="70">
        <f t="shared" si="32"/>
        <v>4</v>
      </c>
      <c r="AO153" s="249">
        <f t="shared" si="33"/>
        <v>0</v>
      </c>
      <c r="AP153" s="250">
        <f t="shared" si="34"/>
        <v>1</v>
      </c>
      <c r="AQ153" s="59" t="s">
        <v>234</v>
      </c>
    </row>
    <row r="154" spans="1:43" ht="13.5" thickBot="1">
      <c r="A154" s="377"/>
      <c r="B154" s="591"/>
      <c r="C154" s="432"/>
      <c r="D154" s="59" t="s">
        <v>226</v>
      </c>
      <c r="E154" s="245">
        <v>0</v>
      </c>
      <c r="F154" s="245">
        <v>0</v>
      </c>
      <c r="G154" s="437">
        <v>5</v>
      </c>
      <c r="H154" s="406">
        <f t="shared" si="26"/>
        <v>5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>
        <v>5</v>
      </c>
      <c r="AF154" s="60"/>
      <c r="AG154" s="60"/>
      <c r="AH154" s="60"/>
      <c r="AI154" s="60"/>
      <c r="AJ154" s="60"/>
      <c r="AK154" s="60"/>
      <c r="AL154" s="60"/>
      <c r="AM154" s="60"/>
      <c r="AN154" s="70">
        <f t="shared" si="32"/>
        <v>5</v>
      </c>
      <c r="AO154" s="249">
        <f t="shared" si="33"/>
        <v>0</v>
      </c>
      <c r="AP154" s="250">
        <f t="shared" si="34"/>
        <v>1</v>
      </c>
      <c r="AQ154" s="59" t="s">
        <v>234</v>
      </c>
    </row>
    <row r="155" spans="1:43" ht="13.5" thickBot="1">
      <c r="A155" s="377"/>
      <c r="B155" s="591"/>
      <c r="C155" s="432"/>
      <c r="D155" s="59" t="s">
        <v>227</v>
      </c>
      <c r="E155" s="245">
        <v>0</v>
      </c>
      <c r="F155" s="245">
        <v>0</v>
      </c>
      <c r="G155" s="437">
        <v>6</v>
      </c>
      <c r="H155" s="406">
        <f t="shared" si="26"/>
        <v>6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>
        <v>6</v>
      </c>
      <c r="AF155" s="60"/>
      <c r="AG155" s="60"/>
      <c r="AH155" s="60"/>
      <c r="AI155" s="60"/>
      <c r="AJ155" s="60"/>
      <c r="AK155" s="60"/>
      <c r="AL155" s="60"/>
      <c r="AM155" s="60"/>
      <c r="AN155" s="70">
        <f t="shared" si="32"/>
        <v>6</v>
      </c>
      <c r="AO155" s="249">
        <f t="shared" si="33"/>
        <v>0</v>
      </c>
      <c r="AP155" s="250">
        <f t="shared" si="34"/>
        <v>1</v>
      </c>
      <c r="AQ155" s="59" t="s">
        <v>234</v>
      </c>
    </row>
    <row r="156" spans="1:43" ht="13.5" thickBot="1">
      <c r="A156" s="377"/>
      <c r="B156" s="591"/>
      <c r="C156" s="432"/>
      <c r="D156" s="59" t="s">
        <v>228</v>
      </c>
      <c r="E156" s="245">
        <v>0</v>
      </c>
      <c r="F156" s="245">
        <v>0</v>
      </c>
      <c r="G156" s="437">
        <v>2</v>
      </c>
      <c r="H156" s="406">
        <f t="shared" si="26"/>
        <v>2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>
        <v>2</v>
      </c>
      <c r="AF156" s="60"/>
      <c r="AG156" s="60"/>
      <c r="AH156" s="60"/>
      <c r="AI156" s="60"/>
      <c r="AJ156" s="60"/>
      <c r="AK156" s="60"/>
      <c r="AL156" s="60"/>
      <c r="AM156" s="60"/>
      <c r="AN156" s="70">
        <f t="shared" si="32"/>
        <v>2</v>
      </c>
      <c r="AO156" s="249">
        <f t="shared" si="33"/>
        <v>0</v>
      </c>
      <c r="AP156" s="250">
        <f t="shared" si="34"/>
        <v>1</v>
      </c>
      <c r="AQ156" s="59" t="s">
        <v>234</v>
      </c>
    </row>
    <row r="157" spans="1:43" ht="13.5" thickBot="1">
      <c r="A157" s="377"/>
      <c r="B157" s="591"/>
      <c r="C157" s="432"/>
      <c r="D157" s="59" t="s">
        <v>229</v>
      </c>
      <c r="E157" s="245">
        <v>0</v>
      </c>
      <c r="F157" s="245">
        <v>0</v>
      </c>
      <c r="G157" s="437">
        <v>2</v>
      </c>
      <c r="H157" s="406">
        <f t="shared" ref="H157:H163" si="35">E157+F157+G157</f>
        <v>2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>
        <v>2</v>
      </c>
      <c r="AF157" s="60"/>
      <c r="AG157" s="60"/>
      <c r="AH157" s="60"/>
      <c r="AI157" s="60"/>
      <c r="AJ157" s="60"/>
      <c r="AK157" s="60"/>
      <c r="AL157" s="60"/>
      <c r="AM157" s="60"/>
      <c r="AN157" s="70">
        <f t="shared" si="32"/>
        <v>2</v>
      </c>
      <c r="AO157" s="249">
        <f t="shared" si="33"/>
        <v>0</v>
      </c>
      <c r="AP157" s="250">
        <f t="shared" si="34"/>
        <v>1</v>
      </c>
      <c r="AQ157" s="59" t="s">
        <v>234</v>
      </c>
    </row>
    <row r="158" spans="1:43" ht="13.5" thickBot="1">
      <c r="A158" s="377"/>
      <c r="B158" s="591"/>
      <c r="C158" s="432"/>
      <c r="D158" s="59" t="s">
        <v>230</v>
      </c>
      <c r="E158" s="245">
        <v>0</v>
      </c>
      <c r="F158" s="245">
        <v>0</v>
      </c>
      <c r="G158" s="437">
        <v>4</v>
      </c>
      <c r="H158" s="406">
        <f t="shared" si="35"/>
        <v>4</v>
      </c>
      <c r="I158" s="53"/>
      <c r="J158" s="59"/>
      <c r="K158" s="59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>
        <v>4</v>
      </c>
      <c r="AF158" s="60"/>
      <c r="AG158" s="60"/>
      <c r="AH158" s="60"/>
      <c r="AI158" s="60"/>
      <c r="AJ158" s="60"/>
      <c r="AK158" s="60"/>
      <c r="AL158" s="60"/>
      <c r="AM158" s="60"/>
      <c r="AN158" s="70">
        <f t="shared" si="32"/>
        <v>4</v>
      </c>
      <c r="AO158" s="249">
        <f t="shared" si="33"/>
        <v>0</v>
      </c>
      <c r="AP158" s="250">
        <f t="shared" si="34"/>
        <v>1</v>
      </c>
      <c r="AQ158" s="59" t="s">
        <v>234</v>
      </c>
    </row>
    <row r="159" spans="1:43" ht="13.5" thickBot="1">
      <c r="A159" s="377"/>
      <c r="B159" s="591"/>
      <c r="C159" s="432"/>
      <c r="D159" s="59" t="s">
        <v>231</v>
      </c>
      <c r="E159" s="245">
        <v>0</v>
      </c>
      <c r="F159" s="245">
        <v>0</v>
      </c>
      <c r="G159" s="437">
        <v>10</v>
      </c>
      <c r="H159" s="406">
        <f t="shared" si="35"/>
        <v>10</v>
      </c>
      <c r="I159" s="53"/>
      <c r="J159" s="59"/>
      <c r="K159" s="59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>
        <v>10</v>
      </c>
      <c r="AF159" s="60"/>
      <c r="AG159" s="60"/>
      <c r="AH159" s="60"/>
      <c r="AI159" s="60"/>
      <c r="AJ159" s="60"/>
      <c r="AK159" s="60"/>
      <c r="AL159" s="60"/>
      <c r="AM159" s="60"/>
      <c r="AN159" s="70">
        <f t="shared" si="32"/>
        <v>10</v>
      </c>
      <c r="AO159" s="249">
        <f t="shared" si="33"/>
        <v>0</v>
      </c>
      <c r="AP159" s="250">
        <f t="shared" si="34"/>
        <v>1</v>
      </c>
      <c r="AQ159" s="59" t="s">
        <v>234</v>
      </c>
    </row>
    <row r="160" spans="1:43" ht="13.5" thickBot="1">
      <c r="A160" s="377"/>
      <c r="B160" s="591"/>
      <c r="C160" s="432"/>
      <c r="D160" s="59" t="s">
        <v>232</v>
      </c>
      <c r="E160" s="245">
        <v>0</v>
      </c>
      <c r="F160" s="245">
        <v>0</v>
      </c>
      <c r="G160" s="437">
        <v>6</v>
      </c>
      <c r="H160" s="406">
        <f t="shared" si="35"/>
        <v>6</v>
      </c>
      <c r="I160" s="53"/>
      <c r="J160" s="59"/>
      <c r="K160" s="59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>
        <v>6</v>
      </c>
      <c r="AF160" s="60"/>
      <c r="AG160" s="60"/>
      <c r="AH160" s="60"/>
      <c r="AI160" s="60"/>
      <c r="AJ160" s="60"/>
      <c r="AK160" s="60"/>
      <c r="AL160" s="60"/>
      <c r="AM160" s="60"/>
      <c r="AN160" s="70">
        <f t="shared" si="32"/>
        <v>6</v>
      </c>
      <c r="AO160" s="249">
        <f t="shared" si="33"/>
        <v>0</v>
      </c>
      <c r="AP160" s="250">
        <f t="shared" si="34"/>
        <v>1</v>
      </c>
      <c r="AQ160" s="59" t="s">
        <v>234</v>
      </c>
    </row>
    <row r="161" spans="1:43" ht="13.5" thickBot="1">
      <c r="A161" s="377"/>
      <c r="B161" s="592"/>
      <c r="C161" s="427"/>
      <c r="D161" s="23" t="s">
        <v>233</v>
      </c>
      <c r="E161" s="251">
        <v>0</v>
      </c>
      <c r="F161" s="251">
        <v>0</v>
      </c>
      <c r="G161" s="69">
        <v>3</v>
      </c>
      <c r="H161" s="407">
        <f t="shared" si="35"/>
        <v>3</v>
      </c>
      <c r="I161" s="8"/>
      <c r="J161" s="23"/>
      <c r="K161" s="2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>
        <v>3</v>
      </c>
      <c r="AF161" s="43"/>
      <c r="AG161" s="43"/>
      <c r="AH161" s="43"/>
      <c r="AI161" s="43"/>
      <c r="AJ161" s="43"/>
      <c r="AK161" s="43"/>
      <c r="AL161" s="43"/>
      <c r="AM161" s="43"/>
      <c r="AN161" s="65">
        <f t="shared" si="32"/>
        <v>3</v>
      </c>
      <c r="AO161" s="255">
        <f t="shared" si="33"/>
        <v>0</v>
      </c>
      <c r="AP161" s="256">
        <f t="shared" si="34"/>
        <v>1</v>
      </c>
      <c r="AQ161" s="23" t="s">
        <v>235</v>
      </c>
    </row>
    <row r="162" spans="1:43" ht="15.75" customHeight="1" thickBot="1">
      <c r="A162" s="377"/>
      <c r="B162" s="590" t="s">
        <v>61</v>
      </c>
      <c r="C162" s="429" t="s">
        <v>236</v>
      </c>
      <c r="D162" s="77" t="s">
        <v>237</v>
      </c>
      <c r="E162" s="257">
        <v>0</v>
      </c>
      <c r="F162" s="257">
        <v>0</v>
      </c>
      <c r="G162" s="438">
        <v>6</v>
      </c>
      <c r="H162" s="439">
        <f t="shared" si="35"/>
        <v>6</v>
      </c>
      <c r="I162" s="4"/>
      <c r="J162" s="77"/>
      <c r="K162" s="77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>
        <v>6</v>
      </c>
      <c r="AF162" s="78"/>
      <c r="AG162" s="78"/>
      <c r="AH162" s="78"/>
      <c r="AI162" s="78"/>
      <c r="AJ162" s="78"/>
      <c r="AK162" s="78"/>
      <c r="AL162" s="78"/>
      <c r="AM162" s="78"/>
      <c r="AN162" s="66">
        <f t="shared" si="32"/>
        <v>6</v>
      </c>
      <c r="AO162" s="242">
        <f t="shared" si="33"/>
        <v>0</v>
      </c>
      <c r="AP162" s="262">
        <f t="shared" si="34"/>
        <v>1</v>
      </c>
      <c r="AQ162" s="77" t="s">
        <v>239</v>
      </c>
    </row>
    <row r="163" spans="1:43" ht="13.5" thickBot="1">
      <c r="A163" s="377"/>
      <c r="B163" s="592"/>
      <c r="C163" s="427"/>
      <c r="D163" s="23" t="s">
        <v>238</v>
      </c>
      <c r="E163" s="251">
        <v>0</v>
      </c>
      <c r="F163" s="251">
        <v>0</v>
      </c>
      <c r="G163" s="69">
        <v>6</v>
      </c>
      <c r="H163" s="407">
        <f t="shared" si="35"/>
        <v>6</v>
      </c>
      <c r="I163" s="8"/>
      <c r="J163" s="23"/>
      <c r="K163" s="2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>
        <v>6</v>
      </c>
      <c r="AF163" s="43"/>
      <c r="AG163" s="43"/>
      <c r="AH163" s="43"/>
      <c r="AI163" s="43"/>
      <c r="AJ163" s="43"/>
      <c r="AK163" s="43"/>
      <c r="AL163" s="43"/>
      <c r="AM163" s="43"/>
      <c r="AN163" s="65">
        <f t="shared" si="32"/>
        <v>6</v>
      </c>
      <c r="AO163" s="255">
        <f t="shared" si="33"/>
        <v>0</v>
      </c>
      <c r="AP163" s="256">
        <f t="shared" si="34"/>
        <v>1</v>
      </c>
      <c r="AQ163" s="23" t="s">
        <v>239</v>
      </c>
    </row>
    <row r="164" spans="1:43" ht="24" customHeight="1" thickBot="1">
      <c r="A164" s="574" t="s">
        <v>123</v>
      </c>
      <c r="B164" s="575"/>
      <c r="C164" s="575"/>
      <c r="D164" s="576"/>
      <c r="E164" s="368">
        <f>SUM(E93:E114)</f>
        <v>0</v>
      </c>
      <c r="F164" s="369">
        <f t="shared" ref="F164" si="36">SUM(F93:F113)</f>
        <v>0</v>
      </c>
      <c r="G164" s="369">
        <f>SUM(G93:G163)</f>
        <v>92</v>
      </c>
      <c r="H164" s="369">
        <f>SUM(H93:H163)</f>
        <v>92</v>
      </c>
      <c r="I164" s="369">
        <f t="shared" ref="I164:AO164" si="37">SUM(I93:I163)</f>
        <v>0</v>
      </c>
      <c r="J164" s="369">
        <f t="shared" si="37"/>
        <v>0</v>
      </c>
      <c r="K164" s="369">
        <f t="shared" si="37"/>
        <v>0</v>
      </c>
      <c r="L164" s="369">
        <f t="shared" si="37"/>
        <v>0</v>
      </c>
      <c r="M164" s="369">
        <f t="shared" si="37"/>
        <v>0</v>
      </c>
      <c r="N164" s="369">
        <f t="shared" si="37"/>
        <v>0</v>
      </c>
      <c r="O164" s="369">
        <f t="shared" si="37"/>
        <v>0</v>
      </c>
      <c r="P164" s="369">
        <f t="shared" si="37"/>
        <v>0</v>
      </c>
      <c r="Q164" s="369">
        <f t="shared" si="37"/>
        <v>0</v>
      </c>
      <c r="R164" s="369">
        <f t="shared" si="37"/>
        <v>0</v>
      </c>
      <c r="S164" s="369">
        <f t="shared" si="37"/>
        <v>0</v>
      </c>
      <c r="T164" s="369">
        <f t="shared" si="37"/>
        <v>0</v>
      </c>
      <c r="U164" s="369">
        <f t="shared" si="37"/>
        <v>0</v>
      </c>
      <c r="V164" s="369">
        <f t="shared" si="37"/>
        <v>0</v>
      </c>
      <c r="W164" s="369">
        <f t="shared" si="37"/>
        <v>0</v>
      </c>
      <c r="X164" s="369">
        <f t="shared" si="37"/>
        <v>0</v>
      </c>
      <c r="Y164" s="369">
        <f t="shared" si="37"/>
        <v>4</v>
      </c>
      <c r="Z164" s="369">
        <f t="shared" si="37"/>
        <v>0</v>
      </c>
      <c r="AA164" s="369">
        <f t="shared" si="37"/>
        <v>0</v>
      </c>
      <c r="AB164" s="369">
        <f t="shared" si="37"/>
        <v>0</v>
      </c>
      <c r="AC164" s="369">
        <f t="shared" si="37"/>
        <v>0</v>
      </c>
      <c r="AD164" s="369">
        <f t="shared" si="37"/>
        <v>0</v>
      </c>
      <c r="AE164" s="369">
        <f t="shared" si="37"/>
        <v>88</v>
      </c>
      <c r="AF164" s="369">
        <f t="shared" si="37"/>
        <v>0</v>
      </c>
      <c r="AG164" s="369">
        <f t="shared" si="37"/>
        <v>0</v>
      </c>
      <c r="AH164" s="369">
        <f t="shared" si="37"/>
        <v>0</v>
      </c>
      <c r="AI164" s="369">
        <f t="shared" si="37"/>
        <v>0</v>
      </c>
      <c r="AJ164" s="369">
        <f t="shared" si="37"/>
        <v>0</v>
      </c>
      <c r="AK164" s="369">
        <f t="shared" si="37"/>
        <v>0</v>
      </c>
      <c r="AL164" s="369">
        <f t="shared" si="37"/>
        <v>0</v>
      </c>
      <c r="AM164" s="369">
        <f t="shared" si="37"/>
        <v>0</v>
      </c>
      <c r="AN164" s="369">
        <f t="shared" si="37"/>
        <v>92</v>
      </c>
      <c r="AO164" s="369">
        <f t="shared" si="37"/>
        <v>0</v>
      </c>
      <c r="AP164" s="295">
        <f>AN164/H164</f>
        <v>1</v>
      </c>
      <c r="AQ164" s="313"/>
    </row>
    <row r="165" spans="1:43">
      <c r="A165" s="571">
        <v>21</v>
      </c>
      <c r="B165" s="590" t="s">
        <v>119</v>
      </c>
      <c r="C165" s="395" t="s">
        <v>78</v>
      </c>
      <c r="D165" s="22" t="s">
        <v>75</v>
      </c>
      <c r="E165" s="270">
        <v>0</v>
      </c>
      <c r="F165" s="271">
        <v>0</v>
      </c>
      <c r="G165" s="271">
        <v>0</v>
      </c>
      <c r="H165" s="271">
        <f t="shared" ref="H165:H167" si="38">E165+F165+G165</f>
        <v>0</v>
      </c>
      <c r="I165" s="10"/>
      <c r="J165" s="22"/>
      <c r="K165" s="22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302"/>
      <c r="AN165" s="273">
        <f t="shared" si="11"/>
        <v>0</v>
      </c>
      <c r="AO165" s="261">
        <f t="shared" si="12"/>
        <v>0</v>
      </c>
      <c r="AP165" s="274" t="e">
        <f t="shared" ref="AP165:AP167" si="39">AN165/H165</f>
        <v>#DIV/0!</v>
      </c>
      <c r="AQ165" s="22"/>
    </row>
    <row r="166" spans="1:43" ht="13.5" thickBot="1">
      <c r="A166" s="573"/>
      <c r="B166" s="592"/>
      <c r="C166" s="389" t="s">
        <v>79</v>
      </c>
      <c r="D166" s="23" t="s">
        <v>75</v>
      </c>
      <c r="E166" s="251">
        <v>0</v>
      </c>
      <c r="F166" s="252">
        <v>0</v>
      </c>
      <c r="G166" s="252">
        <v>0</v>
      </c>
      <c r="H166" s="252">
        <f t="shared" si="38"/>
        <v>0</v>
      </c>
      <c r="I166" s="8"/>
      <c r="J166" s="23"/>
      <c r="K166" s="2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303"/>
      <c r="AN166" s="254">
        <f t="shared" si="11"/>
        <v>0</v>
      </c>
      <c r="AO166" s="255">
        <f t="shared" ref="AO166:AO167" si="40">AN166-H166</f>
        <v>0</v>
      </c>
      <c r="AP166" s="256" t="e">
        <f t="shared" si="39"/>
        <v>#DIV/0!</v>
      </c>
      <c r="AQ166" s="23"/>
    </row>
    <row r="167" spans="1:43" ht="15.75" thickBot="1">
      <c r="A167" s="377"/>
      <c r="B167" s="384" t="s">
        <v>199</v>
      </c>
      <c r="C167" s="397" t="s">
        <v>200</v>
      </c>
      <c r="D167" s="82" t="s">
        <v>201</v>
      </c>
      <c r="E167" s="251">
        <v>0</v>
      </c>
      <c r="F167" s="251">
        <v>0</v>
      </c>
      <c r="G167" s="276">
        <v>0</v>
      </c>
      <c r="H167" s="276">
        <f t="shared" si="38"/>
        <v>0</v>
      </c>
      <c r="I167" s="71"/>
      <c r="J167" s="378"/>
      <c r="K167" s="378"/>
      <c r="L167" s="379"/>
      <c r="M167" s="379"/>
      <c r="N167" s="379"/>
      <c r="O167" s="379"/>
      <c r="P167" s="379"/>
      <c r="Q167" s="379"/>
      <c r="R167" s="379"/>
      <c r="S167" s="379"/>
      <c r="T167" s="379"/>
      <c r="U167" s="379"/>
      <c r="V167" s="379"/>
      <c r="W167" s="379"/>
      <c r="X167" s="379"/>
      <c r="Y167" s="379"/>
      <c r="Z167" s="379"/>
      <c r="AA167" s="379"/>
      <c r="AB167" s="379"/>
      <c r="AC167" s="379"/>
      <c r="AD167" s="379"/>
      <c r="AE167" s="379"/>
      <c r="AF167" s="379"/>
      <c r="AG167" s="379"/>
      <c r="AH167" s="379"/>
      <c r="AI167" s="379"/>
      <c r="AJ167" s="379"/>
      <c r="AK167" s="379"/>
      <c r="AL167" s="379"/>
      <c r="AM167" s="380"/>
      <c r="AN167" s="278">
        <f t="shared" si="11"/>
        <v>0</v>
      </c>
      <c r="AO167" s="381">
        <f t="shared" si="40"/>
        <v>0</v>
      </c>
      <c r="AP167" s="326" t="e">
        <f t="shared" si="39"/>
        <v>#DIV/0!</v>
      </c>
      <c r="AQ167" s="154"/>
    </row>
    <row r="168" spans="1:43" ht="21.75" customHeight="1" thickBot="1">
      <c r="A168" s="568" t="s">
        <v>203</v>
      </c>
      <c r="B168" s="569"/>
      <c r="C168" s="569"/>
      <c r="D168" s="570"/>
      <c r="E168" s="310">
        <f>SUM(E165:E167)</f>
        <v>0</v>
      </c>
      <c r="F168" s="311">
        <f t="shared" ref="F168:AO168" si="41">SUM(F165:F167)</f>
        <v>0</v>
      </c>
      <c r="G168" s="311">
        <f t="shared" si="41"/>
        <v>0</v>
      </c>
      <c r="H168" s="311">
        <f t="shared" si="41"/>
        <v>0</v>
      </c>
      <c r="I168" s="212">
        <f t="shared" si="41"/>
        <v>0</v>
      </c>
      <c r="J168" s="212">
        <f t="shared" si="41"/>
        <v>0</v>
      </c>
      <c r="K168" s="212">
        <f t="shared" si="41"/>
        <v>0</v>
      </c>
      <c r="L168" s="212">
        <f t="shared" si="41"/>
        <v>0</v>
      </c>
      <c r="M168" s="212">
        <f t="shared" si="41"/>
        <v>0</v>
      </c>
      <c r="N168" s="212">
        <f t="shared" si="41"/>
        <v>0</v>
      </c>
      <c r="O168" s="212">
        <f t="shared" si="41"/>
        <v>0</v>
      </c>
      <c r="P168" s="212">
        <f t="shared" si="41"/>
        <v>0</v>
      </c>
      <c r="Q168" s="212">
        <f t="shared" si="41"/>
        <v>0</v>
      </c>
      <c r="R168" s="212">
        <f t="shared" si="41"/>
        <v>0</v>
      </c>
      <c r="S168" s="212">
        <f t="shared" si="41"/>
        <v>0</v>
      </c>
      <c r="T168" s="212">
        <f t="shared" si="41"/>
        <v>0</v>
      </c>
      <c r="U168" s="212">
        <f t="shared" si="41"/>
        <v>0</v>
      </c>
      <c r="V168" s="212">
        <f t="shared" si="41"/>
        <v>0</v>
      </c>
      <c r="W168" s="212">
        <f t="shared" si="41"/>
        <v>0</v>
      </c>
      <c r="X168" s="212">
        <f t="shared" si="41"/>
        <v>0</v>
      </c>
      <c r="Y168" s="212">
        <f t="shared" si="41"/>
        <v>0</v>
      </c>
      <c r="Z168" s="212">
        <f t="shared" si="41"/>
        <v>0</v>
      </c>
      <c r="AA168" s="212">
        <f t="shared" si="41"/>
        <v>0</v>
      </c>
      <c r="AB168" s="212">
        <f t="shared" si="41"/>
        <v>0</v>
      </c>
      <c r="AC168" s="212">
        <f t="shared" si="41"/>
        <v>0</v>
      </c>
      <c r="AD168" s="212">
        <f t="shared" si="41"/>
        <v>0</v>
      </c>
      <c r="AE168" s="212">
        <f t="shared" si="41"/>
        <v>0</v>
      </c>
      <c r="AF168" s="212">
        <f t="shared" si="41"/>
        <v>0</v>
      </c>
      <c r="AG168" s="212">
        <f t="shared" si="41"/>
        <v>0</v>
      </c>
      <c r="AH168" s="212">
        <f t="shared" si="41"/>
        <v>0</v>
      </c>
      <c r="AI168" s="212">
        <f t="shared" si="41"/>
        <v>0</v>
      </c>
      <c r="AJ168" s="212">
        <f t="shared" si="41"/>
        <v>0</v>
      </c>
      <c r="AK168" s="212">
        <f t="shared" si="41"/>
        <v>0</v>
      </c>
      <c r="AL168" s="212">
        <f t="shared" si="41"/>
        <v>0</v>
      </c>
      <c r="AM168" s="319">
        <f t="shared" si="41"/>
        <v>0</v>
      </c>
      <c r="AN168" s="281">
        <f t="shared" si="41"/>
        <v>0</v>
      </c>
      <c r="AO168" s="280">
        <f t="shared" si="41"/>
        <v>0</v>
      </c>
      <c r="AP168" s="382" t="e">
        <f>AN168/H168</f>
        <v>#DIV/0!</v>
      </c>
      <c r="AQ168" s="383"/>
    </row>
    <row r="169" spans="1:43" hidden="1">
      <c r="A169" s="566">
        <v>22</v>
      </c>
      <c r="B169" s="591" t="s">
        <v>72</v>
      </c>
      <c r="C169" s="577" t="s">
        <v>54</v>
      </c>
      <c r="D169" s="4" t="s">
        <v>56</v>
      </c>
      <c r="E169" s="257"/>
      <c r="F169" s="258"/>
      <c r="G169" s="258"/>
      <c r="H169" s="258">
        <f t="shared" ref="H169:H177" si="42">E169+F169+G169</f>
        <v>0</v>
      </c>
      <c r="I169" s="4"/>
      <c r="J169" s="77"/>
      <c r="K169" s="77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314"/>
      <c r="AN169" s="320">
        <f t="shared" si="11"/>
        <v>0</v>
      </c>
      <c r="AO169" s="242">
        <f t="shared" ref="AO169:AO177" si="43">AN169-H169</f>
        <v>0</v>
      </c>
      <c r="AP169" s="274" t="e">
        <f t="shared" ref="AP169:AP177" si="44">AN169/H169</f>
        <v>#DIV/0!</v>
      </c>
      <c r="AQ169" s="22"/>
    </row>
    <row r="170" spans="1:43" hidden="1">
      <c r="A170" s="577"/>
      <c r="B170" s="591"/>
      <c r="C170" s="578"/>
      <c r="D170" s="53" t="s">
        <v>21</v>
      </c>
      <c r="E170" s="245"/>
      <c r="F170" s="246"/>
      <c r="G170" s="246"/>
      <c r="H170" s="246">
        <f t="shared" si="42"/>
        <v>0</v>
      </c>
      <c r="I170" s="53"/>
      <c r="J170" s="59"/>
      <c r="K170" s="59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84"/>
      <c r="AN170" s="318">
        <f t="shared" si="11"/>
        <v>0</v>
      </c>
      <c r="AO170" s="249">
        <f t="shared" si="43"/>
        <v>0</v>
      </c>
      <c r="AP170" s="250" t="e">
        <f t="shared" si="44"/>
        <v>#DIV/0!</v>
      </c>
      <c r="AQ170" s="59"/>
    </row>
    <row r="171" spans="1:43" hidden="1">
      <c r="A171" s="589">
        <v>23</v>
      </c>
      <c r="B171" s="591"/>
      <c r="C171" s="578" t="s">
        <v>55</v>
      </c>
      <c r="D171" s="53" t="s">
        <v>57</v>
      </c>
      <c r="E171" s="245"/>
      <c r="F171" s="246"/>
      <c r="G171" s="246"/>
      <c r="H171" s="246">
        <f t="shared" si="42"/>
        <v>0</v>
      </c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84"/>
      <c r="AN171" s="318">
        <f t="shared" si="11"/>
        <v>0</v>
      </c>
      <c r="AO171" s="249">
        <f t="shared" si="43"/>
        <v>0</v>
      </c>
      <c r="AP171" s="250" t="e">
        <f t="shared" si="44"/>
        <v>#DIV/0!</v>
      </c>
      <c r="AQ171" s="59"/>
    </row>
    <row r="172" spans="1:43" hidden="1">
      <c r="A172" s="566"/>
      <c r="B172" s="591"/>
      <c r="C172" s="578"/>
      <c r="D172" s="53" t="s">
        <v>58</v>
      </c>
      <c r="E172" s="245"/>
      <c r="F172" s="246"/>
      <c r="G172" s="246"/>
      <c r="H172" s="246">
        <f t="shared" si="42"/>
        <v>0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84"/>
      <c r="AN172" s="318">
        <f t="shared" si="11"/>
        <v>0</v>
      </c>
      <c r="AO172" s="249">
        <f t="shared" si="43"/>
        <v>0</v>
      </c>
      <c r="AP172" s="250" t="e">
        <f t="shared" si="44"/>
        <v>#DIV/0!</v>
      </c>
      <c r="AQ172" s="59"/>
    </row>
    <row r="173" spans="1:43" hidden="1">
      <c r="A173" s="566"/>
      <c r="B173" s="591"/>
      <c r="C173" s="578"/>
      <c r="D173" s="53" t="s">
        <v>59</v>
      </c>
      <c r="E173" s="245"/>
      <c r="F173" s="246"/>
      <c r="G173" s="246"/>
      <c r="H173" s="246">
        <f t="shared" si="42"/>
        <v>0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84"/>
      <c r="AN173" s="318">
        <f t="shared" si="11"/>
        <v>0</v>
      </c>
      <c r="AO173" s="249">
        <f t="shared" si="43"/>
        <v>0</v>
      </c>
      <c r="AP173" s="250" t="e">
        <f t="shared" si="44"/>
        <v>#DIV/0!</v>
      </c>
      <c r="AQ173" s="59"/>
    </row>
    <row r="174" spans="1:43" ht="13.5" hidden="1" thickBot="1">
      <c r="A174" s="565"/>
      <c r="B174" s="591"/>
      <c r="C174" s="573"/>
      <c r="D174" s="8" t="s">
        <v>60</v>
      </c>
      <c r="E174" s="251"/>
      <c r="F174" s="252"/>
      <c r="G174" s="252"/>
      <c r="H174" s="252">
        <f t="shared" si="42"/>
        <v>0</v>
      </c>
      <c r="I174" s="8"/>
      <c r="J174" s="23"/>
      <c r="K174" s="2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303"/>
      <c r="AN174" s="254">
        <f t="shared" si="11"/>
        <v>0</v>
      </c>
      <c r="AO174" s="255">
        <f t="shared" si="43"/>
        <v>0</v>
      </c>
      <c r="AP174" s="256" t="e">
        <f t="shared" si="44"/>
        <v>#DIV/0!</v>
      </c>
      <c r="AQ174" s="23"/>
    </row>
    <row r="175" spans="1:43" hidden="1">
      <c r="A175" s="567">
        <v>24</v>
      </c>
      <c r="B175" s="591"/>
      <c r="C175" s="577" t="s">
        <v>66</v>
      </c>
      <c r="D175" s="4" t="s">
        <v>56</v>
      </c>
      <c r="E175" s="245"/>
      <c r="F175" s="246"/>
      <c r="G175" s="246"/>
      <c r="H175" s="246">
        <f t="shared" si="42"/>
        <v>0</v>
      </c>
      <c r="I175" s="53"/>
      <c r="J175" s="59"/>
      <c r="K175" s="59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84"/>
      <c r="AN175" s="320">
        <f t="shared" si="11"/>
        <v>0</v>
      </c>
      <c r="AO175" s="261">
        <f t="shared" si="43"/>
        <v>0</v>
      </c>
      <c r="AP175" s="274" t="e">
        <f t="shared" si="44"/>
        <v>#DIV/0!</v>
      </c>
      <c r="AQ175" s="22"/>
    </row>
    <row r="176" spans="1:43" ht="13.5" hidden="1" thickBot="1">
      <c r="A176" s="565"/>
      <c r="B176" s="591"/>
      <c r="C176" s="573"/>
      <c r="D176" s="8" t="s">
        <v>21</v>
      </c>
      <c r="E176" s="251"/>
      <c r="F176" s="252"/>
      <c r="G176" s="252"/>
      <c r="H176" s="252">
        <f t="shared" si="42"/>
        <v>0</v>
      </c>
      <c r="I176" s="8"/>
      <c r="J176" s="23"/>
      <c r="K176" s="2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303"/>
      <c r="AN176" s="254">
        <f t="shared" si="11"/>
        <v>0</v>
      </c>
      <c r="AO176" s="255">
        <f t="shared" si="43"/>
        <v>0</v>
      </c>
      <c r="AP176" s="256" t="e">
        <f t="shared" si="44"/>
        <v>#DIV/0!</v>
      </c>
      <c r="AQ176" s="23"/>
    </row>
    <row r="177" spans="1:43" ht="13.5" hidden="1" thickBot="1">
      <c r="A177" s="397">
        <v>25</v>
      </c>
      <c r="B177" s="592"/>
      <c r="C177" s="397" t="s">
        <v>67</v>
      </c>
      <c r="D177" s="81" t="s">
        <v>57</v>
      </c>
      <c r="E177" s="321"/>
      <c r="F177" s="322"/>
      <c r="G177" s="322"/>
      <c r="H177" s="322">
        <f t="shared" si="42"/>
        <v>0</v>
      </c>
      <c r="I177" s="81"/>
      <c r="J177" s="82"/>
      <c r="K177" s="82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323"/>
      <c r="AN177" s="324">
        <f t="shared" si="11"/>
        <v>0</v>
      </c>
      <c r="AO177" s="325">
        <f t="shared" si="43"/>
        <v>0</v>
      </c>
      <c r="AP177" s="326" t="e">
        <f t="shared" si="44"/>
        <v>#DIV/0!</v>
      </c>
      <c r="AQ177" s="154"/>
    </row>
    <row r="178" spans="1:43" s="96" customFormat="1" ht="18.75" hidden="1" customHeight="1" thickBot="1">
      <c r="A178" s="574" t="s">
        <v>125</v>
      </c>
      <c r="B178" s="575"/>
      <c r="C178" s="575"/>
      <c r="D178" s="576"/>
      <c r="E178" s="327">
        <f>SUM(E169:E177)</f>
        <v>0</v>
      </c>
      <c r="F178" s="328">
        <f t="shared" ref="F178:AO178" si="45">SUM(F169:F177)</f>
        <v>0</v>
      </c>
      <c r="G178" s="328">
        <f t="shared" si="45"/>
        <v>0</v>
      </c>
      <c r="H178" s="328">
        <f t="shared" si="45"/>
        <v>0</v>
      </c>
      <c r="I178" s="103">
        <f t="shared" si="45"/>
        <v>0</v>
      </c>
      <c r="J178" s="103">
        <f t="shared" si="45"/>
        <v>0</v>
      </c>
      <c r="K178" s="103">
        <f t="shared" si="45"/>
        <v>0</v>
      </c>
      <c r="L178" s="103">
        <f t="shared" si="45"/>
        <v>0</v>
      </c>
      <c r="M178" s="103">
        <f t="shared" si="45"/>
        <v>0</v>
      </c>
      <c r="N178" s="103">
        <f t="shared" si="45"/>
        <v>0</v>
      </c>
      <c r="O178" s="103">
        <f t="shared" si="45"/>
        <v>0</v>
      </c>
      <c r="P178" s="103">
        <f t="shared" si="45"/>
        <v>0</v>
      </c>
      <c r="Q178" s="103">
        <f t="shared" si="45"/>
        <v>0</v>
      </c>
      <c r="R178" s="103">
        <f t="shared" si="45"/>
        <v>0</v>
      </c>
      <c r="S178" s="103">
        <f t="shared" si="45"/>
        <v>0</v>
      </c>
      <c r="T178" s="103">
        <f t="shared" si="45"/>
        <v>0</v>
      </c>
      <c r="U178" s="103">
        <f t="shared" si="45"/>
        <v>0</v>
      </c>
      <c r="V178" s="103">
        <f t="shared" si="45"/>
        <v>0</v>
      </c>
      <c r="W178" s="103">
        <f t="shared" si="45"/>
        <v>0</v>
      </c>
      <c r="X178" s="103">
        <f t="shared" si="45"/>
        <v>0</v>
      </c>
      <c r="Y178" s="103">
        <f t="shared" si="45"/>
        <v>0</v>
      </c>
      <c r="Z178" s="103">
        <f t="shared" si="45"/>
        <v>0</v>
      </c>
      <c r="AA178" s="103">
        <f t="shared" si="45"/>
        <v>0</v>
      </c>
      <c r="AB178" s="103">
        <f t="shared" si="45"/>
        <v>0</v>
      </c>
      <c r="AC178" s="103">
        <f t="shared" si="45"/>
        <v>0</v>
      </c>
      <c r="AD178" s="103">
        <f t="shared" si="45"/>
        <v>0</v>
      </c>
      <c r="AE178" s="103">
        <f t="shared" si="45"/>
        <v>0</v>
      </c>
      <c r="AF178" s="103">
        <f t="shared" si="45"/>
        <v>0</v>
      </c>
      <c r="AG178" s="103">
        <f t="shared" si="45"/>
        <v>0</v>
      </c>
      <c r="AH178" s="103">
        <f t="shared" si="45"/>
        <v>0</v>
      </c>
      <c r="AI178" s="103">
        <f t="shared" si="45"/>
        <v>0</v>
      </c>
      <c r="AJ178" s="103">
        <f t="shared" si="45"/>
        <v>0</v>
      </c>
      <c r="AK178" s="103">
        <f t="shared" si="45"/>
        <v>0</v>
      </c>
      <c r="AL178" s="103">
        <f t="shared" si="45"/>
        <v>0</v>
      </c>
      <c r="AM178" s="329">
        <f t="shared" si="45"/>
        <v>0</v>
      </c>
      <c r="AN178" s="330">
        <f t="shared" si="45"/>
        <v>0</v>
      </c>
      <c r="AO178" s="280">
        <f t="shared" si="45"/>
        <v>0</v>
      </c>
      <c r="AP178" s="331" t="e">
        <f>AN178/H178</f>
        <v>#DIV/0!</v>
      </c>
      <c r="AQ178" s="332"/>
    </row>
    <row r="179" spans="1:43" ht="15" hidden="1">
      <c r="A179" s="395">
        <v>11</v>
      </c>
      <c r="B179" s="391"/>
      <c r="C179" s="584" t="s">
        <v>36</v>
      </c>
      <c r="D179" s="10" t="s">
        <v>83</v>
      </c>
      <c r="E179" s="333"/>
      <c r="F179" s="334"/>
      <c r="G179" s="334"/>
      <c r="H179" s="334">
        <f t="shared" ref="H179:H190" si="46">E179+F179+G179</f>
        <v>0</v>
      </c>
      <c r="I179" s="105"/>
      <c r="J179" s="106"/>
      <c r="K179" s="106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335"/>
      <c r="AN179" s="336">
        <f t="shared" si="11"/>
        <v>0</v>
      </c>
      <c r="AO179" s="337">
        <f t="shared" ref="AO179:AO190" si="47">AN179-H179</f>
        <v>0</v>
      </c>
      <c r="AP179" s="274"/>
      <c r="AQ179" s="22"/>
    </row>
    <row r="180" spans="1:43" ht="15" hidden="1">
      <c r="A180" s="388">
        <v>12</v>
      </c>
      <c r="B180" s="392"/>
      <c r="C180" s="583"/>
      <c r="D180" s="53" t="s">
        <v>84</v>
      </c>
      <c r="E180" s="338"/>
      <c r="F180" s="339"/>
      <c r="G180" s="339"/>
      <c r="H180" s="339">
        <f t="shared" si="46"/>
        <v>0</v>
      </c>
      <c r="I180" s="52"/>
      <c r="J180" s="340"/>
      <c r="K180" s="340"/>
      <c r="L180" s="341"/>
      <c r="M180" s="341"/>
      <c r="N180" s="341"/>
      <c r="O180" s="341"/>
      <c r="P180" s="341"/>
      <c r="Q180" s="341"/>
      <c r="R180" s="341"/>
      <c r="S180" s="341"/>
      <c r="T180" s="341"/>
      <c r="U180" s="341"/>
      <c r="V180" s="341"/>
      <c r="W180" s="341"/>
      <c r="X180" s="341"/>
      <c r="Y180" s="341"/>
      <c r="Z180" s="341"/>
      <c r="AA180" s="341"/>
      <c r="AB180" s="341"/>
      <c r="AC180" s="341"/>
      <c r="AD180" s="341"/>
      <c r="AE180" s="341"/>
      <c r="AF180" s="341"/>
      <c r="AG180" s="341"/>
      <c r="AH180" s="341"/>
      <c r="AI180" s="341"/>
      <c r="AJ180" s="341"/>
      <c r="AK180" s="341"/>
      <c r="AL180" s="341"/>
      <c r="AM180" s="342"/>
      <c r="AN180" s="343">
        <f t="shared" si="11"/>
        <v>0</v>
      </c>
      <c r="AO180" s="344">
        <f t="shared" si="47"/>
        <v>0</v>
      </c>
      <c r="AP180" s="250"/>
      <c r="AQ180" s="59"/>
    </row>
    <row r="181" spans="1:43" ht="15" hidden="1">
      <c r="A181" s="388">
        <v>13</v>
      </c>
      <c r="B181" s="392"/>
      <c r="C181" s="583"/>
      <c r="D181" s="53" t="s">
        <v>85</v>
      </c>
      <c r="E181" s="338"/>
      <c r="F181" s="339"/>
      <c r="G181" s="339"/>
      <c r="H181" s="339">
        <f t="shared" si="46"/>
        <v>0</v>
      </c>
      <c r="I181" s="52"/>
      <c r="J181" s="340"/>
      <c r="K181" s="340"/>
      <c r="L181" s="341"/>
      <c r="M181" s="341"/>
      <c r="N181" s="341"/>
      <c r="O181" s="341"/>
      <c r="P181" s="341"/>
      <c r="Q181" s="341"/>
      <c r="R181" s="341"/>
      <c r="S181" s="341"/>
      <c r="T181" s="341"/>
      <c r="U181" s="341"/>
      <c r="V181" s="341"/>
      <c r="W181" s="341"/>
      <c r="X181" s="341"/>
      <c r="Y181" s="341"/>
      <c r="Z181" s="341"/>
      <c r="AA181" s="341"/>
      <c r="AB181" s="341"/>
      <c r="AC181" s="341"/>
      <c r="AD181" s="341"/>
      <c r="AE181" s="341"/>
      <c r="AF181" s="341"/>
      <c r="AG181" s="341"/>
      <c r="AH181" s="341"/>
      <c r="AI181" s="341"/>
      <c r="AJ181" s="341"/>
      <c r="AK181" s="341"/>
      <c r="AL181" s="341"/>
      <c r="AM181" s="342"/>
      <c r="AN181" s="343">
        <f t="shared" si="11"/>
        <v>0</v>
      </c>
      <c r="AO181" s="344">
        <f t="shared" si="47"/>
        <v>0</v>
      </c>
      <c r="AP181" s="250"/>
      <c r="AQ181" s="59"/>
    </row>
    <row r="182" spans="1:43" ht="15" hidden="1">
      <c r="A182" s="388">
        <v>14</v>
      </c>
      <c r="B182" s="392"/>
      <c r="C182" s="583"/>
      <c r="D182" s="53" t="s">
        <v>86</v>
      </c>
      <c r="E182" s="338"/>
      <c r="F182" s="339"/>
      <c r="G182" s="339"/>
      <c r="H182" s="339">
        <f t="shared" si="46"/>
        <v>0</v>
      </c>
      <c r="I182" s="52"/>
      <c r="J182" s="340"/>
      <c r="K182" s="340"/>
      <c r="L182" s="341"/>
      <c r="M182" s="341"/>
      <c r="N182" s="341"/>
      <c r="O182" s="341"/>
      <c r="P182" s="341"/>
      <c r="Q182" s="341"/>
      <c r="R182" s="341"/>
      <c r="S182" s="341"/>
      <c r="T182" s="341"/>
      <c r="U182" s="341"/>
      <c r="V182" s="341"/>
      <c r="W182" s="341"/>
      <c r="X182" s="341"/>
      <c r="Y182" s="341"/>
      <c r="Z182" s="341"/>
      <c r="AA182" s="341"/>
      <c r="AB182" s="341"/>
      <c r="AC182" s="341"/>
      <c r="AD182" s="341"/>
      <c r="AE182" s="341"/>
      <c r="AF182" s="341"/>
      <c r="AG182" s="341"/>
      <c r="AH182" s="341"/>
      <c r="AI182" s="341"/>
      <c r="AJ182" s="341"/>
      <c r="AK182" s="341"/>
      <c r="AL182" s="341"/>
      <c r="AM182" s="342"/>
      <c r="AN182" s="343">
        <f t="shared" si="11"/>
        <v>0</v>
      </c>
      <c r="AO182" s="344">
        <f t="shared" si="47"/>
        <v>0</v>
      </c>
      <c r="AP182" s="250"/>
      <c r="AQ182" s="59"/>
    </row>
    <row r="183" spans="1:43" ht="15" hidden="1">
      <c r="A183" s="387">
        <v>15</v>
      </c>
      <c r="B183" s="392"/>
      <c r="C183" s="583"/>
      <c r="D183" s="61" t="s">
        <v>87</v>
      </c>
      <c r="E183" s="345"/>
      <c r="F183" s="346"/>
      <c r="G183" s="346"/>
      <c r="H183" s="346">
        <f t="shared" si="46"/>
        <v>0</v>
      </c>
      <c r="I183" s="347"/>
      <c r="J183" s="348"/>
      <c r="K183" s="348"/>
      <c r="L183" s="349"/>
      <c r="M183" s="349"/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50"/>
      <c r="AN183" s="343">
        <f t="shared" si="11"/>
        <v>0</v>
      </c>
      <c r="AO183" s="344">
        <f t="shared" si="47"/>
        <v>0</v>
      </c>
      <c r="AP183" s="250"/>
      <c r="AQ183" s="59"/>
    </row>
    <row r="184" spans="1:43" ht="15" hidden="1">
      <c r="A184" s="388">
        <v>16</v>
      </c>
      <c r="B184" s="392"/>
      <c r="C184" s="583"/>
      <c r="D184" s="53" t="s">
        <v>88</v>
      </c>
      <c r="E184" s="338"/>
      <c r="F184" s="339"/>
      <c r="G184" s="339"/>
      <c r="H184" s="339">
        <f t="shared" si="46"/>
        <v>0</v>
      </c>
      <c r="I184" s="52"/>
      <c r="J184" s="340"/>
      <c r="K184" s="340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2"/>
      <c r="AN184" s="343">
        <f t="shared" si="11"/>
        <v>0</v>
      </c>
      <c r="AO184" s="344">
        <f t="shared" si="47"/>
        <v>0</v>
      </c>
      <c r="AP184" s="250"/>
      <c r="AQ184" s="59"/>
    </row>
    <row r="185" spans="1:43" ht="15" hidden="1">
      <c r="A185" s="387">
        <v>17</v>
      </c>
      <c r="B185" s="392"/>
      <c r="C185" s="583"/>
      <c r="D185" s="53" t="s">
        <v>89</v>
      </c>
      <c r="E185" s="338"/>
      <c r="F185" s="339"/>
      <c r="G185" s="339"/>
      <c r="H185" s="339">
        <f t="shared" si="46"/>
        <v>0</v>
      </c>
      <c r="I185" s="52"/>
      <c r="J185" s="340"/>
      <c r="K185" s="340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2"/>
      <c r="AN185" s="343">
        <f t="shared" si="11"/>
        <v>0</v>
      </c>
      <c r="AO185" s="344">
        <f t="shared" si="47"/>
        <v>0</v>
      </c>
      <c r="AP185" s="250"/>
      <c r="AQ185" s="59"/>
    </row>
    <row r="186" spans="1:43" ht="15" hidden="1">
      <c r="A186" s="388">
        <v>18</v>
      </c>
      <c r="B186" s="392"/>
      <c r="C186" s="583"/>
      <c r="D186" s="53" t="s">
        <v>90</v>
      </c>
      <c r="E186" s="338"/>
      <c r="F186" s="339"/>
      <c r="G186" s="339"/>
      <c r="H186" s="339">
        <f t="shared" si="46"/>
        <v>0</v>
      </c>
      <c r="I186" s="52"/>
      <c r="J186" s="340"/>
      <c r="K186" s="340"/>
      <c r="L186" s="341"/>
      <c r="M186" s="341"/>
      <c r="N186" s="341"/>
      <c r="O186" s="341"/>
      <c r="P186" s="341"/>
      <c r="Q186" s="341"/>
      <c r="R186" s="341"/>
      <c r="S186" s="341"/>
      <c r="T186" s="341"/>
      <c r="U186" s="341"/>
      <c r="V186" s="341"/>
      <c r="W186" s="341"/>
      <c r="X186" s="341"/>
      <c r="Y186" s="341"/>
      <c r="Z186" s="341"/>
      <c r="AA186" s="341"/>
      <c r="AB186" s="341"/>
      <c r="AC186" s="341"/>
      <c r="AD186" s="341"/>
      <c r="AE186" s="341"/>
      <c r="AF186" s="341"/>
      <c r="AG186" s="341"/>
      <c r="AH186" s="341"/>
      <c r="AI186" s="341"/>
      <c r="AJ186" s="341"/>
      <c r="AK186" s="341"/>
      <c r="AL186" s="341"/>
      <c r="AM186" s="342"/>
      <c r="AN186" s="343">
        <f t="shared" si="11"/>
        <v>0</v>
      </c>
      <c r="AO186" s="344">
        <f t="shared" si="47"/>
        <v>0</v>
      </c>
      <c r="AP186" s="250"/>
      <c r="AQ186" s="59"/>
    </row>
    <row r="187" spans="1:43" ht="15" hidden="1">
      <c r="A187" s="387">
        <v>19</v>
      </c>
      <c r="B187" s="392"/>
      <c r="C187" s="583"/>
      <c r="D187" s="53" t="s">
        <v>91</v>
      </c>
      <c r="E187" s="338"/>
      <c r="F187" s="339"/>
      <c r="G187" s="339"/>
      <c r="H187" s="339">
        <f t="shared" si="46"/>
        <v>0</v>
      </c>
      <c r="I187" s="52"/>
      <c r="J187" s="340"/>
      <c r="K187" s="340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342"/>
      <c r="AN187" s="343">
        <f t="shared" si="11"/>
        <v>0</v>
      </c>
      <c r="AO187" s="344">
        <f t="shared" si="47"/>
        <v>0</v>
      </c>
      <c r="AP187" s="250"/>
      <c r="AQ187" s="59"/>
    </row>
    <row r="188" spans="1:43" ht="15" hidden="1">
      <c r="A188" s="388">
        <v>20</v>
      </c>
      <c r="B188" s="392"/>
      <c r="C188" s="583"/>
      <c r="D188" s="351" t="s">
        <v>92</v>
      </c>
      <c r="E188" s="338"/>
      <c r="F188" s="339"/>
      <c r="G188" s="339"/>
      <c r="H188" s="339">
        <f t="shared" si="46"/>
        <v>0</v>
      </c>
      <c r="I188" s="52"/>
      <c r="J188" s="340"/>
      <c r="K188" s="340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41"/>
      <c r="AE188" s="341"/>
      <c r="AF188" s="341"/>
      <c r="AG188" s="341"/>
      <c r="AH188" s="341"/>
      <c r="AI188" s="341"/>
      <c r="AJ188" s="341"/>
      <c r="AK188" s="341"/>
      <c r="AL188" s="341"/>
      <c r="AM188" s="342"/>
      <c r="AN188" s="343">
        <f t="shared" si="11"/>
        <v>0</v>
      </c>
      <c r="AO188" s="344">
        <f t="shared" si="47"/>
        <v>0</v>
      </c>
      <c r="AP188" s="250"/>
      <c r="AQ188" s="59"/>
    </row>
    <row r="189" spans="1:43" ht="15" hidden="1">
      <c r="A189" s="387">
        <v>21</v>
      </c>
      <c r="B189" s="392"/>
      <c r="C189" s="583"/>
      <c r="D189" s="351" t="s">
        <v>93</v>
      </c>
      <c r="E189" s="338"/>
      <c r="F189" s="339"/>
      <c r="G189" s="339"/>
      <c r="H189" s="339">
        <f t="shared" si="46"/>
        <v>0</v>
      </c>
      <c r="I189" s="52"/>
      <c r="J189" s="340"/>
      <c r="K189" s="340"/>
      <c r="L189" s="341"/>
      <c r="M189" s="341"/>
      <c r="N189" s="341"/>
      <c r="O189" s="341"/>
      <c r="P189" s="341"/>
      <c r="Q189" s="341"/>
      <c r="R189" s="341"/>
      <c r="S189" s="341"/>
      <c r="T189" s="341"/>
      <c r="U189" s="341"/>
      <c r="V189" s="341"/>
      <c r="W189" s="341"/>
      <c r="X189" s="341"/>
      <c r="Y189" s="341"/>
      <c r="Z189" s="341"/>
      <c r="AA189" s="341"/>
      <c r="AB189" s="341"/>
      <c r="AC189" s="341"/>
      <c r="AD189" s="341"/>
      <c r="AE189" s="341"/>
      <c r="AF189" s="341"/>
      <c r="AG189" s="341"/>
      <c r="AH189" s="341"/>
      <c r="AI189" s="341"/>
      <c r="AJ189" s="341"/>
      <c r="AK189" s="341"/>
      <c r="AL189" s="341"/>
      <c r="AM189" s="342"/>
      <c r="AN189" s="343">
        <f t="shared" si="11"/>
        <v>0</v>
      </c>
      <c r="AO189" s="344">
        <f t="shared" si="47"/>
        <v>0</v>
      </c>
      <c r="AP189" s="250"/>
      <c r="AQ189" s="59"/>
    </row>
    <row r="190" spans="1:43" ht="15" hidden="1">
      <c r="A190" s="388">
        <v>22</v>
      </c>
      <c r="B190" s="392"/>
      <c r="C190" s="583"/>
      <c r="D190" s="351" t="s">
        <v>94</v>
      </c>
      <c r="E190" s="338"/>
      <c r="F190" s="339"/>
      <c r="G190" s="339"/>
      <c r="H190" s="339">
        <f t="shared" si="46"/>
        <v>0</v>
      </c>
      <c r="I190" s="52"/>
      <c r="J190" s="340"/>
      <c r="K190" s="340"/>
      <c r="L190" s="341"/>
      <c r="M190" s="341"/>
      <c r="N190" s="341"/>
      <c r="O190" s="341"/>
      <c r="P190" s="341"/>
      <c r="Q190" s="341"/>
      <c r="R190" s="341"/>
      <c r="S190" s="341"/>
      <c r="T190" s="341"/>
      <c r="U190" s="341"/>
      <c r="V190" s="341"/>
      <c r="W190" s="341"/>
      <c r="X190" s="341"/>
      <c r="Y190" s="341"/>
      <c r="Z190" s="341"/>
      <c r="AA190" s="341"/>
      <c r="AB190" s="341"/>
      <c r="AC190" s="341"/>
      <c r="AD190" s="341"/>
      <c r="AE190" s="341"/>
      <c r="AF190" s="341"/>
      <c r="AG190" s="341"/>
      <c r="AH190" s="341"/>
      <c r="AI190" s="341"/>
      <c r="AJ190" s="341"/>
      <c r="AK190" s="341"/>
      <c r="AL190" s="341"/>
      <c r="AM190" s="342"/>
      <c r="AN190" s="343">
        <f t="shared" si="11"/>
        <v>0</v>
      </c>
      <c r="AO190" s="344">
        <f t="shared" si="47"/>
        <v>0</v>
      </c>
      <c r="AP190" s="250"/>
      <c r="AQ190" s="59"/>
    </row>
    <row r="191" spans="1:43" ht="17.25" hidden="1" customHeight="1" thickBot="1">
      <c r="A191" s="585" t="s">
        <v>39</v>
      </c>
      <c r="B191" s="586"/>
      <c r="C191" s="586"/>
      <c r="D191" s="587"/>
      <c r="E191" s="285">
        <f>SUM(E179:E190)</f>
        <v>0</v>
      </c>
      <c r="F191" s="285">
        <f t="shared" ref="F191:AO191" si="48">SUM(F179:F190)</f>
        <v>0</v>
      </c>
      <c r="G191" s="285">
        <f t="shared" si="48"/>
        <v>0</v>
      </c>
      <c r="H191" s="285">
        <f t="shared" si="48"/>
        <v>0</v>
      </c>
      <c r="I191" s="352">
        <f t="shared" si="48"/>
        <v>0</v>
      </c>
      <c r="J191" s="352">
        <f t="shared" si="48"/>
        <v>0</v>
      </c>
      <c r="K191" s="352">
        <f t="shared" si="48"/>
        <v>0</v>
      </c>
      <c r="L191" s="352">
        <f t="shared" si="48"/>
        <v>0</v>
      </c>
      <c r="M191" s="352">
        <f t="shared" si="48"/>
        <v>0</v>
      </c>
      <c r="N191" s="352">
        <f t="shared" si="48"/>
        <v>0</v>
      </c>
      <c r="O191" s="352">
        <f t="shared" si="48"/>
        <v>0</v>
      </c>
      <c r="P191" s="352">
        <f t="shared" si="48"/>
        <v>0</v>
      </c>
      <c r="Q191" s="352">
        <f t="shared" si="48"/>
        <v>0</v>
      </c>
      <c r="R191" s="352">
        <f t="shared" si="48"/>
        <v>0</v>
      </c>
      <c r="S191" s="352">
        <f t="shared" si="48"/>
        <v>0</v>
      </c>
      <c r="T191" s="352">
        <f t="shared" si="48"/>
        <v>0</v>
      </c>
      <c r="U191" s="352">
        <f t="shared" si="48"/>
        <v>0</v>
      </c>
      <c r="V191" s="352">
        <f t="shared" si="48"/>
        <v>0</v>
      </c>
      <c r="W191" s="352">
        <f t="shared" si="48"/>
        <v>0</v>
      </c>
      <c r="X191" s="352">
        <f t="shared" si="48"/>
        <v>0</v>
      </c>
      <c r="Y191" s="352">
        <f t="shared" si="48"/>
        <v>0</v>
      </c>
      <c r="Z191" s="352">
        <f t="shared" si="48"/>
        <v>0</v>
      </c>
      <c r="AA191" s="352">
        <f t="shared" si="48"/>
        <v>0</v>
      </c>
      <c r="AB191" s="352">
        <f t="shared" si="48"/>
        <v>0</v>
      </c>
      <c r="AC191" s="352">
        <f t="shared" si="48"/>
        <v>0</v>
      </c>
      <c r="AD191" s="352">
        <f t="shared" si="48"/>
        <v>0</v>
      </c>
      <c r="AE191" s="352">
        <f t="shared" si="48"/>
        <v>0</v>
      </c>
      <c r="AF191" s="352">
        <f t="shared" si="48"/>
        <v>0</v>
      </c>
      <c r="AG191" s="352">
        <f t="shared" si="48"/>
        <v>0</v>
      </c>
      <c r="AH191" s="352">
        <f t="shared" si="48"/>
        <v>0</v>
      </c>
      <c r="AI191" s="352">
        <f t="shared" si="48"/>
        <v>0</v>
      </c>
      <c r="AJ191" s="352">
        <f t="shared" si="48"/>
        <v>0</v>
      </c>
      <c r="AK191" s="352">
        <f t="shared" si="48"/>
        <v>0</v>
      </c>
      <c r="AL191" s="352">
        <f t="shared" si="48"/>
        <v>0</v>
      </c>
      <c r="AM191" s="353">
        <f t="shared" si="48"/>
        <v>0</v>
      </c>
      <c r="AN191" s="288">
        <f t="shared" si="48"/>
        <v>0</v>
      </c>
      <c r="AO191" s="354">
        <f t="shared" si="48"/>
        <v>0</v>
      </c>
      <c r="AP191" s="355"/>
      <c r="AQ191" s="356"/>
    </row>
    <row r="192" spans="1:43" s="38" customFormat="1" ht="21.75" customHeight="1" thickBot="1">
      <c r="A192" s="588" t="s">
        <v>0</v>
      </c>
      <c r="B192" s="588"/>
      <c r="C192" s="588"/>
      <c r="D192" s="588"/>
      <c r="E192" s="357">
        <f t="shared" ref="E192:AO192" si="49">E39+E47+E67+E88+E92+E164+E168+E178+E191</f>
        <v>3356</v>
      </c>
      <c r="F192" s="357">
        <f t="shared" si="49"/>
        <v>1690</v>
      </c>
      <c r="G192" s="357">
        <f t="shared" si="49"/>
        <v>132</v>
      </c>
      <c r="H192" s="357">
        <f t="shared" si="49"/>
        <v>5178</v>
      </c>
      <c r="I192" s="119">
        <f t="shared" si="49"/>
        <v>0</v>
      </c>
      <c r="J192" s="119">
        <f t="shared" si="49"/>
        <v>0</v>
      </c>
      <c r="K192" s="119">
        <f t="shared" si="49"/>
        <v>419</v>
      </c>
      <c r="L192" s="119">
        <f t="shared" si="49"/>
        <v>0</v>
      </c>
      <c r="M192" s="119">
        <f t="shared" si="49"/>
        <v>0</v>
      </c>
      <c r="N192" s="119">
        <f t="shared" si="49"/>
        <v>11</v>
      </c>
      <c r="O192" s="119">
        <f t="shared" si="49"/>
        <v>51</v>
      </c>
      <c r="P192" s="119">
        <f t="shared" si="49"/>
        <v>0</v>
      </c>
      <c r="Q192" s="119">
        <f t="shared" si="49"/>
        <v>0</v>
      </c>
      <c r="R192" s="119">
        <f t="shared" si="49"/>
        <v>40</v>
      </c>
      <c r="S192" s="119">
        <f t="shared" si="49"/>
        <v>0</v>
      </c>
      <c r="T192" s="119">
        <f t="shared" si="49"/>
        <v>0</v>
      </c>
      <c r="U192" s="119">
        <f t="shared" si="49"/>
        <v>40</v>
      </c>
      <c r="V192" s="119">
        <f t="shared" si="49"/>
        <v>22</v>
      </c>
      <c r="W192" s="119">
        <f t="shared" si="49"/>
        <v>0</v>
      </c>
      <c r="X192" s="119">
        <f t="shared" si="49"/>
        <v>0</v>
      </c>
      <c r="Y192" s="119">
        <f t="shared" si="49"/>
        <v>40</v>
      </c>
      <c r="Z192" s="119">
        <f t="shared" si="49"/>
        <v>0</v>
      </c>
      <c r="AA192" s="119">
        <f t="shared" si="49"/>
        <v>0</v>
      </c>
      <c r="AB192" s="119">
        <f t="shared" si="49"/>
        <v>64</v>
      </c>
      <c r="AC192" s="119">
        <f t="shared" si="49"/>
        <v>0</v>
      </c>
      <c r="AD192" s="119">
        <f t="shared" si="49"/>
        <v>0</v>
      </c>
      <c r="AE192" s="119">
        <f t="shared" si="49"/>
        <v>546</v>
      </c>
      <c r="AF192" s="119">
        <f t="shared" si="49"/>
        <v>0</v>
      </c>
      <c r="AG192" s="119">
        <f t="shared" si="49"/>
        <v>0</v>
      </c>
      <c r="AH192" s="119">
        <f t="shared" si="49"/>
        <v>0</v>
      </c>
      <c r="AI192" s="119">
        <f t="shared" si="49"/>
        <v>708</v>
      </c>
      <c r="AJ192" s="119">
        <f t="shared" si="49"/>
        <v>0</v>
      </c>
      <c r="AK192" s="119">
        <f t="shared" si="49"/>
        <v>340</v>
      </c>
      <c r="AL192" s="119">
        <f t="shared" si="49"/>
        <v>0</v>
      </c>
      <c r="AM192" s="358">
        <f t="shared" si="49"/>
        <v>0</v>
      </c>
      <c r="AN192" s="359">
        <f t="shared" si="49"/>
        <v>2281</v>
      </c>
      <c r="AO192" s="357">
        <f t="shared" si="49"/>
        <v>-2897</v>
      </c>
      <c r="AP192" s="360">
        <f>AN192/H192</f>
        <v>0.44051757435303207</v>
      </c>
      <c r="AQ192" s="361"/>
    </row>
    <row r="193" spans="1:42">
      <c r="A193" s="120"/>
      <c r="B193" s="120"/>
      <c r="C193" s="120"/>
      <c r="D193" s="120"/>
      <c r="E193" s="120"/>
      <c r="F193" s="120"/>
      <c r="G193" s="120"/>
      <c r="H193" s="120"/>
      <c r="I193" s="120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</row>
    <row r="194" spans="1:42" ht="23.25" customHeight="1">
      <c r="C194" s="440" t="s">
        <v>241</v>
      </c>
      <c r="D194" s="441"/>
      <c r="E194" s="364">
        <f>E47+E67+E88+E164+E168</f>
        <v>760</v>
      </c>
      <c r="F194" s="364">
        <f>F47+F67+F88+F164+F168</f>
        <v>1440</v>
      </c>
      <c r="G194" s="364">
        <f>G47+G67+G88+G164+G168</f>
        <v>132</v>
      </c>
      <c r="H194" s="364">
        <f>H47+H67+H88+H164+H168</f>
        <v>2332</v>
      </c>
      <c r="I194" s="365"/>
      <c r="J194" s="365"/>
      <c r="K194" s="365"/>
      <c r="L194" s="365"/>
      <c r="M194" s="365"/>
      <c r="N194" s="365"/>
      <c r="O194" s="365"/>
      <c r="P194" s="365"/>
      <c r="Q194" s="365"/>
      <c r="R194" s="365"/>
      <c r="S194" s="365"/>
      <c r="T194" s="365"/>
      <c r="U194" s="365"/>
      <c r="V194" s="365"/>
      <c r="W194" s="365"/>
      <c r="X194" s="365"/>
      <c r="Y194" s="365"/>
      <c r="Z194" s="365"/>
      <c r="AA194" s="365"/>
      <c r="AB194" s="365"/>
      <c r="AC194" s="365"/>
      <c r="AD194" s="365"/>
      <c r="AE194" s="365"/>
      <c r="AF194" s="365"/>
      <c r="AG194" s="365"/>
      <c r="AH194" s="365"/>
      <c r="AI194" s="365"/>
      <c r="AJ194" s="365"/>
      <c r="AK194" s="365"/>
      <c r="AL194" s="365"/>
      <c r="AM194" s="365"/>
      <c r="AN194" s="364">
        <f>AN47+AN67+AN88+AN164+AN168</f>
        <v>663</v>
      </c>
      <c r="AO194" s="366">
        <f>AO47+AO67+AO88+AO164+AO168</f>
        <v>-1669</v>
      </c>
      <c r="AP194" s="367">
        <f>AN194/H194</f>
        <v>0.28430531732418524</v>
      </c>
    </row>
    <row r="196" spans="1:42">
      <c r="AN196" s="159"/>
    </row>
  </sheetData>
  <mergeCells count="81">
    <mergeCell ref="A178:D178"/>
    <mergeCell ref="C179:C190"/>
    <mergeCell ref="A191:D191"/>
    <mergeCell ref="A192:D192"/>
    <mergeCell ref="A168:D168"/>
    <mergeCell ref="A169:A170"/>
    <mergeCell ref="B169:B177"/>
    <mergeCell ref="C169:C170"/>
    <mergeCell ref="A171:A174"/>
    <mergeCell ref="C171:C174"/>
    <mergeCell ref="A175:A176"/>
    <mergeCell ref="C175:C176"/>
    <mergeCell ref="A165:A166"/>
    <mergeCell ref="B165:B166"/>
    <mergeCell ref="A83:A87"/>
    <mergeCell ref="C83:C87"/>
    <mergeCell ref="A88:D88"/>
    <mergeCell ref="A89:A90"/>
    <mergeCell ref="B89:B91"/>
    <mergeCell ref="C89:C90"/>
    <mergeCell ref="A92:D92"/>
    <mergeCell ref="A93:A95"/>
    <mergeCell ref="B93:B143"/>
    <mergeCell ref="A96:A99"/>
    <mergeCell ref="A164:D164"/>
    <mergeCell ref="B144:B161"/>
    <mergeCell ref="B162:B163"/>
    <mergeCell ref="A67:D67"/>
    <mergeCell ref="A68:A72"/>
    <mergeCell ref="B68:B87"/>
    <mergeCell ref="C68:C72"/>
    <mergeCell ref="A73:A77"/>
    <mergeCell ref="C73:C77"/>
    <mergeCell ref="A78:A82"/>
    <mergeCell ref="C78:C82"/>
    <mergeCell ref="A44:A46"/>
    <mergeCell ref="B44:B46"/>
    <mergeCell ref="C44:C46"/>
    <mergeCell ref="A47:D47"/>
    <mergeCell ref="A48:A49"/>
    <mergeCell ref="B48:B65"/>
    <mergeCell ref="C48:C49"/>
    <mergeCell ref="A50:A51"/>
    <mergeCell ref="C50:C51"/>
    <mergeCell ref="C52:C53"/>
    <mergeCell ref="C56:C57"/>
    <mergeCell ref="C58:C65"/>
    <mergeCell ref="C54:C55"/>
    <mergeCell ref="C31:C36"/>
    <mergeCell ref="A39:D39"/>
    <mergeCell ref="A40:A41"/>
    <mergeCell ref="B40:B43"/>
    <mergeCell ref="C40:C41"/>
    <mergeCell ref="A42:A43"/>
    <mergeCell ref="C42:C43"/>
    <mergeCell ref="AQ11:AQ12"/>
    <mergeCell ref="A13:A16"/>
    <mergeCell ref="B13:B38"/>
    <mergeCell ref="C13:C16"/>
    <mergeCell ref="A17:A22"/>
    <mergeCell ref="C17:C22"/>
    <mergeCell ref="A23:A26"/>
    <mergeCell ref="A37:A38"/>
    <mergeCell ref="C37:C38"/>
    <mergeCell ref="AN11:AN12"/>
    <mergeCell ref="AO11:AO12"/>
    <mergeCell ref="AP11:AP12"/>
    <mergeCell ref="C23:C26"/>
    <mergeCell ref="A27:A30"/>
    <mergeCell ref="C27:C30"/>
    <mergeCell ref="A31:A36"/>
    <mergeCell ref="A7:AN7"/>
    <mergeCell ref="A11:A12"/>
    <mergeCell ref="B11:B12"/>
    <mergeCell ref="C11:C12"/>
    <mergeCell ref="D11:D12"/>
    <mergeCell ref="E11:E12"/>
    <mergeCell ref="F11:F12"/>
    <mergeCell ref="G11:G12"/>
    <mergeCell ref="H11:H12"/>
    <mergeCell ref="I11:AM1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96"/>
  <sheetViews>
    <sheetView topLeftCell="A159" zoomScale="70" zoomScaleNormal="70" workbookViewId="0">
      <selection activeCell="AX11" sqref="AX11"/>
    </sheetView>
  </sheetViews>
  <sheetFormatPr defaultRowHeight="12.75"/>
  <cols>
    <col min="1" max="1" width="3.5703125" customWidth="1"/>
    <col min="2" max="2" width="20" customWidth="1"/>
    <col min="3" max="3" width="23.42578125" customWidth="1"/>
    <col min="4" max="4" width="52.28515625" customWidth="1"/>
    <col min="5" max="5" width="9.42578125" customWidth="1"/>
    <col min="6" max="6" width="10" hidden="1" customWidth="1"/>
    <col min="7" max="7" width="8.7109375" hidden="1" customWidth="1"/>
    <col min="8" max="8" width="12.85546875" customWidth="1"/>
    <col min="9" max="17" width="0.5703125" hidden="1" customWidth="1"/>
    <col min="18" max="18" width="7.140625" hidden="1" customWidth="1"/>
    <col min="19" max="21" width="7.7109375" hidden="1" customWidth="1"/>
    <col min="22" max="22" width="7.140625" hidden="1" customWidth="1"/>
    <col min="23" max="24" width="0.5703125" hidden="1" customWidth="1"/>
    <col min="25" max="25" width="7.140625" hidden="1" customWidth="1"/>
    <col min="26" max="28" width="7.5703125" hidden="1" customWidth="1"/>
    <col min="29" max="29" width="7.140625" hidden="1" customWidth="1"/>
    <col min="30" max="31" width="0.5703125" hidden="1" customWidth="1"/>
    <col min="32" max="32" width="7.140625" hidden="1" customWidth="1"/>
    <col min="33" max="35" width="8" hidden="1" customWidth="1"/>
    <col min="36" max="36" width="7.140625" hidden="1" customWidth="1"/>
    <col min="37" max="39" width="0.7109375" hidden="1" customWidth="1"/>
    <col min="40" max="40" width="10.42578125" customWidth="1"/>
    <col min="42" max="42" width="0" hidden="1" customWidth="1"/>
    <col min="43" max="43" width="53.5703125" hidden="1" customWidth="1"/>
  </cols>
  <sheetData>
    <row r="1" spans="1:43" ht="15">
      <c r="A1" s="1" t="s">
        <v>8</v>
      </c>
      <c r="B1" s="1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5">
      <c r="A4" s="1" t="s">
        <v>8</v>
      </c>
      <c r="B4" s="3"/>
      <c r="C4" s="1"/>
      <c r="D4" s="2"/>
    </row>
    <row r="5" spans="1:43" ht="15">
      <c r="A5" s="3" t="s">
        <v>9</v>
      </c>
      <c r="B5" s="3"/>
      <c r="C5" s="1"/>
      <c r="D5" s="2"/>
    </row>
    <row r="6" spans="1:43" ht="15">
      <c r="A6" s="3"/>
      <c r="B6" s="3"/>
      <c r="C6" s="1"/>
      <c r="D6" s="2"/>
    </row>
    <row r="7" spans="1:43" ht="18.75">
      <c r="A7" s="553" t="s">
        <v>37</v>
      </c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3"/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553"/>
      <c r="AI7" s="553"/>
      <c r="AJ7" s="553"/>
      <c r="AK7" s="553"/>
      <c r="AL7" s="553"/>
      <c r="AM7" s="553"/>
      <c r="AN7" s="553"/>
    </row>
    <row r="8" spans="1:43" ht="18.75">
      <c r="A8" s="421"/>
      <c r="B8" s="421"/>
      <c r="C8" s="122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</row>
    <row r="9" spans="1:43" ht="18.75">
      <c r="A9" s="611" t="s">
        <v>240</v>
      </c>
      <c r="B9" s="611"/>
      <c r="C9" s="611"/>
      <c r="D9" s="45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421"/>
    </row>
    <row r="10" spans="1:43" ht="13.5" thickBo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236"/>
    </row>
    <row r="11" spans="1:43" ht="15.75" customHeight="1">
      <c r="A11" s="593" t="s">
        <v>10</v>
      </c>
      <c r="B11" s="594" t="s">
        <v>152</v>
      </c>
      <c r="C11" s="593" t="s">
        <v>3</v>
      </c>
      <c r="D11" s="593" t="s">
        <v>11</v>
      </c>
      <c r="E11" s="602" t="s">
        <v>41</v>
      </c>
      <c r="F11" s="557" t="s">
        <v>151</v>
      </c>
      <c r="G11" s="557" t="s">
        <v>42</v>
      </c>
      <c r="H11" s="557" t="s">
        <v>153</v>
      </c>
      <c r="I11" s="559" t="s">
        <v>12</v>
      </c>
      <c r="J11" s="559"/>
      <c r="K11" s="559"/>
      <c r="L11" s="559"/>
      <c r="M11" s="559"/>
      <c r="N11" s="559"/>
      <c r="O11" s="559"/>
      <c r="P11" s="559"/>
      <c r="Q11" s="559"/>
      <c r="R11" s="559"/>
      <c r="S11" s="559"/>
      <c r="T11" s="559"/>
      <c r="U11" s="559"/>
      <c r="V11" s="559"/>
      <c r="W11" s="559"/>
      <c r="X11" s="559"/>
      <c r="Y11" s="559"/>
      <c r="Z11" s="559"/>
      <c r="AA11" s="559"/>
      <c r="AB11" s="559"/>
      <c r="AC11" s="559"/>
      <c r="AD11" s="559"/>
      <c r="AE11" s="559"/>
      <c r="AF11" s="559"/>
      <c r="AG11" s="559"/>
      <c r="AH11" s="559"/>
      <c r="AI11" s="559"/>
      <c r="AJ11" s="559"/>
      <c r="AK11" s="559"/>
      <c r="AL11" s="559"/>
      <c r="AM11" s="603"/>
      <c r="AN11" s="604" t="s">
        <v>157</v>
      </c>
      <c r="AO11" s="595" t="s">
        <v>102</v>
      </c>
      <c r="AP11" s="597" t="s">
        <v>154</v>
      </c>
      <c r="AQ11" s="599" t="s">
        <v>155</v>
      </c>
    </row>
    <row r="12" spans="1:43" ht="45" customHeight="1" thickBot="1">
      <c r="A12" s="555"/>
      <c r="B12" s="555"/>
      <c r="C12" s="555"/>
      <c r="D12" s="555"/>
      <c r="E12" s="555"/>
      <c r="F12" s="558"/>
      <c r="G12" s="558"/>
      <c r="H12" s="558"/>
      <c r="I12" s="422">
        <v>1</v>
      </c>
      <c r="J12" s="422">
        <v>2</v>
      </c>
      <c r="K12" s="422">
        <v>3</v>
      </c>
      <c r="L12" s="422">
        <v>4</v>
      </c>
      <c r="M12" s="422">
        <v>5</v>
      </c>
      <c r="N12" s="422">
        <v>6</v>
      </c>
      <c r="O12" s="422">
        <v>7</v>
      </c>
      <c r="P12" s="422">
        <v>8</v>
      </c>
      <c r="Q12" s="422">
        <v>9</v>
      </c>
      <c r="R12" s="422">
        <v>10</v>
      </c>
      <c r="S12" s="422">
        <v>11</v>
      </c>
      <c r="T12" s="422">
        <v>12</v>
      </c>
      <c r="U12" s="422">
        <v>13</v>
      </c>
      <c r="V12" s="422">
        <v>14</v>
      </c>
      <c r="W12" s="422">
        <v>15</v>
      </c>
      <c r="X12" s="422">
        <v>16</v>
      </c>
      <c r="Y12" s="422">
        <v>17</v>
      </c>
      <c r="Z12" s="422">
        <v>18</v>
      </c>
      <c r="AA12" s="422">
        <v>19</v>
      </c>
      <c r="AB12" s="422">
        <v>20</v>
      </c>
      <c r="AC12" s="422">
        <v>21</v>
      </c>
      <c r="AD12" s="422">
        <v>22</v>
      </c>
      <c r="AE12" s="422">
        <v>23</v>
      </c>
      <c r="AF12" s="422">
        <v>24</v>
      </c>
      <c r="AG12" s="422">
        <v>25</v>
      </c>
      <c r="AH12" s="422">
        <v>26</v>
      </c>
      <c r="AI12" s="422">
        <v>27</v>
      </c>
      <c r="AJ12" s="422">
        <v>28</v>
      </c>
      <c r="AK12" s="422">
        <v>29</v>
      </c>
      <c r="AL12" s="422">
        <v>30</v>
      </c>
      <c r="AM12" s="237">
        <v>31</v>
      </c>
      <c r="AN12" s="605"/>
      <c r="AO12" s="596"/>
      <c r="AP12" s="598"/>
      <c r="AQ12" s="600"/>
    </row>
    <row r="13" spans="1:43" ht="13.5" thickTop="1">
      <c r="A13" s="563">
        <v>1</v>
      </c>
      <c r="B13" s="601" t="s">
        <v>115</v>
      </c>
      <c r="C13" s="563" t="s">
        <v>6</v>
      </c>
      <c r="D13" s="24" t="s">
        <v>24</v>
      </c>
      <c r="E13" s="238">
        <v>0</v>
      </c>
      <c r="F13" s="238">
        <v>20</v>
      </c>
      <c r="G13" s="239">
        <v>0</v>
      </c>
      <c r="H13" s="239">
        <f>E13+F13+G13</f>
        <v>20</v>
      </c>
      <c r="I13" s="25"/>
      <c r="J13" s="26"/>
      <c r="K13" s="26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>
        <v>9</v>
      </c>
      <c r="AG13" s="27"/>
      <c r="AH13" s="27">
        <v>11</v>
      </c>
      <c r="AI13" s="27"/>
      <c r="AJ13" s="27"/>
      <c r="AK13" s="27"/>
      <c r="AL13" s="27"/>
      <c r="AM13" s="240"/>
      <c r="AN13" s="241">
        <f>SUM(I13:AM13)</f>
        <v>20</v>
      </c>
      <c r="AO13" s="242">
        <f>AN13-H13</f>
        <v>0</v>
      </c>
      <c r="AP13" s="243">
        <f>AN13/H13</f>
        <v>1</v>
      </c>
      <c r="AQ13" s="244"/>
    </row>
    <row r="14" spans="1:43">
      <c r="A14" s="566"/>
      <c r="B14" s="591"/>
      <c r="C14" s="566"/>
      <c r="D14" s="53" t="s">
        <v>23</v>
      </c>
      <c r="E14" s="245">
        <v>5</v>
      </c>
      <c r="F14" s="245">
        <v>0</v>
      </c>
      <c r="G14" s="246">
        <v>0</v>
      </c>
      <c r="H14" s="246">
        <f t="shared" ref="H14:H38" si="0">E14+F14+G14</f>
        <v>5</v>
      </c>
      <c r="I14" s="432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247"/>
      <c r="AN14" s="248">
        <f t="shared" ref="AN14:AN46" si="1">SUM(I14:AM14)</f>
        <v>0</v>
      </c>
      <c r="AO14" s="249">
        <f t="shared" ref="AO14:AO38" si="2">AN14-H14</f>
        <v>-5</v>
      </c>
      <c r="AP14" s="250">
        <f t="shared" ref="AP14:AP39" si="3">AN14/H14</f>
        <v>0</v>
      </c>
      <c r="AQ14" s="59"/>
    </row>
    <row r="15" spans="1:43">
      <c r="A15" s="566"/>
      <c r="B15" s="591"/>
      <c r="C15" s="566"/>
      <c r="D15" s="53" t="s">
        <v>33</v>
      </c>
      <c r="E15" s="245">
        <v>0</v>
      </c>
      <c r="F15" s="245">
        <v>40</v>
      </c>
      <c r="G15" s="246">
        <v>0</v>
      </c>
      <c r="H15" s="246">
        <f t="shared" si="0"/>
        <v>40</v>
      </c>
      <c r="I15" s="432"/>
      <c r="J15" s="55"/>
      <c r="K15" s="5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-40</v>
      </c>
      <c r="AP15" s="250">
        <f t="shared" si="3"/>
        <v>0</v>
      </c>
      <c r="AQ15" s="59"/>
    </row>
    <row r="16" spans="1:43" ht="13.5" thickBot="1">
      <c r="A16" s="565"/>
      <c r="B16" s="591"/>
      <c r="C16" s="565"/>
      <c r="D16" s="8" t="s">
        <v>34</v>
      </c>
      <c r="E16" s="251">
        <v>10</v>
      </c>
      <c r="F16" s="251">
        <v>0</v>
      </c>
      <c r="G16" s="252">
        <v>0</v>
      </c>
      <c r="H16" s="252">
        <f t="shared" si="0"/>
        <v>10</v>
      </c>
      <c r="I16" s="427"/>
      <c r="J16" s="9"/>
      <c r="K16" s="9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253"/>
      <c r="AN16" s="254">
        <f t="shared" si="1"/>
        <v>0</v>
      </c>
      <c r="AO16" s="255">
        <f t="shared" si="2"/>
        <v>-10</v>
      </c>
      <c r="AP16" s="256">
        <f t="shared" si="3"/>
        <v>0</v>
      </c>
      <c r="AQ16" s="23"/>
    </row>
    <row r="17" spans="1:43">
      <c r="A17" s="567">
        <v>2</v>
      </c>
      <c r="B17" s="591"/>
      <c r="C17" s="567" t="s">
        <v>4</v>
      </c>
      <c r="D17" s="4" t="s">
        <v>24</v>
      </c>
      <c r="E17" s="257">
        <v>0</v>
      </c>
      <c r="F17" s="257">
        <v>0</v>
      </c>
      <c r="G17" s="258">
        <v>0</v>
      </c>
      <c r="H17" s="258">
        <f t="shared" si="0"/>
        <v>0</v>
      </c>
      <c r="I17" s="429"/>
      <c r="J17" s="5"/>
      <c r="K17" s="5"/>
      <c r="L17" s="11"/>
      <c r="M17" s="3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259"/>
      <c r="AN17" s="260">
        <f t="shared" si="1"/>
        <v>0</v>
      </c>
      <c r="AO17" s="261">
        <f t="shared" si="2"/>
        <v>0</v>
      </c>
      <c r="AP17" s="262" t="e">
        <f t="shared" si="3"/>
        <v>#DIV/0!</v>
      </c>
      <c r="AQ17" s="77"/>
    </row>
    <row r="18" spans="1:43">
      <c r="A18" s="566"/>
      <c r="B18" s="591"/>
      <c r="C18" s="566"/>
      <c r="D18" s="53" t="s">
        <v>23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432"/>
      <c r="J18" s="55"/>
      <c r="K18" s="55"/>
      <c r="L18" s="56"/>
      <c r="M18" s="57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247"/>
      <c r="AN18" s="248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>
      <c r="A19" s="566"/>
      <c r="B19" s="591"/>
      <c r="C19" s="566"/>
      <c r="D19" s="53" t="s">
        <v>26</v>
      </c>
      <c r="E19" s="245">
        <v>0</v>
      </c>
      <c r="F19" s="245">
        <v>0</v>
      </c>
      <c r="G19" s="246">
        <v>0</v>
      </c>
      <c r="H19" s="246">
        <f t="shared" si="0"/>
        <v>0</v>
      </c>
      <c r="I19" s="432"/>
      <c r="J19" s="55"/>
      <c r="K19" s="55"/>
      <c r="L19" s="56"/>
      <c r="M19" s="263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247"/>
      <c r="AN19" s="248">
        <f t="shared" si="1"/>
        <v>0</v>
      </c>
      <c r="AO19" s="249">
        <f t="shared" si="2"/>
        <v>0</v>
      </c>
      <c r="AP19" s="250" t="e">
        <f t="shared" si="3"/>
        <v>#DIV/0!</v>
      </c>
      <c r="AQ19" s="59"/>
    </row>
    <row r="20" spans="1:43">
      <c r="A20" s="566"/>
      <c r="B20" s="591"/>
      <c r="C20" s="566"/>
      <c r="D20" s="53" t="s">
        <v>25</v>
      </c>
      <c r="E20" s="245">
        <v>0</v>
      </c>
      <c r="F20" s="245">
        <v>0</v>
      </c>
      <c r="G20" s="246">
        <v>0</v>
      </c>
      <c r="H20" s="246">
        <f t="shared" si="0"/>
        <v>0</v>
      </c>
      <c r="I20" s="432"/>
      <c r="J20" s="432"/>
      <c r="K20" s="432"/>
      <c r="L20" s="264"/>
      <c r="M20" s="263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5"/>
      <c r="AN20" s="266">
        <f t="shared" si="1"/>
        <v>0</v>
      </c>
      <c r="AO20" s="249">
        <f t="shared" si="2"/>
        <v>0</v>
      </c>
      <c r="AP20" s="250" t="e">
        <f t="shared" si="3"/>
        <v>#DIV/0!</v>
      </c>
      <c r="AQ20" s="59"/>
    </row>
    <row r="21" spans="1:43">
      <c r="A21" s="566"/>
      <c r="B21" s="591"/>
      <c r="C21" s="566"/>
      <c r="D21" s="53" t="s">
        <v>77</v>
      </c>
      <c r="E21" s="245">
        <v>0</v>
      </c>
      <c r="F21" s="245">
        <v>0</v>
      </c>
      <c r="G21" s="246">
        <v>0</v>
      </c>
      <c r="H21" s="246">
        <f t="shared" si="0"/>
        <v>0</v>
      </c>
      <c r="I21" s="432"/>
      <c r="J21" s="432"/>
      <c r="K21" s="432"/>
      <c r="L21" s="264"/>
      <c r="M21" s="263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5"/>
      <c r="AN21" s="266">
        <f t="shared" si="1"/>
        <v>0</v>
      </c>
      <c r="AO21" s="249">
        <f t="shared" si="2"/>
        <v>0</v>
      </c>
      <c r="AP21" s="250" t="e">
        <f t="shared" si="3"/>
        <v>#DIV/0!</v>
      </c>
      <c r="AQ21" s="59"/>
    </row>
    <row r="22" spans="1:43" ht="13.5" thickBot="1">
      <c r="A22" s="565"/>
      <c r="B22" s="591"/>
      <c r="C22" s="565"/>
      <c r="D22" s="8" t="s">
        <v>76</v>
      </c>
      <c r="E22" s="251">
        <v>0</v>
      </c>
      <c r="F22" s="251">
        <v>0</v>
      </c>
      <c r="G22" s="252">
        <v>0</v>
      </c>
      <c r="H22" s="252">
        <f t="shared" si="0"/>
        <v>0</v>
      </c>
      <c r="I22" s="427"/>
      <c r="J22" s="427"/>
      <c r="K22" s="42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267"/>
      <c r="AN22" s="268">
        <f t="shared" si="1"/>
        <v>0</v>
      </c>
      <c r="AO22" s="255">
        <f t="shared" si="2"/>
        <v>0</v>
      </c>
      <c r="AP22" s="269" t="e">
        <f t="shared" si="3"/>
        <v>#DIV/0!</v>
      </c>
      <c r="AQ22" s="63"/>
    </row>
    <row r="23" spans="1:43">
      <c r="A23" s="567">
        <v>3</v>
      </c>
      <c r="B23" s="591"/>
      <c r="C23" s="567" t="s">
        <v>5</v>
      </c>
      <c r="D23" s="10" t="s">
        <v>24</v>
      </c>
      <c r="E23" s="270">
        <v>0</v>
      </c>
      <c r="F23" s="270">
        <v>30</v>
      </c>
      <c r="G23" s="271">
        <v>0</v>
      </c>
      <c r="H23" s="271">
        <f t="shared" si="0"/>
        <v>30</v>
      </c>
      <c r="I23" s="426"/>
      <c r="J23" s="30"/>
      <c r="K23" s="3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>
        <v>30</v>
      </c>
      <c r="AG23" s="31"/>
      <c r="AH23" s="31"/>
      <c r="AI23" s="31"/>
      <c r="AJ23" s="31"/>
      <c r="AK23" s="31"/>
      <c r="AL23" s="31"/>
      <c r="AM23" s="272"/>
      <c r="AN23" s="273">
        <f t="shared" si="1"/>
        <v>30</v>
      </c>
      <c r="AO23" s="261">
        <f t="shared" si="2"/>
        <v>0</v>
      </c>
      <c r="AP23" s="274">
        <f t="shared" si="3"/>
        <v>1</v>
      </c>
      <c r="AQ23" s="22"/>
    </row>
    <row r="24" spans="1:43">
      <c r="A24" s="566"/>
      <c r="B24" s="591"/>
      <c r="C24" s="566"/>
      <c r="D24" s="53" t="s">
        <v>23</v>
      </c>
      <c r="E24" s="245">
        <v>130</v>
      </c>
      <c r="F24" s="245">
        <v>0</v>
      </c>
      <c r="G24" s="246">
        <v>0</v>
      </c>
      <c r="H24" s="246">
        <f t="shared" si="0"/>
        <v>130</v>
      </c>
      <c r="I24" s="432"/>
      <c r="J24" s="55"/>
      <c r="K24" s="55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247"/>
      <c r="AN24" s="248">
        <f t="shared" si="1"/>
        <v>0</v>
      </c>
      <c r="AO24" s="249">
        <f t="shared" si="2"/>
        <v>-130</v>
      </c>
      <c r="AP24" s="250">
        <f t="shared" si="3"/>
        <v>0</v>
      </c>
      <c r="AQ24" s="59"/>
    </row>
    <row r="25" spans="1:43">
      <c r="A25" s="566"/>
      <c r="B25" s="591"/>
      <c r="C25" s="566"/>
      <c r="D25" s="53" t="s">
        <v>77</v>
      </c>
      <c r="E25" s="245">
        <v>0</v>
      </c>
      <c r="F25" s="245">
        <v>30</v>
      </c>
      <c r="G25" s="246">
        <v>0</v>
      </c>
      <c r="H25" s="246">
        <f t="shared" si="0"/>
        <v>30</v>
      </c>
      <c r="I25" s="432"/>
      <c r="J25" s="432"/>
      <c r="K25" s="432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3"/>
      <c r="AG25" s="264"/>
      <c r="AH25" s="264"/>
      <c r="AI25" s="264"/>
      <c r="AJ25" s="264"/>
      <c r="AK25" s="264"/>
      <c r="AL25" s="264"/>
      <c r="AM25" s="265"/>
      <c r="AN25" s="266">
        <f t="shared" si="1"/>
        <v>0</v>
      </c>
      <c r="AO25" s="249">
        <f t="shared" si="2"/>
        <v>-30</v>
      </c>
      <c r="AP25" s="250">
        <f t="shared" si="3"/>
        <v>0</v>
      </c>
      <c r="AQ25" s="59"/>
    </row>
    <row r="26" spans="1:43" ht="13.5" thickBot="1">
      <c r="A26" s="565"/>
      <c r="B26" s="591"/>
      <c r="C26" s="565"/>
      <c r="D26" s="8" t="s">
        <v>76</v>
      </c>
      <c r="E26" s="251">
        <v>130</v>
      </c>
      <c r="F26" s="251">
        <v>0</v>
      </c>
      <c r="G26" s="252">
        <v>0</v>
      </c>
      <c r="H26" s="252">
        <f t="shared" si="0"/>
        <v>130</v>
      </c>
      <c r="I26" s="427"/>
      <c r="J26" s="427"/>
      <c r="K26" s="42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6"/>
      <c r="AG26" s="14"/>
      <c r="AH26" s="14"/>
      <c r="AI26" s="14"/>
      <c r="AJ26" s="14"/>
      <c r="AK26" s="14"/>
      <c r="AL26" s="14"/>
      <c r="AM26" s="267"/>
      <c r="AN26" s="268">
        <f t="shared" si="1"/>
        <v>0</v>
      </c>
      <c r="AO26" s="255">
        <f t="shared" si="2"/>
        <v>-130</v>
      </c>
      <c r="AP26" s="256">
        <f t="shared" si="3"/>
        <v>0</v>
      </c>
      <c r="AQ26" s="23"/>
    </row>
    <row r="27" spans="1:43">
      <c r="A27" s="567">
        <v>4</v>
      </c>
      <c r="B27" s="591"/>
      <c r="C27" s="567" t="s">
        <v>7</v>
      </c>
      <c r="D27" s="10" t="s">
        <v>24</v>
      </c>
      <c r="E27" s="270">
        <v>0</v>
      </c>
      <c r="F27" s="270">
        <v>0</v>
      </c>
      <c r="G27" s="271">
        <v>0</v>
      </c>
      <c r="H27" s="271">
        <f t="shared" si="0"/>
        <v>0</v>
      </c>
      <c r="I27" s="426"/>
      <c r="J27" s="30"/>
      <c r="K27" s="3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  <c r="AG27" s="31"/>
      <c r="AH27" s="31"/>
      <c r="AI27" s="31"/>
      <c r="AJ27" s="31"/>
      <c r="AK27" s="31"/>
      <c r="AL27" s="31"/>
      <c r="AM27" s="272"/>
      <c r="AN27" s="273">
        <f t="shared" si="1"/>
        <v>0</v>
      </c>
      <c r="AO27" s="261">
        <f t="shared" si="2"/>
        <v>0</v>
      </c>
      <c r="AP27" s="262" t="e">
        <f t="shared" si="3"/>
        <v>#DIV/0!</v>
      </c>
      <c r="AQ27" s="77"/>
    </row>
    <row r="28" spans="1:43">
      <c r="A28" s="566"/>
      <c r="B28" s="591"/>
      <c r="C28" s="566"/>
      <c r="D28" s="53" t="s">
        <v>23</v>
      </c>
      <c r="E28" s="245">
        <v>110</v>
      </c>
      <c r="F28" s="245">
        <v>0</v>
      </c>
      <c r="G28" s="246">
        <v>0</v>
      </c>
      <c r="H28" s="246">
        <f t="shared" si="0"/>
        <v>110</v>
      </c>
      <c r="I28" s="432"/>
      <c r="J28" s="55"/>
      <c r="K28" s="55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  <c r="AG28" s="56"/>
      <c r="AH28" s="56"/>
      <c r="AI28" s="56"/>
      <c r="AJ28" s="56"/>
      <c r="AK28" s="56"/>
      <c r="AL28" s="56"/>
      <c r="AM28" s="247"/>
      <c r="AN28" s="248">
        <f t="shared" si="1"/>
        <v>0</v>
      </c>
      <c r="AO28" s="249">
        <f t="shared" si="2"/>
        <v>-110</v>
      </c>
      <c r="AP28" s="250">
        <f t="shared" si="3"/>
        <v>0</v>
      </c>
      <c r="AQ28" s="59"/>
    </row>
    <row r="29" spans="1:43">
      <c r="A29" s="566"/>
      <c r="B29" s="591"/>
      <c r="C29" s="566"/>
      <c r="D29" s="53" t="s">
        <v>77</v>
      </c>
      <c r="E29" s="245">
        <v>0</v>
      </c>
      <c r="F29" s="245">
        <v>0</v>
      </c>
      <c r="G29" s="246">
        <v>0</v>
      </c>
      <c r="H29" s="246">
        <f t="shared" si="0"/>
        <v>0</v>
      </c>
      <c r="I29" s="432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0</v>
      </c>
      <c r="AO29" s="249">
        <f t="shared" si="2"/>
        <v>0</v>
      </c>
      <c r="AP29" s="250" t="e">
        <f t="shared" si="3"/>
        <v>#DIV/0!</v>
      </c>
      <c r="AQ29" s="59"/>
    </row>
    <row r="30" spans="1:43" ht="13.5" thickBot="1">
      <c r="A30" s="565"/>
      <c r="B30" s="591"/>
      <c r="C30" s="565"/>
      <c r="D30" s="8" t="s">
        <v>76</v>
      </c>
      <c r="E30" s="251">
        <v>0</v>
      </c>
      <c r="F30" s="251">
        <v>0</v>
      </c>
      <c r="G30" s="252">
        <v>0</v>
      </c>
      <c r="H30" s="252">
        <f t="shared" si="0"/>
        <v>0</v>
      </c>
      <c r="I30" s="427"/>
      <c r="J30" s="9"/>
      <c r="K30" s="9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8"/>
      <c r="AG30" s="13"/>
      <c r="AH30" s="13"/>
      <c r="AI30" s="13"/>
      <c r="AJ30" s="13"/>
      <c r="AK30" s="13"/>
      <c r="AL30" s="13"/>
      <c r="AM30" s="253"/>
      <c r="AN30" s="254">
        <f t="shared" si="1"/>
        <v>0</v>
      </c>
      <c r="AO30" s="255">
        <f t="shared" si="2"/>
        <v>0</v>
      </c>
      <c r="AP30" s="269" t="e">
        <f t="shared" si="3"/>
        <v>#DIV/0!</v>
      </c>
      <c r="AQ30" s="63"/>
    </row>
    <row r="31" spans="1:43">
      <c r="A31" s="567">
        <v>6</v>
      </c>
      <c r="B31" s="591"/>
      <c r="C31" s="567" t="s">
        <v>47</v>
      </c>
      <c r="D31" s="10" t="s">
        <v>24</v>
      </c>
      <c r="E31" s="270">
        <v>0</v>
      </c>
      <c r="F31" s="270">
        <v>38</v>
      </c>
      <c r="G31" s="271">
        <v>0</v>
      </c>
      <c r="H31" s="271">
        <f t="shared" si="0"/>
        <v>38</v>
      </c>
      <c r="I31" s="426"/>
      <c r="J31" s="30"/>
      <c r="K31" s="3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>
        <v>37</v>
      </c>
      <c r="AG31" s="31"/>
      <c r="AH31" s="31"/>
      <c r="AI31" s="31"/>
      <c r="AJ31" s="31"/>
      <c r="AK31" s="31"/>
      <c r="AL31" s="31"/>
      <c r="AM31" s="272"/>
      <c r="AN31" s="273">
        <f t="shared" si="1"/>
        <v>37</v>
      </c>
      <c r="AO31" s="242">
        <f t="shared" si="2"/>
        <v>-1</v>
      </c>
      <c r="AP31" s="274">
        <f t="shared" si="3"/>
        <v>0.97368421052631582</v>
      </c>
      <c r="AQ31" s="22"/>
    </row>
    <row r="32" spans="1:43">
      <c r="A32" s="566"/>
      <c r="B32" s="591"/>
      <c r="C32" s="566"/>
      <c r="D32" s="53" t="s">
        <v>23</v>
      </c>
      <c r="E32" s="245">
        <v>80</v>
      </c>
      <c r="F32" s="245">
        <v>20</v>
      </c>
      <c r="G32" s="246">
        <v>0</v>
      </c>
      <c r="H32" s="246">
        <f t="shared" si="0"/>
        <v>100</v>
      </c>
      <c r="I32" s="432"/>
      <c r="J32" s="55"/>
      <c r="K32" s="55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/>
      <c r="AG32" s="56"/>
      <c r="AH32" s="56"/>
      <c r="AI32" s="56"/>
      <c r="AJ32" s="56"/>
      <c r="AK32" s="56"/>
      <c r="AL32" s="56"/>
      <c r="AM32" s="247"/>
      <c r="AN32" s="248">
        <f t="shared" si="1"/>
        <v>0</v>
      </c>
      <c r="AO32" s="249">
        <f t="shared" si="2"/>
        <v>-100</v>
      </c>
      <c r="AP32" s="250">
        <f t="shared" si="3"/>
        <v>0</v>
      </c>
      <c r="AQ32" s="59"/>
    </row>
    <row r="33" spans="1:43">
      <c r="A33" s="566"/>
      <c r="B33" s="591"/>
      <c r="C33" s="566"/>
      <c r="D33" s="53" t="s">
        <v>77</v>
      </c>
      <c r="E33" s="245">
        <v>0</v>
      </c>
      <c r="F33" s="245">
        <v>60</v>
      </c>
      <c r="G33" s="246">
        <v>0</v>
      </c>
      <c r="H33" s="246">
        <f t="shared" si="0"/>
        <v>60</v>
      </c>
      <c r="I33" s="432"/>
      <c r="J33" s="55"/>
      <c r="K33" s="55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  <c r="AG33" s="56"/>
      <c r="AH33" s="56"/>
      <c r="AI33" s="56"/>
      <c r="AJ33" s="56">
        <v>58</v>
      </c>
      <c r="AK33" s="56"/>
      <c r="AL33" s="56"/>
      <c r="AM33" s="247"/>
      <c r="AN33" s="248">
        <f t="shared" si="1"/>
        <v>58</v>
      </c>
      <c r="AO33" s="249">
        <f t="shared" si="2"/>
        <v>-2</v>
      </c>
      <c r="AP33" s="250">
        <f t="shared" si="3"/>
        <v>0.96666666666666667</v>
      </c>
      <c r="AQ33" s="59"/>
    </row>
    <row r="34" spans="1:43">
      <c r="A34" s="566"/>
      <c r="B34" s="591"/>
      <c r="C34" s="566"/>
      <c r="D34" s="53" t="s">
        <v>76</v>
      </c>
      <c r="E34" s="245">
        <v>80</v>
      </c>
      <c r="F34" s="245">
        <v>20</v>
      </c>
      <c r="G34" s="246">
        <v>0</v>
      </c>
      <c r="H34" s="246">
        <f t="shared" si="0"/>
        <v>100</v>
      </c>
      <c r="I34" s="432"/>
      <c r="J34" s="55"/>
      <c r="K34" s="55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56"/>
      <c r="AH34" s="56"/>
      <c r="AI34" s="56"/>
      <c r="AJ34" s="56"/>
      <c r="AK34" s="56"/>
      <c r="AL34" s="56"/>
      <c r="AM34" s="247"/>
      <c r="AN34" s="248">
        <f t="shared" si="1"/>
        <v>0</v>
      </c>
      <c r="AO34" s="249">
        <f t="shared" si="2"/>
        <v>-100</v>
      </c>
      <c r="AP34" s="250">
        <f t="shared" si="3"/>
        <v>0</v>
      </c>
      <c r="AQ34" s="59"/>
    </row>
    <row r="35" spans="1:43">
      <c r="A35" s="566"/>
      <c r="B35" s="591"/>
      <c r="C35" s="566"/>
      <c r="D35" s="53" t="s">
        <v>50</v>
      </c>
      <c r="E35" s="245">
        <v>0</v>
      </c>
      <c r="F35" s="245">
        <v>20</v>
      </c>
      <c r="G35" s="246">
        <v>0</v>
      </c>
      <c r="H35" s="246">
        <f t="shared" si="0"/>
        <v>20</v>
      </c>
      <c r="I35" s="432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7"/>
      <c r="AG35" s="56"/>
      <c r="AH35" s="56"/>
      <c r="AI35" s="56"/>
      <c r="AJ35" s="56"/>
      <c r="AK35" s="56"/>
      <c r="AL35" s="56"/>
      <c r="AM35" s="247"/>
      <c r="AN35" s="248">
        <f t="shared" si="1"/>
        <v>0</v>
      </c>
      <c r="AO35" s="249">
        <f t="shared" si="2"/>
        <v>-20</v>
      </c>
      <c r="AP35" s="250">
        <f t="shared" si="3"/>
        <v>0</v>
      </c>
      <c r="AQ35" s="59"/>
    </row>
    <row r="36" spans="1:43" ht="13.5" thickBot="1">
      <c r="A36" s="565"/>
      <c r="B36" s="591"/>
      <c r="C36" s="565"/>
      <c r="D36" s="71" t="s">
        <v>51</v>
      </c>
      <c r="E36" s="275">
        <v>80</v>
      </c>
      <c r="F36" s="275">
        <v>20</v>
      </c>
      <c r="G36" s="276">
        <v>0</v>
      </c>
      <c r="H36" s="276">
        <f t="shared" si="0"/>
        <v>100</v>
      </c>
      <c r="I36" s="424"/>
      <c r="J36" s="73"/>
      <c r="K36" s="73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5"/>
      <c r="AG36" s="74"/>
      <c r="AH36" s="74"/>
      <c r="AI36" s="74"/>
      <c r="AJ36" s="74"/>
      <c r="AK36" s="74"/>
      <c r="AL36" s="74"/>
      <c r="AM36" s="277"/>
      <c r="AN36" s="278">
        <f t="shared" si="1"/>
        <v>0</v>
      </c>
      <c r="AO36" s="279">
        <f t="shared" si="2"/>
        <v>-100</v>
      </c>
      <c r="AP36" s="256">
        <f t="shared" si="3"/>
        <v>0</v>
      </c>
      <c r="AQ36" s="23"/>
    </row>
    <row r="37" spans="1:43">
      <c r="A37" s="566">
        <v>7</v>
      </c>
      <c r="B37" s="591"/>
      <c r="C37" s="566" t="s">
        <v>22</v>
      </c>
      <c r="D37" s="4" t="s">
        <v>28</v>
      </c>
      <c r="E37" s="257">
        <v>0</v>
      </c>
      <c r="F37" s="257">
        <v>180</v>
      </c>
      <c r="G37" s="258">
        <v>0</v>
      </c>
      <c r="H37" s="258">
        <f t="shared" si="0"/>
        <v>180</v>
      </c>
      <c r="I37" s="429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7"/>
      <c r="AG37" s="11"/>
      <c r="AH37" s="11"/>
      <c r="AI37" s="11"/>
      <c r="AJ37" s="11">
        <v>121</v>
      </c>
      <c r="AK37" s="11"/>
      <c r="AL37" s="11"/>
      <c r="AM37" s="259"/>
      <c r="AN37" s="260">
        <f t="shared" si="1"/>
        <v>121</v>
      </c>
      <c r="AO37" s="261">
        <f t="shared" si="2"/>
        <v>-59</v>
      </c>
      <c r="AP37" s="262">
        <f t="shared" si="3"/>
        <v>0.67222222222222228</v>
      </c>
      <c r="AQ37" s="22"/>
    </row>
    <row r="38" spans="1:43" ht="13.5" thickBot="1">
      <c r="A38" s="565"/>
      <c r="B38" s="592"/>
      <c r="C38" s="565"/>
      <c r="D38" s="8" t="s">
        <v>27</v>
      </c>
      <c r="E38" s="251">
        <f>160+260+220</f>
        <v>640</v>
      </c>
      <c r="F38" s="251">
        <v>40</v>
      </c>
      <c r="G38" s="252">
        <v>0</v>
      </c>
      <c r="H38" s="252">
        <f t="shared" si="0"/>
        <v>680</v>
      </c>
      <c r="I38" s="427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8"/>
      <c r="AG38" s="13"/>
      <c r="AH38" s="13"/>
      <c r="AI38" s="13"/>
      <c r="AJ38" s="13">
        <v>103</v>
      </c>
      <c r="AK38" s="13"/>
      <c r="AL38" s="13"/>
      <c r="AM38" s="253"/>
      <c r="AN38" s="254">
        <f t="shared" si="1"/>
        <v>103</v>
      </c>
      <c r="AO38" s="255">
        <f t="shared" si="2"/>
        <v>-577</v>
      </c>
      <c r="AP38" s="269">
        <f t="shared" si="3"/>
        <v>0.15147058823529411</v>
      </c>
      <c r="AQ38" s="63"/>
    </row>
    <row r="39" spans="1:43" s="38" customFormat="1" ht="30" customHeight="1" thickBot="1">
      <c r="A39" s="568" t="s">
        <v>120</v>
      </c>
      <c r="B39" s="569"/>
      <c r="C39" s="569"/>
      <c r="D39" s="570"/>
      <c r="E39" s="280">
        <f>SUM(E13:E38)</f>
        <v>1265</v>
      </c>
      <c r="F39" s="280">
        <f t="shared" ref="F39:AO39" si="4">SUM(F13:F38)</f>
        <v>518</v>
      </c>
      <c r="G39" s="280">
        <f t="shared" si="4"/>
        <v>0</v>
      </c>
      <c r="H39" s="280">
        <f t="shared" si="4"/>
        <v>1783</v>
      </c>
      <c r="I39" s="98">
        <f t="shared" si="4"/>
        <v>0</v>
      </c>
      <c r="J39" s="98">
        <f t="shared" si="4"/>
        <v>0</v>
      </c>
      <c r="K39" s="98">
        <f t="shared" si="4"/>
        <v>0</v>
      </c>
      <c r="L39" s="98">
        <f t="shared" si="4"/>
        <v>0</v>
      </c>
      <c r="M39" s="98">
        <f t="shared" si="4"/>
        <v>0</v>
      </c>
      <c r="N39" s="98">
        <f t="shared" si="4"/>
        <v>0</v>
      </c>
      <c r="O39" s="98">
        <f t="shared" si="4"/>
        <v>0</v>
      </c>
      <c r="P39" s="98">
        <f t="shared" si="4"/>
        <v>0</v>
      </c>
      <c r="Q39" s="98">
        <f t="shared" si="4"/>
        <v>0</v>
      </c>
      <c r="R39" s="98">
        <f t="shared" si="4"/>
        <v>0</v>
      </c>
      <c r="S39" s="98">
        <f t="shared" si="4"/>
        <v>0</v>
      </c>
      <c r="T39" s="98">
        <f t="shared" si="4"/>
        <v>0</v>
      </c>
      <c r="U39" s="98">
        <f t="shared" si="4"/>
        <v>0</v>
      </c>
      <c r="V39" s="98">
        <f t="shared" si="4"/>
        <v>0</v>
      </c>
      <c r="W39" s="98">
        <f t="shared" si="4"/>
        <v>0</v>
      </c>
      <c r="X39" s="98">
        <f t="shared" si="4"/>
        <v>0</v>
      </c>
      <c r="Y39" s="98">
        <f t="shared" si="4"/>
        <v>0</v>
      </c>
      <c r="Z39" s="98">
        <f t="shared" si="4"/>
        <v>0</v>
      </c>
      <c r="AA39" s="98">
        <f t="shared" si="4"/>
        <v>0</v>
      </c>
      <c r="AB39" s="98">
        <f t="shared" si="4"/>
        <v>0</v>
      </c>
      <c r="AC39" s="98">
        <f t="shared" si="4"/>
        <v>0</v>
      </c>
      <c r="AD39" s="98">
        <f t="shared" si="4"/>
        <v>0</v>
      </c>
      <c r="AE39" s="98">
        <f t="shared" si="4"/>
        <v>0</v>
      </c>
      <c r="AF39" s="98">
        <f t="shared" si="4"/>
        <v>76</v>
      </c>
      <c r="AG39" s="98">
        <f t="shared" si="4"/>
        <v>0</v>
      </c>
      <c r="AH39" s="98">
        <f t="shared" si="4"/>
        <v>11</v>
      </c>
      <c r="AI39" s="98">
        <f t="shared" si="4"/>
        <v>0</v>
      </c>
      <c r="AJ39" s="98">
        <f t="shared" si="4"/>
        <v>282</v>
      </c>
      <c r="AK39" s="98">
        <f t="shared" si="4"/>
        <v>0</v>
      </c>
      <c r="AL39" s="98">
        <f t="shared" si="4"/>
        <v>0</v>
      </c>
      <c r="AM39" s="428">
        <f t="shared" si="4"/>
        <v>0</v>
      </c>
      <c r="AN39" s="281">
        <f t="shared" si="4"/>
        <v>369</v>
      </c>
      <c r="AO39" s="282">
        <f t="shared" si="4"/>
        <v>-1414</v>
      </c>
      <c r="AP39" s="283">
        <f t="shared" si="3"/>
        <v>0.20695457094784073</v>
      </c>
      <c r="AQ39" s="284"/>
    </row>
    <row r="40" spans="1:43">
      <c r="A40" s="577">
        <v>8</v>
      </c>
      <c r="B40" s="590" t="s">
        <v>116</v>
      </c>
      <c r="C40" s="577" t="s">
        <v>14</v>
      </c>
      <c r="D40" s="4" t="s">
        <v>15</v>
      </c>
      <c r="E40" s="257">
        <v>0</v>
      </c>
      <c r="F40" s="258">
        <v>0</v>
      </c>
      <c r="G40" s="258">
        <v>0</v>
      </c>
      <c r="H40" s="258">
        <f t="shared" ref="H40:H46" si="5">E40+F40+G40</f>
        <v>0</v>
      </c>
      <c r="I40" s="429"/>
      <c r="J40" s="5"/>
      <c r="K40" s="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259"/>
      <c r="AN40" s="260">
        <f t="shared" si="1"/>
        <v>0</v>
      </c>
      <c r="AO40" s="261">
        <f t="shared" ref="AO40:AO46" si="6">AN40-H40</f>
        <v>0</v>
      </c>
      <c r="AP40" s="274" t="e">
        <f t="shared" ref="AP40:AP43" si="7">AN40/H40*100</f>
        <v>#DIV/0!</v>
      </c>
      <c r="AQ40" s="22"/>
    </row>
    <row r="41" spans="1:43" ht="13.5" thickBot="1">
      <c r="A41" s="573"/>
      <c r="B41" s="591"/>
      <c r="C41" s="573"/>
      <c r="D41" s="8" t="s">
        <v>16</v>
      </c>
      <c r="E41" s="251">
        <v>0</v>
      </c>
      <c r="F41" s="252">
        <v>0</v>
      </c>
      <c r="G41" s="252">
        <v>0</v>
      </c>
      <c r="H41" s="252">
        <f t="shared" si="5"/>
        <v>0</v>
      </c>
      <c r="I41" s="427"/>
      <c r="J41" s="9"/>
      <c r="K41" s="9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53"/>
      <c r="AN41" s="254">
        <f t="shared" si="1"/>
        <v>0</v>
      </c>
      <c r="AO41" s="255">
        <f t="shared" si="6"/>
        <v>0</v>
      </c>
      <c r="AP41" s="256" t="e">
        <f t="shared" si="7"/>
        <v>#DIV/0!</v>
      </c>
      <c r="AQ41" s="23"/>
    </row>
    <row r="42" spans="1:43">
      <c r="A42" s="571">
        <v>9</v>
      </c>
      <c r="B42" s="591"/>
      <c r="C42" s="571" t="s">
        <v>17</v>
      </c>
      <c r="D42" s="10" t="s">
        <v>18</v>
      </c>
      <c r="E42" s="270">
        <v>0</v>
      </c>
      <c r="F42" s="258">
        <v>0</v>
      </c>
      <c r="G42" s="258">
        <v>0</v>
      </c>
      <c r="H42" s="258">
        <f t="shared" si="5"/>
        <v>0</v>
      </c>
      <c r="I42" s="429"/>
      <c r="J42" s="5"/>
      <c r="K42" s="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259"/>
      <c r="AN42" s="260">
        <f t="shared" si="1"/>
        <v>0</v>
      </c>
      <c r="AO42" s="242">
        <f t="shared" si="6"/>
        <v>0</v>
      </c>
      <c r="AP42" s="262" t="e">
        <f t="shared" si="7"/>
        <v>#DIV/0!</v>
      </c>
      <c r="AQ42" s="77"/>
    </row>
    <row r="43" spans="1:43" ht="13.5" thickBot="1">
      <c r="A43" s="573"/>
      <c r="B43" s="592"/>
      <c r="C43" s="573"/>
      <c r="D43" s="8" t="s">
        <v>19</v>
      </c>
      <c r="E43" s="251">
        <v>50</v>
      </c>
      <c r="F43" s="252">
        <v>10</v>
      </c>
      <c r="G43" s="252">
        <v>0</v>
      </c>
      <c r="H43" s="252">
        <f t="shared" si="5"/>
        <v>60</v>
      </c>
      <c r="I43" s="427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79">
        <f t="shared" si="6"/>
        <v>-60</v>
      </c>
      <c r="AP43" s="269">
        <f t="shared" si="7"/>
        <v>0</v>
      </c>
      <c r="AQ43" s="63"/>
    </row>
    <row r="44" spans="1:43">
      <c r="A44" s="571">
        <v>10</v>
      </c>
      <c r="B44" s="590" t="s">
        <v>126</v>
      </c>
      <c r="C44" s="571" t="s">
        <v>35</v>
      </c>
      <c r="D44" s="10" t="s">
        <v>149</v>
      </c>
      <c r="E44" s="270">
        <v>0</v>
      </c>
      <c r="F44" s="271">
        <v>0</v>
      </c>
      <c r="G44" s="271">
        <v>0</v>
      </c>
      <c r="H44" s="271">
        <f t="shared" si="5"/>
        <v>0</v>
      </c>
      <c r="I44" s="426"/>
      <c r="J44" s="30"/>
      <c r="K44" s="3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272"/>
      <c r="AN44" s="273">
        <f t="shared" si="1"/>
        <v>0</v>
      </c>
      <c r="AO44" s="261">
        <f t="shared" si="6"/>
        <v>0</v>
      </c>
      <c r="AP44" s="274" t="e">
        <f t="shared" ref="AP44:AP46" si="8">AN44/H44</f>
        <v>#DIV/0!</v>
      </c>
      <c r="AQ44" s="22"/>
    </row>
    <row r="45" spans="1:43">
      <c r="A45" s="578"/>
      <c r="B45" s="591"/>
      <c r="C45" s="578"/>
      <c r="D45" s="53" t="s">
        <v>111</v>
      </c>
      <c r="E45" s="245">
        <v>0</v>
      </c>
      <c r="F45" s="246">
        <v>0</v>
      </c>
      <c r="G45" s="246">
        <v>0</v>
      </c>
      <c r="H45" s="246">
        <f t="shared" si="5"/>
        <v>0</v>
      </c>
      <c r="I45" s="432"/>
      <c r="J45" s="55"/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247"/>
      <c r="AN45" s="248">
        <f t="shared" si="1"/>
        <v>0</v>
      </c>
      <c r="AO45" s="249">
        <f t="shared" si="6"/>
        <v>0</v>
      </c>
      <c r="AP45" s="250" t="e">
        <f t="shared" si="8"/>
        <v>#DIV/0!</v>
      </c>
      <c r="AQ45" s="59"/>
    </row>
    <row r="46" spans="1:43" ht="13.5" thickBot="1">
      <c r="A46" s="573"/>
      <c r="B46" s="592"/>
      <c r="C46" s="573"/>
      <c r="D46" s="8" t="s">
        <v>40</v>
      </c>
      <c r="E46" s="251">
        <v>0</v>
      </c>
      <c r="F46" s="252">
        <v>0</v>
      </c>
      <c r="G46" s="252">
        <v>0</v>
      </c>
      <c r="H46" s="252">
        <f t="shared" si="5"/>
        <v>0</v>
      </c>
      <c r="I46" s="427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"/>
        <v>0</v>
      </c>
      <c r="AO46" s="255">
        <f t="shared" si="6"/>
        <v>0</v>
      </c>
      <c r="AP46" s="256" t="e">
        <f t="shared" si="8"/>
        <v>#DIV/0!</v>
      </c>
      <c r="AQ46" s="23"/>
    </row>
    <row r="47" spans="1:43" s="96" customFormat="1" ht="24" customHeight="1" thickBot="1">
      <c r="A47" s="574" t="s">
        <v>137</v>
      </c>
      <c r="B47" s="575"/>
      <c r="C47" s="575"/>
      <c r="D47" s="576"/>
      <c r="E47" s="285">
        <f>SUM(E40:E46)</f>
        <v>50</v>
      </c>
      <c r="F47" s="286">
        <f t="shared" ref="F47:AO47" si="9">SUM(F40:F46)</f>
        <v>10</v>
      </c>
      <c r="G47" s="286">
        <f t="shared" si="9"/>
        <v>0</v>
      </c>
      <c r="H47" s="286">
        <f t="shared" si="9"/>
        <v>60</v>
      </c>
      <c r="I47" s="235">
        <f t="shared" si="9"/>
        <v>0</v>
      </c>
      <c r="J47" s="235">
        <f t="shared" si="9"/>
        <v>0</v>
      </c>
      <c r="K47" s="235">
        <f t="shared" si="9"/>
        <v>0</v>
      </c>
      <c r="L47" s="235">
        <f t="shared" si="9"/>
        <v>0</v>
      </c>
      <c r="M47" s="235">
        <f t="shared" si="9"/>
        <v>0</v>
      </c>
      <c r="N47" s="235">
        <f t="shared" si="9"/>
        <v>0</v>
      </c>
      <c r="O47" s="235">
        <f t="shared" si="9"/>
        <v>0</v>
      </c>
      <c r="P47" s="235">
        <f t="shared" si="9"/>
        <v>0</v>
      </c>
      <c r="Q47" s="235">
        <f t="shared" si="9"/>
        <v>0</v>
      </c>
      <c r="R47" s="235">
        <f t="shared" si="9"/>
        <v>0</v>
      </c>
      <c r="S47" s="235">
        <f t="shared" si="9"/>
        <v>0</v>
      </c>
      <c r="T47" s="235">
        <f t="shared" si="9"/>
        <v>0</v>
      </c>
      <c r="U47" s="235">
        <f t="shared" si="9"/>
        <v>0</v>
      </c>
      <c r="V47" s="235">
        <f t="shared" si="9"/>
        <v>0</v>
      </c>
      <c r="W47" s="235">
        <f t="shared" si="9"/>
        <v>0</v>
      </c>
      <c r="X47" s="235">
        <f t="shared" si="9"/>
        <v>0</v>
      </c>
      <c r="Y47" s="235">
        <f t="shared" si="9"/>
        <v>0</v>
      </c>
      <c r="Z47" s="235">
        <f t="shared" si="9"/>
        <v>0</v>
      </c>
      <c r="AA47" s="235">
        <f t="shared" si="9"/>
        <v>0</v>
      </c>
      <c r="AB47" s="235">
        <f t="shared" si="9"/>
        <v>0</v>
      </c>
      <c r="AC47" s="235">
        <f t="shared" si="9"/>
        <v>0</v>
      </c>
      <c r="AD47" s="235">
        <f t="shared" si="9"/>
        <v>0</v>
      </c>
      <c r="AE47" s="235">
        <f t="shared" si="9"/>
        <v>0</v>
      </c>
      <c r="AF47" s="235">
        <f t="shared" si="9"/>
        <v>0</v>
      </c>
      <c r="AG47" s="235">
        <f t="shared" si="9"/>
        <v>0</v>
      </c>
      <c r="AH47" s="235">
        <f t="shared" si="9"/>
        <v>0</v>
      </c>
      <c r="AI47" s="235">
        <f t="shared" si="9"/>
        <v>0</v>
      </c>
      <c r="AJ47" s="235">
        <f t="shared" si="9"/>
        <v>0</v>
      </c>
      <c r="AK47" s="235">
        <f t="shared" si="9"/>
        <v>0</v>
      </c>
      <c r="AL47" s="235">
        <f t="shared" si="9"/>
        <v>0</v>
      </c>
      <c r="AM47" s="287">
        <f t="shared" si="9"/>
        <v>0</v>
      </c>
      <c r="AN47" s="288">
        <f t="shared" si="9"/>
        <v>0</v>
      </c>
      <c r="AO47" s="285">
        <f t="shared" si="9"/>
        <v>-60</v>
      </c>
      <c r="AP47" s="289">
        <f>AN47/H47</f>
        <v>0</v>
      </c>
      <c r="AQ47" s="290"/>
    </row>
    <row r="48" spans="1:43">
      <c r="A48" s="567">
        <v>11</v>
      </c>
      <c r="B48" s="590" t="s">
        <v>117</v>
      </c>
      <c r="C48" s="609" t="s">
        <v>30</v>
      </c>
      <c r="D48" s="10" t="s">
        <v>31</v>
      </c>
      <c r="E48" s="270">
        <v>0</v>
      </c>
      <c r="F48" s="271">
        <v>0</v>
      </c>
      <c r="G48" s="271">
        <v>0</v>
      </c>
      <c r="H48" s="271">
        <f t="shared" ref="H48:H66" si="10">E48+F48+G48</f>
        <v>0</v>
      </c>
      <c r="I48" s="426"/>
      <c r="J48" s="30"/>
      <c r="K48" s="3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272"/>
      <c r="AN48" s="273">
        <f t="shared" ref="AN48:AN190" si="11">SUM(I48:AM48)</f>
        <v>0</v>
      </c>
      <c r="AO48" s="261">
        <f t="shared" ref="AO48:AO165" si="12">AN48-H48</f>
        <v>0</v>
      </c>
      <c r="AP48" s="250" t="e">
        <f t="shared" ref="AP48:AP64" si="13">AN48/H48</f>
        <v>#DIV/0!</v>
      </c>
      <c r="AQ48" s="59"/>
    </row>
    <row r="49" spans="1:43" ht="13.5" thickBot="1">
      <c r="A49" s="565"/>
      <c r="B49" s="591"/>
      <c r="C49" s="610"/>
      <c r="D49" s="8" t="s">
        <v>32</v>
      </c>
      <c r="E49" s="251">
        <v>0</v>
      </c>
      <c r="F49" s="252">
        <v>0</v>
      </c>
      <c r="G49" s="252">
        <v>0</v>
      </c>
      <c r="H49" s="252">
        <f t="shared" si="10"/>
        <v>0</v>
      </c>
      <c r="I49" s="427"/>
      <c r="J49" s="9"/>
      <c r="K49" s="9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253"/>
      <c r="AN49" s="254">
        <f t="shared" si="11"/>
        <v>0</v>
      </c>
      <c r="AO49" s="255">
        <f t="shared" si="12"/>
        <v>0</v>
      </c>
      <c r="AP49" s="256" t="e">
        <f t="shared" si="13"/>
        <v>#DIV/0!</v>
      </c>
      <c r="AQ49" s="23"/>
    </row>
    <row r="50" spans="1:43">
      <c r="A50" s="567">
        <v>12</v>
      </c>
      <c r="B50" s="591"/>
      <c r="C50" s="567" t="s">
        <v>38</v>
      </c>
      <c r="D50" s="4" t="s">
        <v>31</v>
      </c>
      <c r="E50" s="257">
        <v>30</v>
      </c>
      <c r="F50" s="258">
        <v>0</v>
      </c>
      <c r="G50" s="258">
        <v>0</v>
      </c>
      <c r="H50" s="258">
        <f t="shared" si="10"/>
        <v>30</v>
      </c>
      <c r="I50" s="429"/>
      <c r="J50" s="5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259"/>
      <c r="AN50" s="260">
        <f t="shared" si="11"/>
        <v>0</v>
      </c>
      <c r="AO50" s="242">
        <f t="shared" si="12"/>
        <v>-30</v>
      </c>
      <c r="AP50" s="262">
        <f t="shared" si="13"/>
        <v>0</v>
      </c>
      <c r="AQ50" s="77"/>
    </row>
    <row r="51" spans="1:43" ht="13.5" thickBot="1">
      <c r="A51" s="565"/>
      <c r="B51" s="591"/>
      <c r="C51" s="565"/>
      <c r="D51" s="8" t="s">
        <v>32</v>
      </c>
      <c r="E51" s="251">
        <v>10</v>
      </c>
      <c r="F51" s="252">
        <v>0</v>
      </c>
      <c r="G51" s="252">
        <v>0</v>
      </c>
      <c r="H51" s="252">
        <f t="shared" si="10"/>
        <v>10</v>
      </c>
      <c r="I51" s="427"/>
      <c r="J51" s="9"/>
      <c r="K51" s="9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253"/>
      <c r="AN51" s="254">
        <f t="shared" si="11"/>
        <v>0</v>
      </c>
      <c r="AO51" s="255">
        <f t="shared" si="12"/>
        <v>-10</v>
      </c>
      <c r="AP51" s="269">
        <f t="shared" si="13"/>
        <v>0</v>
      </c>
      <c r="AQ51" s="77"/>
    </row>
    <row r="52" spans="1:43" ht="13.5" thickBot="1">
      <c r="A52" s="425"/>
      <c r="B52" s="591"/>
      <c r="C52" s="567" t="s">
        <v>81</v>
      </c>
      <c r="D52" s="4" t="s">
        <v>31</v>
      </c>
      <c r="E52" s="257">
        <v>0</v>
      </c>
      <c r="F52" s="258">
        <v>25</v>
      </c>
      <c r="G52" s="258">
        <v>0</v>
      </c>
      <c r="H52" s="258">
        <f t="shared" si="10"/>
        <v>25</v>
      </c>
      <c r="I52" s="429"/>
      <c r="J52" s="5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259"/>
      <c r="AN52" s="273">
        <f t="shared" si="11"/>
        <v>0</v>
      </c>
      <c r="AO52" s="291">
        <f t="shared" si="12"/>
        <v>-25</v>
      </c>
      <c r="AP52" s="274">
        <f t="shared" si="13"/>
        <v>0</v>
      </c>
      <c r="AQ52" s="22"/>
    </row>
    <row r="53" spans="1:43" ht="13.5" thickBot="1">
      <c r="A53" s="424"/>
      <c r="B53" s="591"/>
      <c r="C53" s="565"/>
      <c r="D53" s="8" t="s">
        <v>32</v>
      </c>
      <c r="E53" s="251">
        <v>0</v>
      </c>
      <c r="F53" s="252">
        <v>25</v>
      </c>
      <c r="G53" s="252">
        <v>0</v>
      </c>
      <c r="H53" s="252">
        <f t="shared" si="10"/>
        <v>25</v>
      </c>
      <c r="I53" s="427"/>
      <c r="J53" s="9"/>
      <c r="K53" s="9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253"/>
      <c r="AN53" s="254">
        <f t="shared" si="11"/>
        <v>0</v>
      </c>
      <c r="AO53" s="255">
        <f t="shared" si="12"/>
        <v>-25</v>
      </c>
      <c r="AP53" s="256">
        <f t="shared" si="13"/>
        <v>0</v>
      </c>
      <c r="AQ53" s="22"/>
    </row>
    <row r="54" spans="1:43">
      <c r="A54" s="425"/>
      <c r="B54" s="591"/>
      <c r="C54" s="567" t="s">
        <v>208</v>
      </c>
      <c r="D54" s="4" t="s">
        <v>31</v>
      </c>
      <c r="E54" s="270">
        <v>0</v>
      </c>
      <c r="F54" s="271">
        <v>0</v>
      </c>
      <c r="G54" s="271">
        <v>0</v>
      </c>
      <c r="H54" s="271">
        <f t="shared" si="10"/>
        <v>0</v>
      </c>
      <c r="I54" s="426"/>
      <c r="J54" s="30"/>
      <c r="K54" s="3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272"/>
      <c r="AN54" s="273">
        <f t="shared" si="11"/>
        <v>0</v>
      </c>
      <c r="AO54" s="261">
        <f t="shared" si="12"/>
        <v>0</v>
      </c>
      <c r="AP54" s="274" t="e">
        <f t="shared" si="13"/>
        <v>#DIV/0!</v>
      </c>
      <c r="AQ54" s="22"/>
    </row>
    <row r="55" spans="1:43" ht="13.5" thickBot="1">
      <c r="A55" s="425"/>
      <c r="B55" s="591"/>
      <c r="C55" s="565"/>
      <c r="D55" s="8" t="s">
        <v>32</v>
      </c>
      <c r="E55" s="315">
        <v>0</v>
      </c>
      <c r="F55" s="316">
        <v>0</v>
      </c>
      <c r="G55" s="316">
        <v>0</v>
      </c>
      <c r="H55" s="316">
        <f t="shared" si="10"/>
        <v>0</v>
      </c>
      <c r="I55" s="431"/>
      <c r="J55" s="413"/>
      <c r="K55" s="413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4"/>
      <c r="AD55" s="414"/>
      <c r="AE55" s="414"/>
      <c r="AF55" s="414"/>
      <c r="AG55" s="414"/>
      <c r="AH55" s="414"/>
      <c r="AI55" s="414"/>
      <c r="AJ55" s="414"/>
      <c r="AK55" s="414"/>
      <c r="AL55" s="414"/>
      <c r="AM55" s="415"/>
      <c r="AN55" s="318">
        <f t="shared" si="11"/>
        <v>0</v>
      </c>
      <c r="AO55" s="255">
        <f t="shared" si="12"/>
        <v>0</v>
      </c>
      <c r="AP55" s="256" t="e">
        <f t="shared" si="13"/>
        <v>#DIV/0!</v>
      </c>
      <c r="AQ55" s="23"/>
    </row>
    <row r="56" spans="1:43">
      <c r="A56" s="425"/>
      <c r="B56" s="591"/>
      <c r="C56" s="566" t="s">
        <v>82</v>
      </c>
      <c r="D56" s="10" t="s">
        <v>31</v>
      </c>
      <c r="E56" s="270">
        <v>0</v>
      </c>
      <c r="F56" s="271">
        <v>52</v>
      </c>
      <c r="G56" s="271">
        <v>0</v>
      </c>
      <c r="H56" s="271">
        <f t="shared" si="10"/>
        <v>52</v>
      </c>
      <c r="I56" s="426"/>
      <c r="J56" s="30"/>
      <c r="K56" s="3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272"/>
      <c r="AN56" s="273">
        <f t="shared" si="11"/>
        <v>0</v>
      </c>
      <c r="AO56" s="291">
        <f t="shared" si="12"/>
        <v>-52</v>
      </c>
      <c r="AP56" s="262">
        <f t="shared" si="13"/>
        <v>0</v>
      </c>
      <c r="AQ56" s="77"/>
    </row>
    <row r="57" spans="1:43" ht="13.5" thickBot="1">
      <c r="A57" s="425"/>
      <c r="B57" s="591"/>
      <c r="C57" s="565"/>
      <c r="D57" s="8" t="s">
        <v>32</v>
      </c>
      <c r="E57" s="251">
        <v>0</v>
      </c>
      <c r="F57" s="252">
        <v>50</v>
      </c>
      <c r="G57" s="252">
        <v>0</v>
      </c>
      <c r="H57" s="252">
        <f t="shared" si="10"/>
        <v>50</v>
      </c>
      <c r="I57" s="427"/>
      <c r="J57" s="9"/>
      <c r="K57" s="9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253"/>
      <c r="AN57" s="254">
        <f t="shared" si="11"/>
        <v>0</v>
      </c>
      <c r="AO57" s="279">
        <f t="shared" si="12"/>
        <v>-50</v>
      </c>
      <c r="AP57" s="269">
        <f t="shared" si="13"/>
        <v>0</v>
      </c>
      <c r="AQ57" s="63"/>
    </row>
    <row r="58" spans="1:43" ht="12.75" customHeight="1">
      <c r="A58" s="138"/>
      <c r="B58" s="591"/>
      <c r="C58" s="571" t="s">
        <v>100</v>
      </c>
      <c r="D58" s="4" t="s">
        <v>2</v>
      </c>
      <c r="E58" s="257">
        <v>0</v>
      </c>
      <c r="F58" s="258">
        <v>50</v>
      </c>
      <c r="G58" s="258">
        <v>0</v>
      </c>
      <c r="H58" s="258">
        <f t="shared" si="10"/>
        <v>50</v>
      </c>
      <c r="I58" s="429"/>
      <c r="J58" s="5"/>
      <c r="K58" s="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259"/>
      <c r="AN58" s="260">
        <f t="shared" si="11"/>
        <v>0</v>
      </c>
      <c r="AO58" s="261">
        <f t="shared" si="12"/>
        <v>-50</v>
      </c>
      <c r="AP58" s="274">
        <f t="shared" si="13"/>
        <v>0</v>
      </c>
      <c r="AQ58" s="22"/>
    </row>
    <row r="59" spans="1:43" ht="12.75" customHeight="1">
      <c r="A59" s="139"/>
      <c r="B59" s="591"/>
      <c r="C59" s="578"/>
      <c r="D59" s="53" t="s">
        <v>43</v>
      </c>
      <c r="E59" s="245">
        <v>0</v>
      </c>
      <c r="F59" s="246">
        <v>50</v>
      </c>
      <c r="G59" s="246">
        <v>0</v>
      </c>
      <c r="H59" s="246">
        <f t="shared" si="10"/>
        <v>50</v>
      </c>
      <c r="I59" s="432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-50</v>
      </c>
      <c r="AP59" s="250">
        <f t="shared" si="13"/>
        <v>0</v>
      </c>
      <c r="AQ59" s="59"/>
    </row>
    <row r="60" spans="1:43" ht="12.75" customHeight="1">
      <c r="A60" s="139"/>
      <c r="B60" s="591"/>
      <c r="C60" s="578"/>
      <c r="D60" s="53" t="s">
        <v>46</v>
      </c>
      <c r="E60" s="245">
        <v>0</v>
      </c>
      <c r="F60" s="246">
        <v>50</v>
      </c>
      <c r="G60" s="246">
        <v>0</v>
      </c>
      <c r="H60" s="246">
        <f t="shared" si="10"/>
        <v>50</v>
      </c>
      <c r="I60" s="432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-50</v>
      </c>
      <c r="AP60" s="250">
        <f t="shared" si="13"/>
        <v>0</v>
      </c>
      <c r="AQ60" s="59"/>
    </row>
    <row r="61" spans="1:43" ht="12.75" customHeight="1">
      <c r="A61" s="139"/>
      <c r="B61" s="591"/>
      <c r="C61" s="578"/>
      <c r="D61" s="53" t="s">
        <v>44</v>
      </c>
      <c r="E61" s="245">
        <v>0</v>
      </c>
      <c r="F61" s="246">
        <v>50</v>
      </c>
      <c r="G61" s="246">
        <v>0</v>
      </c>
      <c r="H61" s="246">
        <f t="shared" si="10"/>
        <v>50</v>
      </c>
      <c r="I61" s="432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0</v>
      </c>
      <c r="AO61" s="249">
        <f t="shared" si="12"/>
        <v>-50</v>
      </c>
      <c r="AP61" s="250">
        <f t="shared" si="13"/>
        <v>0</v>
      </c>
      <c r="AQ61" s="59"/>
    </row>
    <row r="62" spans="1:43" ht="12.75" customHeight="1">
      <c r="A62" s="139"/>
      <c r="B62" s="591"/>
      <c r="C62" s="578"/>
      <c r="D62" s="53" t="s">
        <v>1</v>
      </c>
      <c r="E62" s="245">
        <v>0</v>
      </c>
      <c r="F62" s="246">
        <v>0</v>
      </c>
      <c r="G62" s="246">
        <v>0</v>
      </c>
      <c r="H62" s="246">
        <f t="shared" si="10"/>
        <v>0</v>
      </c>
      <c r="I62" s="432"/>
      <c r="J62" s="55"/>
      <c r="K62" s="55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247"/>
      <c r="AN62" s="248">
        <f t="shared" si="11"/>
        <v>0</v>
      </c>
      <c r="AO62" s="249">
        <f t="shared" si="12"/>
        <v>0</v>
      </c>
      <c r="AP62" s="250" t="e">
        <f t="shared" si="13"/>
        <v>#DIV/0!</v>
      </c>
      <c r="AQ62" s="59"/>
    </row>
    <row r="63" spans="1:43" ht="12.75" customHeight="1">
      <c r="A63" s="139"/>
      <c r="B63" s="591"/>
      <c r="C63" s="578"/>
      <c r="D63" s="53" t="s">
        <v>186</v>
      </c>
      <c r="E63" s="245">
        <v>0</v>
      </c>
      <c r="F63" s="246">
        <v>41</v>
      </c>
      <c r="G63" s="246">
        <v>0</v>
      </c>
      <c r="H63" s="246">
        <f t="shared" si="10"/>
        <v>41</v>
      </c>
      <c r="I63" s="432"/>
      <c r="J63" s="55"/>
      <c r="K63" s="55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247"/>
      <c r="AN63" s="248">
        <f t="shared" si="11"/>
        <v>0</v>
      </c>
      <c r="AO63" s="249">
        <f t="shared" si="12"/>
        <v>-41</v>
      </c>
      <c r="AP63" s="250">
        <f t="shared" si="13"/>
        <v>0</v>
      </c>
      <c r="AQ63" s="59"/>
    </row>
    <row r="64" spans="1:43" ht="12.75" customHeight="1">
      <c r="A64" s="139"/>
      <c r="B64" s="591"/>
      <c r="C64" s="578"/>
      <c r="D64" s="53" t="s">
        <v>101</v>
      </c>
      <c r="E64" s="245">
        <v>0</v>
      </c>
      <c r="F64" s="246">
        <v>52</v>
      </c>
      <c r="G64" s="246">
        <v>0</v>
      </c>
      <c r="H64" s="246">
        <f t="shared" si="10"/>
        <v>52</v>
      </c>
      <c r="I64" s="432"/>
      <c r="J64" s="55"/>
      <c r="K64" s="55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247"/>
      <c r="AN64" s="248">
        <f t="shared" si="11"/>
        <v>0</v>
      </c>
      <c r="AO64" s="249">
        <f t="shared" si="12"/>
        <v>-52</v>
      </c>
      <c r="AP64" s="250">
        <f t="shared" si="13"/>
        <v>0</v>
      </c>
      <c r="AQ64" s="59"/>
    </row>
    <row r="65" spans="1:43" ht="12.75" customHeight="1" thickBot="1">
      <c r="A65" s="140"/>
      <c r="B65" s="592"/>
      <c r="C65" s="573"/>
      <c r="D65" s="8" t="s">
        <v>32</v>
      </c>
      <c r="E65" s="251">
        <v>0</v>
      </c>
      <c r="F65" s="252">
        <v>50</v>
      </c>
      <c r="G65" s="252">
        <v>0</v>
      </c>
      <c r="H65" s="252">
        <f t="shared" si="10"/>
        <v>50</v>
      </c>
      <c r="I65" s="427"/>
      <c r="J65" s="9"/>
      <c r="K65" s="9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253"/>
      <c r="AN65" s="254">
        <f t="shared" si="11"/>
        <v>0</v>
      </c>
      <c r="AO65" s="255">
        <f t="shared" si="12"/>
        <v>-50</v>
      </c>
      <c r="AP65" s="256">
        <f>AN65/H65</f>
        <v>0</v>
      </c>
      <c r="AQ65" s="23"/>
    </row>
    <row r="66" spans="1:43" ht="12.75" customHeight="1" thickBot="1">
      <c r="A66" s="377"/>
      <c r="B66" s="400"/>
      <c r="C66" s="79" t="s">
        <v>206</v>
      </c>
      <c r="D66" s="401" t="s">
        <v>207</v>
      </c>
      <c r="E66" s="321">
        <v>0</v>
      </c>
      <c r="F66" s="322">
        <v>700</v>
      </c>
      <c r="G66" s="322">
        <v>0</v>
      </c>
      <c r="H66" s="322">
        <f t="shared" si="10"/>
        <v>700</v>
      </c>
      <c r="I66" s="430"/>
      <c r="J66" s="402"/>
      <c r="K66" s="402"/>
      <c r="L66" s="403"/>
      <c r="M66" s="403"/>
      <c r="N66" s="403"/>
      <c r="O66" s="403"/>
      <c r="P66" s="403"/>
      <c r="Q66" s="403"/>
      <c r="R66" s="403">
        <v>20</v>
      </c>
      <c r="S66" s="403">
        <v>60</v>
      </c>
      <c r="T66" s="403">
        <v>50</v>
      </c>
      <c r="U66" s="403">
        <v>40</v>
      </c>
      <c r="V66" s="403">
        <v>90</v>
      </c>
      <c r="W66" s="403"/>
      <c r="X66" s="403"/>
      <c r="Y66" s="403">
        <v>50</v>
      </c>
      <c r="Z66" s="403">
        <v>40</v>
      </c>
      <c r="AA66" s="403">
        <v>90</v>
      </c>
      <c r="AB66" s="403"/>
      <c r="AC66" s="403"/>
      <c r="AD66" s="403"/>
      <c r="AE66" s="403"/>
      <c r="AF66" s="403">
        <v>260</v>
      </c>
      <c r="AG66" s="403"/>
      <c r="AH66" s="403">
        <v>36</v>
      </c>
      <c r="AI66" s="403"/>
      <c r="AJ66" s="403"/>
      <c r="AK66" s="403"/>
      <c r="AL66" s="403"/>
      <c r="AM66" s="404"/>
      <c r="AN66" s="324">
        <f t="shared" si="11"/>
        <v>736</v>
      </c>
      <c r="AO66" s="325">
        <f t="shared" si="12"/>
        <v>36</v>
      </c>
      <c r="AP66" s="256">
        <f>AN66/H66</f>
        <v>1.0514285714285714</v>
      </c>
      <c r="AQ66" s="82"/>
    </row>
    <row r="67" spans="1:43" s="297" customFormat="1" ht="24" customHeight="1" thickBot="1">
      <c r="A67" s="574" t="s">
        <v>121</v>
      </c>
      <c r="B67" s="575"/>
      <c r="C67" s="575"/>
      <c r="D67" s="576"/>
      <c r="E67" s="292">
        <f>SUM(E48:E66)</f>
        <v>40</v>
      </c>
      <c r="F67" s="292">
        <f t="shared" ref="F67:AN67" si="14">SUM(F48:F66)</f>
        <v>1195</v>
      </c>
      <c r="G67" s="292">
        <f t="shared" si="14"/>
        <v>0</v>
      </c>
      <c r="H67" s="292">
        <f t="shared" si="14"/>
        <v>1235</v>
      </c>
      <c r="I67" s="292">
        <f t="shared" si="14"/>
        <v>0</v>
      </c>
      <c r="J67" s="292">
        <f t="shared" si="14"/>
        <v>0</v>
      </c>
      <c r="K67" s="292">
        <f t="shared" si="14"/>
        <v>0</v>
      </c>
      <c r="L67" s="292">
        <f t="shared" si="14"/>
        <v>0</v>
      </c>
      <c r="M67" s="292">
        <f t="shared" si="14"/>
        <v>0</v>
      </c>
      <c r="N67" s="292">
        <f t="shared" si="14"/>
        <v>0</v>
      </c>
      <c r="O67" s="292">
        <f t="shared" si="14"/>
        <v>0</v>
      </c>
      <c r="P67" s="292">
        <f t="shared" si="14"/>
        <v>0</v>
      </c>
      <c r="Q67" s="292">
        <f t="shared" si="14"/>
        <v>0</v>
      </c>
      <c r="R67" s="292">
        <f t="shared" si="14"/>
        <v>20</v>
      </c>
      <c r="S67" s="292">
        <f t="shared" si="14"/>
        <v>60</v>
      </c>
      <c r="T67" s="292">
        <f t="shared" si="14"/>
        <v>50</v>
      </c>
      <c r="U67" s="292">
        <f t="shared" si="14"/>
        <v>40</v>
      </c>
      <c r="V67" s="292">
        <f t="shared" si="14"/>
        <v>90</v>
      </c>
      <c r="W67" s="292">
        <f t="shared" si="14"/>
        <v>0</v>
      </c>
      <c r="X67" s="292">
        <f t="shared" si="14"/>
        <v>0</v>
      </c>
      <c r="Y67" s="292">
        <f t="shared" si="14"/>
        <v>50</v>
      </c>
      <c r="Z67" s="292">
        <f t="shared" si="14"/>
        <v>40</v>
      </c>
      <c r="AA67" s="292">
        <f t="shared" si="14"/>
        <v>90</v>
      </c>
      <c r="AB67" s="292">
        <f t="shared" si="14"/>
        <v>0</v>
      </c>
      <c r="AC67" s="292">
        <f t="shared" si="14"/>
        <v>0</v>
      </c>
      <c r="AD67" s="292">
        <f t="shared" si="14"/>
        <v>0</v>
      </c>
      <c r="AE67" s="292">
        <f t="shared" si="14"/>
        <v>0</v>
      </c>
      <c r="AF67" s="292">
        <f t="shared" si="14"/>
        <v>260</v>
      </c>
      <c r="AG67" s="292">
        <f t="shared" si="14"/>
        <v>0</v>
      </c>
      <c r="AH67" s="292">
        <f t="shared" si="14"/>
        <v>36</v>
      </c>
      <c r="AI67" s="292">
        <f t="shared" si="14"/>
        <v>0</v>
      </c>
      <c r="AJ67" s="292">
        <f t="shared" si="14"/>
        <v>0</v>
      </c>
      <c r="AK67" s="292">
        <f t="shared" si="14"/>
        <v>0</v>
      </c>
      <c r="AL67" s="292">
        <f t="shared" si="14"/>
        <v>0</v>
      </c>
      <c r="AM67" s="292">
        <f t="shared" si="14"/>
        <v>0</v>
      </c>
      <c r="AN67" s="292">
        <f t="shared" si="14"/>
        <v>736</v>
      </c>
      <c r="AO67" s="292">
        <f>SUM(AO48:AO66)</f>
        <v>-499</v>
      </c>
      <c r="AP67" s="295">
        <f>AN67/H67</f>
        <v>0.59595141700404863</v>
      </c>
      <c r="AQ67" s="296"/>
    </row>
    <row r="68" spans="1:43" ht="12.75" customHeight="1">
      <c r="A68" s="567">
        <v>13</v>
      </c>
      <c r="B68" s="590" t="s">
        <v>118</v>
      </c>
      <c r="C68" s="567" t="s">
        <v>49</v>
      </c>
      <c r="D68" s="10" t="s">
        <v>2</v>
      </c>
      <c r="E68" s="270">
        <v>322</v>
      </c>
      <c r="F68" s="271">
        <v>307</v>
      </c>
      <c r="G68" s="271">
        <v>0</v>
      </c>
      <c r="H68" s="271">
        <f t="shared" ref="H68:H87" si="15">E68+F68+G68</f>
        <v>629</v>
      </c>
      <c r="I68" s="426"/>
      <c r="J68" s="30"/>
      <c r="K68" s="3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272"/>
      <c r="AN68" s="273">
        <f t="shared" si="11"/>
        <v>0</v>
      </c>
      <c r="AO68" s="261">
        <f t="shared" si="12"/>
        <v>-629</v>
      </c>
      <c r="AP68" s="274">
        <f t="shared" ref="AP68:AP87" si="16">AN68/H68</f>
        <v>0</v>
      </c>
      <c r="AQ68" s="22"/>
    </row>
    <row r="69" spans="1:43" ht="12.75" customHeight="1">
      <c r="A69" s="566"/>
      <c r="B69" s="591"/>
      <c r="C69" s="566"/>
      <c r="D69" s="53" t="s">
        <v>43</v>
      </c>
      <c r="E69" s="245">
        <v>192</v>
      </c>
      <c r="F69" s="246">
        <v>207</v>
      </c>
      <c r="G69" s="246">
        <v>0</v>
      </c>
      <c r="H69" s="246">
        <f t="shared" si="15"/>
        <v>399</v>
      </c>
      <c r="I69" s="432"/>
      <c r="J69" s="55"/>
      <c r="K69" s="55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247"/>
      <c r="AN69" s="248">
        <f t="shared" si="11"/>
        <v>0</v>
      </c>
      <c r="AO69" s="249">
        <f t="shared" si="12"/>
        <v>-399</v>
      </c>
      <c r="AP69" s="250">
        <f t="shared" si="16"/>
        <v>0</v>
      </c>
      <c r="AQ69" s="59"/>
    </row>
    <row r="70" spans="1:43" ht="12.75" customHeight="1">
      <c r="A70" s="566"/>
      <c r="B70" s="591"/>
      <c r="C70" s="566"/>
      <c r="D70" s="53" t="s">
        <v>46</v>
      </c>
      <c r="E70" s="245">
        <v>215</v>
      </c>
      <c r="F70" s="246">
        <v>252</v>
      </c>
      <c r="G70" s="246">
        <v>0</v>
      </c>
      <c r="H70" s="246">
        <f t="shared" si="15"/>
        <v>467</v>
      </c>
      <c r="I70" s="432"/>
      <c r="J70" s="55"/>
      <c r="K70" s="55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247"/>
      <c r="AN70" s="248">
        <f t="shared" si="11"/>
        <v>0</v>
      </c>
      <c r="AO70" s="249">
        <f t="shared" si="12"/>
        <v>-467</v>
      </c>
      <c r="AP70" s="250">
        <f t="shared" si="16"/>
        <v>0</v>
      </c>
      <c r="AQ70" s="59"/>
    </row>
    <row r="71" spans="1:43" ht="12.75" customHeight="1">
      <c r="A71" s="566"/>
      <c r="B71" s="591"/>
      <c r="C71" s="566"/>
      <c r="D71" s="53" t="s">
        <v>44</v>
      </c>
      <c r="E71" s="245">
        <v>119</v>
      </c>
      <c r="F71" s="246">
        <v>100</v>
      </c>
      <c r="G71" s="246">
        <v>0</v>
      </c>
      <c r="H71" s="246">
        <f t="shared" si="15"/>
        <v>219</v>
      </c>
      <c r="I71" s="432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-219</v>
      </c>
      <c r="AP71" s="250">
        <f t="shared" si="16"/>
        <v>0</v>
      </c>
      <c r="AQ71" s="59"/>
    </row>
    <row r="72" spans="1:43" ht="12.75" customHeight="1" thickBot="1">
      <c r="A72" s="565"/>
      <c r="B72" s="591"/>
      <c r="C72" s="565"/>
      <c r="D72" s="8" t="s">
        <v>1</v>
      </c>
      <c r="E72" s="251">
        <v>350</v>
      </c>
      <c r="F72" s="252">
        <v>300</v>
      </c>
      <c r="G72" s="252">
        <v>0</v>
      </c>
      <c r="H72" s="252">
        <f t="shared" si="15"/>
        <v>650</v>
      </c>
      <c r="I72" s="427"/>
      <c r="J72" s="9"/>
      <c r="K72" s="9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253"/>
      <c r="AN72" s="254">
        <f t="shared" si="11"/>
        <v>0</v>
      </c>
      <c r="AO72" s="255">
        <f t="shared" si="12"/>
        <v>-650</v>
      </c>
      <c r="AP72" s="256">
        <f t="shared" si="16"/>
        <v>0</v>
      </c>
      <c r="AQ72" s="23"/>
    </row>
    <row r="73" spans="1:43" ht="12.75" customHeight="1">
      <c r="A73" s="567">
        <v>14</v>
      </c>
      <c r="B73" s="591"/>
      <c r="C73" s="579" t="s">
        <v>48</v>
      </c>
      <c r="D73" s="10" t="s">
        <v>2</v>
      </c>
      <c r="E73" s="257">
        <v>0</v>
      </c>
      <c r="F73" s="258">
        <v>0</v>
      </c>
      <c r="G73" s="258">
        <v>0</v>
      </c>
      <c r="H73" s="258">
        <f t="shared" si="15"/>
        <v>0</v>
      </c>
      <c r="I73" s="429"/>
      <c r="J73" s="5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259"/>
      <c r="AN73" s="260">
        <f t="shared" si="11"/>
        <v>0</v>
      </c>
      <c r="AO73" s="242">
        <f t="shared" si="12"/>
        <v>0</v>
      </c>
      <c r="AP73" s="262" t="e">
        <f t="shared" si="16"/>
        <v>#DIV/0!</v>
      </c>
      <c r="AQ73" s="77"/>
    </row>
    <row r="74" spans="1:43" ht="12.75" customHeight="1">
      <c r="A74" s="566"/>
      <c r="B74" s="591"/>
      <c r="C74" s="580"/>
      <c r="D74" s="53" t="s">
        <v>43</v>
      </c>
      <c r="E74" s="245">
        <v>0</v>
      </c>
      <c r="F74" s="246">
        <v>0</v>
      </c>
      <c r="G74" s="246">
        <v>0</v>
      </c>
      <c r="H74" s="246">
        <f t="shared" si="15"/>
        <v>0</v>
      </c>
      <c r="I74" s="432"/>
      <c r="J74" s="55"/>
      <c r="K74" s="55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247"/>
      <c r="AN74" s="248">
        <f t="shared" si="11"/>
        <v>0</v>
      </c>
      <c r="AO74" s="249">
        <f t="shared" si="12"/>
        <v>0</v>
      </c>
      <c r="AP74" s="250" t="e">
        <f t="shared" si="16"/>
        <v>#DIV/0!</v>
      </c>
      <c r="AQ74" s="59"/>
    </row>
    <row r="75" spans="1:43" ht="12.75" customHeight="1">
      <c r="A75" s="566"/>
      <c r="B75" s="591"/>
      <c r="C75" s="580"/>
      <c r="D75" s="53" t="s">
        <v>46</v>
      </c>
      <c r="E75" s="245">
        <v>0</v>
      </c>
      <c r="F75" s="246">
        <v>0</v>
      </c>
      <c r="G75" s="246">
        <v>0</v>
      </c>
      <c r="H75" s="246">
        <f t="shared" si="15"/>
        <v>0</v>
      </c>
      <c r="I75" s="432"/>
      <c r="J75" s="55"/>
      <c r="K75" s="55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247"/>
      <c r="AN75" s="248">
        <f t="shared" si="11"/>
        <v>0</v>
      </c>
      <c r="AO75" s="249">
        <f t="shared" si="12"/>
        <v>0</v>
      </c>
      <c r="AP75" s="250" t="e">
        <f t="shared" si="16"/>
        <v>#DIV/0!</v>
      </c>
      <c r="AQ75" s="59"/>
    </row>
    <row r="76" spans="1:43" ht="12.75" customHeight="1">
      <c r="A76" s="566"/>
      <c r="B76" s="591"/>
      <c r="C76" s="580"/>
      <c r="D76" s="53" t="s">
        <v>44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432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customHeight="1" thickBot="1">
      <c r="A77" s="565"/>
      <c r="B77" s="591"/>
      <c r="C77" s="581"/>
      <c r="D77" s="8" t="s">
        <v>1</v>
      </c>
      <c r="E77" s="251">
        <v>0</v>
      </c>
      <c r="F77" s="252">
        <v>0</v>
      </c>
      <c r="G77" s="252">
        <v>0</v>
      </c>
      <c r="H77" s="252">
        <f t="shared" si="15"/>
        <v>0</v>
      </c>
      <c r="I77" s="427"/>
      <c r="J77" s="9"/>
      <c r="K77" s="9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253"/>
      <c r="AN77" s="254">
        <f t="shared" si="11"/>
        <v>0</v>
      </c>
      <c r="AO77" s="279">
        <f t="shared" si="12"/>
        <v>0</v>
      </c>
      <c r="AP77" s="269" t="e">
        <f t="shared" si="16"/>
        <v>#DIV/0!</v>
      </c>
      <c r="AQ77" s="63"/>
    </row>
    <row r="78" spans="1:43" ht="12.75" customHeight="1">
      <c r="A78" s="567">
        <v>15</v>
      </c>
      <c r="B78" s="591"/>
      <c r="C78" s="567" t="s">
        <v>52</v>
      </c>
      <c r="D78" s="10" t="s">
        <v>2</v>
      </c>
      <c r="E78" s="270">
        <v>0</v>
      </c>
      <c r="F78" s="271">
        <v>0</v>
      </c>
      <c r="G78" s="271">
        <v>0</v>
      </c>
      <c r="H78" s="271">
        <f t="shared" si="15"/>
        <v>0</v>
      </c>
      <c r="I78" s="426"/>
      <c r="J78" s="30"/>
      <c r="K78" s="3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272"/>
      <c r="AN78" s="273">
        <f t="shared" si="11"/>
        <v>0</v>
      </c>
      <c r="AO78" s="261">
        <f t="shared" si="12"/>
        <v>0</v>
      </c>
      <c r="AP78" s="274" t="e">
        <f t="shared" si="16"/>
        <v>#DIV/0!</v>
      </c>
      <c r="AQ78" s="22"/>
    </row>
    <row r="79" spans="1:43" ht="12.75" customHeight="1">
      <c r="A79" s="566"/>
      <c r="B79" s="591"/>
      <c r="C79" s="566"/>
      <c r="D79" s="53" t="s">
        <v>43</v>
      </c>
      <c r="E79" s="245">
        <v>0</v>
      </c>
      <c r="F79" s="246">
        <v>0</v>
      </c>
      <c r="G79" s="246">
        <v>0</v>
      </c>
      <c r="H79" s="246">
        <f t="shared" si="15"/>
        <v>0</v>
      </c>
      <c r="I79" s="432"/>
      <c r="J79" s="55"/>
      <c r="K79" s="55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247"/>
      <c r="AN79" s="248">
        <f t="shared" si="11"/>
        <v>0</v>
      </c>
      <c r="AO79" s="249">
        <f t="shared" si="12"/>
        <v>0</v>
      </c>
      <c r="AP79" s="250" t="e">
        <f t="shared" si="16"/>
        <v>#DIV/0!</v>
      </c>
      <c r="AQ79" s="59"/>
    </row>
    <row r="80" spans="1:43" ht="12.75" customHeight="1">
      <c r="A80" s="566"/>
      <c r="B80" s="591"/>
      <c r="C80" s="566"/>
      <c r="D80" s="53" t="s">
        <v>46</v>
      </c>
      <c r="E80" s="245">
        <v>0</v>
      </c>
      <c r="F80" s="246">
        <v>0</v>
      </c>
      <c r="G80" s="246">
        <v>0</v>
      </c>
      <c r="H80" s="246">
        <f t="shared" si="15"/>
        <v>0</v>
      </c>
      <c r="I80" s="432"/>
      <c r="J80" s="55"/>
      <c r="K80" s="55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247"/>
      <c r="AN80" s="248">
        <f t="shared" si="11"/>
        <v>0</v>
      </c>
      <c r="AO80" s="249">
        <f t="shared" si="12"/>
        <v>0</v>
      </c>
      <c r="AP80" s="250" t="e">
        <f t="shared" si="16"/>
        <v>#DIV/0!</v>
      </c>
      <c r="AQ80" s="59"/>
    </row>
    <row r="81" spans="1:43" ht="12.75" customHeight="1">
      <c r="A81" s="566"/>
      <c r="B81" s="591"/>
      <c r="C81" s="566"/>
      <c r="D81" s="53" t="s">
        <v>44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432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customHeight="1" thickBot="1">
      <c r="A82" s="565"/>
      <c r="B82" s="591"/>
      <c r="C82" s="565"/>
      <c r="D82" s="8" t="s">
        <v>1</v>
      </c>
      <c r="E82" s="251">
        <v>0</v>
      </c>
      <c r="F82" s="252">
        <v>0</v>
      </c>
      <c r="G82" s="252">
        <v>0</v>
      </c>
      <c r="H82" s="252">
        <f t="shared" si="15"/>
        <v>0</v>
      </c>
      <c r="I82" s="427"/>
      <c r="J82" s="9"/>
      <c r="K82" s="9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253"/>
      <c r="AN82" s="254">
        <f t="shared" si="11"/>
        <v>0</v>
      </c>
      <c r="AO82" s="255">
        <f t="shared" si="12"/>
        <v>0</v>
      </c>
      <c r="AP82" s="256" t="e">
        <f t="shared" si="16"/>
        <v>#DIV/0!</v>
      </c>
      <c r="AQ82" s="23"/>
    </row>
    <row r="83" spans="1:43" ht="12.75" customHeight="1">
      <c r="A83" s="567">
        <v>16</v>
      </c>
      <c r="B83" s="591"/>
      <c r="C83" s="580" t="s">
        <v>53</v>
      </c>
      <c r="D83" s="4" t="s">
        <v>2</v>
      </c>
      <c r="E83" s="270">
        <v>0</v>
      </c>
      <c r="F83" s="271">
        <v>0</v>
      </c>
      <c r="G83" s="271">
        <v>0</v>
      </c>
      <c r="H83" s="271">
        <f t="shared" si="15"/>
        <v>0</v>
      </c>
      <c r="I83" s="426"/>
      <c r="J83" s="30"/>
      <c r="K83" s="3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272"/>
      <c r="AN83" s="273">
        <f t="shared" si="11"/>
        <v>0</v>
      </c>
      <c r="AO83" s="242">
        <f t="shared" si="12"/>
        <v>0</v>
      </c>
      <c r="AP83" s="262" t="e">
        <f t="shared" si="16"/>
        <v>#DIV/0!</v>
      </c>
      <c r="AQ83" s="77"/>
    </row>
    <row r="84" spans="1:43" ht="12.75" customHeight="1">
      <c r="A84" s="566"/>
      <c r="B84" s="591"/>
      <c r="C84" s="580"/>
      <c r="D84" s="53" t="s">
        <v>43</v>
      </c>
      <c r="E84" s="245">
        <v>0</v>
      </c>
      <c r="F84" s="246">
        <v>0</v>
      </c>
      <c r="G84" s="246">
        <v>0</v>
      </c>
      <c r="H84" s="246">
        <f t="shared" si="15"/>
        <v>0</v>
      </c>
      <c r="I84" s="432"/>
      <c r="J84" s="55"/>
      <c r="K84" s="55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247"/>
      <c r="AN84" s="248">
        <f t="shared" si="11"/>
        <v>0</v>
      </c>
      <c r="AO84" s="249">
        <f t="shared" si="12"/>
        <v>0</v>
      </c>
      <c r="AP84" s="250" t="e">
        <f t="shared" si="16"/>
        <v>#DIV/0!</v>
      </c>
      <c r="AQ84" s="59"/>
    </row>
    <row r="85" spans="1:43" ht="12.75" customHeight="1">
      <c r="A85" s="566"/>
      <c r="B85" s="591"/>
      <c r="C85" s="580"/>
      <c r="D85" s="53" t="s">
        <v>46</v>
      </c>
      <c r="E85" s="245">
        <v>0</v>
      </c>
      <c r="F85" s="246">
        <v>0</v>
      </c>
      <c r="G85" s="246">
        <v>0</v>
      </c>
      <c r="H85" s="246">
        <f t="shared" si="15"/>
        <v>0</v>
      </c>
      <c r="I85" s="432"/>
      <c r="J85" s="55"/>
      <c r="K85" s="55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247"/>
      <c r="AN85" s="248">
        <f t="shared" si="11"/>
        <v>0</v>
      </c>
      <c r="AO85" s="249">
        <f t="shared" si="12"/>
        <v>0</v>
      </c>
      <c r="AP85" s="250" t="e">
        <f t="shared" si="16"/>
        <v>#DIV/0!</v>
      </c>
      <c r="AQ85" s="59"/>
    </row>
    <row r="86" spans="1:43" ht="12.75" customHeight="1">
      <c r="A86" s="566"/>
      <c r="B86" s="591"/>
      <c r="C86" s="580"/>
      <c r="D86" s="53" t="s">
        <v>44</v>
      </c>
      <c r="E86" s="245">
        <v>0</v>
      </c>
      <c r="F86" s="246">
        <v>0</v>
      </c>
      <c r="G86" s="246">
        <v>0</v>
      </c>
      <c r="H86" s="246">
        <f t="shared" si="15"/>
        <v>0</v>
      </c>
      <c r="I86" s="432"/>
      <c r="J86" s="55"/>
      <c r="K86" s="55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247"/>
      <c r="AN86" s="248">
        <f t="shared" si="11"/>
        <v>0</v>
      </c>
      <c r="AO86" s="249">
        <f t="shared" si="12"/>
        <v>0</v>
      </c>
      <c r="AP86" s="250" t="e">
        <f t="shared" si="16"/>
        <v>#DIV/0!</v>
      </c>
      <c r="AQ86" s="59"/>
    </row>
    <row r="87" spans="1:43" ht="12.75" customHeight="1" thickBot="1">
      <c r="A87" s="565"/>
      <c r="B87" s="592"/>
      <c r="C87" s="581"/>
      <c r="D87" s="8" t="s">
        <v>1</v>
      </c>
      <c r="E87" s="251">
        <v>0</v>
      </c>
      <c r="F87" s="252">
        <v>0</v>
      </c>
      <c r="G87" s="252">
        <v>0</v>
      </c>
      <c r="H87" s="252">
        <f t="shared" si="15"/>
        <v>0</v>
      </c>
      <c r="I87" s="427"/>
      <c r="J87" s="9"/>
      <c r="K87" s="9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253"/>
      <c r="AN87" s="254">
        <f t="shared" si="11"/>
        <v>0</v>
      </c>
      <c r="AO87" s="255">
        <f t="shared" si="12"/>
        <v>0</v>
      </c>
      <c r="AP87" s="269" t="e">
        <f t="shared" si="16"/>
        <v>#DIV/0!</v>
      </c>
      <c r="AQ87" s="63"/>
    </row>
    <row r="88" spans="1:43" s="38" customFormat="1" ht="23.25" customHeight="1" thickBot="1">
      <c r="A88" s="574" t="s">
        <v>122</v>
      </c>
      <c r="B88" s="575"/>
      <c r="C88" s="575"/>
      <c r="D88" s="576"/>
      <c r="E88" s="298">
        <f>SUM(E68:E87)</f>
        <v>1198</v>
      </c>
      <c r="F88" s="299">
        <f t="shared" ref="F88:AO88" si="17">SUM(F68:F87)</f>
        <v>1166</v>
      </c>
      <c r="G88" s="299">
        <f t="shared" si="17"/>
        <v>0</v>
      </c>
      <c r="H88" s="299">
        <f t="shared" si="17"/>
        <v>2364</v>
      </c>
      <c r="I88" s="137">
        <f t="shared" si="17"/>
        <v>0</v>
      </c>
      <c r="J88" s="137">
        <f t="shared" si="17"/>
        <v>0</v>
      </c>
      <c r="K88" s="137">
        <f t="shared" si="17"/>
        <v>0</v>
      </c>
      <c r="L88" s="137">
        <f t="shared" si="17"/>
        <v>0</v>
      </c>
      <c r="M88" s="137">
        <f t="shared" si="17"/>
        <v>0</v>
      </c>
      <c r="N88" s="137">
        <f t="shared" si="17"/>
        <v>0</v>
      </c>
      <c r="O88" s="137">
        <f t="shared" si="17"/>
        <v>0</v>
      </c>
      <c r="P88" s="137">
        <f t="shared" si="17"/>
        <v>0</v>
      </c>
      <c r="Q88" s="137">
        <f t="shared" si="17"/>
        <v>0</v>
      </c>
      <c r="R88" s="137">
        <f t="shared" si="17"/>
        <v>0</v>
      </c>
      <c r="S88" s="137">
        <f t="shared" si="17"/>
        <v>0</v>
      </c>
      <c r="T88" s="137">
        <f t="shared" si="17"/>
        <v>0</v>
      </c>
      <c r="U88" s="137">
        <f t="shared" si="17"/>
        <v>0</v>
      </c>
      <c r="V88" s="137">
        <f t="shared" si="17"/>
        <v>0</v>
      </c>
      <c r="W88" s="137">
        <f t="shared" si="17"/>
        <v>0</v>
      </c>
      <c r="X88" s="137">
        <f t="shared" si="17"/>
        <v>0</v>
      </c>
      <c r="Y88" s="137">
        <f t="shared" si="17"/>
        <v>0</v>
      </c>
      <c r="Z88" s="137">
        <f t="shared" si="17"/>
        <v>0</v>
      </c>
      <c r="AA88" s="137">
        <f t="shared" si="17"/>
        <v>0</v>
      </c>
      <c r="AB88" s="137">
        <f t="shared" si="17"/>
        <v>0</v>
      </c>
      <c r="AC88" s="137">
        <f t="shared" si="17"/>
        <v>0</v>
      </c>
      <c r="AD88" s="137">
        <f t="shared" si="17"/>
        <v>0</v>
      </c>
      <c r="AE88" s="137">
        <f t="shared" si="17"/>
        <v>0</v>
      </c>
      <c r="AF88" s="137">
        <f t="shared" si="17"/>
        <v>0</v>
      </c>
      <c r="AG88" s="137">
        <f t="shared" si="17"/>
        <v>0</v>
      </c>
      <c r="AH88" s="137">
        <f t="shared" si="17"/>
        <v>0</v>
      </c>
      <c r="AI88" s="137">
        <f t="shared" si="17"/>
        <v>0</v>
      </c>
      <c r="AJ88" s="137">
        <f t="shared" si="17"/>
        <v>0</v>
      </c>
      <c r="AK88" s="137">
        <f t="shared" si="17"/>
        <v>0</v>
      </c>
      <c r="AL88" s="137">
        <f t="shared" si="17"/>
        <v>0</v>
      </c>
      <c r="AM88" s="300">
        <f t="shared" si="17"/>
        <v>0</v>
      </c>
      <c r="AN88" s="301">
        <f t="shared" si="17"/>
        <v>0</v>
      </c>
      <c r="AO88" s="298">
        <f t="shared" si="17"/>
        <v>-2364</v>
      </c>
      <c r="AP88" s="283">
        <f>AN88/H88</f>
        <v>0</v>
      </c>
      <c r="AQ88" s="284"/>
    </row>
    <row r="89" spans="1:43" ht="13.5" thickBot="1">
      <c r="A89" s="582">
        <v>17</v>
      </c>
      <c r="B89" s="590" t="s">
        <v>45</v>
      </c>
      <c r="C89" s="582" t="s">
        <v>20</v>
      </c>
      <c r="D89" s="10" t="s">
        <v>21</v>
      </c>
      <c r="E89" s="270">
        <v>2016</v>
      </c>
      <c r="F89" s="271">
        <v>0</v>
      </c>
      <c r="G89" s="271">
        <v>0</v>
      </c>
      <c r="H89" s="271">
        <f t="shared" ref="H89:H91" si="18">E89+F89+G89</f>
        <v>2016</v>
      </c>
      <c r="I89" s="10"/>
      <c r="J89" s="22"/>
      <c r="K89" s="22"/>
      <c r="L89" s="41"/>
      <c r="M89" s="41"/>
      <c r="N89" s="41"/>
      <c r="O89" s="41"/>
      <c r="P89" s="41"/>
      <c r="Q89" s="41"/>
      <c r="R89" s="41">
        <v>240</v>
      </c>
      <c r="S89" s="41"/>
      <c r="T89" s="41"/>
      <c r="U89" s="41"/>
      <c r="V89" s="41"/>
      <c r="W89" s="41"/>
      <c r="X89" s="41"/>
      <c r="Y89" s="41"/>
      <c r="Z89" s="41"/>
      <c r="AA89" s="41"/>
      <c r="AB89" s="41">
        <v>480</v>
      </c>
      <c r="AC89" s="41"/>
      <c r="AD89" s="41"/>
      <c r="AE89" s="41"/>
      <c r="AF89" s="41"/>
      <c r="AG89" s="41"/>
      <c r="AH89" s="41">
        <v>759</v>
      </c>
      <c r="AI89" s="41"/>
      <c r="AJ89" s="41">
        <v>240</v>
      </c>
      <c r="AK89" s="41"/>
      <c r="AL89" s="41"/>
      <c r="AM89" s="302"/>
      <c r="AN89" s="273">
        <f t="shared" si="11"/>
        <v>1719</v>
      </c>
      <c r="AO89" s="242">
        <f t="shared" si="12"/>
        <v>-297</v>
      </c>
      <c r="AP89" s="262">
        <f t="shared" ref="AP89:AP91" si="19">AN89/H89</f>
        <v>0.8526785714285714</v>
      </c>
      <c r="AQ89" s="77"/>
    </row>
    <row r="90" spans="1:43" ht="13.5" thickBot="1">
      <c r="A90" s="582"/>
      <c r="B90" s="591"/>
      <c r="C90" s="582"/>
      <c r="D90" s="8" t="s">
        <v>29</v>
      </c>
      <c r="E90" s="251">
        <v>0</v>
      </c>
      <c r="F90" s="252">
        <v>0</v>
      </c>
      <c r="G90" s="252">
        <v>0</v>
      </c>
      <c r="H90" s="252">
        <f t="shared" si="18"/>
        <v>0</v>
      </c>
      <c r="I90" s="8"/>
      <c r="J90" s="23"/>
      <c r="K90" s="2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303"/>
      <c r="AN90" s="254">
        <f t="shared" si="11"/>
        <v>0</v>
      </c>
      <c r="AO90" s="279">
        <f t="shared" si="12"/>
        <v>0</v>
      </c>
      <c r="AP90" s="269" t="e">
        <f t="shared" si="19"/>
        <v>#DIV/0!</v>
      </c>
      <c r="AQ90" s="63"/>
    </row>
    <row r="91" spans="1:43" ht="13.5" thickBot="1">
      <c r="A91" s="423">
        <v>18</v>
      </c>
      <c r="B91" s="591"/>
      <c r="C91" s="435" t="s">
        <v>65</v>
      </c>
      <c r="D91" s="157" t="s">
        <v>21</v>
      </c>
      <c r="E91" s="304">
        <v>680</v>
      </c>
      <c r="F91" s="305">
        <v>0</v>
      </c>
      <c r="G91" s="305">
        <v>0</v>
      </c>
      <c r="H91" s="305">
        <f t="shared" si="18"/>
        <v>680</v>
      </c>
      <c r="I91" s="206"/>
      <c r="J91" s="207"/>
      <c r="K91" s="207"/>
      <c r="L91" s="208"/>
      <c r="M91" s="208"/>
      <c r="N91" s="208"/>
      <c r="O91" s="208"/>
      <c r="P91" s="208"/>
      <c r="Q91" s="208"/>
      <c r="R91" s="208"/>
      <c r="S91" s="208"/>
      <c r="T91" s="208">
        <v>650</v>
      </c>
      <c r="U91" s="208"/>
      <c r="V91" s="208"/>
      <c r="W91" s="208"/>
      <c r="X91" s="208"/>
      <c r="Y91" s="208"/>
      <c r="Z91" s="208"/>
      <c r="AA91" s="208"/>
      <c r="AB91" s="208">
        <v>200</v>
      </c>
      <c r="AC91" s="208"/>
      <c r="AD91" s="208"/>
      <c r="AE91" s="208"/>
      <c r="AF91" s="208"/>
      <c r="AG91" s="208"/>
      <c r="AH91" s="208">
        <v>404</v>
      </c>
      <c r="AI91" s="208"/>
      <c r="AJ91" s="208"/>
      <c r="AK91" s="208"/>
      <c r="AL91" s="208"/>
      <c r="AM91" s="306"/>
      <c r="AN91" s="307">
        <f t="shared" si="11"/>
        <v>1254</v>
      </c>
      <c r="AO91" s="308">
        <f t="shared" si="12"/>
        <v>574</v>
      </c>
      <c r="AP91" s="309">
        <f t="shared" si="19"/>
        <v>1.8441176470588236</v>
      </c>
      <c r="AQ91" s="82"/>
    </row>
    <row r="92" spans="1:43" ht="24" customHeight="1" thickBot="1">
      <c r="A92" s="568" t="s">
        <v>135</v>
      </c>
      <c r="B92" s="569"/>
      <c r="C92" s="569"/>
      <c r="D92" s="570"/>
      <c r="E92" s="310">
        <f>SUM(E89:E91)</f>
        <v>2696</v>
      </c>
      <c r="F92" s="311">
        <f t="shared" ref="F92:AO92" si="20">SUM(F89:F91)</f>
        <v>0</v>
      </c>
      <c r="G92" s="311">
        <f t="shared" si="20"/>
        <v>0</v>
      </c>
      <c r="H92" s="311">
        <f t="shared" si="20"/>
        <v>2696</v>
      </c>
      <c r="I92" s="211">
        <f t="shared" si="20"/>
        <v>0</v>
      </c>
      <c r="J92" s="211">
        <f t="shared" si="20"/>
        <v>0</v>
      </c>
      <c r="K92" s="211">
        <f t="shared" si="20"/>
        <v>0</v>
      </c>
      <c r="L92" s="211">
        <f t="shared" si="20"/>
        <v>0</v>
      </c>
      <c r="M92" s="211">
        <f t="shared" si="20"/>
        <v>0</v>
      </c>
      <c r="N92" s="211">
        <f t="shared" si="20"/>
        <v>0</v>
      </c>
      <c r="O92" s="211">
        <f t="shared" si="20"/>
        <v>0</v>
      </c>
      <c r="P92" s="211">
        <f t="shared" si="20"/>
        <v>0</v>
      </c>
      <c r="Q92" s="211">
        <f t="shared" si="20"/>
        <v>0</v>
      </c>
      <c r="R92" s="211">
        <f t="shared" si="20"/>
        <v>240</v>
      </c>
      <c r="S92" s="211">
        <f t="shared" si="20"/>
        <v>0</v>
      </c>
      <c r="T92" s="211">
        <f t="shared" si="20"/>
        <v>650</v>
      </c>
      <c r="U92" s="211">
        <f t="shared" si="20"/>
        <v>0</v>
      </c>
      <c r="V92" s="211">
        <f t="shared" si="20"/>
        <v>0</v>
      </c>
      <c r="W92" s="211">
        <f t="shared" si="20"/>
        <v>0</v>
      </c>
      <c r="X92" s="211">
        <f t="shared" si="20"/>
        <v>0</v>
      </c>
      <c r="Y92" s="211">
        <f t="shared" si="20"/>
        <v>0</v>
      </c>
      <c r="Z92" s="211">
        <f t="shared" si="20"/>
        <v>0</v>
      </c>
      <c r="AA92" s="211">
        <f t="shared" si="20"/>
        <v>0</v>
      </c>
      <c r="AB92" s="211">
        <f t="shared" si="20"/>
        <v>680</v>
      </c>
      <c r="AC92" s="211">
        <f t="shared" si="20"/>
        <v>0</v>
      </c>
      <c r="AD92" s="211">
        <f t="shared" si="20"/>
        <v>0</v>
      </c>
      <c r="AE92" s="211">
        <f t="shared" si="20"/>
        <v>0</v>
      </c>
      <c r="AF92" s="211">
        <f t="shared" si="20"/>
        <v>0</v>
      </c>
      <c r="AG92" s="211">
        <f t="shared" si="20"/>
        <v>0</v>
      </c>
      <c r="AH92" s="211">
        <f t="shared" si="20"/>
        <v>1163</v>
      </c>
      <c r="AI92" s="211">
        <f t="shared" si="20"/>
        <v>0</v>
      </c>
      <c r="AJ92" s="211">
        <f t="shared" si="20"/>
        <v>240</v>
      </c>
      <c r="AK92" s="211">
        <f t="shared" si="20"/>
        <v>0</v>
      </c>
      <c r="AL92" s="211">
        <f t="shared" si="20"/>
        <v>0</v>
      </c>
      <c r="AM92" s="312">
        <f t="shared" si="20"/>
        <v>0</v>
      </c>
      <c r="AN92" s="281">
        <f t="shared" si="20"/>
        <v>2973</v>
      </c>
      <c r="AO92" s="280">
        <f t="shared" si="20"/>
        <v>277</v>
      </c>
      <c r="AP92" s="295">
        <f>AN92/H92</f>
        <v>1.1027448071216617</v>
      </c>
      <c r="AQ92" s="313"/>
    </row>
    <row r="93" spans="1:43" ht="12.75" hidden="1" customHeight="1">
      <c r="A93" s="566">
        <v>19</v>
      </c>
      <c r="B93" s="606" t="s">
        <v>61</v>
      </c>
      <c r="C93" s="425" t="s">
        <v>61</v>
      </c>
      <c r="D93" s="77" t="s">
        <v>62</v>
      </c>
      <c r="E93" s="257">
        <v>0</v>
      </c>
      <c r="F93" s="258">
        <v>0</v>
      </c>
      <c r="G93" s="258">
        <v>0</v>
      </c>
      <c r="H93" s="258">
        <f t="shared" ref="H93:H156" si="21">E93+F93+G93</f>
        <v>0</v>
      </c>
      <c r="I93" s="4"/>
      <c r="J93" s="77"/>
      <c r="K93" s="77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314"/>
      <c r="AN93" s="260">
        <f t="shared" si="11"/>
        <v>0</v>
      </c>
      <c r="AO93" s="242">
        <f t="shared" si="12"/>
        <v>0</v>
      </c>
      <c r="AP93" s="274" t="e">
        <f t="shared" ref="AP93:AP156" si="22">AN93/H93</f>
        <v>#DIV/0!</v>
      </c>
      <c r="AQ93" s="22"/>
    </row>
    <row r="94" spans="1:43" ht="12.75" hidden="1" customHeight="1">
      <c r="A94" s="566"/>
      <c r="B94" s="607"/>
      <c r="C94" s="425" t="s">
        <v>73</v>
      </c>
      <c r="D94" s="59" t="s">
        <v>63</v>
      </c>
      <c r="E94" s="245">
        <v>0</v>
      </c>
      <c r="F94" s="246">
        <v>0</v>
      </c>
      <c r="G94" s="246">
        <v>0</v>
      </c>
      <c r="H94" s="246">
        <f t="shared" si="21"/>
        <v>0</v>
      </c>
      <c r="I94" s="53"/>
      <c r="J94" s="59"/>
      <c r="K94" s="59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84"/>
      <c r="AN94" s="248">
        <f t="shared" si="11"/>
        <v>0</v>
      </c>
      <c r="AO94" s="249">
        <f t="shared" si="12"/>
        <v>0</v>
      </c>
      <c r="AP94" s="250" t="e">
        <f t="shared" si="22"/>
        <v>#DIV/0!</v>
      </c>
      <c r="AQ94" s="59"/>
    </row>
    <row r="95" spans="1:43" ht="13.5" hidden="1" customHeight="1" thickBot="1">
      <c r="A95" s="565"/>
      <c r="B95" s="607"/>
      <c r="C95" s="424"/>
      <c r="D95" s="23" t="s">
        <v>64</v>
      </c>
      <c r="E95" s="251">
        <v>0</v>
      </c>
      <c r="F95" s="252">
        <v>0</v>
      </c>
      <c r="G95" s="252">
        <v>0</v>
      </c>
      <c r="H95" s="252">
        <f t="shared" si="21"/>
        <v>0</v>
      </c>
      <c r="I95" s="8"/>
      <c r="J95" s="23"/>
      <c r="K95" s="2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303"/>
      <c r="AN95" s="254">
        <f t="shared" si="11"/>
        <v>0</v>
      </c>
      <c r="AO95" s="279">
        <f t="shared" si="12"/>
        <v>0</v>
      </c>
      <c r="AP95" s="256" t="e">
        <f t="shared" si="22"/>
        <v>#DIV/0!</v>
      </c>
      <c r="AQ95" s="23"/>
    </row>
    <row r="96" spans="1:43" ht="12.75" hidden="1" customHeight="1">
      <c r="A96" s="567">
        <v>20</v>
      </c>
      <c r="B96" s="607"/>
      <c r="C96" s="425" t="s">
        <v>61</v>
      </c>
      <c r="D96" s="22" t="s">
        <v>68</v>
      </c>
      <c r="E96" s="315">
        <v>0</v>
      </c>
      <c r="F96" s="316">
        <v>0</v>
      </c>
      <c r="G96" s="316">
        <v>0</v>
      </c>
      <c r="H96" s="316">
        <f t="shared" si="21"/>
        <v>0</v>
      </c>
      <c r="I96" s="61"/>
      <c r="J96" s="63"/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317"/>
      <c r="AN96" s="318">
        <f t="shared" si="11"/>
        <v>0</v>
      </c>
      <c r="AO96" s="261">
        <f t="shared" si="12"/>
        <v>0</v>
      </c>
      <c r="AP96" s="262" t="e">
        <f t="shared" si="22"/>
        <v>#DIV/0!</v>
      </c>
      <c r="AQ96" s="77"/>
    </row>
    <row r="97" spans="1:43" ht="12.75" hidden="1" customHeight="1">
      <c r="A97" s="566"/>
      <c r="B97" s="607"/>
      <c r="C97" s="425" t="s">
        <v>74</v>
      </c>
      <c r="D97" s="59" t="s">
        <v>69</v>
      </c>
      <c r="E97" s="315">
        <v>0</v>
      </c>
      <c r="F97" s="316">
        <v>0</v>
      </c>
      <c r="G97" s="316">
        <v>0</v>
      </c>
      <c r="H97" s="316">
        <f t="shared" si="21"/>
        <v>0</v>
      </c>
      <c r="I97" s="61"/>
      <c r="J97" s="63"/>
      <c r="K97" s="6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317"/>
      <c r="AN97" s="318">
        <f t="shared" si="11"/>
        <v>0</v>
      </c>
      <c r="AO97" s="249">
        <f t="shared" si="12"/>
        <v>0</v>
      </c>
      <c r="AP97" s="250" t="e">
        <f t="shared" si="22"/>
        <v>#DIV/0!</v>
      </c>
      <c r="AQ97" s="59"/>
    </row>
    <row r="98" spans="1:43" ht="12.75" hidden="1" customHeight="1">
      <c r="A98" s="566"/>
      <c r="B98" s="607"/>
      <c r="C98" s="425"/>
      <c r="D98" s="59" t="s">
        <v>70</v>
      </c>
      <c r="E98" s="315">
        <v>0</v>
      </c>
      <c r="F98" s="316">
        <v>0</v>
      </c>
      <c r="G98" s="316">
        <v>0</v>
      </c>
      <c r="H98" s="316">
        <f t="shared" si="21"/>
        <v>0</v>
      </c>
      <c r="I98" s="61"/>
      <c r="J98" s="63"/>
      <c r="K98" s="63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317"/>
      <c r="AN98" s="318">
        <f t="shared" si="11"/>
        <v>0</v>
      </c>
      <c r="AO98" s="249">
        <f t="shared" si="12"/>
        <v>0</v>
      </c>
      <c r="AP98" s="250" t="e">
        <f t="shared" si="22"/>
        <v>#DIV/0!</v>
      </c>
      <c r="AQ98" s="59"/>
    </row>
    <row r="99" spans="1:43" ht="13.5" hidden="1" customHeight="1" thickBot="1">
      <c r="A99" s="565"/>
      <c r="B99" s="607"/>
      <c r="C99" s="424"/>
      <c r="D99" s="23" t="s">
        <v>71</v>
      </c>
      <c r="E99" s="251">
        <v>0</v>
      </c>
      <c r="F99" s="252">
        <v>0</v>
      </c>
      <c r="G99" s="252">
        <v>0</v>
      </c>
      <c r="H99" s="252">
        <f t="shared" si="21"/>
        <v>0</v>
      </c>
      <c r="I99" s="8"/>
      <c r="J99" s="23"/>
      <c r="K99" s="2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303"/>
      <c r="AN99" s="254">
        <f t="shared" si="11"/>
        <v>0</v>
      </c>
      <c r="AO99" s="255">
        <f t="shared" si="12"/>
        <v>0</v>
      </c>
      <c r="AP99" s="269" t="e">
        <f t="shared" si="22"/>
        <v>#DIV/0!</v>
      </c>
      <c r="AQ99" s="63"/>
    </row>
    <row r="100" spans="1:43" ht="12.75" hidden="1" customHeight="1">
      <c r="A100" s="425"/>
      <c r="B100" s="607"/>
      <c r="C100" s="425" t="s">
        <v>95</v>
      </c>
      <c r="D100" s="22" t="s">
        <v>97</v>
      </c>
      <c r="E100" s="270">
        <v>0</v>
      </c>
      <c r="F100" s="271">
        <v>0</v>
      </c>
      <c r="G100" s="271">
        <v>0</v>
      </c>
      <c r="H100" s="271">
        <f t="shared" si="21"/>
        <v>0</v>
      </c>
      <c r="I100" s="10"/>
      <c r="J100" s="22"/>
      <c r="K100" s="2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302"/>
      <c r="AN100" s="273">
        <f t="shared" si="11"/>
        <v>0</v>
      </c>
      <c r="AO100" s="261">
        <f t="shared" si="12"/>
        <v>0</v>
      </c>
      <c r="AP100" s="274" t="e">
        <f t="shared" si="22"/>
        <v>#DIV/0!</v>
      </c>
      <c r="AQ100" s="22"/>
    </row>
    <row r="101" spans="1:43" ht="13.5" hidden="1" customHeight="1" thickBot="1">
      <c r="A101" s="424"/>
      <c r="B101" s="607"/>
      <c r="C101" s="424" t="s">
        <v>96</v>
      </c>
      <c r="D101" s="23" t="s">
        <v>98</v>
      </c>
      <c r="E101" s="251">
        <v>0</v>
      </c>
      <c r="F101" s="252">
        <v>0</v>
      </c>
      <c r="G101" s="252">
        <v>0</v>
      </c>
      <c r="H101" s="252">
        <f t="shared" si="21"/>
        <v>0</v>
      </c>
      <c r="I101" s="8"/>
      <c r="J101" s="23"/>
      <c r="K101" s="2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303"/>
      <c r="AN101" s="254">
        <f t="shared" si="11"/>
        <v>0</v>
      </c>
      <c r="AO101" s="255">
        <f t="shared" si="12"/>
        <v>0</v>
      </c>
      <c r="AP101" s="256" t="e">
        <f t="shared" si="22"/>
        <v>#DIV/0!</v>
      </c>
      <c r="AQ101" s="23"/>
    </row>
    <row r="102" spans="1:43" ht="12.75" hidden="1" customHeight="1">
      <c r="A102" s="425"/>
      <c r="B102" s="607"/>
      <c r="C102" s="426" t="s">
        <v>95</v>
      </c>
      <c r="D102" s="22" t="s">
        <v>105</v>
      </c>
      <c r="E102" s="270">
        <v>0</v>
      </c>
      <c r="F102" s="271">
        <v>0</v>
      </c>
      <c r="G102" s="271">
        <v>0</v>
      </c>
      <c r="H102" s="271">
        <f t="shared" si="21"/>
        <v>0</v>
      </c>
      <c r="I102" s="10"/>
      <c r="J102" s="22"/>
      <c r="K102" s="22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67">
        <f t="shared" si="11"/>
        <v>0</v>
      </c>
      <c r="AO102" s="261">
        <f t="shared" si="12"/>
        <v>0</v>
      </c>
      <c r="AP102" s="262" t="e">
        <f t="shared" si="22"/>
        <v>#DIV/0!</v>
      </c>
      <c r="AQ102" s="77"/>
    </row>
    <row r="103" spans="1:43" ht="12.75" hidden="1" customHeight="1">
      <c r="A103" s="425"/>
      <c r="B103" s="607"/>
      <c r="C103" s="432"/>
      <c r="D103" s="59" t="s">
        <v>106</v>
      </c>
      <c r="E103" s="245">
        <v>0</v>
      </c>
      <c r="F103" s="246">
        <v>0</v>
      </c>
      <c r="G103" s="246">
        <v>0</v>
      </c>
      <c r="H103" s="246">
        <f t="shared" si="21"/>
        <v>0</v>
      </c>
      <c r="I103" s="53"/>
      <c r="J103" s="59"/>
      <c r="K103" s="59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70">
        <f t="shared" si="11"/>
        <v>0</v>
      </c>
      <c r="AO103" s="249">
        <f t="shared" si="12"/>
        <v>0</v>
      </c>
      <c r="AP103" s="250" t="e">
        <f t="shared" si="22"/>
        <v>#DIV/0!</v>
      </c>
      <c r="AQ103" s="59"/>
    </row>
    <row r="104" spans="1:43" ht="12.75" hidden="1" customHeight="1">
      <c r="A104" s="425"/>
      <c r="B104" s="607"/>
      <c r="C104" s="432"/>
      <c r="D104" s="59" t="s">
        <v>107</v>
      </c>
      <c r="E104" s="245">
        <v>0</v>
      </c>
      <c r="F104" s="246">
        <v>0</v>
      </c>
      <c r="G104" s="246">
        <v>0</v>
      </c>
      <c r="H104" s="246">
        <f t="shared" si="21"/>
        <v>0</v>
      </c>
      <c r="I104" s="53"/>
      <c r="J104" s="59"/>
      <c r="K104" s="59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70">
        <f t="shared" si="11"/>
        <v>0</v>
      </c>
      <c r="AO104" s="249">
        <f t="shared" si="12"/>
        <v>0</v>
      </c>
      <c r="AP104" s="250" t="e">
        <f t="shared" si="22"/>
        <v>#DIV/0!</v>
      </c>
      <c r="AQ104" s="59"/>
    </row>
    <row r="105" spans="1:43" ht="13.5" hidden="1" customHeight="1" thickBot="1">
      <c r="A105" s="425"/>
      <c r="B105" s="607"/>
      <c r="C105" s="427"/>
      <c r="D105" s="23" t="s">
        <v>108</v>
      </c>
      <c r="E105" s="251">
        <v>0</v>
      </c>
      <c r="F105" s="252">
        <v>0</v>
      </c>
      <c r="G105" s="252">
        <v>0</v>
      </c>
      <c r="H105" s="252">
        <f t="shared" si="21"/>
        <v>0</v>
      </c>
      <c r="I105" s="8"/>
      <c r="J105" s="23"/>
      <c r="K105" s="2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65">
        <f t="shared" si="11"/>
        <v>0</v>
      </c>
      <c r="AO105" s="255">
        <f t="shared" si="12"/>
        <v>0</v>
      </c>
      <c r="AP105" s="269" t="e">
        <f t="shared" si="22"/>
        <v>#DIV/0!</v>
      </c>
      <c r="AQ105" s="63"/>
    </row>
    <row r="106" spans="1:43" ht="12.75" hidden="1" customHeight="1">
      <c r="A106" s="426"/>
      <c r="B106" s="607"/>
      <c r="C106" s="426" t="s">
        <v>112</v>
      </c>
      <c r="D106" s="22" t="s">
        <v>113</v>
      </c>
      <c r="E106" s="270">
        <v>0</v>
      </c>
      <c r="F106" s="271">
        <v>0</v>
      </c>
      <c r="G106" s="271">
        <v>0</v>
      </c>
      <c r="H106" s="271">
        <f t="shared" si="21"/>
        <v>0</v>
      </c>
      <c r="I106" s="10"/>
      <c r="J106" s="22"/>
      <c r="K106" s="2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302"/>
      <c r="AN106" s="273">
        <f>SUM(I106:AM106)</f>
        <v>0</v>
      </c>
      <c r="AO106" s="261">
        <f t="shared" si="12"/>
        <v>0</v>
      </c>
      <c r="AP106" s="274" t="e">
        <f t="shared" si="22"/>
        <v>#DIV/0!</v>
      </c>
      <c r="AQ106" s="22"/>
    </row>
    <row r="107" spans="1:43" ht="13.5" hidden="1" customHeight="1" thickBot="1">
      <c r="A107" s="427"/>
      <c r="B107" s="607"/>
      <c r="C107" s="427"/>
      <c r="D107" s="23" t="s">
        <v>114</v>
      </c>
      <c r="E107" s="251">
        <v>0</v>
      </c>
      <c r="F107" s="252">
        <v>0</v>
      </c>
      <c r="G107" s="252">
        <v>0</v>
      </c>
      <c r="H107" s="252">
        <f t="shared" si="21"/>
        <v>0</v>
      </c>
      <c r="I107" s="8"/>
      <c r="J107" s="23"/>
      <c r="K107" s="2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303"/>
      <c r="AN107" s="254">
        <f>SUM(I107:AM107)</f>
        <v>0</v>
      </c>
      <c r="AO107" s="255">
        <f t="shared" si="12"/>
        <v>0</v>
      </c>
      <c r="AP107" s="256" t="e">
        <f t="shared" si="22"/>
        <v>#DIV/0!</v>
      </c>
      <c r="AQ107" s="23"/>
    </row>
    <row r="108" spans="1:43" ht="12.75" hidden="1" customHeight="1">
      <c r="A108" s="426"/>
      <c r="B108" s="607"/>
      <c r="C108" s="426" t="s">
        <v>127</v>
      </c>
      <c r="D108" s="184" t="s">
        <v>128</v>
      </c>
      <c r="E108" s="270">
        <v>0</v>
      </c>
      <c r="F108" s="271">
        <v>0</v>
      </c>
      <c r="G108" s="271">
        <v>0</v>
      </c>
      <c r="H108" s="271">
        <f t="shared" si="21"/>
        <v>0</v>
      </c>
      <c r="I108" s="10"/>
      <c r="J108" s="22"/>
      <c r="K108" s="22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302"/>
      <c r="AN108" s="273">
        <f t="shared" ref="AN108:AN163" si="23">SUM(I108:AM108)</f>
        <v>0</v>
      </c>
      <c r="AO108" s="261">
        <f t="shared" si="12"/>
        <v>0</v>
      </c>
      <c r="AP108" s="262" t="e">
        <f t="shared" si="22"/>
        <v>#DIV/0!</v>
      </c>
      <c r="AQ108" s="77"/>
    </row>
    <row r="109" spans="1:43" ht="13.5" hidden="1" customHeight="1" thickBot="1">
      <c r="A109" s="432"/>
      <c r="B109" s="607"/>
      <c r="C109" s="427"/>
      <c r="D109" s="187" t="s">
        <v>129</v>
      </c>
      <c r="E109" s="251">
        <v>0</v>
      </c>
      <c r="F109" s="252">
        <v>0</v>
      </c>
      <c r="G109" s="252">
        <v>0</v>
      </c>
      <c r="H109" s="252">
        <f t="shared" si="21"/>
        <v>0</v>
      </c>
      <c r="I109" s="8"/>
      <c r="J109" s="23"/>
      <c r="K109" s="2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303"/>
      <c r="AN109" s="254">
        <f t="shared" si="23"/>
        <v>0</v>
      </c>
      <c r="AO109" s="255">
        <f t="shared" si="12"/>
        <v>0</v>
      </c>
      <c r="AP109" s="269" t="e">
        <f t="shared" si="22"/>
        <v>#DIV/0!</v>
      </c>
      <c r="AQ109" s="63"/>
    </row>
    <row r="110" spans="1:43" ht="12.75" hidden="1" customHeight="1">
      <c r="A110" s="432"/>
      <c r="B110" s="607"/>
      <c r="C110" s="429" t="s">
        <v>130</v>
      </c>
      <c r="D110" s="186" t="s">
        <v>131</v>
      </c>
      <c r="E110" s="257">
        <v>0</v>
      </c>
      <c r="F110" s="258">
        <v>0</v>
      </c>
      <c r="G110" s="258">
        <v>0</v>
      </c>
      <c r="H110" s="258">
        <f t="shared" si="21"/>
        <v>0</v>
      </c>
      <c r="I110" s="4"/>
      <c r="J110" s="77"/>
      <c r="K110" s="77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314"/>
      <c r="AN110" s="260">
        <f t="shared" si="23"/>
        <v>0</v>
      </c>
      <c r="AO110" s="242">
        <f t="shared" si="12"/>
        <v>0</v>
      </c>
      <c r="AP110" s="274" t="e">
        <f t="shared" si="22"/>
        <v>#DIV/0!</v>
      </c>
      <c r="AQ110" s="22"/>
    </row>
    <row r="111" spans="1:43" ht="12.75" hidden="1" customHeight="1">
      <c r="A111" s="432"/>
      <c r="B111" s="607"/>
      <c r="C111" s="432"/>
      <c r="D111" s="185" t="s">
        <v>132</v>
      </c>
      <c r="E111" s="245">
        <v>0</v>
      </c>
      <c r="F111" s="246">
        <v>0</v>
      </c>
      <c r="G111" s="246">
        <v>0</v>
      </c>
      <c r="H111" s="246">
        <f t="shared" si="21"/>
        <v>0</v>
      </c>
      <c r="I111" s="53"/>
      <c r="J111" s="59"/>
      <c r="K111" s="59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84"/>
      <c r="AN111" s="248">
        <f t="shared" si="23"/>
        <v>0</v>
      </c>
      <c r="AO111" s="249">
        <f t="shared" si="12"/>
        <v>0</v>
      </c>
      <c r="AP111" s="250" t="e">
        <f t="shared" si="22"/>
        <v>#DIV/0!</v>
      </c>
      <c r="AQ111" s="59"/>
    </row>
    <row r="112" spans="1:43" ht="12.75" hidden="1" customHeight="1">
      <c r="A112" s="432"/>
      <c r="B112" s="607"/>
      <c r="C112" s="432"/>
      <c r="D112" s="185" t="s">
        <v>133</v>
      </c>
      <c r="E112" s="245">
        <v>0</v>
      </c>
      <c r="F112" s="246">
        <v>0</v>
      </c>
      <c r="G112" s="246">
        <v>0</v>
      </c>
      <c r="H112" s="246">
        <f t="shared" si="21"/>
        <v>0</v>
      </c>
      <c r="I112" s="53"/>
      <c r="J112" s="59"/>
      <c r="K112" s="59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84"/>
      <c r="AN112" s="248">
        <f t="shared" si="23"/>
        <v>0</v>
      </c>
      <c r="AO112" s="249">
        <f t="shared" si="12"/>
        <v>0</v>
      </c>
      <c r="AP112" s="250" t="e">
        <f t="shared" si="22"/>
        <v>#DIV/0!</v>
      </c>
      <c r="AQ112" s="59"/>
    </row>
    <row r="113" spans="1:43" ht="13.5" hidden="1" customHeight="1" thickBot="1">
      <c r="A113" s="432"/>
      <c r="B113" s="607"/>
      <c r="C113" s="427"/>
      <c r="D113" s="188" t="s">
        <v>134</v>
      </c>
      <c r="E113" s="315">
        <v>0</v>
      </c>
      <c r="F113" s="316">
        <v>0</v>
      </c>
      <c r="G113" s="316">
        <v>0</v>
      </c>
      <c r="H113" s="316">
        <f t="shared" si="21"/>
        <v>0</v>
      </c>
      <c r="I113" s="61"/>
      <c r="J113" s="63"/>
      <c r="K113" s="63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317"/>
      <c r="AN113" s="318">
        <f t="shared" si="23"/>
        <v>0</v>
      </c>
      <c r="AO113" s="279">
        <f t="shared" si="12"/>
        <v>0</v>
      </c>
      <c r="AP113" s="269" t="e">
        <f t="shared" si="22"/>
        <v>#DIV/0!</v>
      </c>
      <c r="AQ113" s="63"/>
    </row>
    <row r="114" spans="1:43">
      <c r="A114" s="432"/>
      <c r="B114" s="607"/>
      <c r="C114" s="426" t="s">
        <v>139</v>
      </c>
      <c r="D114" s="22" t="s">
        <v>191</v>
      </c>
      <c r="E114" s="270">
        <v>0</v>
      </c>
      <c r="F114" s="271">
        <v>0</v>
      </c>
      <c r="G114" s="271">
        <v>0</v>
      </c>
      <c r="H114" s="271">
        <f t="shared" si="21"/>
        <v>0</v>
      </c>
      <c r="I114" s="10"/>
      <c r="J114" s="22"/>
      <c r="K114" s="2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302"/>
      <c r="AN114" s="273">
        <f t="shared" si="23"/>
        <v>0</v>
      </c>
      <c r="AO114" s="261">
        <f t="shared" si="12"/>
        <v>0</v>
      </c>
      <c r="AP114" s="274" t="e">
        <f t="shared" si="22"/>
        <v>#DIV/0!</v>
      </c>
      <c r="AQ114" s="22"/>
    </row>
    <row r="115" spans="1:43" ht="13.5" thickBot="1">
      <c r="A115" s="432"/>
      <c r="B115" s="607"/>
      <c r="C115" s="427"/>
      <c r="D115" s="23" t="s">
        <v>192</v>
      </c>
      <c r="E115" s="251">
        <v>0</v>
      </c>
      <c r="F115" s="252">
        <v>0</v>
      </c>
      <c r="G115" s="252">
        <v>0</v>
      </c>
      <c r="H115" s="252">
        <f t="shared" si="21"/>
        <v>0</v>
      </c>
      <c r="I115" s="8"/>
      <c r="J115" s="23"/>
      <c r="K115" s="2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303"/>
      <c r="AN115" s="254">
        <f t="shared" si="23"/>
        <v>0</v>
      </c>
      <c r="AO115" s="255">
        <f t="shared" si="12"/>
        <v>0</v>
      </c>
      <c r="AP115" s="256" t="e">
        <f t="shared" si="22"/>
        <v>#DIV/0!</v>
      </c>
      <c r="AQ115" s="23"/>
    </row>
    <row r="116" spans="1:43">
      <c r="A116" s="432"/>
      <c r="B116" s="607"/>
      <c r="C116" s="426" t="s">
        <v>142</v>
      </c>
      <c r="D116" s="22" t="s">
        <v>143</v>
      </c>
      <c r="E116" s="270">
        <v>0</v>
      </c>
      <c r="F116" s="271">
        <v>0</v>
      </c>
      <c r="G116" s="271">
        <v>0</v>
      </c>
      <c r="H116" s="271">
        <f t="shared" si="21"/>
        <v>0</v>
      </c>
      <c r="I116" s="10"/>
      <c r="J116" s="22"/>
      <c r="K116" s="22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302"/>
      <c r="AN116" s="273">
        <f t="shared" si="23"/>
        <v>0</v>
      </c>
      <c r="AO116" s="261">
        <f t="shared" si="12"/>
        <v>0</v>
      </c>
      <c r="AP116" s="274" t="e">
        <f t="shared" si="22"/>
        <v>#DIV/0!</v>
      </c>
      <c r="AQ116" s="22"/>
    </row>
    <row r="117" spans="1:43">
      <c r="A117" s="432"/>
      <c r="B117" s="607"/>
      <c r="C117" s="432"/>
      <c r="D117" s="59" t="s">
        <v>144</v>
      </c>
      <c r="E117" s="245">
        <v>0</v>
      </c>
      <c r="F117" s="246">
        <v>0</v>
      </c>
      <c r="G117" s="246">
        <v>0</v>
      </c>
      <c r="H117" s="246">
        <f t="shared" si="21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3"/>
        <v>0</v>
      </c>
      <c r="AO117" s="249">
        <f t="shared" si="12"/>
        <v>0</v>
      </c>
      <c r="AP117" s="250" t="e">
        <f t="shared" si="22"/>
        <v>#DIV/0!</v>
      </c>
      <c r="AQ117" s="59"/>
    </row>
    <row r="118" spans="1:43">
      <c r="A118" s="432"/>
      <c r="B118" s="607"/>
      <c r="C118" s="432"/>
      <c r="D118" s="59" t="s">
        <v>145</v>
      </c>
      <c r="E118" s="245">
        <v>0</v>
      </c>
      <c r="F118" s="246">
        <v>0</v>
      </c>
      <c r="G118" s="246">
        <v>0</v>
      </c>
      <c r="H118" s="246">
        <f t="shared" si="21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84"/>
      <c r="AN118" s="248">
        <f t="shared" si="23"/>
        <v>0</v>
      </c>
      <c r="AO118" s="249">
        <f t="shared" si="12"/>
        <v>0</v>
      </c>
      <c r="AP118" s="250" t="e">
        <f t="shared" si="22"/>
        <v>#DIV/0!</v>
      </c>
      <c r="AQ118" s="59"/>
    </row>
    <row r="119" spans="1:43">
      <c r="A119" s="432"/>
      <c r="B119" s="607"/>
      <c r="C119" s="432"/>
      <c r="D119" s="59" t="s">
        <v>146</v>
      </c>
      <c r="E119" s="245">
        <v>0</v>
      </c>
      <c r="F119" s="246">
        <v>0</v>
      </c>
      <c r="G119" s="246">
        <v>0</v>
      </c>
      <c r="H119" s="246">
        <f t="shared" si="21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84"/>
      <c r="AN119" s="248">
        <f t="shared" si="23"/>
        <v>0</v>
      </c>
      <c r="AO119" s="249">
        <f t="shared" si="12"/>
        <v>0</v>
      </c>
      <c r="AP119" s="250" t="e">
        <f t="shared" si="22"/>
        <v>#DIV/0!</v>
      </c>
      <c r="AQ119" s="59"/>
    </row>
    <row r="120" spans="1:43">
      <c r="A120" s="432"/>
      <c r="B120" s="607"/>
      <c r="C120" s="432"/>
      <c r="D120" s="59" t="s">
        <v>147</v>
      </c>
      <c r="E120" s="245">
        <v>0</v>
      </c>
      <c r="F120" s="246">
        <v>0</v>
      </c>
      <c r="G120" s="246">
        <v>0</v>
      </c>
      <c r="H120" s="246">
        <f t="shared" si="21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84"/>
      <c r="AN120" s="248">
        <f t="shared" si="23"/>
        <v>0</v>
      </c>
      <c r="AO120" s="249">
        <f t="shared" si="12"/>
        <v>0</v>
      </c>
      <c r="AP120" s="250" t="e">
        <f t="shared" si="22"/>
        <v>#DIV/0!</v>
      </c>
      <c r="AQ120" s="59"/>
    </row>
    <row r="121" spans="1:43">
      <c r="A121" s="431"/>
      <c r="B121" s="607"/>
      <c r="C121" s="432"/>
      <c r="D121" s="59" t="s">
        <v>148</v>
      </c>
      <c r="E121" s="245">
        <v>0</v>
      </c>
      <c r="F121" s="246">
        <v>0</v>
      </c>
      <c r="G121" s="246">
        <v>0</v>
      </c>
      <c r="H121" s="246">
        <f t="shared" si="21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3"/>
        <v>0</v>
      </c>
      <c r="AO121" s="249">
        <f t="shared" si="12"/>
        <v>0</v>
      </c>
      <c r="AP121" s="250" t="e">
        <f t="shared" si="22"/>
        <v>#DIV/0!</v>
      </c>
      <c r="AQ121" s="59"/>
    </row>
    <row r="122" spans="1:43">
      <c r="A122" s="51"/>
      <c r="B122" s="607"/>
      <c r="C122" s="432"/>
      <c r="D122" s="59" t="s">
        <v>194</v>
      </c>
      <c r="E122" s="245">
        <v>0</v>
      </c>
      <c r="F122" s="246">
        <v>0</v>
      </c>
      <c r="G122" s="246">
        <v>0</v>
      </c>
      <c r="H122" s="246">
        <f t="shared" si="21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3"/>
        <v>0</v>
      </c>
      <c r="AO122" s="249">
        <f t="shared" si="12"/>
        <v>0</v>
      </c>
      <c r="AP122" s="250" t="e">
        <f t="shared" si="22"/>
        <v>#DIV/0!</v>
      </c>
      <c r="AQ122" s="59"/>
    </row>
    <row r="123" spans="1:43">
      <c r="A123" s="51"/>
      <c r="B123" s="607"/>
      <c r="C123" s="432"/>
      <c r="D123" s="59" t="s">
        <v>195</v>
      </c>
      <c r="E123" s="245">
        <v>0</v>
      </c>
      <c r="F123" s="246">
        <v>0</v>
      </c>
      <c r="G123" s="246">
        <v>0</v>
      </c>
      <c r="H123" s="246">
        <f t="shared" si="21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3"/>
        <v>0</v>
      </c>
      <c r="AO123" s="249">
        <f t="shared" si="12"/>
        <v>0</v>
      </c>
      <c r="AP123" s="250" t="e">
        <f t="shared" si="22"/>
        <v>#DIV/0!</v>
      </c>
      <c r="AQ123" s="59"/>
    </row>
    <row r="124" spans="1:43">
      <c r="A124" s="51"/>
      <c r="B124" s="607"/>
      <c r="C124" s="432"/>
      <c r="D124" s="59" t="s">
        <v>196</v>
      </c>
      <c r="E124" s="245">
        <v>0</v>
      </c>
      <c r="F124" s="246">
        <v>0</v>
      </c>
      <c r="G124" s="246">
        <v>0</v>
      </c>
      <c r="H124" s="246">
        <f t="shared" si="21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3"/>
        <v>0</v>
      </c>
      <c r="AO124" s="249">
        <f t="shared" si="12"/>
        <v>0</v>
      </c>
      <c r="AP124" s="250" t="e">
        <f t="shared" si="22"/>
        <v>#DIV/0!</v>
      </c>
      <c r="AQ124" s="59"/>
    </row>
    <row r="125" spans="1:43">
      <c r="A125" s="51"/>
      <c r="B125" s="607"/>
      <c r="C125" s="432"/>
      <c r="D125" s="59" t="s">
        <v>171</v>
      </c>
      <c r="E125" s="245">
        <v>0</v>
      </c>
      <c r="F125" s="246">
        <v>0</v>
      </c>
      <c r="G125" s="246">
        <v>0</v>
      </c>
      <c r="H125" s="246">
        <f t="shared" si="21"/>
        <v>0</v>
      </c>
      <c r="I125" s="53"/>
      <c r="J125" s="59"/>
      <c r="K125" s="59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409"/>
      <c r="AN125" s="408">
        <f t="shared" si="23"/>
        <v>0</v>
      </c>
      <c r="AO125" s="249">
        <f t="shared" si="12"/>
        <v>0</v>
      </c>
      <c r="AP125" s="250" t="e">
        <f t="shared" si="22"/>
        <v>#DIV/0!</v>
      </c>
      <c r="AQ125" s="59"/>
    </row>
    <row r="126" spans="1:43">
      <c r="A126" s="51"/>
      <c r="B126" s="607"/>
      <c r="C126" s="432"/>
      <c r="D126" s="59" t="s">
        <v>197</v>
      </c>
      <c r="E126" s="245">
        <v>0</v>
      </c>
      <c r="F126" s="246">
        <v>0</v>
      </c>
      <c r="G126" s="246">
        <v>0</v>
      </c>
      <c r="H126" s="246">
        <f t="shared" si="21"/>
        <v>0</v>
      </c>
      <c r="I126" s="53"/>
      <c r="J126" s="59"/>
      <c r="K126" s="59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409"/>
      <c r="AN126" s="408">
        <f t="shared" si="23"/>
        <v>0</v>
      </c>
      <c r="AO126" s="249">
        <f t="shared" si="12"/>
        <v>0</v>
      </c>
      <c r="AP126" s="250" t="e">
        <f t="shared" si="22"/>
        <v>#DIV/0!</v>
      </c>
      <c r="AQ126" s="59"/>
    </row>
    <row r="127" spans="1:43">
      <c r="A127" s="51"/>
      <c r="B127" s="607"/>
      <c r="C127" s="432"/>
      <c r="D127" s="59" t="s">
        <v>198</v>
      </c>
      <c r="E127" s="245">
        <v>0</v>
      </c>
      <c r="F127" s="246">
        <v>0</v>
      </c>
      <c r="G127" s="246">
        <v>0</v>
      </c>
      <c r="H127" s="246">
        <f t="shared" si="21"/>
        <v>0</v>
      </c>
      <c r="I127" s="53"/>
      <c r="J127" s="59"/>
      <c r="K127" s="59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409"/>
      <c r="AN127" s="408">
        <f t="shared" si="23"/>
        <v>0</v>
      </c>
      <c r="AO127" s="249">
        <f t="shared" si="12"/>
        <v>0</v>
      </c>
      <c r="AP127" s="250" t="e">
        <f t="shared" si="22"/>
        <v>#DIV/0!</v>
      </c>
      <c r="AQ127" s="59"/>
    </row>
    <row r="128" spans="1:43" ht="13.5" thickBot="1">
      <c r="A128" s="51"/>
      <c r="B128" s="607"/>
      <c r="C128" s="427"/>
      <c r="D128" s="419" t="s">
        <v>213</v>
      </c>
      <c r="E128" s="420">
        <v>0</v>
      </c>
      <c r="F128" s="69">
        <v>0</v>
      </c>
      <c r="G128" s="69">
        <v>0</v>
      </c>
      <c r="H128" s="69">
        <f t="shared" si="21"/>
        <v>0</v>
      </c>
      <c r="I128" s="8"/>
      <c r="J128" s="23"/>
      <c r="K128" s="2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303"/>
      <c r="AN128" s="65">
        <f t="shared" si="23"/>
        <v>0</v>
      </c>
      <c r="AO128" s="255">
        <f t="shared" si="12"/>
        <v>0</v>
      </c>
      <c r="AP128" s="256" t="e">
        <f t="shared" si="22"/>
        <v>#DIV/0!</v>
      </c>
      <c r="AQ128" s="23"/>
    </row>
    <row r="129" spans="1:43" ht="13.5" hidden="1" thickBot="1">
      <c r="A129" s="183"/>
      <c r="B129" s="607"/>
      <c r="C129" s="426" t="s">
        <v>158</v>
      </c>
      <c r="D129" s="184" t="s">
        <v>159</v>
      </c>
      <c r="E129" s="270">
        <v>0</v>
      </c>
      <c r="F129" s="271">
        <v>0</v>
      </c>
      <c r="G129" s="271">
        <v>0</v>
      </c>
      <c r="H129" s="405">
        <f t="shared" si="21"/>
        <v>0</v>
      </c>
      <c r="I129" s="10"/>
      <c r="J129" s="22"/>
      <c r="K129" s="22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302"/>
      <c r="AN129" s="273">
        <f t="shared" si="23"/>
        <v>0</v>
      </c>
      <c r="AO129" s="261">
        <f t="shared" si="12"/>
        <v>0</v>
      </c>
      <c r="AP129" s="274" t="e">
        <f t="shared" si="22"/>
        <v>#DIV/0!</v>
      </c>
      <c r="AQ129" s="22"/>
    </row>
    <row r="130" spans="1:43" ht="13.5" hidden="1" thickBot="1">
      <c r="A130" s="139"/>
      <c r="B130" s="607"/>
      <c r="C130" s="432"/>
      <c r="D130" s="185" t="s">
        <v>160</v>
      </c>
      <c r="E130" s="245">
        <v>0</v>
      </c>
      <c r="F130" s="246">
        <v>0</v>
      </c>
      <c r="G130" s="246">
        <v>0</v>
      </c>
      <c r="H130" s="406">
        <f t="shared" si="21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3"/>
        <v>0</v>
      </c>
      <c r="AO130" s="249">
        <f t="shared" si="12"/>
        <v>0</v>
      </c>
      <c r="AP130" s="250" t="e">
        <f t="shared" si="22"/>
        <v>#DIV/0!</v>
      </c>
      <c r="AQ130" s="59"/>
    </row>
    <row r="131" spans="1:43" ht="13.5" hidden="1" thickBot="1">
      <c r="A131" s="139"/>
      <c r="B131" s="607"/>
      <c r="C131" s="432"/>
      <c r="D131" s="185" t="s">
        <v>161</v>
      </c>
      <c r="E131" s="245">
        <v>0</v>
      </c>
      <c r="F131" s="246">
        <v>0</v>
      </c>
      <c r="G131" s="246">
        <v>0</v>
      </c>
      <c r="H131" s="406">
        <f t="shared" si="21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3"/>
        <v>0</v>
      </c>
      <c r="AO131" s="249">
        <f t="shared" si="12"/>
        <v>0</v>
      </c>
      <c r="AP131" s="250" t="e">
        <f t="shared" si="22"/>
        <v>#DIV/0!</v>
      </c>
      <c r="AQ131" s="59"/>
    </row>
    <row r="132" spans="1:43" ht="13.5" hidden="1" thickBot="1">
      <c r="A132" s="139"/>
      <c r="B132" s="607"/>
      <c r="C132" s="432"/>
      <c r="D132" s="185" t="s">
        <v>162</v>
      </c>
      <c r="E132" s="245">
        <v>0</v>
      </c>
      <c r="F132" s="246">
        <v>0</v>
      </c>
      <c r="G132" s="246">
        <v>0</v>
      </c>
      <c r="H132" s="406">
        <f t="shared" si="21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3"/>
        <v>0</v>
      </c>
      <c r="AO132" s="249">
        <f t="shared" si="12"/>
        <v>0</v>
      </c>
      <c r="AP132" s="250" t="e">
        <f t="shared" si="22"/>
        <v>#DIV/0!</v>
      </c>
      <c r="AQ132" s="59"/>
    </row>
    <row r="133" spans="1:43" ht="13.5" hidden="1" thickBot="1">
      <c r="A133" s="139"/>
      <c r="B133" s="607"/>
      <c r="C133" s="432"/>
      <c r="D133" s="185" t="s">
        <v>163</v>
      </c>
      <c r="E133" s="245">
        <v>0</v>
      </c>
      <c r="F133" s="246">
        <v>0</v>
      </c>
      <c r="G133" s="246">
        <v>0</v>
      </c>
      <c r="H133" s="406">
        <f t="shared" si="21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3"/>
        <v>0</v>
      </c>
      <c r="AO133" s="249">
        <f t="shared" si="12"/>
        <v>0</v>
      </c>
      <c r="AP133" s="250" t="e">
        <f t="shared" si="22"/>
        <v>#DIV/0!</v>
      </c>
      <c r="AQ133" s="59"/>
    </row>
    <row r="134" spans="1:43" ht="13.5" hidden="1" thickBot="1">
      <c r="A134" s="139"/>
      <c r="B134" s="607"/>
      <c r="C134" s="432"/>
      <c r="D134" s="185" t="s">
        <v>164</v>
      </c>
      <c r="E134" s="245">
        <v>0</v>
      </c>
      <c r="F134" s="246">
        <v>0</v>
      </c>
      <c r="G134" s="246">
        <v>0</v>
      </c>
      <c r="H134" s="406">
        <f t="shared" si="21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3"/>
        <v>0</v>
      </c>
      <c r="AO134" s="249">
        <f t="shared" si="12"/>
        <v>0</v>
      </c>
      <c r="AP134" s="250" t="e">
        <f t="shared" si="22"/>
        <v>#DIV/0!</v>
      </c>
      <c r="AQ134" s="59"/>
    </row>
    <row r="135" spans="1:43" ht="13.5" hidden="1" thickBot="1">
      <c r="A135" s="139"/>
      <c r="B135" s="607"/>
      <c r="C135" s="432"/>
      <c r="D135" s="185" t="s">
        <v>165</v>
      </c>
      <c r="E135" s="245">
        <v>0</v>
      </c>
      <c r="F135" s="246">
        <v>0</v>
      </c>
      <c r="G135" s="246">
        <v>0</v>
      </c>
      <c r="H135" s="406">
        <f t="shared" si="21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3"/>
        <v>0</v>
      </c>
      <c r="AO135" s="249">
        <f t="shared" si="12"/>
        <v>0</v>
      </c>
      <c r="AP135" s="250" t="e">
        <f t="shared" si="22"/>
        <v>#DIV/0!</v>
      </c>
      <c r="AQ135" s="59"/>
    </row>
    <row r="136" spans="1:43" ht="13.5" hidden="1" thickBot="1">
      <c r="A136" s="139"/>
      <c r="B136" s="607"/>
      <c r="C136" s="432"/>
      <c r="D136" s="185" t="s">
        <v>166</v>
      </c>
      <c r="E136" s="245">
        <v>0</v>
      </c>
      <c r="F136" s="246">
        <v>0</v>
      </c>
      <c r="G136" s="246">
        <v>0</v>
      </c>
      <c r="H136" s="406">
        <f t="shared" si="21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3"/>
        <v>0</v>
      </c>
      <c r="AO136" s="249">
        <f t="shared" si="12"/>
        <v>0</v>
      </c>
      <c r="AP136" s="250" t="e">
        <f t="shared" si="22"/>
        <v>#DIV/0!</v>
      </c>
      <c r="AQ136" s="59"/>
    </row>
    <row r="137" spans="1:43" ht="13.5" hidden="1" thickBot="1">
      <c r="A137" s="139"/>
      <c r="B137" s="607"/>
      <c r="C137" s="432"/>
      <c r="D137" s="185" t="s">
        <v>167</v>
      </c>
      <c r="E137" s="245">
        <v>0</v>
      </c>
      <c r="F137" s="246">
        <v>0</v>
      </c>
      <c r="G137" s="246">
        <v>0</v>
      </c>
      <c r="H137" s="406">
        <f t="shared" si="21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3"/>
        <v>0</v>
      </c>
      <c r="AO137" s="249">
        <f t="shared" si="12"/>
        <v>0</v>
      </c>
      <c r="AP137" s="250" t="e">
        <f t="shared" si="22"/>
        <v>#DIV/0!</v>
      </c>
      <c r="AQ137" s="59"/>
    </row>
    <row r="138" spans="1:43" ht="13.5" hidden="1" thickBot="1">
      <c r="A138" s="139"/>
      <c r="B138" s="607"/>
      <c r="C138" s="432"/>
      <c r="D138" s="185" t="s">
        <v>168</v>
      </c>
      <c r="E138" s="245">
        <v>0</v>
      </c>
      <c r="F138" s="246">
        <v>0</v>
      </c>
      <c r="G138" s="246">
        <v>0</v>
      </c>
      <c r="H138" s="406">
        <f t="shared" si="21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3"/>
        <v>0</v>
      </c>
      <c r="AO138" s="249">
        <f t="shared" si="12"/>
        <v>0</v>
      </c>
      <c r="AP138" s="250" t="e">
        <f t="shared" si="22"/>
        <v>#DIV/0!</v>
      </c>
      <c r="AQ138" s="59"/>
    </row>
    <row r="139" spans="1:43" ht="13.5" hidden="1" thickBot="1">
      <c r="A139" s="139"/>
      <c r="B139" s="607"/>
      <c r="C139" s="432"/>
      <c r="D139" s="185" t="s">
        <v>169</v>
      </c>
      <c r="E139" s="245">
        <v>0</v>
      </c>
      <c r="F139" s="246">
        <v>0</v>
      </c>
      <c r="G139" s="246">
        <v>0</v>
      </c>
      <c r="H139" s="406">
        <f t="shared" si="21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3"/>
        <v>0</v>
      </c>
      <c r="AO139" s="249">
        <f t="shared" si="12"/>
        <v>0</v>
      </c>
      <c r="AP139" s="250" t="e">
        <f t="shared" si="22"/>
        <v>#DIV/0!</v>
      </c>
      <c r="AQ139" s="59"/>
    </row>
    <row r="140" spans="1:43" ht="13.5" hidden="1" thickBot="1">
      <c r="A140" s="139"/>
      <c r="B140" s="607"/>
      <c r="C140" s="432"/>
      <c r="D140" s="185" t="s">
        <v>172</v>
      </c>
      <c r="E140" s="245">
        <v>0</v>
      </c>
      <c r="F140" s="246">
        <v>0</v>
      </c>
      <c r="G140" s="246">
        <v>0</v>
      </c>
      <c r="H140" s="406">
        <f t="shared" si="21"/>
        <v>0</v>
      </c>
      <c r="I140" s="53"/>
      <c r="J140" s="59"/>
      <c r="K140" s="59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84"/>
      <c r="AN140" s="248">
        <f t="shared" si="23"/>
        <v>0</v>
      </c>
      <c r="AO140" s="249">
        <f t="shared" si="12"/>
        <v>0</v>
      </c>
      <c r="AP140" s="250" t="e">
        <f t="shared" si="22"/>
        <v>#DIV/0!</v>
      </c>
      <c r="AQ140" s="59"/>
    </row>
    <row r="141" spans="1:43" ht="13.5" hidden="1" thickBot="1">
      <c r="A141" s="139"/>
      <c r="B141" s="607"/>
      <c r="C141" s="432"/>
      <c r="D141" s="185" t="s">
        <v>173</v>
      </c>
      <c r="E141" s="245">
        <v>0</v>
      </c>
      <c r="F141" s="246">
        <v>0</v>
      </c>
      <c r="G141" s="246">
        <v>0</v>
      </c>
      <c r="H141" s="406">
        <f t="shared" si="21"/>
        <v>0</v>
      </c>
      <c r="I141" s="53"/>
      <c r="J141" s="59"/>
      <c r="K141" s="59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84"/>
      <c r="AN141" s="248">
        <f t="shared" si="23"/>
        <v>0</v>
      </c>
      <c r="AO141" s="249">
        <f t="shared" si="12"/>
        <v>0</v>
      </c>
      <c r="AP141" s="250" t="e">
        <f t="shared" si="22"/>
        <v>#DIV/0!</v>
      </c>
      <c r="AQ141" s="59"/>
    </row>
    <row r="142" spans="1:43" ht="13.5" hidden="1" thickBot="1">
      <c r="A142" s="139"/>
      <c r="B142" s="607"/>
      <c r="C142" s="432"/>
      <c r="D142" s="185" t="s">
        <v>170</v>
      </c>
      <c r="E142" s="245">
        <v>0</v>
      </c>
      <c r="F142" s="246">
        <v>0</v>
      </c>
      <c r="G142" s="246">
        <v>0</v>
      </c>
      <c r="H142" s="406">
        <f t="shared" si="21"/>
        <v>0</v>
      </c>
      <c r="I142" s="53"/>
      <c r="J142" s="59"/>
      <c r="K142" s="59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84"/>
      <c r="AN142" s="248">
        <f t="shared" si="23"/>
        <v>0</v>
      </c>
      <c r="AO142" s="249">
        <f t="shared" si="12"/>
        <v>0</v>
      </c>
      <c r="AP142" s="250" t="e">
        <f t="shared" si="22"/>
        <v>#DIV/0!</v>
      </c>
      <c r="AQ142" s="59"/>
    </row>
    <row r="143" spans="1:43" ht="13.5" hidden="1" thickBot="1">
      <c r="A143" s="140"/>
      <c r="B143" s="608"/>
      <c r="C143" s="427"/>
      <c r="D143" s="187" t="s">
        <v>171</v>
      </c>
      <c r="E143" s="251">
        <v>0</v>
      </c>
      <c r="F143" s="252">
        <v>0</v>
      </c>
      <c r="G143" s="252">
        <v>0</v>
      </c>
      <c r="H143" s="407">
        <f t="shared" si="21"/>
        <v>0</v>
      </c>
      <c r="I143" s="8"/>
      <c r="J143" s="23"/>
      <c r="K143" s="2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303"/>
      <c r="AN143" s="254">
        <f t="shared" si="23"/>
        <v>0</v>
      </c>
      <c r="AO143" s="255">
        <f t="shared" si="12"/>
        <v>0</v>
      </c>
      <c r="AP143" s="256" t="e">
        <f t="shared" si="22"/>
        <v>#DIV/0!</v>
      </c>
      <c r="AQ143" s="23"/>
    </row>
    <row r="144" spans="1:43" ht="15.75" customHeight="1" thickBot="1">
      <c r="A144" s="377"/>
      <c r="B144" s="590" t="s">
        <v>61</v>
      </c>
      <c r="C144" s="426" t="s">
        <v>215</v>
      </c>
      <c r="D144" s="22" t="s">
        <v>216</v>
      </c>
      <c r="E144" s="245">
        <v>0</v>
      </c>
      <c r="F144" s="245">
        <v>0</v>
      </c>
      <c r="G144" s="436">
        <v>0</v>
      </c>
      <c r="H144" s="405">
        <f t="shared" si="21"/>
        <v>0</v>
      </c>
      <c r="I144" s="10"/>
      <c r="J144" s="22"/>
      <c r="K144" s="22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67">
        <f t="shared" si="23"/>
        <v>0</v>
      </c>
      <c r="AO144" s="261">
        <f t="shared" si="12"/>
        <v>0</v>
      </c>
      <c r="AP144" s="274" t="e">
        <f t="shared" si="22"/>
        <v>#DIV/0!</v>
      </c>
      <c r="AQ144" s="22"/>
    </row>
    <row r="145" spans="1:43" ht="13.5" thickBot="1">
      <c r="A145" s="377"/>
      <c r="B145" s="591"/>
      <c r="C145" s="432"/>
      <c r="D145" s="59" t="s">
        <v>217</v>
      </c>
      <c r="E145" s="245">
        <v>0</v>
      </c>
      <c r="F145" s="245">
        <v>0</v>
      </c>
      <c r="G145" s="437">
        <v>0</v>
      </c>
      <c r="H145" s="406">
        <f t="shared" si="21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23"/>
        <v>0</v>
      </c>
      <c r="AO145" s="249">
        <f t="shared" si="12"/>
        <v>0</v>
      </c>
      <c r="AP145" s="250" t="e">
        <f t="shared" si="22"/>
        <v>#DIV/0!</v>
      </c>
      <c r="AQ145" s="59"/>
    </row>
    <row r="146" spans="1:43" ht="13.5" thickBot="1">
      <c r="A146" s="377"/>
      <c r="B146" s="591"/>
      <c r="C146" s="432"/>
      <c r="D146" s="59" t="s">
        <v>218</v>
      </c>
      <c r="E146" s="245">
        <v>0</v>
      </c>
      <c r="F146" s="245">
        <v>0</v>
      </c>
      <c r="G146" s="437">
        <v>0</v>
      </c>
      <c r="H146" s="406">
        <f t="shared" si="21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23"/>
        <v>0</v>
      </c>
      <c r="AO146" s="249">
        <f t="shared" si="12"/>
        <v>0</v>
      </c>
      <c r="AP146" s="250" t="e">
        <f t="shared" si="22"/>
        <v>#DIV/0!</v>
      </c>
      <c r="AQ146" s="59"/>
    </row>
    <row r="147" spans="1:43" ht="13.5" thickBot="1">
      <c r="A147" s="377"/>
      <c r="B147" s="591"/>
      <c r="C147" s="432"/>
      <c r="D147" s="59" t="s">
        <v>219</v>
      </c>
      <c r="E147" s="245">
        <v>0</v>
      </c>
      <c r="F147" s="245">
        <v>0</v>
      </c>
      <c r="G147" s="437">
        <v>0</v>
      </c>
      <c r="H147" s="406">
        <f t="shared" si="21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23"/>
        <v>0</v>
      </c>
      <c r="AO147" s="249">
        <f t="shared" si="12"/>
        <v>0</v>
      </c>
      <c r="AP147" s="250" t="e">
        <f t="shared" si="22"/>
        <v>#DIV/0!</v>
      </c>
      <c r="AQ147" s="59"/>
    </row>
    <row r="148" spans="1:43" ht="13.5" thickBot="1">
      <c r="A148" s="377"/>
      <c r="B148" s="591"/>
      <c r="C148" s="432"/>
      <c r="D148" s="59" t="s">
        <v>220</v>
      </c>
      <c r="E148" s="245">
        <v>0</v>
      </c>
      <c r="F148" s="245">
        <v>0</v>
      </c>
      <c r="G148" s="437">
        <v>0</v>
      </c>
      <c r="H148" s="406">
        <f t="shared" si="21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23"/>
        <v>0</v>
      </c>
      <c r="AO148" s="249">
        <f t="shared" si="12"/>
        <v>0</v>
      </c>
      <c r="AP148" s="250" t="e">
        <f t="shared" si="22"/>
        <v>#DIV/0!</v>
      </c>
      <c r="AQ148" s="59"/>
    </row>
    <row r="149" spans="1:43" ht="13.5" thickBot="1">
      <c r="A149" s="377"/>
      <c r="B149" s="591"/>
      <c r="C149" s="432"/>
      <c r="D149" s="59" t="s">
        <v>221</v>
      </c>
      <c r="E149" s="245">
        <v>0</v>
      </c>
      <c r="F149" s="245">
        <v>0</v>
      </c>
      <c r="G149" s="437">
        <v>0</v>
      </c>
      <c r="H149" s="406">
        <f t="shared" si="21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23"/>
        <v>0</v>
      </c>
      <c r="AO149" s="249">
        <f t="shared" si="12"/>
        <v>0</v>
      </c>
      <c r="AP149" s="250" t="e">
        <f t="shared" si="22"/>
        <v>#DIV/0!</v>
      </c>
      <c r="AQ149" s="59"/>
    </row>
    <row r="150" spans="1:43" ht="13.5" thickBot="1">
      <c r="A150" s="377"/>
      <c r="B150" s="591"/>
      <c r="C150" s="432"/>
      <c r="D150" s="59" t="s">
        <v>222</v>
      </c>
      <c r="E150" s="245">
        <v>0</v>
      </c>
      <c r="F150" s="245">
        <v>0</v>
      </c>
      <c r="G150" s="437">
        <v>0</v>
      </c>
      <c r="H150" s="406">
        <f t="shared" si="21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23"/>
        <v>0</v>
      </c>
      <c r="AO150" s="249">
        <f t="shared" si="12"/>
        <v>0</v>
      </c>
      <c r="AP150" s="250" t="e">
        <f t="shared" si="22"/>
        <v>#DIV/0!</v>
      </c>
      <c r="AQ150" s="59"/>
    </row>
    <row r="151" spans="1:43" ht="13.5" thickBot="1">
      <c r="A151" s="377"/>
      <c r="B151" s="591"/>
      <c r="C151" s="432"/>
      <c r="D151" s="59" t="s">
        <v>223</v>
      </c>
      <c r="E151" s="245">
        <v>0</v>
      </c>
      <c r="F151" s="245">
        <v>0</v>
      </c>
      <c r="G151" s="437">
        <v>0</v>
      </c>
      <c r="H151" s="406">
        <f t="shared" si="21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23"/>
        <v>0</v>
      </c>
      <c r="AO151" s="249">
        <f t="shared" si="12"/>
        <v>0</v>
      </c>
      <c r="AP151" s="250" t="e">
        <f t="shared" si="22"/>
        <v>#DIV/0!</v>
      </c>
      <c r="AQ151" s="59"/>
    </row>
    <row r="152" spans="1:43" ht="13.5" thickBot="1">
      <c r="A152" s="377"/>
      <c r="B152" s="591"/>
      <c r="C152" s="432"/>
      <c r="D152" s="59" t="s">
        <v>224</v>
      </c>
      <c r="E152" s="245">
        <v>0</v>
      </c>
      <c r="F152" s="245">
        <v>0</v>
      </c>
      <c r="G152" s="437">
        <v>0</v>
      </c>
      <c r="H152" s="406">
        <f t="shared" si="21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23"/>
        <v>0</v>
      </c>
      <c r="AO152" s="249">
        <f t="shared" si="12"/>
        <v>0</v>
      </c>
      <c r="AP152" s="250" t="e">
        <f t="shared" si="22"/>
        <v>#DIV/0!</v>
      </c>
      <c r="AQ152" s="59"/>
    </row>
    <row r="153" spans="1:43" ht="13.5" thickBot="1">
      <c r="A153" s="377"/>
      <c r="B153" s="591"/>
      <c r="C153" s="432"/>
      <c r="D153" s="59" t="s">
        <v>225</v>
      </c>
      <c r="E153" s="245">
        <v>0</v>
      </c>
      <c r="F153" s="245">
        <v>0</v>
      </c>
      <c r="G153" s="437">
        <v>0</v>
      </c>
      <c r="H153" s="406">
        <f t="shared" si="21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23"/>
        <v>0</v>
      </c>
      <c r="AO153" s="249">
        <f t="shared" si="12"/>
        <v>0</v>
      </c>
      <c r="AP153" s="250" t="e">
        <f t="shared" si="22"/>
        <v>#DIV/0!</v>
      </c>
      <c r="AQ153" s="59"/>
    </row>
    <row r="154" spans="1:43" ht="13.5" thickBot="1">
      <c r="A154" s="377"/>
      <c r="B154" s="591"/>
      <c r="C154" s="432"/>
      <c r="D154" s="59" t="s">
        <v>226</v>
      </c>
      <c r="E154" s="245">
        <v>0</v>
      </c>
      <c r="F154" s="245">
        <v>0</v>
      </c>
      <c r="G154" s="437">
        <v>0</v>
      </c>
      <c r="H154" s="406">
        <f t="shared" si="21"/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23"/>
        <v>0</v>
      </c>
      <c r="AO154" s="249">
        <f t="shared" si="12"/>
        <v>0</v>
      </c>
      <c r="AP154" s="250" t="e">
        <f t="shared" si="22"/>
        <v>#DIV/0!</v>
      </c>
      <c r="AQ154" s="59"/>
    </row>
    <row r="155" spans="1:43" ht="13.5" thickBot="1">
      <c r="A155" s="377"/>
      <c r="B155" s="591"/>
      <c r="C155" s="432"/>
      <c r="D155" s="59" t="s">
        <v>227</v>
      </c>
      <c r="E155" s="245">
        <v>0</v>
      </c>
      <c r="F155" s="245">
        <v>0</v>
      </c>
      <c r="G155" s="437">
        <v>0</v>
      </c>
      <c r="H155" s="406">
        <f t="shared" si="21"/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23"/>
        <v>0</v>
      </c>
      <c r="AO155" s="249">
        <f t="shared" si="12"/>
        <v>0</v>
      </c>
      <c r="AP155" s="250" t="e">
        <f t="shared" si="22"/>
        <v>#DIV/0!</v>
      </c>
      <c r="AQ155" s="59"/>
    </row>
    <row r="156" spans="1:43" ht="13.5" thickBot="1">
      <c r="A156" s="377"/>
      <c r="B156" s="591"/>
      <c r="C156" s="432"/>
      <c r="D156" s="59" t="s">
        <v>228</v>
      </c>
      <c r="E156" s="245">
        <v>0</v>
      </c>
      <c r="F156" s="245">
        <v>0</v>
      </c>
      <c r="G156" s="437">
        <v>0</v>
      </c>
      <c r="H156" s="406">
        <f t="shared" si="21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23"/>
        <v>0</v>
      </c>
      <c r="AO156" s="249">
        <f t="shared" si="12"/>
        <v>0</v>
      </c>
      <c r="AP156" s="250" t="e">
        <f t="shared" si="22"/>
        <v>#DIV/0!</v>
      </c>
      <c r="AQ156" s="59"/>
    </row>
    <row r="157" spans="1:43" ht="13.5" thickBot="1">
      <c r="A157" s="377"/>
      <c r="B157" s="591"/>
      <c r="C157" s="432"/>
      <c r="D157" s="59" t="s">
        <v>229</v>
      </c>
      <c r="E157" s="245">
        <v>0</v>
      </c>
      <c r="F157" s="245">
        <v>0</v>
      </c>
      <c r="G157" s="437">
        <v>0</v>
      </c>
      <c r="H157" s="406">
        <f t="shared" ref="H157:H163" si="24">E157+F157+G157</f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23"/>
        <v>0</v>
      </c>
      <c r="AO157" s="249">
        <f t="shared" si="12"/>
        <v>0</v>
      </c>
      <c r="AP157" s="250" t="e">
        <f t="shared" ref="AP157:AP163" si="25">AN157/H157</f>
        <v>#DIV/0!</v>
      </c>
      <c r="AQ157" s="59"/>
    </row>
    <row r="158" spans="1:43" ht="13.5" thickBot="1">
      <c r="A158" s="377"/>
      <c r="B158" s="591"/>
      <c r="C158" s="432"/>
      <c r="D158" s="59" t="s">
        <v>230</v>
      </c>
      <c r="E158" s="245">
        <v>0</v>
      </c>
      <c r="F158" s="245">
        <v>0</v>
      </c>
      <c r="G158" s="437">
        <v>0</v>
      </c>
      <c r="H158" s="406">
        <f t="shared" si="24"/>
        <v>0</v>
      </c>
      <c r="I158" s="53"/>
      <c r="J158" s="59"/>
      <c r="K158" s="59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70">
        <f t="shared" si="23"/>
        <v>0</v>
      </c>
      <c r="AO158" s="249">
        <f t="shared" si="12"/>
        <v>0</v>
      </c>
      <c r="AP158" s="250" t="e">
        <f t="shared" si="25"/>
        <v>#DIV/0!</v>
      </c>
      <c r="AQ158" s="59"/>
    </row>
    <row r="159" spans="1:43" ht="13.5" thickBot="1">
      <c r="A159" s="377"/>
      <c r="B159" s="591"/>
      <c r="C159" s="432"/>
      <c r="D159" s="59" t="s">
        <v>231</v>
      </c>
      <c r="E159" s="245">
        <v>0</v>
      </c>
      <c r="F159" s="245">
        <v>0</v>
      </c>
      <c r="G159" s="437">
        <v>0</v>
      </c>
      <c r="H159" s="406">
        <f t="shared" si="24"/>
        <v>0</v>
      </c>
      <c r="I159" s="53"/>
      <c r="J159" s="59"/>
      <c r="K159" s="59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70">
        <f t="shared" si="23"/>
        <v>0</v>
      </c>
      <c r="AO159" s="249">
        <f t="shared" si="12"/>
        <v>0</v>
      </c>
      <c r="AP159" s="250" t="e">
        <f t="shared" si="25"/>
        <v>#DIV/0!</v>
      </c>
      <c r="AQ159" s="59"/>
    </row>
    <row r="160" spans="1:43" ht="13.5" thickBot="1">
      <c r="A160" s="377"/>
      <c r="B160" s="591"/>
      <c r="C160" s="432"/>
      <c r="D160" s="59" t="s">
        <v>232</v>
      </c>
      <c r="E160" s="245">
        <v>0</v>
      </c>
      <c r="F160" s="245">
        <v>0</v>
      </c>
      <c r="G160" s="437">
        <v>0</v>
      </c>
      <c r="H160" s="406">
        <f t="shared" si="24"/>
        <v>0</v>
      </c>
      <c r="I160" s="53"/>
      <c r="J160" s="59"/>
      <c r="K160" s="59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70">
        <f t="shared" si="23"/>
        <v>0</v>
      </c>
      <c r="AO160" s="249">
        <f t="shared" si="12"/>
        <v>0</v>
      </c>
      <c r="AP160" s="250" t="e">
        <f t="shared" si="25"/>
        <v>#DIV/0!</v>
      </c>
      <c r="AQ160" s="59"/>
    </row>
    <row r="161" spans="1:43" ht="13.5" thickBot="1">
      <c r="A161" s="377"/>
      <c r="B161" s="592"/>
      <c r="C161" s="427"/>
      <c r="D161" s="23" t="s">
        <v>233</v>
      </c>
      <c r="E161" s="251">
        <v>0</v>
      </c>
      <c r="F161" s="251">
        <v>0</v>
      </c>
      <c r="G161" s="69">
        <v>0</v>
      </c>
      <c r="H161" s="407">
        <f t="shared" si="24"/>
        <v>0</v>
      </c>
      <c r="I161" s="8"/>
      <c r="J161" s="23"/>
      <c r="K161" s="2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65">
        <f t="shared" si="23"/>
        <v>0</v>
      </c>
      <c r="AO161" s="255">
        <f t="shared" si="12"/>
        <v>0</v>
      </c>
      <c r="AP161" s="256" t="e">
        <f t="shared" si="25"/>
        <v>#DIV/0!</v>
      </c>
      <c r="AQ161" s="23"/>
    </row>
    <row r="162" spans="1:43" ht="15.75" customHeight="1" thickBot="1">
      <c r="A162" s="377"/>
      <c r="B162" s="590" t="s">
        <v>61</v>
      </c>
      <c r="C162" s="429" t="s">
        <v>236</v>
      </c>
      <c r="D162" s="77" t="s">
        <v>237</v>
      </c>
      <c r="E162" s="257">
        <v>0</v>
      </c>
      <c r="F162" s="257">
        <v>0</v>
      </c>
      <c r="G162" s="438">
        <v>0</v>
      </c>
      <c r="H162" s="439">
        <f t="shared" si="24"/>
        <v>0</v>
      </c>
      <c r="I162" s="4"/>
      <c r="J162" s="77"/>
      <c r="K162" s="77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66">
        <f t="shared" si="23"/>
        <v>0</v>
      </c>
      <c r="AO162" s="242">
        <f t="shared" si="12"/>
        <v>0</v>
      </c>
      <c r="AP162" s="262" t="e">
        <f t="shared" si="25"/>
        <v>#DIV/0!</v>
      </c>
      <c r="AQ162" s="77"/>
    </row>
    <row r="163" spans="1:43" ht="13.5" thickBot="1">
      <c r="A163" s="377"/>
      <c r="B163" s="592"/>
      <c r="C163" s="427"/>
      <c r="D163" s="23" t="s">
        <v>238</v>
      </c>
      <c r="E163" s="251">
        <v>0</v>
      </c>
      <c r="F163" s="251">
        <v>0</v>
      </c>
      <c r="G163" s="69">
        <v>0</v>
      </c>
      <c r="H163" s="407">
        <f t="shared" si="24"/>
        <v>0</v>
      </c>
      <c r="I163" s="8"/>
      <c r="J163" s="23"/>
      <c r="K163" s="2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65">
        <f t="shared" si="23"/>
        <v>0</v>
      </c>
      <c r="AO163" s="255">
        <f t="shared" si="12"/>
        <v>0</v>
      </c>
      <c r="AP163" s="256" t="e">
        <f t="shared" si="25"/>
        <v>#DIV/0!</v>
      </c>
      <c r="AQ163" s="23"/>
    </row>
    <row r="164" spans="1:43" ht="24" customHeight="1" thickBot="1">
      <c r="A164" s="574" t="s">
        <v>123</v>
      </c>
      <c r="B164" s="575"/>
      <c r="C164" s="575"/>
      <c r="D164" s="576"/>
      <c r="E164" s="368">
        <f>SUM(E93:E114)</f>
        <v>0</v>
      </c>
      <c r="F164" s="369">
        <f t="shared" ref="F164" si="26">SUM(F93:F113)</f>
        <v>0</v>
      </c>
      <c r="G164" s="369">
        <f>SUM(G93:G163)</f>
        <v>0</v>
      </c>
      <c r="H164" s="369">
        <f>SUM(H93:H163)</f>
        <v>0</v>
      </c>
      <c r="I164" s="369">
        <f t="shared" ref="I164:AO164" si="27">SUM(I93:I163)</f>
        <v>0</v>
      </c>
      <c r="J164" s="369">
        <f t="shared" si="27"/>
        <v>0</v>
      </c>
      <c r="K164" s="369">
        <f t="shared" si="27"/>
        <v>0</v>
      </c>
      <c r="L164" s="369">
        <f t="shared" si="27"/>
        <v>0</v>
      </c>
      <c r="M164" s="369">
        <f t="shared" si="27"/>
        <v>0</v>
      </c>
      <c r="N164" s="369">
        <f t="shared" si="27"/>
        <v>0</v>
      </c>
      <c r="O164" s="369">
        <f t="shared" si="27"/>
        <v>0</v>
      </c>
      <c r="P164" s="369">
        <f t="shared" si="27"/>
        <v>0</v>
      </c>
      <c r="Q164" s="369">
        <f t="shared" si="27"/>
        <v>0</v>
      </c>
      <c r="R164" s="369">
        <f t="shared" si="27"/>
        <v>0</v>
      </c>
      <c r="S164" s="369">
        <f t="shared" si="27"/>
        <v>0</v>
      </c>
      <c r="T164" s="369">
        <f t="shared" si="27"/>
        <v>0</v>
      </c>
      <c r="U164" s="369">
        <f t="shared" si="27"/>
        <v>0</v>
      </c>
      <c r="V164" s="369">
        <f t="shared" si="27"/>
        <v>0</v>
      </c>
      <c r="W164" s="369">
        <f t="shared" si="27"/>
        <v>0</v>
      </c>
      <c r="X164" s="369">
        <f t="shared" si="27"/>
        <v>0</v>
      </c>
      <c r="Y164" s="369">
        <f t="shared" si="27"/>
        <v>0</v>
      </c>
      <c r="Z164" s="369">
        <f t="shared" si="27"/>
        <v>0</v>
      </c>
      <c r="AA164" s="369">
        <f t="shared" si="27"/>
        <v>0</v>
      </c>
      <c r="AB164" s="369">
        <f t="shared" si="27"/>
        <v>0</v>
      </c>
      <c r="AC164" s="369">
        <f t="shared" si="27"/>
        <v>0</v>
      </c>
      <c r="AD164" s="369">
        <f t="shared" si="27"/>
        <v>0</v>
      </c>
      <c r="AE164" s="369">
        <f t="shared" si="27"/>
        <v>0</v>
      </c>
      <c r="AF164" s="369">
        <f t="shared" si="27"/>
        <v>0</v>
      </c>
      <c r="AG164" s="369">
        <f t="shared" si="27"/>
        <v>0</v>
      </c>
      <c r="AH164" s="369">
        <f t="shared" si="27"/>
        <v>0</v>
      </c>
      <c r="AI164" s="369">
        <f t="shared" si="27"/>
        <v>0</v>
      </c>
      <c r="AJ164" s="369">
        <f t="shared" si="27"/>
        <v>0</v>
      </c>
      <c r="AK164" s="369">
        <f t="shared" si="27"/>
        <v>0</v>
      </c>
      <c r="AL164" s="369">
        <f t="shared" si="27"/>
        <v>0</v>
      </c>
      <c r="AM164" s="369">
        <f t="shared" si="27"/>
        <v>0</v>
      </c>
      <c r="AN164" s="369">
        <f t="shared" si="27"/>
        <v>0</v>
      </c>
      <c r="AO164" s="369">
        <f t="shared" si="27"/>
        <v>0</v>
      </c>
      <c r="AP164" s="295" t="e">
        <f>AN164/H164</f>
        <v>#DIV/0!</v>
      </c>
      <c r="AQ164" s="313"/>
    </row>
    <row r="165" spans="1:43">
      <c r="A165" s="571">
        <v>21</v>
      </c>
      <c r="B165" s="590" t="s">
        <v>119</v>
      </c>
      <c r="C165" s="426" t="s">
        <v>78</v>
      </c>
      <c r="D165" s="22" t="s">
        <v>75</v>
      </c>
      <c r="E165" s="270">
        <v>0</v>
      </c>
      <c r="F165" s="271">
        <v>0</v>
      </c>
      <c r="G165" s="271">
        <v>0</v>
      </c>
      <c r="H165" s="271">
        <f t="shared" ref="H165:H167" si="28">E165+F165+G165</f>
        <v>0</v>
      </c>
      <c r="I165" s="10"/>
      <c r="J165" s="22"/>
      <c r="K165" s="22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302"/>
      <c r="AN165" s="273">
        <f t="shared" si="11"/>
        <v>0</v>
      </c>
      <c r="AO165" s="261">
        <f t="shared" si="12"/>
        <v>0</v>
      </c>
      <c r="AP165" s="274" t="e">
        <f t="shared" ref="AP165:AP167" si="29">AN165/H165</f>
        <v>#DIV/0!</v>
      </c>
      <c r="AQ165" s="22"/>
    </row>
    <row r="166" spans="1:43" ht="13.5" thickBot="1">
      <c r="A166" s="573"/>
      <c r="B166" s="592"/>
      <c r="C166" s="427" t="s">
        <v>79</v>
      </c>
      <c r="D166" s="23" t="s">
        <v>75</v>
      </c>
      <c r="E166" s="251">
        <v>0</v>
      </c>
      <c r="F166" s="252">
        <v>0</v>
      </c>
      <c r="G166" s="252">
        <v>0</v>
      </c>
      <c r="H166" s="252">
        <f t="shared" si="28"/>
        <v>0</v>
      </c>
      <c r="I166" s="8"/>
      <c r="J166" s="23"/>
      <c r="K166" s="2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303"/>
      <c r="AN166" s="254">
        <f t="shared" si="11"/>
        <v>0</v>
      </c>
      <c r="AO166" s="255">
        <f t="shared" ref="AO166:AO167" si="30">AN166-H166</f>
        <v>0</v>
      </c>
      <c r="AP166" s="256" t="e">
        <f t="shared" si="29"/>
        <v>#DIV/0!</v>
      </c>
      <c r="AQ166" s="23"/>
    </row>
    <row r="167" spans="1:43" ht="15.75" thickBot="1">
      <c r="A167" s="377"/>
      <c r="B167" s="384" t="s">
        <v>199</v>
      </c>
      <c r="C167" s="430" t="s">
        <v>200</v>
      </c>
      <c r="D167" s="82" t="s">
        <v>201</v>
      </c>
      <c r="E167" s="251">
        <v>0</v>
      </c>
      <c r="F167" s="251">
        <v>0</v>
      </c>
      <c r="G167" s="276">
        <v>0</v>
      </c>
      <c r="H167" s="276">
        <f t="shared" si="28"/>
        <v>0</v>
      </c>
      <c r="I167" s="71"/>
      <c r="J167" s="378"/>
      <c r="K167" s="378"/>
      <c r="L167" s="379"/>
      <c r="M167" s="379"/>
      <c r="N167" s="379"/>
      <c r="O167" s="379"/>
      <c r="P167" s="379"/>
      <c r="Q167" s="379"/>
      <c r="R167" s="379"/>
      <c r="S167" s="379"/>
      <c r="T167" s="379"/>
      <c r="U167" s="379"/>
      <c r="V167" s="379"/>
      <c r="W167" s="379"/>
      <c r="X167" s="379"/>
      <c r="Y167" s="379"/>
      <c r="Z167" s="379"/>
      <c r="AA167" s="379"/>
      <c r="AB167" s="379"/>
      <c r="AC167" s="379"/>
      <c r="AD167" s="379"/>
      <c r="AE167" s="379"/>
      <c r="AF167" s="379"/>
      <c r="AG167" s="379"/>
      <c r="AH167" s="379"/>
      <c r="AI167" s="379"/>
      <c r="AJ167" s="379"/>
      <c r="AK167" s="379"/>
      <c r="AL167" s="379"/>
      <c r="AM167" s="380"/>
      <c r="AN167" s="278">
        <f t="shared" si="11"/>
        <v>0</v>
      </c>
      <c r="AO167" s="381">
        <f t="shared" si="30"/>
        <v>0</v>
      </c>
      <c r="AP167" s="326" t="e">
        <f t="shared" si="29"/>
        <v>#DIV/0!</v>
      </c>
      <c r="AQ167" s="154"/>
    </row>
    <row r="168" spans="1:43" ht="21.75" customHeight="1" thickBot="1">
      <c r="A168" s="568" t="s">
        <v>203</v>
      </c>
      <c r="B168" s="569"/>
      <c r="C168" s="569"/>
      <c r="D168" s="570"/>
      <c r="E168" s="310">
        <f>SUM(E165:E167)</f>
        <v>0</v>
      </c>
      <c r="F168" s="311">
        <f t="shared" ref="F168:AO168" si="31">SUM(F165:F167)</f>
        <v>0</v>
      </c>
      <c r="G168" s="311">
        <f t="shared" si="31"/>
        <v>0</v>
      </c>
      <c r="H168" s="311">
        <f t="shared" si="31"/>
        <v>0</v>
      </c>
      <c r="I168" s="212">
        <f t="shared" si="31"/>
        <v>0</v>
      </c>
      <c r="J168" s="212">
        <f t="shared" si="31"/>
        <v>0</v>
      </c>
      <c r="K168" s="212">
        <f t="shared" si="31"/>
        <v>0</v>
      </c>
      <c r="L168" s="212">
        <f t="shared" si="31"/>
        <v>0</v>
      </c>
      <c r="M168" s="212">
        <f t="shared" si="31"/>
        <v>0</v>
      </c>
      <c r="N168" s="212">
        <f t="shared" si="31"/>
        <v>0</v>
      </c>
      <c r="O168" s="212">
        <f t="shared" si="31"/>
        <v>0</v>
      </c>
      <c r="P168" s="212">
        <f t="shared" si="31"/>
        <v>0</v>
      </c>
      <c r="Q168" s="212">
        <f t="shared" si="31"/>
        <v>0</v>
      </c>
      <c r="R168" s="212">
        <f t="shared" si="31"/>
        <v>0</v>
      </c>
      <c r="S168" s="212">
        <f t="shared" si="31"/>
        <v>0</v>
      </c>
      <c r="T168" s="212">
        <f t="shared" si="31"/>
        <v>0</v>
      </c>
      <c r="U168" s="212">
        <f t="shared" si="31"/>
        <v>0</v>
      </c>
      <c r="V168" s="212">
        <f t="shared" si="31"/>
        <v>0</v>
      </c>
      <c r="W168" s="212">
        <f t="shared" si="31"/>
        <v>0</v>
      </c>
      <c r="X168" s="212">
        <f t="shared" si="31"/>
        <v>0</v>
      </c>
      <c r="Y168" s="212">
        <f t="shared" si="31"/>
        <v>0</v>
      </c>
      <c r="Z168" s="212">
        <f t="shared" si="31"/>
        <v>0</v>
      </c>
      <c r="AA168" s="212">
        <f t="shared" si="31"/>
        <v>0</v>
      </c>
      <c r="AB168" s="212">
        <f t="shared" si="31"/>
        <v>0</v>
      </c>
      <c r="AC168" s="212">
        <f t="shared" si="31"/>
        <v>0</v>
      </c>
      <c r="AD168" s="212">
        <f t="shared" si="31"/>
        <v>0</v>
      </c>
      <c r="AE168" s="212">
        <f t="shared" si="31"/>
        <v>0</v>
      </c>
      <c r="AF168" s="212">
        <f t="shared" si="31"/>
        <v>0</v>
      </c>
      <c r="AG168" s="212">
        <f t="shared" si="31"/>
        <v>0</v>
      </c>
      <c r="AH168" s="212">
        <f t="shared" si="31"/>
        <v>0</v>
      </c>
      <c r="AI168" s="212">
        <f t="shared" si="31"/>
        <v>0</v>
      </c>
      <c r="AJ168" s="212">
        <f t="shared" si="31"/>
        <v>0</v>
      </c>
      <c r="AK168" s="212">
        <f t="shared" si="31"/>
        <v>0</v>
      </c>
      <c r="AL168" s="212">
        <f t="shared" si="31"/>
        <v>0</v>
      </c>
      <c r="AM168" s="319">
        <f t="shared" si="31"/>
        <v>0</v>
      </c>
      <c r="AN168" s="281">
        <f t="shared" si="31"/>
        <v>0</v>
      </c>
      <c r="AO168" s="280">
        <f t="shared" si="31"/>
        <v>0</v>
      </c>
      <c r="AP168" s="382" t="e">
        <f>AN168/H168</f>
        <v>#DIV/0!</v>
      </c>
      <c r="AQ168" s="383"/>
    </row>
    <row r="169" spans="1:43" ht="13.5" hidden="1" thickBot="1">
      <c r="A169" s="566">
        <v>22</v>
      </c>
      <c r="B169" s="591" t="s">
        <v>72</v>
      </c>
      <c r="C169" s="577" t="s">
        <v>54</v>
      </c>
      <c r="D169" s="4" t="s">
        <v>56</v>
      </c>
      <c r="E169" s="257"/>
      <c r="F169" s="258"/>
      <c r="G169" s="258"/>
      <c r="H169" s="258">
        <f t="shared" ref="H169:H177" si="32">E169+F169+G169</f>
        <v>0</v>
      </c>
      <c r="I169" s="4"/>
      <c r="J169" s="77"/>
      <c r="K169" s="77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314"/>
      <c r="AN169" s="320">
        <f t="shared" si="11"/>
        <v>0</v>
      </c>
      <c r="AO169" s="242">
        <f t="shared" ref="AO169:AO177" si="33">AN169-H169</f>
        <v>0</v>
      </c>
      <c r="AP169" s="274" t="e">
        <f t="shared" ref="AP169:AP177" si="34">AN169/H169</f>
        <v>#DIV/0!</v>
      </c>
      <c r="AQ169" s="22"/>
    </row>
    <row r="170" spans="1:43" ht="13.5" hidden="1" thickBot="1">
      <c r="A170" s="577"/>
      <c r="B170" s="591"/>
      <c r="C170" s="578"/>
      <c r="D170" s="53" t="s">
        <v>21</v>
      </c>
      <c r="E170" s="245"/>
      <c r="F170" s="246"/>
      <c r="G170" s="246"/>
      <c r="H170" s="246">
        <f t="shared" si="32"/>
        <v>0</v>
      </c>
      <c r="I170" s="53"/>
      <c r="J170" s="59"/>
      <c r="K170" s="59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84"/>
      <c r="AN170" s="318">
        <f t="shared" si="11"/>
        <v>0</v>
      </c>
      <c r="AO170" s="249">
        <f t="shared" si="33"/>
        <v>0</v>
      </c>
      <c r="AP170" s="250" t="e">
        <f t="shared" si="34"/>
        <v>#DIV/0!</v>
      </c>
      <c r="AQ170" s="59"/>
    </row>
    <row r="171" spans="1:43" ht="13.5" hidden="1" thickBot="1">
      <c r="A171" s="589">
        <v>23</v>
      </c>
      <c r="B171" s="591"/>
      <c r="C171" s="578" t="s">
        <v>55</v>
      </c>
      <c r="D171" s="53" t="s">
        <v>57</v>
      </c>
      <c r="E171" s="245"/>
      <c r="F171" s="246"/>
      <c r="G171" s="246"/>
      <c r="H171" s="246">
        <f t="shared" si="32"/>
        <v>0</v>
      </c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84"/>
      <c r="AN171" s="318">
        <f t="shared" si="11"/>
        <v>0</v>
      </c>
      <c r="AO171" s="249">
        <f t="shared" si="33"/>
        <v>0</v>
      </c>
      <c r="AP171" s="250" t="e">
        <f t="shared" si="34"/>
        <v>#DIV/0!</v>
      </c>
      <c r="AQ171" s="59"/>
    </row>
    <row r="172" spans="1:43" ht="13.5" hidden="1" thickBot="1">
      <c r="A172" s="566"/>
      <c r="B172" s="591"/>
      <c r="C172" s="578"/>
      <c r="D172" s="53" t="s">
        <v>58</v>
      </c>
      <c r="E172" s="245"/>
      <c r="F172" s="246"/>
      <c r="G172" s="246"/>
      <c r="H172" s="246">
        <f t="shared" si="32"/>
        <v>0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84"/>
      <c r="AN172" s="318">
        <f t="shared" si="11"/>
        <v>0</v>
      </c>
      <c r="AO172" s="249">
        <f t="shared" si="33"/>
        <v>0</v>
      </c>
      <c r="AP172" s="250" t="e">
        <f t="shared" si="34"/>
        <v>#DIV/0!</v>
      </c>
      <c r="AQ172" s="59"/>
    </row>
    <row r="173" spans="1:43" ht="13.5" hidden="1" thickBot="1">
      <c r="A173" s="566"/>
      <c r="B173" s="591"/>
      <c r="C173" s="578"/>
      <c r="D173" s="53" t="s">
        <v>59</v>
      </c>
      <c r="E173" s="245"/>
      <c r="F173" s="246"/>
      <c r="G173" s="246"/>
      <c r="H173" s="246">
        <f t="shared" si="32"/>
        <v>0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84"/>
      <c r="AN173" s="318">
        <f t="shared" si="11"/>
        <v>0</v>
      </c>
      <c r="AO173" s="249">
        <f t="shared" si="33"/>
        <v>0</v>
      </c>
      <c r="AP173" s="250" t="e">
        <f t="shared" si="34"/>
        <v>#DIV/0!</v>
      </c>
      <c r="AQ173" s="59"/>
    </row>
    <row r="174" spans="1:43" ht="13.5" hidden="1" thickBot="1">
      <c r="A174" s="565"/>
      <c r="B174" s="591"/>
      <c r="C174" s="573"/>
      <c r="D174" s="8" t="s">
        <v>60</v>
      </c>
      <c r="E174" s="251"/>
      <c r="F174" s="252"/>
      <c r="G174" s="252"/>
      <c r="H174" s="252">
        <f t="shared" si="32"/>
        <v>0</v>
      </c>
      <c r="I174" s="8"/>
      <c r="J174" s="23"/>
      <c r="K174" s="2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303"/>
      <c r="AN174" s="254">
        <f t="shared" si="11"/>
        <v>0</v>
      </c>
      <c r="AO174" s="255">
        <f t="shared" si="33"/>
        <v>0</v>
      </c>
      <c r="AP174" s="256" t="e">
        <f t="shared" si="34"/>
        <v>#DIV/0!</v>
      </c>
      <c r="AQ174" s="23"/>
    </row>
    <row r="175" spans="1:43" ht="13.5" hidden="1" thickBot="1">
      <c r="A175" s="567">
        <v>24</v>
      </c>
      <c r="B175" s="591"/>
      <c r="C175" s="577" t="s">
        <v>66</v>
      </c>
      <c r="D175" s="4" t="s">
        <v>56</v>
      </c>
      <c r="E175" s="245"/>
      <c r="F175" s="246"/>
      <c r="G175" s="246"/>
      <c r="H175" s="246">
        <f t="shared" si="32"/>
        <v>0</v>
      </c>
      <c r="I175" s="53"/>
      <c r="J175" s="59"/>
      <c r="K175" s="59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84"/>
      <c r="AN175" s="320">
        <f t="shared" si="11"/>
        <v>0</v>
      </c>
      <c r="AO175" s="261">
        <f t="shared" si="33"/>
        <v>0</v>
      </c>
      <c r="AP175" s="274" t="e">
        <f t="shared" si="34"/>
        <v>#DIV/0!</v>
      </c>
      <c r="AQ175" s="22"/>
    </row>
    <row r="176" spans="1:43" ht="13.5" hidden="1" thickBot="1">
      <c r="A176" s="565"/>
      <c r="B176" s="591"/>
      <c r="C176" s="573"/>
      <c r="D176" s="8" t="s">
        <v>21</v>
      </c>
      <c r="E176" s="251"/>
      <c r="F176" s="252"/>
      <c r="G176" s="252"/>
      <c r="H176" s="252">
        <f t="shared" si="32"/>
        <v>0</v>
      </c>
      <c r="I176" s="8"/>
      <c r="J176" s="23"/>
      <c r="K176" s="2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303"/>
      <c r="AN176" s="254">
        <f t="shared" si="11"/>
        <v>0</v>
      </c>
      <c r="AO176" s="255">
        <f t="shared" si="33"/>
        <v>0</v>
      </c>
      <c r="AP176" s="256" t="e">
        <f t="shared" si="34"/>
        <v>#DIV/0!</v>
      </c>
      <c r="AQ176" s="23"/>
    </row>
    <row r="177" spans="1:43" ht="13.5" hidden="1" thickBot="1">
      <c r="A177" s="430">
        <v>25</v>
      </c>
      <c r="B177" s="592"/>
      <c r="C177" s="430" t="s">
        <v>67</v>
      </c>
      <c r="D177" s="81" t="s">
        <v>57</v>
      </c>
      <c r="E177" s="321"/>
      <c r="F177" s="322"/>
      <c r="G177" s="322"/>
      <c r="H177" s="322">
        <f t="shared" si="32"/>
        <v>0</v>
      </c>
      <c r="I177" s="81"/>
      <c r="J177" s="82"/>
      <c r="K177" s="82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323"/>
      <c r="AN177" s="324">
        <f t="shared" si="11"/>
        <v>0</v>
      </c>
      <c r="AO177" s="325">
        <f t="shared" si="33"/>
        <v>0</v>
      </c>
      <c r="AP177" s="326" t="e">
        <f t="shared" si="34"/>
        <v>#DIV/0!</v>
      </c>
      <c r="AQ177" s="154"/>
    </row>
    <row r="178" spans="1:43" s="96" customFormat="1" ht="18.75" hidden="1" customHeight="1" thickBot="1">
      <c r="A178" s="574" t="s">
        <v>125</v>
      </c>
      <c r="B178" s="575"/>
      <c r="C178" s="575"/>
      <c r="D178" s="576"/>
      <c r="E178" s="327">
        <f>SUM(E169:E177)</f>
        <v>0</v>
      </c>
      <c r="F178" s="328">
        <f t="shared" ref="F178:AO178" si="35">SUM(F169:F177)</f>
        <v>0</v>
      </c>
      <c r="G178" s="328">
        <f t="shared" si="35"/>
        <v>0</v>
      </c>
      <c r="H178" s="328">
        <f t="shared" si="35"/>
        <v>0</v>
      </c>
      <c r="I178" s="103">
        <f t="shared" si="35"/>
        <v>0</v>
      </c>
      <c r="J178" s="103">
        <f t="shared" si="35"/>
        <v>0</v>
      </c>
      <c r="K178" s="103">
        <f t="shared" si="35"/>
        <v>0</v>
      </c>
      <c r="L178" s="103">
        <f t="shared" si="35"/>
        <v>0</v>
      </c>
      <c r="M178" s="103">
        <f t="shared" si="35"/>
        <v>0</v>
      </c>
      <c r="N178" s="103">
        <f t="shared" si="35"/>
        <v>0</v>
      </c>
      <c r="O178" s="103">
        <f t="shared" si="35"/>
        <v>0</v>
      </c>
      <c r="P178" s="103">
        <f t="shared" si="35"/>
        <v>0</v>
      </c>
      <c r="Q178" s="103">
        <f t="shared" si="35"/>
        <v>0</v>
      </c>
      <c r="R178" s="103">
        <f t="shared" si="35"/>
        <v>0</v>
      </c>
      <c r="S178" s="103">
        <f t="shared" si="35"/>
        <v>0</v>
      </c>
      <c r="T178" s="103">
        <f t="shared" si="35"/>
        <v>0</v>
      </c>
      <c r="U178" s="103">
        <f t="shared" si="35"/>
        <v>0</v>
      </c>
      <c r="V178" s="103">
        <f t="shared" si="35"/>
        <v>0</v>
      </c>
      <c r="W178" s="103">
        <f t="shared" si="35"/>
        <v>0</v>
      </c>
      <c r="X178" s="103">
        <f t="shared" si="35"/>
        <v>0</v>
      </c>
      <c r="Y178" s="103">
        <f t="shared" si="35"/>
        <v>0</v>
      </c>
      <c r="Z178" s="103">
        <f t="shared" si="35"/>
        <v>0</v>
      </c>
      <c r="AA178" s="103">
        <f t="shared" si="35"/>
        <v>0</v>
      </c>
      <c r="AB178" s="103">
        <f t="shared" si="35"/>
        <v>0</v>
      </c>
      <c r="AC178" s="103">
        <f t="shared" si="35"/>
        <v>0</v>
      </c>
      <c r="AD178" s="103">
        <f t="shared" si="35"/>
        <v>0</v>
      </c>
      <c r="AE178" s="103">
        <f t="shared" si="35"/>
        <v>0</v>
      </c>
      <c r="AF178" s="103">
        <f t="shared" si="35"/>
        <v>0</v>
      </c>
      <c r="AG178" s="103">
        <f t="shared" si="35"/>
        <v>0</v>
      </c>
      <c r="AH178" s="103">
        <f t="shared" si="35"/>
        <v>0</v>
      </c>
      <c r="AI178" s="103">
        <f t="shared" si="35"/>
        <v>0</v>
      </c>
      <c r="AJ178" s="103">
        <f t="shared" si="35"/>
        <v>0</v>
      </c>
      <c r="AK178" s="103">
        <f t="shared" si="35"/>
        <v>0</v>
      </c>
      <c r="AL178" s="103">
        <f t="shared" si="35"/>
        <v>0</v>
      </c>
      <c r="AM178" s="329">
        <f t="shared" si="35"/>
        <v>0</v>
      </c>
      <c r="AN178" s="330">
        <f t="shared" si="35"/>
        <v>0</v>
      </c>
      <c r="AO178" s="280">
        <f t="shared" si="35"/>
        <v>0</v>
      </c>
      <c r="AP178" s="331" t="e">
        <f>AN178/H178</f>
        <v>#DIV/0!</v>
      </c>
      <c r="AQ178" s="332"/>
    </row>
    <row r="179" spans="1:43" ht="15.75" hidden="1" thickBot="1">
      <c r="A179" s="426">
        <v>11</v>
      </c>
      <c r="B179" s="433"/>
      <c r="C179" s="584" t="s">
        <v>36</v>
      </c>
      <c r="D179" s="10" t="s">
        <v>83</v>
      </c>
      <c r="E179" s="333"/>
      <c r="F179" s="334"/>
      <c r="G179" s="334"/>
      <c r="H179" s="334">
        <f t="shared" ref="H179:H190" si="36">E179+F179+G179</f>
        <v>0</v>
      </c>
      <c r="I179" s="105"/>
      <c r="J179" s="106"/>
      <c r="K179" s="106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335"/>
      <c r="AN179" s="336">
        <f t="shared" si="11"/>
        <v>0</v>
      </c>
      <c r="AO179" s="337">
        <f t="shared" ref="AO179:AO190" si="37">AN179-H179</f>
        <v>0</v>
      </c>
      <c r="AP179" s="274"/>
      <c r="AQ179" s="22"/>
    </row>
    <row r="180" spans="1:43" ht="15.75" hidden="1" thickBot="1">
      <c r="A180" s="432">
        <v>12</v>
      </c>
      <c r="B180" s="434"/>
      <c r="C180" s="583"/>
      <c r="D180" s="53" t="s">
        <v>84</v>
      </c>
      <c r="E180" s="338"/>
      <c r="F180" s="339"/>
      <c r="G180" s="339"/>
      <c r="H180" s="339">
        <f t="shared" si="36"/>
        <v>0</v>
      </c>
      <c r="I180" s="52"/>
      <c r="J180" s="340"/>
      <c r="K180" s="340"/>
      <c r="L180" s="341"/>
      <c r="M180" s="341"/>
      <c r="N180" s="341"/>
      <c r="O180" s="341"/>
      <c r="P180" s="341"/>
      <c r="Q180" s="341"/>
      <c r="R180" s="341"/>
      <c r="S180" s="341"/>
      <c r="T180" s="341"/>
      <c r="U180" s="341"/>
      <c r="V180" s="341"/>
      <c r="W180" s="341"/>
      <c r="X180" s="341"/>
      <c r="Y180" s="341"/>
      <c r="Z180" s="341"/>
      <c r="AA180" s="341"/>
      <c r="AB180" s="341"/>
      <c r="AC180" s="341"/>
      <c r="AD180" s="341"/>
      <c r="AE180" s="341"/>
      <c r="AF180" s="341"/>
      <c r="AG180" s="341"/>
      <c r="AH180" s="341"/>
      <c r="AI180" s="341"/>
      <c r="AJ180" s="341"/>
      <c r="AK180" s="341"/>
      <c r="AL180" s="341"/>
      <c r="AM180" s="342"/>
      <c r="AN180" s="343">
        <f t="shared" si="11"/>
        <v>0</v>
      </c>
      <c r="AO180" s="344">
        <f t="shared" si="37"/>
        <v>0</v>
      </c>
      <c r="AP180" s="250"/>
      <c r="AQ180" s="59"/>
    </row>
    <row r="181" spans="1:43" ht="15.75" hidden="1" thickBot="1">
      <c r="A181" s="432">
        <v>13</v>
      </c>
      <c r="B181" s="434"/>
      <c r="C181" s="583"/>
      <c r="D181" s="53" t="s">
        <v>85</v>
      </c>
      <c r="E181" s="338"/>
      <c r="F181" s="339"/>
      <c r="G181" s="339"/>
      <c r="H181" s="339">
        <f t="shared" si="36"/>
        <v>0</v>
      </c>
      <c r="I181" s="52"/>
      <c r="J181" s="340"/>
      <c r="K181" s="340"/>
      <c r="L181" s="341"/>
      <c r="M181" s="341"/>
      <c r="N181" s="341"/>
      <c r="O181" s="341"/>
      <c r="P181" s="341"/>
      <c r="Q181" s="341"/>
      <c r="R181" s="341"/>
      <c r="S181" s="341"/>
      <c r="T181" s="341"/>
      <c r="U181" s="341"/>
      <c r="V181" s="341"/>
      <c r="W181" s="341"/>
      <c r="X181" s="341"/>
      <c r="Y181" s="341"/>
      <c r="Z181" s="341"/>
      <c r="AA181" s="341"/>
      <c r="AB181" s="341"/>
      <c r="AC181" s="341"/>
      <c r="AD181" s="341"/>
      <c r="AE181" s="341"/>
      <c r="AF181" s="341"/>
      <c r="AG181" s="341"/>
      <c r="AH181" s="341"/>
      <c r="AI181" s="341"/>
      <c r="AJ181" s="341"/>
      <c r="AK181" s="341"/>
      <c r="AL181" s="341"/>
      <c r="AM181" s="342"/>
      <c r="AN181" s="343">
        <f t="shared" si="11"/>
        <v>0</v>
      </c>
      <c r="AO181" s="344">
        <f t="shared" si="37"/>
        <v>0</v>
      </c>
      <c r="AP181" s="250"/>
      <c r="AQ181" s="59"/>
    </row>
    <row r="182" spans="1:43" ht="15.75" hidden="1" thickBot="1">
      <c r="A182" s="432">
        <v>14</v>
      </c>
      <c r="B182" s="434"/>
      <c r="C182" s="583"/>
      <c r="D182" s="53" t="s">
        <v>86</v>
      </c>
      <c r="E182" s="338"/>
      <c r="F182" s="339"/>
      <c r="G182" s="339"/>
      <c r="H182" s="339">
        <f t="shared" si="36"/>
        <v>0</v>
      </c>
      <c r="I182" s="52"/>
      <c r="J182" s="340"/>
      <c r="K182" s="340"/>
      <c r="L182" s="341"/>
      <c r="M182" s="341"/>
      <c r="N182" s="341"/>
      <c r="O182" s="341"/>
      <c r="P182" s="341"/>
      <c r="Q182" s="341"/>
      <c r="R182" s="341"/>
      <c r="S182" s="341"/>
      <c r="T182" s="341"/>
      <c r="U182" s="341"/>
      <c r="V182" s="341"/>
      <c r="W182" s="341"/>
      <c r="X182" s="341"/>
      <c r="Y182" s="341"/>
      <c r="Z182" s="341"/>
      <c r="AA182" s="341"/>
      <c r="AB182" s="341"/>
      <c r="AC182" s="341"/>
      <c r="AD182" s="341"/>
      <c r="AE182" s="341"/>
      <c r="AF182" s="341"/>
      <c r="AG182" s="341"/>
      <c r="AH182" s="341"/>
      <c r="AI182" s="341"/>
      <c r="AJ182" s="341"/>
      <c r="AK182" s="341"/>
      <c r="AL182" s="341"/>
      <c r="AM182" s="342"/>
      <c r="AN182" s="343">
        <f t="shared" si="11"/>
        <v>0</v>
      </c>
      <c r="AO182" s="344">
        <f t="shared" si="37"/>
        <v>0</v>
      </c>
      <c r="AP182" s="250"/>
      <c r="AQ182" s="59"/>
    </row>
    <row r="183" spans="1:43" ht="15.75" hidden="1" thickBot="1">
      <c r="A183" s="431">
        <v>15</v>
      </c>
      <c r="B183" s="434"/>
      <c r="C183" s="583"/>
      <c r="D183" s="61" t="s">
        <v>87</v>
      </c>
      <c r="E183" s="345"/>
      <c r="F183" s="346"/>
      <c r="G183" s="346"/>
      <c r="H183" s="346">
        <f t="shared" si="36"/>
        <v>0</v>
      </c>
      <c r="I183" s="347"/>
      <c r="J183" s="348"/>
      <c r="K183" s="348"/>
      <c r="L183" s="349"/>
      <c r="M183" s="349"/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50"/>
      <c r="AN183" s="343">
        <f t="shared" si="11"/>
        <v>0</v>
      </c>
      <c r="AO183" s="344">
        <f t="shared" si="37"/>
        <v>0</v>
      </c>
      <c r="AP183" s="250"/>
      <c r="AQ183" s="59"/>
    </row>
    <row r="184" spans="1:43" ht="15.75" hidden="1" thickBot="1">
      <c r="A184" s="432">
        <v>16</v>
      </c>
      <c r="B184" s="434"/>
      <c r="C184" s="583"/>
      <c r="D184" s="53" t="s">
        <v>88</v>
      </c>
      <c r="E184" s="338"/>
      <c r="F184" s="339"/>
      <c r="G184" s="339"/>
      <c r="H184" s="339">
        <f t="shared" si="36"/>
        <v>0</v>
      </c>
      <c r="I184" s="52"/>
      <c r="J184" s="340"/>
      <c r="K184" s="340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2"/>
      <c r="AN184" s="343">
        <f t="shared" si="11"/>
        <v>0</v>
      </c>
      <c r="AO184" s="344">
        <f t="shared" si="37"/>
        <v>0</v>
      </c>
      <c r="AP184" s="250"/>
      <c r="AQ184" s="59"/>
    </row>
    <row r="185" spans="1:43" ht="15.75" hidden="1" thickBot="1">
      <c r="A185" s="431">
        <v>17</v>
      </c>
      <c r="B185" s="434"/>
      <c r="C185" s="583"/>
      <c r="D185" s="53" t="s">
        <v>89</v>
      </c>
      <c r="E185" s="338"/>
      <c r="F185" s="339"/>
      <c r="G185" s="339"/>
      <c r="H185" s="339">
        <f t="shared" si="36"/>
        <v>0</v>
      </c>
      <c r="I185" s="52"/>
      <c r="J185" s="340"/>
      <c r="K185" s="340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2"/>
      <c r="AN185" s="343">
        <f t="shared" si="11"/>
        <v>0</v>
      </c>
      <c r="AO185" s="344">
        <f t="shared" si="37"/>
        <v>0</v>
      </c>
      <c r="AP185" s="250"/>
      <c r="AQ185" s="59"/>
    </row>
    <row r="186" spans="1:43" ht="15.75" hidden="1" thickBot="1">
      <c r="A186" s="432">
        <v>18</v>
      </c>
      <c r="B186" s="434"/>
      <c r="C186" s="583"/>
      <c r="D186" s="53" t="s">
        <v>90</v>
      </c>
      <c r="E186" s="338"/>
      <c r="F186" s="339"/>
      <c r="G186" s="339"/>
      <c r="H186" s="339">
        <f t="shared" si="36"/>
        <v>0</v>
      </c>
      <c r="I186" s="52"/>
      <c r="J186" s="340"/>
      <c r="K186" s="340"/>
      <c r="L186" s="341"/>
      <c r="M186" s="341"/>
      <c r="N186" s="341"/>
      <c r="O186" s="341"/>
      <c r="P186" s="341"/>
      <c r="Q186" s="341"/>
      <c r="R186" s="341"/>
      <c r="S186" s="341"/>
      <c r="T186" s="341"/>
      <c r="U186" s="341"/>
      <c r="V186" s="341"/>
      <c r="W186" s="341"/>
      <c r="X186" s="341"/>
      <c r="Y186" s="341"/>
      <c r="Z186" s="341"/>
      <c r="AA186" s="341"/>
      <c r="AB186" s="341"/>
      <c r="AC186" s="341"/>
      <c r="AD186" s="341"/>
      <c r="AE186" s="341"/>
      <c r="AF186" s="341"/>
      <c r="AG186" s="341"/>
      <c r="AH186" s="341"/>
      <c r="AI186" s="341"/>
      <c r="AJ186" s="341"/>
      <c r="AK186" s="341"/>
      <c r="AL186" s="341"/>
      <c r="AM186" s="342"/>
      <c r="AN186" s="343">
        <f t="shared" si="11"/>
        <v>0</v>
      </c>
      <c r="AO186" s="344">
        <f t="shared" si="37"/>
        <v>0</v>
      </c>
      <c r="AP186" s="250"/>
      <c r="AQ186" s="59"/>
    </row>
    <row r="187" spans="1:43" ht="15.75" hidden="1" thickBot="1">
      <c r="A187" s="431">
        <v>19</v>
      </c>
      <c r="B187" s="434"/>
      <c r="C187" s="583"/>
      <c r="D187" s="53" t="s">
        <v>91</v>
      </c>
      <c r="E187" s="338"/>
      <c r="F187" s="339"/>
      <c r="G187" s="339"/>
      <c r="H187" s="339">
        <f t="shared" si="36"/>
        <v>0</v>
      </c>
      <c r="I187" s="52"/>
      <c r="J187" s="340"/>
      <c r="K187" s="340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342"/>
      <c r="AN187" s="343">
        <f t="shared" si="11"/>
        <v>0</v>
      </c>
      <c r="AO187" s="344">
        <f t="shared" si="37"/>
        <v>0</v>
      </c>
      <c r="AP187" s="250"/>
      <c r="AQ187" s="59"/>
    </row>
    <row r="188" spans="1:43" ht="15.75" hidden="1" thickBot="1">
      <c r="A188" s="432">
        <v>20</v>
      </c>
      <c r="B188" s="434"/>
      <c r="C188" s="583"/>
      <c r="D188" s="351" t="s">
        <v>92</v>
      </c>
      <c r="E188" s="338"/>
      <c r="F188" s="339"/>
      <c r="G188" s="339"/>
      <c r="H188" s="339">
        <f t="shared" si="36"/>
        <v>0</v>
      </c>
      <c r="I188" s="52"/>
      <c r="J188" s="340"/>
      <c r="K188" s="340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41"/>
      <c r="AE188" s="341"/>
      <c r="AF188" s="341"/>
      <c r="AG188" s="341"/>
      <c r="AH188" s="341"/>
      <c r="AI188" s="341"/>
      <c r="AJ188" s="341"/>
      <c r="AK188" s="341"/>
      <c r="AL188" s="341"/>
      <c r="AM188" s="342"/>
      <c r="AN188" s="343">
        <f t="shared" si="11"/>
        <v>0</v>
      </c>
      <c r="AO188" s="344">
        <f t="shared" si="37"/>
        <v>0</v>
      </c>
      <c r="AP188" s="250"/>
      <c r="AQ188" s="59"/>
    </row>
    <row r="189" spans="1:43" ht="15.75" hidden="1" thickBot="1">
      <c r="A189" s="431">
        <v>21</v>
      </c>
      <c r="B189" s="434"/>
      <c r="C189" s="583"/>
      <c r="D189" s="351" t="s">
        <v>93</v>
      </c>
      <c r="E189" s="338"/>
      <c r="F189" s="339"/>
      <c r="G189" s="339"/>
      <c r="H189" s="339">
        <f t="shared" si="36"/>
        <v>0</v>
      </c>
      <c r="I189" s="52"/>
      <c r="J189" s="340"/>
      <c r="K189" s="340"/>
      <c r="L189" s="341"/>
      <c r="M189" s="341"/>
      <c r="N189" s="341"/>
      <c r="O189" s="341"/>
      <c r="P189" s="341"/>
      <c r="Q189" s="341"/>
      <c r="R189" s="341"/>
      <c r="S189" s="341"/>
      <c r="T189" s="341"/>
      <c r="U189" s="341"/>
      <c r="V189" s="341"/>
      <c r="W189" s="341"/>
      <c r="X189" s="341"/>
      <c r="Y189" s="341"/>
      <c r="Z189" s="341"/>
      <c r="AA189" s="341"/>
      <c r="AB189" s="341"/>
      <c r="AC189" s="341"/>
      <c r="AD189" s="341"/>
      <c r="AE189" s="341"/>
      <c r="AF189" s="341"/>
      <c r="AG189" s="341"/>
      <c r="AH189" s="341"/>
      <c r="AI189" s="341"/>
      <c r="AJ189" s="341"/>
      <c r="AK189" s="341"/>
      <c r="AL189" s="341"/>
      <c r="AM189" s="342"/>
      <c r="AN189" s="343">
        <f t="shared" si="11"/>
        <v>0</v>
      </c>
      <c r="AO189" s="344">
        <f t="shared" si="37"/>
        <v>0</v>
      </c>
      <c r="AP189" s="250"/>
      <c r="AQ189" s="59"/>
    </row>
    <row r="190" spans="1:43" ht="15.75" hidden="1" thickBot="1">
      <c r="A190" s="432">
        <v>22</v>
      </c>
      <c r="B190" s="434"/>
      <c r="C190" s="583"/>
      <c r="D190" s="351" t="s">
        <v>94</v>
      </c>
      <c r="E190" s="338"/>
      <c r="F190" s="339"/>
      <c r="G190" s="339"/>
      <c r="H190" s="339">
        <f t="shared" si="36"/>
        <v>0</v>
      </c>
      <c r="I190" s="52"/>
      <c r="J190" s="340"/>
      <c r="K190" s="340"/>
      <c r="L190" s="341"/>
      <c r="M190" s="341"/>
      <c r="N190" s="341"/>
      <c r="O190" s="341"/>
      <c r="P190" s="341"/>
      <c r="Q190" s="341"/>
      <c r="R190" s="341"/>
      <c r="S190" s="341"/>
      <c r="T190" s="341"/>
      <c r="U190" s="341"/>
      <c r="V190" s="341"/>
      <c r="W190" s="341"/>
      <c r="X190" s="341"/>
      <c r="Y190" s="341"/>
      <c r="Z190" s="341"/>
      <c r="AA190" s="341"/>
      <c r="AB190" s="341"/>
      <c r="AC190" s="341"/>
      <c r="AD190" s="341"/>
      <c r="AE190" s="341"/>
      <c r="AF190" s="341"/>
      <c r="AG190" s="341"/>
      <c r="AH190" s="341"/>
      <c r="AI190" s="341"/>
      <c r="AJ190" s="341"/>
      <c r="AK190" s="341"/>
      <c r="AL190" s="341"/>
      <c r="AM190" s="342"/>
      <c r="AN190" s="343">
        <f t="shared" si="11"/>
        <v>0</v>
      </c>
      <c r="AO190" s="344">
        <f t="shared" si="37"/>
        <v>0</v>
      </c>
      <c r="AP190" s="250"/>
      <c r="AQ190" s="59"/>
    </row>
    <row r="191" spans="1:43" ht="17.25" hidden="1" customHeight="1" thickBot="1">
      <c r="A191" s="585" t="s">
        <v>39</v>
      </c>
      <c r="B191" s="586"/>
      <c r="C191" s="586"/>
      <c r="D191" s="587"/>
      <c r="E191" s="285">
        <f>SUM(E179:E190)</f>
        <v>0</v>
      </c>
      <c r="F191" s="285">
        <f t="shared" ref="F191:AO191" si="38">SUM(F179:F190)</f>
        <v>0</v>
      </c>
      <c r="G191" s="285">
        <f t="shared" si="38"/>
        <v>0</v>
      </c>
      <c r="H191" s="285">
        <f t="shared" si="38"/>
        <v>0</v>
      </c>
      <c r="I191" s="352">
        <f t="shared" si="38"/>
        <v>0</v>
      </c>
      <c r="J191" s="352">
        <f t="shared" si="38"/>
        <v>0</v>
      </c>
      <c r="K191" s="352">
        <f t="shared" si="38"/>
        <v>0</v>
      </c>
      <c r="L191" s="352">
        <f t="shared" si="38"/>
        <v>0</v>
      </c>
      <c r="M191" s="352">
        <f t="shared" si="38"/>
        <v>0</v>
      </c>
      <c r="N191" s="352">
        <f t="shared" si="38"/>
        <v>0</v>
      </c>
      <c r="O191" s="352">
        <f t="shared" si="38"/>
        <v>0</v>
      </c>
      <c r="P191" s="352">
        <f t="shared" si="38"/>
        <v>0</v>
      </c>
      <c r="Q191" s="352">
        <f t="shared" si="38"/>
        <v>0</v>
      </c>
      <c r="R191" s="352">
        <f t="shared" si="38"/>
        <v>0</v>
      </c>
      <c r="S191" s="352">
        <f t="shared" si="38"/>
        <v>0</v>
      </c>
      <c r="T191" s="352">
        <f t="shared" si="38"/>
        <v>0</v>
      </c>
      <c r="U191" s="352">
        <f t="shared" si="38"/>
        <v>0</v>
      </c>
      <c r="V191" s="352">
        <f t="shared" si="38"/>
        <v>0</v>
      </c>
      <c r="W191" s="352">
        <f t="shared" si="38"/>
        <v>0</v>
      </c>
      <c r="X191" s="352">
        <f t="shared" si="38"/>
        <v>0</v>
      </c>
      <c r="Y191" s="352">
        <f t="shared" si="38"/>
        <v>0</v>
      </c>
      <c r="Z191" s="352">
        <f t="shared" si="38"/>
        <v>0</v>
      </c>
      <c r="AA191" s="352">
        <f t="shared" si="38"/>
        <v>0</v>
      </c>
      <c r="AB191" s="352">
        <f t="shared" si="38"/>
        <v>0</v>
      </c>
      <c r="AC191" s="352">
        <f t="shared" si="38"/>
        <v>0</v>
      </c>
      <c r="AD191" s="352">
        <f t="shared" si="38"/>
        <v>0</v>
      </c>
      <c r="AE191" s="352">
        <f t="shared" si="38"/>
        <v>0</v>
      </c>
      <c r="AF191" s="352">
        <f t="shared" si="38"/>
        <v>0</v>
      </c>
      <c r="AG191" s="352">
        <f t="shared" si="38"/>
        <v>0</v>
      </c>
      <c r="AH191" s="352">
        <f t="shared" si="38"/>
        <v>0</v>
      </c>
      <c r="AI191" s="352">
        <f t="shared" si="38"/>
        <v>0</v>
      </c>
      <c r="AJ191" s="352">
        <f t="shared" si="38"/>
        <v>0</v>
      </c>
      <c r="AK191" s="352">
        <f t="shared" si="38"/>
        <v>0</v>
      </c>
      <c r="AL191" s="352">
        <f t="shared" si="38"/>
        <v>0</v>
      </c>
      <c r="AM191" s="353">
        <f t="shared" si="38"/>
        <v>0</v>
      </c>
      <c r="AN191" s="288">
        <f t="shared" si="38"/>
        <v>0</v>
      </c>
      <c r="AO191" s="354">
        <f t="shared" si="38"/>
        <v>0</v>
      </c>
      <c r="AP191" s="355"/>
      <c r="AQ191" s="356"/>
    </row>
    <row r="192" spans="1:43" s="38" customFormat="1" ht="21.75" customHeight="1" thickBot="1">
      <c r="A192" s="588" t="s">
        <v>0</v>
      </c>
      <c r="B192" s="588"/>
      <c r="C192" s="588"/>
      <c r="D192" s="588"/>
      <c r="E192" s="357">
        <f t="shared" ref="E192:AO192" si="39">E39+E47+E67+E88+E92+E164+E168+E178+E191</f>
        <v>5249</v>
      </c>
      <c r="F192" s="357">
        <f t="shared" si="39"/>
        <v>2889</v>
      </c>
      <c r="G192" s="357">
        <f t="shared" si="39"/>
        <v>0</v>
      </c>
      <c r="H192" s="357">
        <f t="shared" si="39"/>
        <v>8138</v>
      </c>
      <c r="I192" s="119">
        <f t="shared" si="39"/>
        <v>0</v>
      </c>
      <c r="J192" s="119">
        <f t="shared" si="39"/>
        <v>0</v>
      </c>
      <c r="K192" s="119">
        <f t="shared" si="39"/>
        <v>0</v>
      </c>
      <c r="L192" s="119">
        <f t="shared" si="39"/>
        <v>0</v>
      </c>
      <c r="M192" s="119">
        <f t="shared" si="39"/>
        <v>0</v>
      </c>
      <c r="N192" s="119">
        <f t="shared" si="39"/>
        <v>0</v>
      </c>
      <c r="O192" s="119">
        <f t="shared" si="39"/>
        <v>0</v>
      </c>
      <c r="P192" s="119">
        <f t="shared" si="39"/>
        <v>0</v>
      </c>
      <c r="Q192" s="119">
        <f t="shared" si="39"/>
        <v>0</v>
      </c>
      <c r="R192" s="119">
        <f t="shared" si="39"/>
        <v>260</v>
      </c>
      <c r="S192" s="119">
        <f t="shared" si="39"/>
        <v>60</v>
      </c>
      <c r="T192" s="119">
        <f t="shared" si="39"/>
        <v>700</v>
      </c>
      <c r="U192" s="119">
        <f t="shared" si="39"/>
        <v>40</v>
      </c>
      <c r="V192" s="119">
        <f t="shared" si="39"/>
        <v>90</v>
      </c>
      <c r="W192" s="119">
        <f t="shared" si="39"/>
        <v>0</v>
      </c>
      <c r="X192" s="119">
        <f t="shared" si="39"/>
        <v>0</v>
      </c>
      <c r="Y192" s="119">
        <f t="shared" si="39"/>
        <v>50</v>
      </c>
      <c r="Z192" s="119">
        <f t="shared" si="39"/>
        <v>40</v>
      </c>
      <c r="AA192" s="119">
        <f t="shared" si="39"/>
        <v>90</v>
      </c>
      <c r="AB192" s="119">
        <f t="shared" si="39"/>
        <v>680</v>
      </c>
      <c r="AC192" s="119">
        <f t="shared" si="39"/>
        <v>0</v>
      </c>
      <c r="AD192" s="119">
        <f t="shared" si="39"/>
        <v>0</v>
      </c>
      <c r="AE192" s="119">
        <f t="shared" si="39"/>
        <v>0</v>
      </c>
      <c r="AF192" s="119">
        <f t="shared" si="39"/>
        <v>336</v>
      </c>
      <c r="AG192" s="119">
        <f t="shared" si="39"/>
        <v>0</v>
      </c>
      <c r="AH192" s="119">
        <f t="shared" si="39"/>
        <v>1210</v>
      </c>
      <c r="AI192" s="119">
        <f t="shared" si="39"/>
        <v>0</v>
      </c>
      <c r="AJ192" s="119">
        <f t="shared" si="39"/>
        <v>522</v>
      </c>
      <c r="AK192" s="119">
        <f t="shared" si="39"/>
        <v>0</v>
      </c>
      <c r="AL192" s="119">
        <f t="shared" si="39"/>
        <v>0</v>
      </c>
      <c r="AM192" s="358">
        <f t="shared" si="39"/>
        <v>0</v>
      </c>
      <c r="AN192" s="359">
        <f t="shared" si="39"/>
        <v>4078</v>
      </c>
      <c r="AO192" s="357">
        <f t="shared" si="39"/>
        <v>-4060</v>
      </c>
      <c r="AP192" s="360">
        <f>AN192/H192</f>
        <v>0.5011059228311624</v>
      </c>
      <c r="AQ192" s="361"/>
    </row>
    <row r="193" spans="1:42">
      <c r="A193" s="120"/>
      <c r="B193" s="120"/>
      <c r="C193" s="120"/>
      <c r="D193" s="120"/>
      <c r="E193" s="120"/>
      <c r="F193" s="120"/>
      <c r="G193" s="120"/>
      <c r="H193" s="120"/>
      <c r="I193" s="120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</row>
    <row r="194" spans="1:42" ht="23.25" customHeight="1">
      <c r="C194" s="440" t="s">
        <v>241</v>
      </c>
      <c r="D194" s="441"/>
      <c r="E194" s="364">
        <f>E47+E67+E88+E164+E168</f>
        <v>1288</v>
      </c>
      <c r="F194" s="364">
        <f>F47+F67+F88+F164+F168</f>
        <v>2371</v>
      </c>
      <c r="G194" s="364">
        <f>G47+G67+G88+G164+G168</f>
        <v>0</v>
      </c>
      <c r="H194" s="364">
        <f>H47+H67+H88+H164+H168</f>
        <v>3659</v>
      </c>
      <c r="I194" s="365"/>
      <c r="J194" s="365"/>
      <c r="K194" s="365"/>
      <c r="L194" s="365"/>
      <c r="M194" s="365"/>
      <c r="N194" s="365"/>
      <c r="O194" s="365"/>
      <c r="P194" s="365"/>
      <c r="Q194" s="365"/>
      <c r="R194" s="365"/>
      <c r="S194" s="365"/>
      <c r="T194" s="365"/>
      <c r="U194" s="365"/>
      <c r="V194" s="365"/>
      <c r="W194" s="365"/>
      <c r="X194" s="365"/>
      <c r="Y194" s="365"/>
      <c r="Z194" s="365"/>
      <c r="AA194" s="365"/>
      <c r="AB194" s="365"/>
      <c r="AC194" s="365"/>
      <c r="AD194" s="365"/>
      <c r="AE194" s="365"/>
      <c r="AF194" s="365"/>
      <c r="AG194" s="365"/>
      <c r="AH194" s="365"/>
      <c r="AI194" s="365"/>
      <c r="AJ194" s="365"/>
      <c r="AK194" s="365"/>
      <c r="AL194" s="365"/>
      <c r="AM194" s="365"/>
      <c r="AN194" s="364">
        <f>AN47+AN67+AN88+AN164+AN168</f>
        <v>736</v>
      </c>
      <c r="AO194" s="366">
        <f>AO47+AO67+AO88+AO164+AO168</f>
        <v>-2923</v>
      </c>
      <c r="AP194" s="367">
        <f>AN194/H194</f>
        <v>0.20114785460508336</v>
      </c>
    </row>
    <row r="196" spans="1:42">
      <c r="AN196" s="159"/>
    </row>
  </sheetData>
  <mergeCells count="82">
    <mergeCell ref="A7:AN7"/>
    <mergeCell ref="A11:A12"/>
    <mergeCell ref="B11:B12"/>
    <mergeCell ref="C11:C12"/>
    <mergeCell ref="D11:D12"/>
    <mergeCell ref="E11:E12"/>
    <mergeCell ref="F11:F12"/>
    <mergeCell ref="G11:G12"/>
    <mergeCell ref="H11:H12"/>
    <mergeCell ref="I11:AM11"/>
    <mergeCell ref="A9:C9"/>
    <mergeCell ref="AQ11:AQ12"/>
    <mergeCell ref="A13:A16"/>
    <mergeCell ref="B13:B38"/>
    <mergeCell ref="C13:C16"/>
    <mergeCell ref="A17:A22"/>
    <mergeCell ref="C17:C22"/>
    <mergeCell ref="A23:A26"/>
    <mergeCell ref="A37:A38"/>
    <mergeCell ref="C37:C38"/>
    <mergeCell ref="AN11:AN12"/>
    <mergeCell ref="AO11:AO12"/>
    <mergeCell ref="AP11:AP12"/>
    <mergeCell ref="C23:C26"/>
    <mergeCell ref="A27:A30"/>
    <mergeCell ref="C27:C30"/>
    <mergeCell ref="A31:A36"/>
    <mergeCell ref="C31:C36"/>
    <mergeCell ref="A39:D39"/>
    <mergeCell ref="A40:A41"/>
    <mergeCell ref="B40:B43"/>
    <mergeCell ref="C40:C41"/>
    <mergeCell ref="A42:A43"/>
    <mergeCell ref="C42:C43"/>
    <mergeCell ref="A44:A46"/>
    <mergeCell ref="B44:B46"/>
    <mergeCell ref="C44:C46"/>
    <mergeCell ref="A47:D47"/>
    <mergeCell ref="A48:A49"/>
    <mergeCell ref="B48:B65"/>
    <mergeCell ref="C48:C49"/>
    <mergeCell ref="A50:A51"/>
    <mergeCell ref="C50:C51"/>
    <mergeCell ref="C52:C53"/>
    <mergeCell ref="C54:C55"/>
    <mergeCell ref="C56:C57"/>
    <mergeCell ref="C58:C65"/>
    <mergeCell ref="A67:D67"/>
    <mergeCell ref="A68:A72"/>
    <mergeCell ref="B68:B87"/>
    <mergeCell ref="C68:C72"/>
    <mergeCell ref="A73:A77"/>
    <mergeCell ref="C73:C77"/>
    <mergeCell ref="A78:A82"/>
    <mergeCell ref="B162:B163"/>
    <mergeCell ref="C78:C82"/>
    <mergeCell ref="A83:A87"/>
    <mergeCell ref="C83:C87"/>
    <mergeCell ref="A88:D88"/>
    <mergeCell ref="A89:A90"/>
    <mergeCell ref="B89:B91"/>
    <mergeCell ref="C89:C90"/>
    <mergeCell ref="A92:D92"/>
    <mergeCell ref="A93:A95"/>
    <mergeCell ref="B93:B143"/>
    <mergeCell ref="A96:A99"/>
    <mergeCell ref="B144:B161"/>
    <mergeCell ref="A178:D178"/>
    <mergeCell ref="C179:C190"/>
    <mergeCell ref="A191:D191"/>
    <mergeCell ref="A192:D192"/>
    <mergeCell ref="A164:D164"/>
    <mergeCell ref="A165:A166"/>
    <mergeCell ref="B165:B166"/>
    <mergeCell ref="A168:D168"/>
    <mergeCell ref="A169:A170"/>
    <mergeCell ref="B169:B177"/>
    <mergeCell ref="C169:C170"/>
    <mergeCell ref="A171:A174"/>
    <mergeCell ref="C171:C174"/>
    <mergeCell ref="A175:A176"/>
    <mergeCell ref="C175:C17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08"/>
  <sheetViews>
    <sheetView topLeftCell="B1" zoomScale="70" zoomScaleNormal="70" workbookViewId="0">
      <pane xSplit="7" ySplit="9" topLeftCell="I64" activePane="bottomRight" state="frozen"/>
      <selection activeCell="B1" sqref="B1"/>
      <selection pane="topRight" activeCell="I1" sqref="I1"/>
      <selection pane="bottomLeft" activeCell="B13" sqref="B13"/>
      <selection pane="bottomRight" activeCell="B8" sqref="B8:B9"/>
    </sheetView>
  </sheetViews>
  <sheetFormatPr defaultRowHeight="12.75"/>
  <cols>
    <col min="1" max="1" width="3.5703125" customWidth="1"/>
    <col min="2" max="2" width="20.140625" customWidth="1"/>
    <col min="3" max="3" width="16.42578125" customWidth="1"/>
    <col min="4" max="4" width="45.140625" customWidth="1"/>
    <col min="5" max="5" width="9.42578125" customWidth="1"/>
    <col min="6" max="6" width="10" hidden="1" customWidth="1"/>
    <col min="7" max="7" width="8.7109375" hidden="1" customWidth="1"/>
    <col min="8" max="8" width="10.140625" customWidth="1"/>
    <col min="9" max="13" width="8" hidden="1" customWidth="1"/>
    <col min="14" max="15" width="0.42578125" hidden="1" customWidth="1"/>
    <col min="16" max="17" width="8" hidden="1" customWidth="1"/>
    <col min="18" max="18" width="7.140625" hidden="1" customWidth="1"/>
    <col min="19" max="20" width="7.7109375" hidden="1" customWidth="1"/>
    <col min="21" max="22" width="0.42578125" hidden="1" customWidth="1"/>
    <col min="23" max="24" width="8" hidden="1" customWidth="1"/>
    <col min="25" max="25" width="7.140625" hidden="1" customWidth="1"/>
    <col min="26" max="27" width="7.5703125" hidden="1" customWidth="1"/>
    <col min="28" max="29" width="0.42578125" hidden="1" customWidth="1"/>
    <col min="30" max="31" width="7.85546875" hidden="1" customWidth="1"/>
    <col min="32" max="32" width="7.140625" hidden="1" customWidth="1"/>
    <col min="33" max="34" width="8" hidden="1" customWidth="1"/>
    <col min="35" max="36" width="0.42578125" hidden="1" customWidth="1"/>
    <col min="37" max="39" width="7" hidden="1" customWidth="1"/>
    <col min="40" max="40" width="10.42578125" customWidth="1"/>
    <col min="41" max="41" width="10.85546875" bestFit="1" customWidth="1"/>
    <col min="42" max="42" width="9.28515625" bestFit="1" customWidth="1"/>
    <col min="43" max="43" width="53.5703125" hidden="1" customWidth="1"/>
  </cols>
  <sheetData>
    <row r="1" spans="1:43" ht="15">
      <c r="A1" s="1" t="s">
        <v>8</v>
      </c>
      <c r="B1" s="3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</row>
    <row r="5" spans="1:43" ht="18.75">
      <c r="A5" s="455"/>
      <c r="B5" s="455"/>
      <c r="C5" s="122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</row>
    <row r="6" spans="1:43" ht="18.75">
      <c r="A6" s="455"/>
      <c r="B6" s="455" t="s">
        <v>242</v>
      </c>
      <c r="C6" s="44"/>
      <c r="D6" s="4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</row>
    <row r="7" spans="1:43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236"/>
    </row>
    <row r="8" spans="1:43" ht="15.75" customHeight="1">
      <c r="A8" s="593" t="s">
        <v>10</v>
      </c>
      <c r="B8" s="594" t="s">
        <v>152</v>
      </c>
      <c r="C8" s="593" t="s">
        <v>3</v>
      </c>
      <c r="D8" s="593" t="s">
        <v>11</v>
      </c>
      <c r="E8" s="602" t="s">
        <v>41</v>
      </c>
      <c r="F8" s="557" t="s">
        <v>151</v>
      </c>
      <c r="G8" s="557" t="s">
        <v>42</v>
      </c>
      <c r="H8" s="557" t="s">
        <v>153</v>
      </c>
      <c r="I8" s="559" t="s">
        <v>12</v>
      </c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603"/>
      <c r="AN8" s="604" t="s">
        <v>157</v>
      </c>
      <c r="AO8" s="595" t="s">
        <v>102</v>
      </c>
      <c r="AP8" s="597" t="s">
        <v>154</v>
      </c>
      <c r="AQ8" s="599" t="s">
        <v>155</v>
      </c>
    </row>
    <row r="9" spans="1:43" ht="45" customHeight="1" thickBot="1">
      <c r="A9" s="555"/>
      <c r="B9" s="555"/>
      <c r="C9" s="555"/>
      <c r="D9" s="555"/>
      <c r="E9" s="555"/>
      <c r="F9" s="558"/>
      <c r="G9" s="558"/>
      <c r="H9" s="558"/>
      <c r="I9" s="456">
        <v>1</v>
      </c>
      <c r="J9" s="456">
        <v>2</v>
      </c>
      <c r="K9" s="456">
        <v>3</v>
      </c>
      <c r="L9" s="456">
        <v>4</v>
      </c>
      <c r="M9" s="456">
        <v>5</v>
      </c>
      <c r="N9" s="456">
        <v>6</v>
      </c>
      <c r="O9" s="456">
        <v>7</v>
      </c>
      <c r="P9" s="456">
        <v>8</v>
      </c>
      <c r="Q9" s="456">
        <v>9</v>
      </c>
      <c r="R9" s="456">
        <v>10</v>
      </c>
      <c r="S9" s="456">
        <v>11</v>
      </c>
      <c r="T9" s="456">
        <v>12</v>
      </c>
      <c r="U9" s="456">
        <v>13</v>
      </c>
      <c r="V9" s="456">
        <v>14</v>
      </c>
      <c r="W9" s="456">
        <v>15</v>
      </c>
      <c r="X9" s="456">
        <v>16</v>
      </c>
      <c r="Y9" s="456">
        <v>17</v>
      </c>
      <c r="Z9" s="456">
        <v>18</v>
      </c>
      <c r="AA9" s="456">
        <v>19</v>
      </c>
      <c r="AB9" s="456">
        <v>20</v>
      </c>
      <c r="AC9" s="456">
        <v>21</v>
      </c>
      <c r="AD9" s="456">
        <v>22</v>
      </c>
      <c r="AE9" s="456">
        <v>23</v>
      </c>
      <c r="AF9" s="456">
        <v>24</v>
      </c>
      <c r="AG9" s="456">
        <v>25</v>
      </c>
      <c r="AH9" s="456">
        <v>26</v>
      </c>
      <c r="AI9" s="456">
        <v>27</v>
      </c>
      <c r="AJ9" s="456">
        <v>28</v>
      </c>
      <c r="AK9" s="456">
        <v>29</v>
      </c>
      <c r="AL9" s="456">
        <v>30</v>
      </c>
      <c r="AM9" s="237">
        <v>31</v>
      </c>
      <c r="AN9" s="605"/>
      <c r="AO9" s="596"/>
      <c r="AP9" s="598"/>
      <c r="AQ9" s="600"/>
    </row>
    <row r="10" spans="1:43" ht="13.5" thickTop="1">
      <c r="A10" s="563">
        <v>1</v>
      </c>
      <c r="B10" s="601" t="s">
        <v>115</v>
      </c>
      <c r="C10" s="563" t="s">
        <v>6</v>
      </c>
      <c r="D10" s="24" t="s">
        <v>24</v>
      </c>
      <c r="E10" s="238">
        <v>24</v>
      </c>
      <c r="F10" s="238">
        <v>0</v>
      </c>
      <c r="G10" s="239">
        <v>0</v>
      </c>
      <c r="H10" s="239">
        <f>E10+F10+G10</f>
        <v>24</v>
      </c>
      <c r="I10" s="25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40"/>
      <c r="AN10" s="241">
        <f>SUM(I10:AM10)</f>
        <v>0</v>
      </c>
      <c r="AO10" s="242">
        <f>AN10-H10</f>
        <v>-24</v>
      </c>
      <c r="AP10" s="243">
        <f>AN10/H10</f>
        <v>0</v>
      </c>
      <c r="AQ10" s="244"/>
    </row>
    <row r="11" spans="1:43">
      <c r="A11" s="566"/>
      <c r="B11" s="591"/>
      <c r="C11" s="566"/>
      <c r="D11" s="53" t="s">
        <v>23</v>
      </c>
      <c r="E11" s="245">
        <v>21</v>
      </c>
      <c r="F11" s="245">
        <v>0</v>
      </c>
      <c r="G11" s="246">
        <v>0</v>
      </c>
      <c r="H11" s="246">
        <f t="shared" ref="H11:H35" si="0">E11+F11+G11</f>
        <v>21</v>
      </c>
      <c r="I11" s="445"/>
      <c r="J11" s="55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47"/>
      <c r="AN11" s="248">
        <f t="shared" ref="AN11:AN43" si="1">SUM(I11:AM11)</f>
        <v>0</v>
      </c>
      <c r="AO11" s="249">
        <f t="shared" ref="AO11:AO35" si="2">AN11-H11</f>
        <v>-21</v>
      </c>
      <c r="AP11" s="250">
        <f t="shared" ref="AP11:AP36" si="3">AN11/H11</f>
        <v>0</v>
      </c>
      <c r="AQ11" s="59"/>
    </row>
    <row r="12" spans="1:43">
      <c r="A12" s="566"/>
      <c r="B12" s="591"/>
      <c r="C12" s="566"/>
      <c r="D12" s="53" t="s">
        <v>33</v>
      </c>
      <c r="E12" s="245">
        <v>58</v>
      </c>
      <c r="F12" s="245">
        <v>0</v>
      </c>
      <c r="G12" s="246">
        <v>0</v>
      </c>
      <c r="H12" s="246">
        <f t="shared" si="0"/>
        <v>58</v>
      </c>
      <c r="I12" s="445"/>
      <c r="J12" s="55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247"/>
      <c r="AN12" s="248">
        <f t="shared" si="1"/>
        <v>0</v>
      </c>
      <c r="AO12" s="249">
        <f t="shared" si="2"/>
        <v>-58</v>
      </c>
      <c r="AP12" s="250">
        <f t="shared" si="3"/>
        <v>0</v>
      </c>
      <c r="AQ12" s="59"/>
    </row>
    <row r="13" spans="1:43" ht="13.5" thickBot="1">
      <c r="A13" s="565"/>
      <c r="B13" s="591"/>
      <c r="C13" s="565"/>
      <c r="D13" s="8" t="s">
        <v>34</v>
      </c>
      <c r="E13" s="251">
        <v>56</v>
      </c>
      <c r="F13" s="251">
        <v>0</v>
      </c>
      <c r="G13" s="252">
        <v>0</v>
      </c>
      <c r="H13" s="252">
        <f t="shared" si="0"/>
        <v>56</v>
      </c>
      <c r="I13" s="446"/>
      <c r="J13" s="9"/>
      <c r="K13" s="9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253"/>
      <c r="AN13" s="254">
        <f t="shared" si="1"/>
        <v>0</v>
      </c>
      <c r="AO13" s="255">
        <f t="shared" si="2"/>
        <v>-56</v>
      </c>
      <c r="AP13" s="256">
        <f t="shared" si="3"/>
        <v>0</v>
      </c>
      <c r="AQ13" s="23"/>
    </row>
    <row r="14" spans="1:43">
      <c r="A14" s="567">
        <v>2</v>
      </c>
      <c r="B14" s="591"/>
      <c r="C14" s="567" t="s">
        <v>4</v>
      </c>
      <c r="D14" s="4" t="s">
        <v>24</v>
      </c>
      <c r="E14" s="257">
        <v>0</v>
      </c>
      <c r="F14" s="257">
        <v>0</v>
      </c>
      <c r="G14" s="258">
        <v>0</v>
      </c>
      <c r="H14" s="258">
        <f t="shared" si="0"/>
        <v>0</v>
      </c>
      <c r="I14" s="447"/>
      <c r="J14" s="5"/>
      <c r="K14" s="5"/>
      <c r="L14" s="11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>
        <v>16</v>
      </c>
      <c r="AM14" s="259"/>
      <c r="AN14" s="260">
        <f t="shared" si="1"/>
        <v>16</v>
      </c>
      <c r="AO14" s="261">
        <f t="shared" si="2"/>
        <v>16</v>
      </c>
      <c r="AP14" s="262" t="e">
        <f t="shared" si="3"/>
        <v>#DIV/0!</v>
      </c>
      <c r="AQ14" s="77"/>
    </row>
    <row r="15" spans="1:43">
      <c r="A15" s="566"/>
      <c r="B15" s="591"/>
      <c r="C15" s="566"/>
      <c r="D15" s="53" t="s">
        <v>23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445"/>
      <c r="J15" s="55"/>
      <c r="K15" s="55"/>
      <c r="L15" s="56"/>
      <c r="M15" s="57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>
      <c r="A16" s="566"/>
      <c r="B16" s="591"/>
      <c r="C16" s="566"/>
      <c r="D16" s="53" t="s">
        <v>26</v>
      </c>
      <c r="E16" s="245">
        <v>0</v>
      </c>
      <c r="F16" s="245">
        <v>0</v>
      </c>
      <c r="G16" s="246">
        <v>0</v>
      </c>
      <c r="H16" s="246">
        <f t="shared" si="0"/>
        <v>0</v>
      </c>
      <c r="I16" s="445"/>
      <c r="J16" s="55"/>
      <c r="K16" s="55"/>
      <c r="L16" s="56"/>
      <c r="M16" s="263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47"/>
      <c r="AN16" s="248">
        <f t="shared" si="1"/>
        <v>0</v>
      </c>
      <c r="AO16" s="249">
        <f t="shared" si="2"/>
        <v>0</v>
      </c>
      <c r="AP16" s="250" t="e">
        <f t="shared" si="3"/>
        <v>#DIV/0!</v>
      </c>
      <c r="AQ16" s="59"/>
    </row>
    <row r="17" spans="1:43">
      <c r="A17" s="566"/>
      <c r="B17" s="591"/>
      <c r="C17" s="566"/>
      <c r="D17" s="53" t="s">
        <v>25</v>
      </c>
      <c r="E17" s="245">
        <v>0</v>
      </c>
      <c r="F17" s="245">
        <v>0</v>
      </c>
      <c r="G17" s="246">
        <v>0</v>
      </c>
      <c r="H17" s="246">
        <f t="shared" si="0"/>
        <v>0</v>
      </c>
      <c r="I17" s="445"/>
      <c r="J17" s="445"/>
      <c r="K17" s="445"/>
      <c r="L17" s="264"/>
      <c r="M17" s="263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>
        <v>3</v>
      </c>
      <c r="AM17" s="265"/>
      <c r="AN17" s="266">
        <f t="shared" si="1"/>
        <v>3</v>
      </c>
      <c r="AO17" s="249">
        <f t="shared" si="2"/>
        <v>3</v>
      </c>
      <c r="AP17" s="250" t="e">
        <f t="shared" si="3"/>
        <v>#DIV/0!</v>
      </c>
      <c r="AQ17" s="59"/>
    </row>
    <row r="18" spans="1:43">
      <c r="A18" s="566"/>
      <c r="B18" s="591"/>
      <c r="C18" s="566"/>
      <c r="D18" s="53" t="s">
        <v>77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445"/>
      <c r="J18" s="445"/>
      <c r="K18" s="445"/>
      <c r="L18" s="26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>
        <v>18</v>
      </c>
      <c r="AN18" s="266">
        <f t="shared" si="1"/>
        <v>18</v>
      </c>
      <c r="AO18" s="249">
        <f t="shared" si="2"/>
        <v>18</v>
      </c>
      <c r="AP18" s="250" t="e">
        <f t="shared" si="3"/>
        <v>#DIV/0!</v>
      </c>
      <c r="AQ18" s="59"/>
    </row>
    <row r="19" spans="1:43" ht="13.5" thickBot="1">
      <c r="A19" s="565"/>
      <c r="B19" s="591"/>
      <c r="C19" s="565"/>
      <c r="D19" s="8" t="s">
        <v>76</v>
      </c>
      <c r="E19" s="251">
        <v>0</v>
      </c>
      <c r="F19" s="251">
        <v>0</v>
      </c>
      <c r="G19" s="252">
        <v>0</v>
      </c>
      <c r="H19" s="252">
        <f t="shared" si="0"/>
        <v>0</v>
      </c>
      <c r="I19" s="446"/>
      <c r="J19" s="446"/>
      <c r="K19" s="44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67"/>
      <c r="AN19" s="268">
        <f t="shared" si="1"/>
        <v>0</v>
      </c>
      <c r="AO19" s="255">
        <f t="shared" si="2"/>
        <v>0</v>
      </c>
      <c r="AP19" s="269" t="e">
        <f t="shared" si="3"/>
        <v>#DIV/0!</v>
      </c>
      <c r="AQ19" s="63"/>
    </row>
    <row r="20" spans="1:43">
      <c r="A20" s="567">
        <v>3</v>
      </c>
      <c r="B20" s="591"/>
      <c r="C20" s="567" t="s">
        <v>5</v>
      </c>
      <c r="D20" s="10" t="s">
        <v>24</v>
      </c>
      <c r="E20" s="270">
        <v>88</v>
      </c>
      <c r="F20" s="270">
        <v>0</v>
      </c>
      <c r="G20" s="271">
        <v>0</v>
      </c>
      <c r="H20" s="271">
        <f t="shared" si="0"/>
        <v>88</v>
      </c>
      <c r="I20" s="452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272"/>
      <c r="AN20" s="273">
        <f t="shared" si="1"/>
        <v>0</v>
      </c>
      <c r="AO20" s="261">
        <f t="shared" si="2"/>
        <v>-88</v>
      </c>
      <c r="AP20" s="274">
        <f t="shared" si="3"/>
        <v>0</v>
      </c>
      <c r="AQ20" s="22"/>
    </row>
    <row r="21" spans="1:43">
      <c r="A21" s="566"/>
      <c r="B21" s="591"/>
      <c r="C21" s="566"/>
      <c r="D21" s="53" t="s">
        <v>23</v>
      </c>
      <c r="E21" s="245">
        <v>125</v>
      </c>
      <c r="F21" s="245">
        <v>0</v>
      </c>
      <c r="G21" s="246">
        <v>0</v>
      </c>
      <c r="H21" s="246">
        <f t="shared" si="0"/>
        <v>125</v>
      </c>
      <c r="I21" s="445"/>
      <c r="J21" s="55"/>
      <c r="K21" s="55"/>
      <c r="L21" s="56"/>
      <c r="M21" s="56">
        <v>30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>
        <v>33</v>
      </c>
      <c r="Z21" s="56"/>
      <c r="AA21" s="56"/>
      <c r="AB21" s="56"/>
      <c r="AC21" s="56"/>
      <c r="AD21" s="56">
        <v>7</v>
      </c>
      <c r="AE21" s="56">
        <v>15</v>
      </c>
      <c r="AF21" s="56"/>
      <c r="AG21" s="56"/>
      <c r="AH21" s="56"/>
      <c r="AI21" s="56"/>
      <c r="AJ21" s="56"/>
      <c r="AK21" s="56"/>
      <c r="AL21" s="56"/>
      <c r="AM21" s="247"/>
      <c r="AN21" s="248">
        <f t="shared" si="1"/>
        <v>85</v>
      </c>
      <c r="AO21" s="249">
        <f t="shared" si="2"/>
        <v>-40</v>
      </c>
      <c r="AP21" s="250">
        <f t="shared" si="3"/>
        <v>0.68</v>
      </c>
      <c r="AQ21" s="59"/>
    </row>
    <row r="22" spans="1:43">
      <c r="A22" s="566"/>
      <c r="B22" s="591"/>
      <c r="C22" s="566"/>
      <c r="D22" s="53" t="s">
        <v>77</v>
      </c>
      <c r="E22" s="245">
        <v>73</v>
      </c>
      <c r="F22" s="245">
        <v>0</v>
      </c>
      <c r="G22" s="246">
        <v>0</v>
      </c>
      <c r="H22" s="246">
        <f t="shared" si="0"/>
        <v>73</v>
      </c>
      <c r="I22" s="445"/>
      <c r="J22" s="445"/>
      <c r="K22" s="445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>
        <v>29</v>
      </c>
      <c r="AF22" s="263"/>
      <c r="AG22" s="264"/>
      <c r="AH22" s="264"/>
      <c r="AI22" s="264"/>
      <c r="AJ22" s="264"/>
      <c r="AK22" s="264"/>
      <c r="AL22" s="264"/>
      <c r="AM22" s="265"/>
      <c r="AN22" s="266">
        <f t="shared" si="1"/>
        <v>29</v>
      </c>
      <c r="AO22" s="249">
        <f t="shared" si="2"/>
        <v>-44</v>
      </c>
      <c r="AP22" s="250">
        <f t="shared" si="3"/>
        <v>0.39726027397260272</v>
      </c>
      <c r="AQ22" s="59"/>
    </row>
    <row r="23" spans="1:43" ht="13.5" thickBot="1">
      <c r="A23" s="565"/>
      <c r="B23" s="591"/>
      <c r="C23" s="565"/>
      <c r="D23" s="8" t="s">
        <v>76</v>
      </c>
      <c r="E23" s="251">
        <v>119</v>
      </c>
      <c r="F23" s="251">
        <v>0</v>
      </c>
      <c r="G23" s="252">
        <v>0</v>
      </c>
      <c r="H23" s="252">
        <f t="shared" si="0"/>
        <v>119</v>
      </c>
      <c r="I23" s="446"/>
      <c r="J23" s="446"/>
      <c r="K23" s="44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>
        <v>43</v>
      </c>
      <c r="Z23" s="14"/>
      <c r="AA23" s="14"/>
      <c r="AB23" s="14"/>
      <c r="AC23" s="14"/>
      <c r="AD23" s="14">
        <v>7</v>
      </c>
      <c r="AE23" s="14"/>
      <c r="AF23" s="16"/>
      <c r="AG23" s="14">
        <v>50</v>
      </c>
      <c r="AH23" s="14"/>
      <c r="AI23" s="14"/>
      <c r="AJ23" s="14"/>
      <c r="AK23" s="14">
        <v>47</v>
      </c>
      <c r="AL23" s="14"/>
      <c r="AM23" s="267"/>
      <c r="AN23" s="268">
        <f t="shared" si="1"/>
        <v>147</v>
      </c>
      <c r="AO23" s="255">
        <f t="shared" si="2"/>
        <v>28</v>
      </c>
      <c r="AP23" s="256">
        <f t="shared" si="3"/>
        <v>1.2352941176470589</v>
      </c>
      <c r="AQ23" s="23"/>
    </row>
    <row r="24" spans="1:43">
      <c r="A24" s="567">
        <v>4</v>
      </c>
      <c r="B24" s="591"/>
      <c r="C24" s="567" t="s">
        <v>7</v>
      </c>
      <c r="D24" s="10" t="s">
        <v>24</v>
      </c>
      <c r="E24" s="270">
        <v>44</v>
      </c>
      <c r="F24" s="270">
        <v>0</v>
      </c>
      <c r="G24" s="271">
        <v>0</v>
      </c>
      <c r="H24" s="271">
        <f t="shared" si="0"/>
        <v>44</v>
      </c>
      <c r="I24" s="452"/>
      <c r="J24" s="30"/>
      <c r="K24" s="30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1"/>
      <c r="AH24" s="31"/>
      <c r="AI24" s="31"/>
      <c r="AJ24" s="31"/>
      <c r="AK24" s="31"/>
      <c r="AL24" s="31">
        <v>20</v>
      </c>
      <c r="AM24" s="272"/>
      <c r="AN24" s="273">
        <f t="shared" si="1"/>
        <v>20</v>
      </c>
      <c r="AO24" s="261">
        <f t="shared" si="2"/>
        <v>-24</v>
      </c>
      <c r="AP24" s="262">
        <f t="shared" si="3"/>
        <v>0.45454545454545453</v>
      </c>
      <c r="AQ24" s="77"/>
    </row>
    <row r="25" spans="1:43">
      <c r="A25" s="566"/>
      <c r="B25" s="591"/>
      <c r="C25" s="566"/>
      <c r="D25" s="53" t="s">
        <v>23</v>
      </c>
      <c r="E25" s="245">
        <v>273</v>
      </c>
      <c r="F25" s="245">
        <v>0</v>
      </c>
      <c r="G25" s="246">
        <v>0</v>
      </c>
      <c r="H25" s="246">
        <f t="shared" si="0"/>
        <v>273</v>
      </c>
      <c r="I25" s="445"/>
      <c r="J25" s="55">
        <v>25</v>
      </c>
      <c r="K25" s="55">
        <v>57</v>
      </c>
      <c r="L25" s="56">
        <v>18</v>
      </c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>
        <v>3</v>
      </c>
      <c r="AE25" s="56">
        <v>88</v>
      </c>
      <c r="AF25" s="57">
        <v>76</v>
      </c>
      <c r="AG25" s="56"/>
      <c r="AH25" s="56">
        <v>25</v>
      </c>
      <c r="AI25" s="56"/>
      <c r="AJ25" s="56"/>
      <c r="AK25" s="56"/>
      <c r="AL25" s="56"/>
      <c r="AM25" s="247"/>
      <c r="AN25" s="248">
        <f t="shared" si="1"/>
        <v>292</v>
      </c>
      <c r="AO25" s="249">
        <f t="shared" si="2"/>
        <v>19</v>
      </c>
      <c r="AP25" s="250">
        <f t="shared" si="3"/>
        <v>1.0695970695970696</v>
      </c>
      <c r="AQ25" s="59"/>
    </row>
    <row r="26" spans="1:43">
      <c r="A26" s="566"/>
      <c r="B26" s="591"/>
      <c r="C26" s="566"/>
      <c r="D26" s="53" t="s">
        <v>77</v>
      </c>
      <c r="E26" s="245">
        <v>35</v>
      </c>
      <c r="F26" s="245">
        <v>0</v>
      </c>
      <c r="G26" s="246">
        <v>0</v>
      </c>
      <c r="H26" s="246">
        <f t="shared" si="0"/>
        <v>35</v>
      </c>
      <c r="I26" s="445"/>
      <c r="J26" s="55"/>
      <c r="K26" s="55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6"/>
      <c r="AH26" s="56"/>
      <c r="AI26" s="56"/>
      <c r="AJ26" s="56"/>
      <c r="AK26" s="56"/>
      <c r="AL26" s="56"/>
      <c r="AM26" s="247"/>
      <c r="AN26" s="248">
        <f t="shared" si="1"/>
        <v>0</v>
      </c>
      <c r="AO26" s="249">
        <f t="shared" si="2"/>
        <v>-35</v>
      </c>
      <c r="AP26" s="250">
        <f t="shared" si="3"/>
        <v>0</v>
      </c>
      <c r="AQ26" s="59"/>
    </row>
    <row r="27" spans="1:43" ht="13.5" thickBot="1">
      <c r="A27" s="565"/>
      <c r="B27" s="591"/>
      <c r="C27" s="565"/>
      <c r="D27" s="8" t="s">
        <v>76</v>
      </c>
      <c r="E27" s="251">
        <v>270</v>
      </c>
      <c r="F27" s="251">
        <v>0</v>
      </c>
      <c r="G27" s="252">
        <v>0</v>
      </c>
      <c r="H27" s="252">
        <f t="shared" si="0"/>
        <v>270</v>
      </c>
      <c r="I27" s="446"/>
      <c r="J27" s="9"/>
      <c r="K27" s="9">
        <v>31</v>
      </c>
      <c r="L27" s="13"/>
      <c r="M27" s="13">
        <v>56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>
        <v>2</v>
      </c>
      <c r="AE27" s="13">
        <v>118</v>
      </c>
      <c r="AF27" s="18"/>
      <c r="AG27" s="13"/>
      <c r="AH27" s="13">
        <v>23</v>
      </c>
      <c r="AI27" s="13"/>
      <c r="AJ27" s="13"/>
      <c r="AK27" s="13"/>
      <c r="AL27" s="13"/>
      <c r="AM27" s="253"/>
      <c r="AN27" s="254">
        <f t="shared" si="1"/>
        <v>230</v>
      </c>
      <c r="AO27" s="255">
        <f t="shared" si="2"/>
        <v>-40</v>
      </c>
      <c r="AP27" s="269">
        <f t="shared" si="3"/>
        <v>0.85185185185185186</v>
      </c>
      <c r="AQ27" s="63"/>
    </row>
    <row r="28" spans="1:43">
      <c r="A28" s="567">
        <v>6</v>
      </c>
      <c r="B28" s="591"/>
      <c r="C28" s="567" t="s">
        <v>47</v>
      </c>
      <c r="D28" s="10" t="s">
        <v>24</v>
      </c>
      <c r="E28" s="270">
        <v>73</v>
      </c>
      <c r="F28" s="270">
        <v>0</v>
      </c>
      <c r="G28" s="271">
        <v>0</v>
      </c>
      <c r="H28" s="271">
        <f t="shared" si="0"/>
        <v>73</v>
      </c>
      <c r="I28" s="452"/>
      <c r="J28" s="30"/>
      <c r="K28" s="30"/>
      <c r="L28" s="31"/>
      <c r="M28" s="31"/>
      <c r="N28" s="31"/>
      <c r="O28" s="31"/>
      <c r="P28" s="31"/>
      <c r="Q28" s="31"/>
      <c r="R28" s="31"/>
      <c r="S28" s="31">
        <v>44</v>
      </c>
      <c r="T28" s="31">
        <v>100</v>
      </c>
      <c r="U28" s="31"/>
      <c r="V28" s="31"/>
      <c r="W28" s="31">
        <v>17</v>
      </c>
      <c r="X28" s="31"/>
      <c r="Y28" s="31">
        <v>20</v>
      </c>
      <c r="Z28" s="31">
        <v>20</v>
      </c>
      <c r="AA28" s="31">
        <v>20</v>
      </c>
      <c r="AB28" s="31"/>
      <c r="AC28" s="31"/>
      <c r="AD28" s="31">
        <v>23</v>
      </c>
      <c r="AE28" s="31"/>
      <c r="AF28" s="32"/>
      <c r="AG28" s="31"/>
      <c r="AH28" s="31"/>
      <c r="AI28" s="31"/>
      <c r="AJ28" s="31"/>
      <c r="AK28" s="31">
        <v>3</v>
      </c>
      <c r="AL28" s="31">
        <v>16</v>
      </c>
      <c r="AM28" s="272"/>
      <c r="AN28" s="273">
        <f t="shared" si="1"/>
        <v>263</v>
      </c>
      <c r="AO28" s="242">
        <f t="shared" si="2"/>
        <v>190</v>
      </c>
      <c r="AP28" s="274">
        <f t="shared" si="3"/>
        <v>3.6027397260273974</v>
      </c>
      <c r="AQ28" s="22"/>
    </row>
    <row r="29" spans="1:43">
      <c r="A29" s="566"/>
      <c r="B29" s="591"/>
      <c r="C29" s="566"/>
      <c r="D29" s="53" t="s">
        <v>23</v>
      </c>
      <c r="E29" s="245">
        <v>328</v>
      </c>
      <c r="F29" s="245">
        <v>0</v>
      </c>
      <c r="G29" s="246">
        <v>0</v>
      </c>
      <c r="H29" s="246">
        <f t="shared" si="0"/>
        <v>328</v>
      </c>
      <c r="I29" s="445"/>
      <c r="J29" s="55"/>
      <c r="K29" s="55"/>
      <c r="L29" s="56"/>
      <c r="M29" s="56">
        <v>27</v>
      </c>
      <c r="N29" s="56"/>
      <c r="O29" s="56"/>
      <c r="P29" s="56">
        <v>68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95</v>
      </c>
      <c r="AO29" s="249">
        <f t="shared" si="2"/>
        <v>-233</v>
      </c>
      <c r="AP29" s="250">
        <f t="shared" si="3"/>
        <v>0.28963414634146339</v>
      </c>
      <c r="AQ29" s="59"/>
    </row>
    <row r="30" spans="1:43">
      <c r="A30" s="566"/>
      <c r="B30" s="591"/>
      <c r="C30" s="566"/>
      <c r="D30" s="53" t="s">
        <v>77</v>
      </c>
      <c r="E30" s="245">
        <v>61</v>
      </c>
      <c r="F30" s="245">
        <v>0</v>
      </c>
      <c r="G30" s="246">
        <v>0</v>
      </c>
      <c r="H30" s="246">
        <f t="shared" si="0"/>
        <v>61</v>
      </c>
      <c r="I30" s="445"/>
      <c r="J30" s="55"/>
      <c r="K30" s="55"/>
      <c r="L30" s="56"/>
      <c r="M30" s="56"/>
      <c r="N30" s="56"/>
      <c r="O30" s="56"/>
      <c r="P30" s="56"/>
      <c r="Q30" s="56"/>
      <c r="R30" s="56"/>
      <c r="S30" s="56">
        <v>30</v>
      </c>
      <c r="T30" s="56">
        <v>100</v>
      </c>
      <c r="U30" s="56"/>
      <c r="V30" s="56"/>
      <c r="W30" s="56">
        <v>28</v>
      </c>
      <c r="X30" s="56"/>
      <c r="Y30" s="56">
        <v>18</v>
      </c>
      <c r="Z30" s="56">
        <v>20</v>
      </c>
      <c r="AA30" s="56">
        <v>20</v>
      </c>
      <c r="AB30" s="56"/>
      <c r="AC30" s="56"/>
      <c r="AD30" s="56">
        <v>21</v>
      </c>
      <c r="AE30" s="56">
        <v>2</v>
      </c>
      <c r="AF30" s="57"/>
      <c r="AG30" s="56"/>
      <c r="AH30" s="56"/>
      <c r="AI30" s="56"/>
      <c r="AJ30" s="56"/>
      <c r="AK30" s="56"/>
      <c r="AL30" s="56"/>
      <c r="AM30" s="247"/>
      <c r="AN30" s="248">
        <f t="shared" si="1"/>
        <v>239</v>
      </c>
      <c r="AO30" s="249">
        <f t="shared" si="2"/>
        <v>178</v>
      </c>
      <c r="AP30" s="250">
        <f t="shared" si="3"/>
        <v>3.918032786885246</v>
      </c>
      <c r="AQ30" s="59"/>
    </row>
    <row r="31" spans="1:43">
      <c r="A31" s="566"/>
      <c r="B31" s="591"/>
      <c r="C31" s="566"/>
      <c r="D31" s="53" t="s">
        <v>76</v>
      </c>
      <c r="E31" s="245">
        <v>347</v>
      </c>
      <c r="F31" s="245">
        <v>0</v>
      </c>
      <c r="G31" s="246">
        <v>0</v>
      </c>
      <c r="H31" s="246">
        <f t="shared" si="0"/>
        <v>347</v>
      </c>
      <c r="I31" s="445"/>
      <c r="J31" s="55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>
        <v>32</v>
      </c>
      <c r="AF31" s="57"/>
      <c r="AG31" s="56"/>
      <c r="AH31" s="56"/>
      <c r="AI31" s="56"/>
      <c r="AJ31" s="56"/>
      <c r="AK31" s="56"/>
      <c r="AL31" s="56"/>
      <c r="AM31" s="247"/>
      <c r="AN31" s="248">
        <f t="shared" si="1"/>
        <v>32</v>
      </c>
      <c r="AO31" s="249">
        <f t="shared" si="2"/>
        <v>-315</v>
      </c>
      <c r="AP31" s="250">
        <f t="shared" si="3"/>
        <v>9.2219020172910657E-2</v>
      </c>
      <c r="AQ31" s="59"/>
    </row>
    <row r="32" spans="1:43">
      <c r="A32" s="566"/>
      <c r="B32" s="591"/>
      <c r="C32" s="566"/>
      <c r="D32" s="53" t="s">
        <v>50</v>
      </c>
      <c r="E32" s="245">
        <v>75</v>
      </c>
      <c r="F32" s="245">
        <v>0</v>
      </c>
      <c r="G32" s="246">
        <v>0</v>
      </c>
      <c r="H32" s="246">
        <f t="shared" si="0"/>
        <v>75</v>
      </c>
      <c r="I32" s="445"/>
      <c r="J32" s="55"/>
      <c r="K32" s="55"/>
      <c r="L32" s="56"/>
      <c r="M32" s="56"/>
      <c r="N32" s="56"/>
      <c r="O32" s="56"/>
      <c r="P32" s="56"/>
      <c r="Q32" s="56"/>
      <c r="R32" s="56">
        <v>36</v>
      </c>
      <c r="S32" s="56">
        <v>37</v>
      </c>
      <c r="T32" s="56">
        <v>100</v>
      </c>
      <c r="U32" s="56"/>
      <c r="V32" s="56"/>
      <c r="W32" s="56">
        <v>25</v>
      </c>
      <c r="X32" s="56"/>
      <c r="Y32" s="56">
        <v>27</v>
      </c>
      <c r="Z32" s="56"/>
      <c r="AA32" s="56"/>
      <c r="AB32" s="56"/>
      <c r="AC32" s="56"/>
      <c r="AD32" s="56">
        <v>27</v>
      </c>
      <c r="AE32" s="56"/>
      <c r="AF32" s="57"/>
      <c r="AG32" s="56"/>
      <c r="AH32" s="56"/>
      <c r="AI32" s="56"/>
      <c r="AJ32" s="56"/>
      <c r="AK32" s="56"/>
      <c r="AL32" s="56"/>
      <c r="AM32" s="247"/>
      <c r="AN32" s="248">
        <f t="shared" si="1"/>
        <v>252</v>
      </c>
      <c r="AO32" s="249">
        <f t="shared" si="2"/>
        <v>177</v>
      </c>
      <c r="AP32" s="250">
        <f t="shared" si="3"/>
        <v>3.36</v>
      </c>
      <c r="AQ32" s="59"/>
    </row>
    <row r="33" spans="1:43" ht="13.5" thickBot="1">
      <c r="A33" s="565"/>
      <c r="B33" s="591"/>
      <c r="C33" s="565"/>
      <c r="D33" s="71" t="s">
        <v>51</v>
      </c>
      <c r="E33" s="275">
        <v>355</v>
      </c>
      <c r="F33" s="275">
        <v>0</v>
      </c>
      <c r="G33" s="276">
        <v>0</v>
      </c>
      <c r="H33" s="276">
        <f t="shared" si="0"/>
        <v>355</v>
      </c>
      <c r="I33" s="443"/>
      <c r="J33" s="73"/>
      <c r="K33" s="73"/>
      <c r="L33" s="74"/>
      <c r="M33" s="74"/>
      <c r="N33" s="74"/>
      <c r="O33" s="74"/>
      <c r="P33" s="74"/>
      <c r="Q33" s="74">
        <v>20</v>
      </c>
      <c r="R33" s="74"/>
      <c r="S33" s="74"/>
      <c r="T33" s="74"/>
      <c r="U33" s="74"/>
      <c r="V33" s="74"/>
      <c r="W33" s="74"/>
      <c r="X33" s="74"/>
      <c r="Y33" s="74">
        <v>15</v>
      </c>
      <c r="Z33" s="74"/>
      <c r="AA33" s="74"/>
      <c r="AB33" s="74"/>
      <c r="AC33" s="74"/>
      <c r="AD33" s="74"/>
      <c r="AE33" s="74"/>
      <c r="AF33" s="75">
        <v>61</v>
      </c>
      <c r="AG33" s="74"/>
      <c r="AH33" s="74"/>
      <c r="AI33" s="74"/>
      <c r="AJ33" s="74"/>
      <c r="AK33" s="74"/>
      <c r="AL33" s="74"/>
      <c r="AM33" s="277"/>
      <c r="AN33" s="278">
        <f t="shared" si="1"/>
        <v>96</v>
      </c>
      <c r="AO33" s="279">
        <f t="shared" si="2"/>
        <v>-259</v>
      </c>
      <c r="AP33" s="256">
        <f t="shared" si="3"/>
        <v>0.27042253521126758</v>
      </c>
      <c r="AQ33" s="23"/>
    </row>
    <row r="34" spans="1:43">
      <c r="A34" s="566">
        <v>7</v>
      </c>
      <c r="B34" s="591"/>
      <c r="C34" s="566" t="s">
        <v>22</v>
      </c>
      <c r="D34" s="4" t="s">
        <v>28</v>
      </c>
      <c r="E34" s="257">
        <v>582</v>
      </c>
      <c r="F34" s="257">
        <v>0</v>
      </c>
      <c r="G34" s="258">
        <v>0</v>
      </c>
      <c r="H34" s="258">
        <f t="shared" si="0"/>
        <v>582</v>
      </c>
      <c r="I34" s="447"/>
      <c r="J34" s="5"/>
      <c r="K34" s="5"/>
      <c r="L34" s="11"/>
      <c r="M34" s="11"/>
      <c r="N34" s="11"/>
      <c r="O34" s="11"/>
      <c r="P34" s="11"/>
      <c r="Q34" s="11"/>
      <c r="R34" s="11"/>
      <c r="S34" s="11">
        <v>86</v>
      </c>
      <c r="T34" s="11">
        <v>200</v>
      </c>
      <c r="U34" s="11"/>
      <c r="V34" s="11"/>
      <c r="W34" s="11">
        <v>6</v>
      </c>
      <c r="X34" s="11"/>
      <c r="Y34" s="11">
        <v>32</v>
      </c>
      <c r="Z34" s="11">
        <v>50</v>
      </c>
      <c r="AA34" s="11">
        <v>50</v>
      </c>
      <c r="AB34" s="11"/>
      <c r="AC34" s="11"/>
      <c r="AD34" s="11">
        <v>83</v>
      </c>
      <c r="AE34" s="11"/>
      <c r="AF34" s="17"/>
      <c r="AG34" s="11"/>
      <c r="AH34" s="11"/>
      <c r="AI34" s="11"/>
      <c r="AJ34" s="11"/>
      <c r="AK34" s="11"/>
      <c r="AL34" s="11"/>
      <c r="AM34" s="259">
        <v>17</v>
      </c>
      <c r="AN34" s="260">
        <f t="shared" si="1"/>
        <v>524</v>
      </c>
      <c r="AO34" s="261">
        <f t="shared" si="2"/>
        <v>-58</v>
      </c>
      <c r="AP34" s="262">
        <f t="shared" si="3"/>
        <v>0.90034364261168387</v>
      </c>
      <c r="AQ34" s="22"/>
    </row>
    <row r="35" spans="1:43" ht="13.5" thickBot="1">
      <c r="A35" s="565"/>
      <c r="B35" s="592"/>
      <c r="C35" s="565"/>
      <c r="D35" s="8" t="s">
        <v>27</v>
      </c>
      <c r="E35" s="251">
        <v>1656</v>
      </c>
      <c r="F35" s="251">
        <v>0</v>
      </c>
      <c r="G35" s="252">
        <v>0</v>
      </c>
      <c r="H35" s="252">
        <f t="shared" si="0"/>
        <v>1656</v>
      </c>
      <c r="I35" s="446"/>
      <c r="J35" s="9">
        <v>50</v>
      </c>
      <c r="K35" s="9">
        <v>100</v>
      </c>
      <c r="L35" s="13">
        <v>154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>
        <v>70</v>
      </c>
      <c r="Z35" s="13">
        <v>50</v>
      </c>
      <c r="AA35" s="13">
        <v>50</v>
      </c>
      <c r="AB35" s="13"/>
      <c r="AC35" s="13"/>
      <c r="AD35" s="13">
        <v>16</v>
      </c>
      <c r="AE35" s="13">
        <v>327</v>
      </c>
      <c r="AF35" s="18"/>
      <c r="AG35" s="13">
        <v>143</v>
      </c>
      <c r="AH35" s="13">
        <v>16</v>
      </c>
      <c r="AI35" s="13"/>
      <c r="AJ35" s="13"/>
      <c r="AK35" s="13">
        <v>23</v>
      </c>
      <c r="AL35" s="13"/>
      <c r="AM35" s="253"/>
      <c r="AN35" s="254">
        <f t="shared" si="1"/>
        <v>999</v>
      </c>
      <c r="AO35" s="255">
        <f t="shared" si="2"/>
        <v>-657</v>
      </c>
      <c r="AP35" s="269">
        <f t="shared" si="3"/>
        <v>0.60326086956521741</v>
      </c>
      <c r="AQ35" s="63"/>
    </row>
    <row r="36" spans="1:43" s="38" customFormat="1" ht="30" customHeight="1" thickBot="1">
      <c r="A36" s="568" t="s">
        <v>120</v>
      </c>
      <c r="B36" s="569"/>
      <c r="C36" s="569"/>
      <c r="D36" s="570"/>
      <c r="E36" s="280">
        <f>SUM(E10:E35)</f>
        <v>4663</v>
      </c>
      <c r="F36" s="280">
        <f t="shared" ref="F36:AO36" si="4">SUM(F10:F35)</f>
        <v>0</v>
      </c>
      <c r="G36" s="280">
        <f t="shared" si="4"/>
        <v>0</v>
      </c>
      <c r="H36" s="280">
        <f t="shared" si="4"/>
        <v>4663</v>
      </c>
      <c r="I36" s="98">
        <f t="shared" si="4"/>
        <v>0</v>
      </c>
      <c r="J36" s="98">
        <f t="shared" si="4"/>
        <v>75</v>
      </c>
      <c r="K36" s="98">
        <f t="shared" si="4"/>
        <v>188</v>
      </c>
      <c r="L36" s="98">
        <f t="shared" si="4"/>
        <v>172</v>
      </c>
      <c r="M36" s="98">
        <f t="shared" si="4"/>
        <v>113</v>
      </c>
      <c r="N36" s="98">
        <f t="shared" si="4"/>
        <v>0</v>
      </c>
      <c r="O36" s="98">
        <f t="shared" si="4"/>
        <v>0</v>
      </c>
      <c r="P36" s="98">
        <f t="shared" si="4"/>
        <v>68</v>
      </c>
      <c r="Q36" s="98">
        <f t="shared" si="4"/>
        <v>20</v>
      </c>
      <c r="R36" s="98">
        <f t="shared" si="4"/>
        <v>36</v>
      </c>
      <c r="S36" s="98">
        <f t="shared" si="4"/>
        <v>197</v>
      </c>
      <c r="T36" s="98">
        <f t="shared" si="4"/>
        <v>500</v>
      </c>
      <c r="U36" s="98">
        <f t="shared" si="4"/>
        <v>0</v>
      </c>
      <c r="V36" s="98">
        <f t="shared" si="4"/>
        <v>0</v>
      </c>
      <c r="W36" s="98">
        <f t="shared" si="4"/>
        <v>76</v>
      </c>
      <c r="X36" s="98">
        <f t="shared" si="4"/>
        <v>0</v>
      </c>
      <c r="Y36" s="98">
        <f t="shared" si="4"/>
        <v>258</v>
      </c>
      <c r="Z36" s="98">
        <f t="shared" si="4"/>
        <v>140</v>
      </c>
      <c r="AA36" s="98">
        <f t="shared" si="4"/>
        <v>140</v>
      </c>
      <c r="AB36" s="98">
        <f t="shared" si="4"/>
        <v>0</v>
      </c>
      <c r="AC36" s="98">
        <f t="shared" si="4"/>
        <v>0</v>
      </c>
      <c r="AD36" s="98">
        <f t="shared" si="4"/>
        <v>189</v>
      </c>
      <c r="AE36" s="98">
        <f t="shared" si="4"/>
        <v>611</v>
      </c>
      <c r="AF36" s="98">
        <f t="shared" si="4"/>
        <v>137</v>
      </c>
      <c r="AG36" s="98">
        <f t="shared" si="4"/>
        <v>193</v>
      </c>
      <c r="AH36" s="98">
        <f t="shared" si="4"/>
        <v>64</v>
      </c>
      <c r="AI36" s="98">
        <f t="shared" si="4"/>
        <v>0</v>
      </c>
      <c r="AJ36" s="98">
        <f t="shared" si="4"/>
        <v>0</v>
      </c>
      <c r="AK36" s="98">
        <f t="shared" si="4"/>
        <v>73</v>
      </c>
      <c r="AL36" s="98">
        <f t="shared" si="4"/>
        <v>55</v>
      </c>
      <c r="AM36" s="453">
        <f t="shared" si="4"/>
        <v>35</v>
      </c>
      <c r="AN36" s="281">
        <f t="shared" si="4"/>
        <v>3340</v>
      </c>
      <c r="AO36" s="282">
        <f t="shared" si="4"/>
        <v>-1323</v>
      </c>
      <c r="AP36" s="283">
        <f t="shared" si="3"/>
        <v>0.71627707484452074</v>
      </c>
      <c r="AQ36" s="284"/>
    </row>
    <row r="37" spans="1:43">
      <c r="A37" s="577">
        <v>8</v>
      </c>
      <c r="B37" s="590" t="s">
        <v>116</v>
      </c>
      <c r="C37" s="577" t="s">
        <v>14</v>
      </c>
      <c r="D37" s="4" t="s">
        <v>15</v>
      </c>
      <c r="E37" s="257">
        <v>0</v>
      </c>
      <c r="F37" s="258">
        <v>0</v>
      </c>
      <c r="G37" s="258">
        <v>0</v>
      </c>
      <c r="H37" s="258">
        <f t="shared" ref="H37:H43" si="5">E37+F37+G37</f>
        <v>0</v>
      </c>
      <c r="I37" s="447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259"/>
      <c r="AN37" s="260">
        <f t="shared" si="1"/>
        <v>0</v>
      </c>
      <c r="AO37" s="261">
        <f t="shared" ref="AO37:AO43" si="6">AN37-H37</f>
        <v>0</v>
      </c>
      <c r="AP37" s="274" t="e">
        <f t="shared" ref="AP37:AP40" si="7">AN37/H37*100</f>
        <v>#DIV/0!</v>
      </c>
      <c r="AQ37" s="22"/>
    </row>
    <row r="38" spans="1:43" ht="13.5" thickBot="1">
      <c r="A38" s="573"/>
      <c r="B38" s="591"/>
      <c r="C38" s="573"/>
      <c r="D38" s="8" t="s">
        <v>16</v>
      </c>
      <c r="E38" s="251">
        <v>50</v>
      </c>
      <c r="F38" s="252">
        <v>0</v>
      </c>
      <c r="G38" s="252">
        <v>0</v>
      </c>
      <c r="H38" s="252">
        <f t="shared" si="5"/>
        <v>50</v>
      </c>
      <c r="I38" s="446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6"/>
        <v>-50</v>
      </c>
      <c r="AP38" s="256">
        <f t="shared" si="7"/>
        <v>0</v>
      </c>
      <c r="AQ38" s="23"/>
    </row>
    <row r="39" spans="1:43">
      <c r="A39" s="571">
        <v>9</v>
      </c>
      <c r="B39" s="591"/>
      <c r="C39" s="571" t="s">
        <v>17</v>
      </c>
      <c r="D39" s="10" t="s">
        <v>18</v>
      </c>
      <c r="E39" s="270">
        <v>0</v>
      </c>
      <c r="F39" s="258">
        <v>0</v>
      </c>
      <c r="G39" s="258">
        <v>0</v>
      </c>
      <c r="H39" s="258">
        <f t="shared" si="5"/>
        <v>0</v>
      </c>
      <c r="I39" s="447"/>
      <c r="J39" s="5"/>
      <c r="K39" s="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>
        <v>7</v>
      </c>
      <c r="AH39" s="11"/>
      <c r="AI39" s="11"/>
      <c r="AJ39" s="11"/>
      <c r="AK39" s="11"/>
      <c r="AL39" s="11"/>
      <c r="AM39" s="259"/>
      <c r="AN39" s="260">
        <f t="shared" si="1"/>
        <v>7</v>
      </c>
      <c r="AO39" s="242">
        <f t="shared" si="6"/>
        <v>7</v>
      </c>
      <c r="AP39" s="262" t="e">
        <f t="shared" si="7"/>
        <v>#DIV/0!</v>
      </c>
      <c r="AQ39" s="77"/>
    </row>
    <row r="40" spans="1:43" ht="13.5" thickBot="1">
      <c r="A40" s="573"/>
      <c r="B40" s="592"/>
      <c r="C40" s="573"/>
      <c r="D40" s="8" t="s">
        <v>19</v>
      </c>
      <c r="E40" s="251">
        <v>150</v>
      </c>
      <c r="F40" s="252">
        <v>0</v>
      </c>
      <c r="G40" s="252">
        <v>0</v>
      </c>
      <c r="H40" s="252">
        <f t="shared" si="5"/>
        <v>150</v>
      </c>
      <c r="I40" s="446"/>
      <c r="J40" s="9"/>
      <c r="K40" s="9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>
        <v>4</v>
      </c>
      <c r="AF40" s="13">
        <v>25</v>
      </c>
      <c r="AG40" s="13">
        <v>18</v>
      </c>
      <c r="AH40" s="13"/>
      <c r="AI40" s="13"/>
      <c r="AJ40" s="13"/>
      <c r="AK40" s="13">
        <v>10</v>
      </c>
      <c r="AL40" s="13"/>
      <c r="AM40" s="253"/>
      <c r="AN40" s="254">
        <f t="shared" si="1"/>
        <v>57</v>
      </c>
      <c r="AO40" s="279">
        <f t="shared" si="6"/>
        <v>-93</v>
      </c>
      <c r="AP40" s="269">
        <f t="shared" si="7"/>
        <v>38</v>
      </c>
      <c r="AQ40" s="63"/>
    </row>
    <row r="41" spans="1:43">
      <c r="A41" s="571">
        <v>10</v>
      </c>
      <c r="B41" s="590" t="s">
        <v>126</v>
      </c>
      <c r="C41" s="571" t="s">
        <v>35</v>
      </c>
      <c r="D41" s="10" t="s">
        <v>149</v>
      </c>
      <c r="E41" s="270">
        <v>0</v>
      </c>
      <c r="F41" s="271">
        <v>0</v>
      </c>
      <c r="G41" s="271">
        <v>0</v>
      </c>
      <c r="H41" s="271">
        <f t="shared" si="5"/>
        <v>0</v>
      </c>
      <c r="I41" s="452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272"/>
      <c r="AN41" s="273">
        <f t="shared" si="1"/>
        <v>0</v>
      </c>
      <c r="AO41" s="261">
        <f t="shared" si="6"/>
        <v>0</v>
      </c>
      <c r="AP41" s="274" t="e">
        <f t="shared" ref="AP41:AP43" si="8">AN41/H41</f>
        <v>#DIV/0!</v>
      </c>
      <c r="AQ41" s="22"/>
    </row>
    <row r="42" spans="1:43">
      <c r="A42" s="578"/>
      <c r="B42" s="591"/>
      <c r="C42" s="578"/>
      <c r="D42" s="53" t="s">
        <v>111</v>
      </c>
      <c r="E42" s="245">
        <v>0</v>
      </c>
      <c r="F42" s="246">
        <v>0</v>
      </c>
      <c r="G42" s="246">
        <v>0</v>
      </c>
      <c r="H42" s="246">
        <f t="shared" si="5"/>
        <v>0</v>
      </c>
      <c r="I42" s="445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7"/>
      <c r="AN42" s="248">
        <f t="shared" si="1"/>
        <v>0</v>
      </c>
      <c r="AO42" s="249">
        <f t="shared" si="6"/>
        <v>0</v>
      </c>
      <c r="AP42" s="250" t="e">
        <f t="shared" si="8"/>
        <v>#DIV/0!</v>
      </c>
      <c r="AQ42" s="59"/>
    </row>
    <row r="43" spans="1:43" ht="13.5" thickBot="1">
      <c r="A43" s="573"/>
      <c r="B43" s="592"/>
      <c r="C43" s="573"/>
      <c r="D43" s="8" t="s">
        <v>40</v>
      </c>
      <c r="E43" s="251">
        <v>0</v>
      </c>
      <c r="F43" s="252">
        <v>0</v>
      </c>
      <c r="G43" s="252">
        <v>0</v>
      </c>
      <c r="H43" s="252">
        <f t="shared" si="5"/>
        <v>0</v>
      </c>
      <c r="I43" s="446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55">
        <f t="shared" si="6"/>
        <v>0</v>
      </c>
      <c r="AP43" s="256" t="e">
        <f t="shared" si="8"/>
        <v>#DIV/0!</v>
      </c>
      <c r="AQ43" s="23"/>
    </row>
    <row r="44" spans="1:43" s="96" customFormat="1" ht="24" customHeight="1" thickBot="1">
      <c r="A44" s="574" t="s">
        <v>137</v>
      </c>
      <c r="B44" s="575"/>
      <c r="C44" s="575"/>
      <c r="D44" s="576"/>
      <c r="E44" s="285">
        <f>SUM(E37:E43)</f>
        <v>200</v>
      </c>
      <c r="F44" s="286">
        <f t="shared" ref="F44:AO44" si="9">SUM(F37:F43)</f>
        <v>0</v>
      </c>
      <c r="G44" s="286">
        <f t="shared" si="9"/>
        <v>0</v>
      </c>
      <c r="H44" s="286">
        <f t="shared" si="9"/>
        <v>200</v>
      </c>
      <c r="I44" s="235">
        <f t="shared" si="9"/>
        <v>0</v>
      </c>
      <c r="J44" s="235">
        <f t="shared" si="9"/>
        <v>0</v>
      </c>
      <c r="K44" s="235">
        <f t="shared" si="9"/>
        <v>0</v>
      </c>
      <c r="L44" s="235">
        <f t="shared" si="9"/>
        <v>0</v>
      </c>
      <c r="M44" s="235">
        <f t="shared" si="9"/>
        <v>0</v>
      </c>
      <c r="N44" s="235">
        <f t="shared" si="9"/>
        <v>0</v>
      </c>
      <c r="O44" s="235">
        <f t="shared" si="9"/>
        <v>0</v>
      </c>
      <c r="P44" s="235">
        <f t="shared" si="9"/>
        <v>0</v>
      </c>
      <c r="Q44" s="235">
        <f t="shared" si="9"/>
        <v>0</v>
      </c>
      <c r="R44" s="235">
        <f t="shared" si="9"/>
        <v>0</v>
      </c>
      <c r="S44" s="235">
        <f t="shared" si="9"/>
        <v>0</v>
      </c>
      <c r="T44" s="235">
        <f t="shared" si="9"/>
        <v>0</v>
      </c>
      <c r="U44" s="235">
        <f t="shared" si="9"/>
        <v>0</v>
      </c>
      <c r="V44" s="235">
        <f t="shared" si="9"/>
        <v>0</v>
      </c>
      <c r="W44" s="235">
        <f t="shared" si="9"/>
        <v>0</v>
      </c>
      <c r="X44" s="235">
        <f t="shared" si="9"/>
        <v>0</v>
      </c>
      <c r="Y44" s="235">
        <f t="shared" si="9"/>
        <v>0</v>
      </c>
      <c r="Z44" s="235">
        <f t="shared" si="9"/>
        <v>0</v>
      </c>
      <c r="AA44" s="235">
        <f t="shared" si="9"/>
        <v>0</v>
      </c>
      <c r="AB44" s="235">
        <f t="shared" si="9"/>
        <v>0</v>
      </c>
      <c r="AC44" s="235">
        <f t="shared" si="9"/>
        <v>0</v>
      </c>
      <c r="AD44" s="235">
        <f t="shared" si="9"/>
        <v>0</v>
      </c>
      <c r="AE44" s="235">
        <f t="shared" si="9"/>
        <v>4</v>
      </c>
      <c r="AF44" s="235">
        <f t="shared" si="9"/>
        <v>25</v>
      </c>
      <c r="AG44" s="235">
        <f t="shared" si="9"/>
        <v>25</v>
      </c>
      <c r="AH44" s="235">
        <f t="shared" si="9"/>
        <v>0</v>
      </c>
      <c r="AI44" s="235">
        <f t="shared" si="9"/>
        <v>0</v>
      </c>
      <c r="AJ44" s="235">
        <f t="shared" si="9"/>
        <v>0</v>
      </c>
      <c r="AK44" s="235">
        <f t="shared" si="9"/>
        <v>10</v>
      </c>
      <c r="AL44" s="235">
        <f t="shared" si="9"/>
        <v>0</v>
      </c>
      <c r="AM44" s="287">
        <f t="shared" si="9"/>
        <v>0</v>
      </c>
      <c r="AN44" s="288">
        <f t="shared" si="9"/>
        <v>64</v>
      </c>
      <c r="AO44" s="285">
        <f t="shared" si="9"/>
        <v>-136</v>
      </c>
      <c r="AP44" s="289">
        <f>AN44/H44</f>
        <v>0.32</v>
      </c>
      <c r="AQ44" s="290"/>
    </row>
    <row r="45" spans="1:43">
      <c r="A45" s="567">
        <v>11</v>
      </c>
      <c r="B45" s="590" t="s">
        <v>117</v>
      </c>
      <c r="C45" s="609" t="s">
        <v>30</v>
      </c>
      <c r="D45" s="10" t="s">
        <v>31</v>
      </c>
      <c r="E45" s="270">
        <v>0</v>
      </c>
      <c r="F45" s="271">
        <v>0</v>
      </c>
      <c r="G45" s="271">
        <v>0</v>
      </c>
      <c r="H45" s="271">
        <f t="shared" ref="H45:H63" si="10">E45+F45+G45</f>
        <v>0</v>
      </c>
      <c r="I45" s="452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272"/>
      <c r="AN45" s="273">
        <f t="shared" ref="AN45:AN191" si="11">SUM(I45:AM45)</f>
        <v>0</v>
      </c>
      <c r="AO45" s="261">
        <f t="shared" ref="AO45:AO166" si="12">AN45-H45</f>
        <v>0</v>
      </c>
      <c r="AP45" s="250" t="e">
        <f t="shared" ref="AP45:AP61" si="13">AN45/H45</f>
        <v>#DIV/0!</v>
      </c>
      <c r="AQ45" s="59"/>
    </row>
    <row r="46" spans="1:43" ht="13.5" thickBot="1">
      <c r="A46" s="565"/>
      <c r="B46" s="591"/>
      <c r="C46" s="610"/>
      <c r="D46" s="8" t="s">
        <v>32</v>
      </c>
      <c r="E46" s="251">
        <v>0</v>
      </c>
      <c r="F46" s="252">
        <v>0</v>
      </c>
      <c r="G46" s="252">
        <v>0</v>
      </c>
      <c r="H46" s="252">
        <f t="shared" si="10"/>
        <v>0</v>
      </c>
      <c r="I46" s="446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1"/>
        <v>0</v>
      </c>
      <c r="AO46" s="255">
        <f t="shared" si="12"/>
        <v>0</v>
      </c>
      <c r="AP46" s="256" t="e">
        <f t="shared" si="13"/>
        <v>#DIV/0!</v>
      </c>
      <c r="AQ46" s="23"/>
    </row>
    <row r="47" spans="1:43">
      <c r="A47" s="567">
        <v>12</v>
      </c>
      <c r="B47" s="591"/>
      <c r="C47" s="567" t="s">
        <v>38</v>
      </c>
      <c r="D47" s="4" t="s">
        <v>31</v>
      </c>
      <c r="E47" s="257">
        <v>0</v>
      </c>
      <c r="F47" s="258">
        <v>30</v>
      </c>
      <c r="G47" s="258">
        <v>0</v>
      </c>
      <c r="H47" s="258">
        <f t="shared" si="10"/>
        <v>30</v>
      </c>
      <c r="I47" s="447"/>
      <c r="J47" s="5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259"/>
      <c r="AN47" s="260">
        <f t="shared" si="11"/>
        <v>0</v>
      </c>
      <c r="AO47" s="242">
        <f t="shared" si="12"/>
        <v>-30</v>
      </c>
      <c r="AP47" s="262">
        <f t="shared" si="13"/>
        <v>0</v>
      </c>
      <c r="AQ47" s="77"/>
    </row>
    <row r="48" spans="1:43" ht="13.5" thickBot="1">
      <c r="A48" s="565"/>
      <c r="B48" s="591"/>
      <c r="C48" s="565"/>
      <c r="D48" s="8" t="s">
        <v>32</v>
      </c>
      <c r="E48" s="251">
        <v>0</v>
      </c>
      <c r="F48" s="252">
        <v>10</v>
      </c>
      <c r="G48" s="252">
        <v>0</v>
      </c>
      <c r="H48" s="252">
        <f t="shared" si="10"/>
        <v>10</v>
      </c>
      <c r="I48" s="446"/>
      <c r="J48" s="9"/>
      <c r="K48" s="9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253"/>
      <c r="AN48" s="254">
        <f t="shared" si="11"/>
        <v>0</v>
      </c>
      <c r="AO48" s="255">
        <f t="shared" si="12"/>
        <v>-10</v>
      </c>
      <c r="AP48" s="269">
        <f t="shared" si="13"/>
        <v>0</v>
      </c>
      <c r="AQ48" s="77"/>
    </row>
    <row r="49" spans="1:43" ht="13.5" thickBot="1">
      <c r="A49" s="450"/>
      <c r="B49" s="591"/>
      <c r="C49" s="567" t="s">
        <v>81</v>
      </c>
      <c r="D49" s="4" t="s">
        <v>31</v>
      </c>
      <c r="E49" s="257">
        <v>0</v>
      </c>
      <c r="F49" s="258">
        <v>25</v>
      </c>
      <c r="G49" s="258">
        <v>0</v>
      </c>
      <c r="H49" s="258">
        <f t="shared" si="10"/>
        <v>25</v>
      </c>
      <c r="I49" s="447"/>
      <c r="J49" s="5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>
        <v>15</v>
      </c>
      <c r="AM49" s="259"/>
      <c r="AN49" s="273">
        <f t="shared" si="11"/>
        <v>15</v>
      </c>
      <c r="AO49" s="291">
        <f t="shared" si="12"/>
        <v>-10</v>
      </c>
      <c r="AP49" s="274">
        <f t="shared" si="13"/>
        <v>0.6</v>
      </c>
      <c r="AQ49" s="22"/>
    </row>
    <row r="50" spans="1:43" ht="13.5" thickBot="1">
      <c r="A50" s="443"/>
      <c r="B50" s="591"/>
      <c r="C50" s="565"/>
      <c r="D50" s="8" t="s">
        <v>32</v>
      </c>
      <c r="E50" s="251">
        <v>0</v>
      </c>
      <c r="F50" s="252">
        <v>25</v>
      </c>
      <c r="G50" s="252">
        <v>0</v>
      </c>
      <c r="H50" s="252">
        <f t="shared" si="10"/>
        <v>25</v>
      </c>
      <c r="I50" s="446"/>
      <c r="J50" s="9"/>
      <c r="K50" s="9"/>
      <c r="L50" s="13"/>
      <c r="M50" s="13"/>
      <c r="N50" s="13"/>
      <c r="O50" s="13"/>
      <c r="P50" s="13"/>
      <c r="Q50" s="13"/>
      <c r="R50" s="13"/>
      <c r="S50" s="13">
        <v>5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253"/>
      <c r="AN50" s="254">
        <f t="shared" si="11"/>
        <v>5</v>
      </c>
      <c r="AO50" s="255">
        <f t="shared" si="12"/>
        <v>-20</v>
      </c>
      <c r="AP50" s="256">
        <f t="shared" si="13"/>
        <v>0.2</v>
      </c>
      <c r="AQ50" s="22"/>
    </row>
    <row r="51" spans="1:43">
      <c r="A51" s="450"/>
      <c r="B51" s="591"/>
      <c r="C51" s="567" t="s">
        <v>208</v>
      </c>
      <c r="D51" s="4" t="s">
        <v>31</v>
      </c>
      <c r="E51" s="270">
        <v>0</v>
      </c>
      <c r="F51" s="271">
        <v>0</v>
      </c>
      <c r="G51" s="271">
        <v>0</v>
      </c>
      <c r="H51" s="271">
        <f t="shared" si="10"/>
        <v>0</v>
      </c>
      <c r="I51" s="452"/>
      <c r="J51" s="30"/>
      <c r="K51" s="3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272"/>
      <c r="AN51" s="273">
        <f t="shared" si="11"/>
        <v>0</v>
      </c>
      <c r="AO51" s="261">
        <f t="shared" si="12"/>
        <v>0</v>
      </c>
      <c r="AP51" s="274" t="e">
        <f t="shared" si="13"/>
        <v>#DIV/0!</v>
      </c>
      <c r="AQ51" s="22"/>
    </row>
    <row r="52" spans="1:43" ht="13.5" thickBot="1">
      <c r="A52" s="450"/>
      <c r="B52" s="591"/>
      <c r="C52" s="565"/>
      <c r="D52" s="8" t="s">
        <v>32</v>
      </c>
      <c r="E52" s="315">
        <v>0</v>
      </c>
      <c r="F52" s="316">
        <v>0</v>
      </c>
      <c r="G52" s="316">
        <v>0</v>
      </c>
      <c r="H52" s="316">
        <f t="shared" si="10"/>
        <v>0</v>
      </c>
      <c r="I52" s="444"/>
      <c r="J52" s="413"/>
      <c r="K52" s="413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5"/>
      <c r="AN52" s="318">
        <f t="shared" si="11"/>
        <v>0</v>
      </c>
      <c r="AO52" s="255">
        <f t="shared" si="12"/>
        <v>0</v>
      </c>
      <c r="AP52" s="256" t="e">
        <f t="shared" si="13"/>
        <v>#DIV/0!</v>
      </c>
      <c r="AQ52" s="23"/>
    </row>
    <row r="53" spans="1:43">
      <c r="A53" s="450"/>
      <c r="B53" s="591"/>
      <c r="C53" s="566" t="s">
        <v>82</v>
      </c>
      <c r="D53" s="10" t="s">
        <v>31</v>
      </c>
      <c r="E53" s="270">
        <v>0</v>
      </c>
      <c r="F53" s="271">
        <v>52</v>
      </c>
      <c r="G53" s="271">
        <v>0</v>
      </c>
      <c r="H53" s="271">
        <f t="shared" si="10"/>
        <v>52</v>
      </c>
      <c r="I53" s="452"/>
      <c r="J53" s="30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272"/>
      <c r="AN53" s="273">
        <f t="shared" si="11"/>
        <v>0</v>
      </c>
      <c r="AO53" s="291">
        <f t="shared" si="12"/>
        <v>-52</v>
      </c>
      <c r="AP53" s="262">
        <f t="shared" si="13"/>
        <v>0</v>
      </c>
      <c r="AQ53" s="77"/>
    </row>
    <row r="54" spans="1:43" ht="13.5" thickBot="1">
      <c r="A54" s="450"/>
      <c r="B54" s="591"/>
      <c r="C54" s="565"/>
      <c r="D54" s="8" t="s">
        <v>32</v>
      </c>
      <c r="E54" s="251">
        <v>0</v>
      </c>
      <c r="F54" s="252">
        <v>50</v>
      </c>
      <c r="G54" s="252">
        <v>0</v>
      </c>
      <c r="H54" s="252">
        <f t="shared" si="10"/>
        <v>50</v>
      </c>
      <c r="I54" s="446"/>
      <c r="J54" s="9"/>
      <c r="K54" s="9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253"/>
      <c r="AN54" s="254">
        <f t="shared" si="11"/>
        <v>0</v>
      </c>
      <c r="AO54" s="279">
        <f t="shared" si="12"/>
        <v>-50</v>
      </c>
      <c r="AP54" s="269">
        <f t="shared" si="13"/>
        <v>0</v>
      </c>
      <c r="AQ54" s="63"/>
    </row>
    <row r="55" spans="1:43" ht="12.75" customHeight="1">
      <c r="A55" s="138"/>
      <c r="B55" s="591"/>
      <c r="C55" s="571" t="s">
        <v>100</v>
      </c>
      <c r="D55" s="4" t="s">
        <v>2</v>
      </c>
      <c r="E55" s="257">
        <v>0</v>
      </c>
      <c r="F55" s="258">
        <v>50</v>
      </c>
      <c r="G55" s="258">
        <v>0</v>
      </c>
      <c r="H55" s="258">
        <f t="shared" si="10"/>
        <v>50</v>
      </c>
      <c r="I55" s="447"/>
      <c r="J55" s="5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259"/>
      <c r="AN55" s="260">
        <f t="shared" si="11"/>
        <v>0</v>
      </c>
      <c r="AO55" s="261">
        <f t="shared" si="12"/>
        <v>-50</v>
      </c>
      <c r="AP55" s="274">
        <f t="shared" si="13"/>
        <v>0</v>
      </c>
      <c r="AQ55" s="22"/>
    </row>
    <row r="56" spans="1:43" ht="12.75" customHeight="1">
      <c r="A56" s="139"/>
      <c r="B56" s="591"/>
      <c r="C56" s="578"/>
      <c r="D56" s="53" t="s">
        <v>43</v>
      </c>
      <c r="E56" s="245">
        <v>0</v>
      </c>
      <c r="F56" s="246">
        <v>50</v>
      </c>
      <c r="G56" s="246">
        <v>0</v>
      </c>
      <c r="H56" s="246">
        <f t="shared" si="10"/>
        <v>50</v>
      </c>
      <c r="I56" s="445"/>
      <c r="J56" s="55"/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47"/>
      <c r="AN56" s="248">
        <f t="shared" si="11"/>
        <v>0</v>
      </c>
      <c r="AO56" s="249">
        <f t="shared" si="12"/>
        <v>-50</v>
      </c>
      <c r="AP56" s="250">
        <f t="shared" si="13"/>
        <v>0</v>
      </c>
      <c r="AQ56" s="59"/>
    </row>
    <row r="57" spans="1:43" ht="12.75" customHeight="1">
      <c r="A57" s="139"/>
      <c r="B57" s="591"/>
      <c r="C57" s="578"/>
      <c r="D57" s="53" t="s">
        <v>46</v>
      </c>
      <c r="E57" s="245">
        <v>0</v>
      </c>
      <c r="F57" s="246">
        <v>50</v>
      </c>
      <c r="G57" s="246">
        <v>0</v>
      </c>
      <c r="H57" s="246">
        <f t="shared" si="10"/>
        <v>50</v>
      </c>
      <c r="I57" s="445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0</v>
      </c>
      <c r="AO57" s="249">
        <f t="shared" si="12"/>
        <v>-50</v>
      </c>
      <c r="AP57" s="250">
        <f t="shared" si="13"/>
        <v>0</v>
      </c>
      <c r="AQ57" s="59"/>
    </row>
    <row r="58" spans="1:43" ht="12.75" customHeight="1">
      <c r="A58" s="139"/>
      <c r="B58" s="591"/>
      <c r="C58" s="578"/>
      <c r="D58" s="53" t="s">
        <v>44</v>
      </c>
      <c r="E58" s="245">
        <v>0</v>
      </c>
      <c r="F58" s="246">
        <v>50</v>
      </c>
      <c r="G58" s="246">
        <v>0</v>
      </c>
      <c r="H58" s="246">
        <f t="shared" si="10"/>
        <v>50</v>
      </c>
      <c r="I58" s="445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0</v>
      </c>
      <c r="AO58" s="249">
        <f t="shared" si="12"/>
        <v>-50</v>
      </c>
      <c r="AP58" s="250">
        <f t="shared" si="13"/>
        <v>0</v>
      </c>
      <c r="AQ58" s="59"/>
    </row>
    <row r="59" spans="1:43" ht="12.75" customHeight="1">
      <c r="A59" s="139"/>
      <c r="B59" s="591"/>
      <c r="C59" s="578"/>
      <c r="D59" s="53" t="s">
        <v>1</v>
      </c>
      <c r="E59" s="245">
        <v>0</v>
      </c>
      <c r="F59" s="246">
        <v>0</v>
      </c>
      <c r="G59" s="246">
        <v>0</v>
      </c>
      <c r="H59" s="246">
        <f t="shared" si="10"/>
        <v>0</v>
      </c>
      <c r="I59" s="445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0</v>
      </c>
      <c r="AP59" s="250" t="e">
        <f t="shared" si="13"/>
        <v>#DIV/0!</v>
      </c>
      <c r="AQ59" s="59"/>
    </row>
    <row r="60" spans="1:43" ht="12.75" customHeight="1">
      <c r="A60" s="139"/>
      <c r="B60" s="591"/>
      <c r="C60" s="578"/>
      <c r="D60" s="53" t="s">
        <v>186</v>
      </c>
      <c r="E60" s="245">
        <v>0</v>
      </c>
      <c r="F60" s="246">
        <v>41</v>
      </c>
      <c r="G60" s="246">
        <v>0</v>
      </c>
      <c r="H60" s="246">
        <f t="shared" si="10"/>
        <v>41</v>
      </c>
      <c r="I60" s="445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-41</v>
      </c>
      <c r="AP60" s="250">
        <f t="shared" si="13"/>
        <v>0</v>
      </c>
      <c r="AQ60" s="59"/>
    </row>
    <row r="61" spans="1:43" ht="12.75" customHeight="1">
      <c r="A61" s="139"/>
      <c r="B61" s="591"/>
      <c r="C61" s="578"/>
      <c r="D61" s="53" t="s">
        <v>101</v>
      </c>
      <c r="E61" s="245">
        <v>0</v>
      </c>
      <c r="F61" s="246">
        <v>52</v>
      </c>
      <c r="G61" s="246">
        <v>0</v>
      </c>
      <c r="H61" s="246">
        <f t="shared" si="10"/>
        <v>52</v>
      </c>
      <c r="I61" s="445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0</v>
      </c>
      <c r="AO61" s="249">
        <f t="shared" si="12"/>
        <v>-52</v>
      </c>
      <c r="AP61" s="250">
        <f t="shared" si="13"/>
        <v>0</v>
      </c>
      <c r="AQ61" s="59"/>
    </row>
    <row r="62" spans="1:43" ht="12.75" customHeight="1" thickBot="1">
      <c r="A62" s="140"/>
      <c r="B62" s="592"/>
      <c r="C62" s="573"/>
      <c r="D62" s="8" t="s">
        <v>32</v>
      </c>
      <c r="E62" s="251">
        <v>0</v>
      </c>
      <c r="F62" s="252">
        <v>50</v>
      </c>
      <c r="G62" s="252">
        <v>0</v>
      </c>
      <c r="H62" s="252">
        <f t="shared" si="10"/>
        <v>50</v>
      </c>
      <c r="I62" s="446"/>
      <c r="J62" s="9"/>
      <c r="K62" s="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253"/>
      <c r="AN62" s="254">
        <f t="shared" si="11"/>
        <v>0</v>
      </c>
      <c r="AO62" s="255">
        <f t="shared" si="12"/>
        <v>-50</v>
      </c>
      <c r="AP62" s="256">
        <f>AN62/H62</f>
        <v>0</v>
      </c>
      <c r="AQ62" s="23"/>
    </row>
    <row r="63" spans="1:43" ht="12.75" customHeight="1" thickBot="1">
      <c r="A63" s="377"/>
      <c r="B63" s="400"/>
      <c r="C63" s="79" t="s">
        <v>206</v>
      </c>
      <c r="D63" s="401" t="s">
        <v>207</v>
      </c>
      <c r="E63" s="321">
        <v>0</v>
      </c>
      <c r="F63" s="322">
        <v>0</v>
      </c>
      <c r="G63" s="322">
        <v>0</v>
      </c>
      <c r="H63" s="322">
        <f t="shared" si="10"/>
        <v>0</v>
      </c>
      <c r="I63" s="454"/>
      <c r="J63" s="402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4"/>
      <c r="AN63" s="324">
        <f t="shared" si="11"/>
        <v>0</v>
      </c>
      <c r="AO63" s="325">
        <f t="shared" si="12"/>
        <v>0</v>
      </c>
      <c r="AP63" s="256" t="e">
        <f>AN63/H63</f>
        <v>#DIV/0!</v>
      </c>
      <c r="AQ63" s="82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SUM(E45:E63)</f>
        <v>0</v>
      </c>
      <c r="F64" s="292">
        <f t="shared" ref="F64:AN64" si="14">SUM(F45:F63)</f>
        <v>535</v>
      </c>
      <c r="G64" s="292">
        <f t="shared" si="14"/>
        <v>0</v>
      </c>
      <c r="H64" s="292">
        <f t="shared" si="14"/>
        <v>535</v>
      </c>
      <c r="I64" s="292">
        <f t="shared" si="14"/>
        <v>0</v>
      </c>
      <c r="J64" s="292">
        <f t="shared" si="14"/>
        <v>0</v>
      </c>
      <c r="K64" s="292">
        <f t="shared" si="14"/>
        <v>0</v>
      </c>
      <c r="L64" s="292">
        <f t="shared" si="14"/>
        <v>0</v>
      </c>
      <c r="M64" s="292">
        <f t="shared" si="14"/>
        <v>0</v>
      </c>
      <c r="N64" s="292">
        <f t="shared" si="14"/>
        <v>0</v>
      </c>
      <c r="O64" s="292">
        <f t="shared" si="14"/>
        <v>0</v>
      </c>
      <c r="P64" s="292">
        <f t="shared" si="14"/>
        <v>0</v>
      </c>
      <c r="Q64" s="292">
        <f t="shared" si="14"/>
        <v>0</v>
      </c>
      <c r="R64" s="292">
        <f t="shared" si="14"/>
        <v>0</v>
      </c>
      <c r="S64" s="292">
        <f t="shared" si="14"/>
        <v>5</v>
      </c>
      <c r="T64" s="292">
        <f t="shared" si="14"/>
        <v>0</v>
      </c>
      <c r="U64" s="292">
        <f t="shared" si="14"/>
        <v>0</v>
      </c>
      <c r="V64" s="292">
        <f t="shared" si="14"/>
        <v>0</v>
      </c>
      <c r="W64" s="292">
        <f t="shared" si="14"/>
        <v>0</v>
      </c>
      <c r="X64" s="292">
        <f t="shared" si="14"/>
        <v>0</v>
      </c>
      <c r="Y64" s="292">
        <f t="shared" si="14"/>
        <v>0</v>
      </c>
      <c r="Z64" s="292">
        <f t="shared" si="14"/>
        <v>0</v>
      </c>
      <c r="AA64" s="292">
        <f t="shared" si="14"/>
        <v>0</v>
      </c>
      <c r="AB64" s="292">
        <f t="shared" si="14"/>
        <v>0</v>
      </c>
      <c r="AC64" s="292">
        <f t="shared" si="14"/>
        <v>0</v>
      </c>
      <c r="AD64" s="292">
        <f t="shared" si="14"/>
        <v>0</v>
      </c>
      <c r="AE64" s="292">
        <f t="shared" si="14"/>
        <v>0</v>
      </c>
      <c r="AF64" s="292">
        <f t="shared" si="14"/>
        <v>0</v>
      </c>
      <c r="AG64" s="292">
        <f t="shared" si="14"/>
        <v>0</v>
      </c>
      <c r="AH64" s="292">
        <f t="shared" si="14"/>
        <v>0</v>
      </c>
      <c r="AI64" s="292">
        <f t="shared" si="14"/>
        <v>0</v>
      </c>
      <c r="AJ64" s="292">
        <f t="shared" si="14"/>
        <v>0</v>
      </c>
      <c r="AK64" s="292">
        <f t="shared" si="14"/>
        <v>0</v>
      </c>
      <c r="AL64" s="292">
        <f t="shared" si="14"/>
        <v>15</v>
      </c>
      <c r="AM64" s="292">
        <f t="shared" si="14"/>
        <v>0</v>
      </c>
      <c r="AN64" s="292">
        <f t="shared" si="14"/>
        <v>20</v>
      </c>
      <c r="AO64" s="292">
        <f>SUM(AO45:AO63)</f>
        <v>-515</v>
      </c>
      <c r="AP64" s="295">
        <f>AN64/H64</f>
        <v>3.7383177570093455E-2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0</v>
      </c>
      <c r="F65" s="271">
        <v>629</v>
      </c>
      <c r="G65" s="271">
        <v>0</v>
      </c>
      <c r="H65" s="271">
        <f t="shared" ref="H65:H84" si="15">E65+F65+G65</f>
        <v>629</v>
      </c>
      <c r="I65" s="452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0</v>
      </c>
      <c r="AO65" s="261">
        <f t="shared" si="12"/>
        <v>-629</v>
      </c>
      <c r="AP65" s="274">
        <f t="shared" ref="AP65:AP84" si="16">AN65/H65</f>
        <v>0</v>
      </c>
      <c r="AQ65" s="22"/>
    </row>
    <row r="66" spans="1:43" ht="12.75" customHeight="1">
      <c r="A66" s="566"/>
      <c r="B66" s="591"/>
      <c r="C66" s="566"/>
      <c r="D66" s="53" t="s">
        <v>43</v>
      </c>
      <c r="E66" s="245">
        <v>0</v>
      </c>
      <c r="F66" s="246">
        <v>399</v>
      </c>
      <c r="G66" s="246">
        <v>0</v>
      </c>
      <c r="H66" s="246">
        <f t="shared" si="15"/>
        <v>399</v>
      </c>
      <c r="I66" s="445"/>
      <c r="J66" s="55"/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0</v>
      </c>
      <c r="AO66" s="249">
        <f t="shared" si="12"/>
        <v>-399</v>
      </c>
      <c r="AP66" s="250">
        <f t="shared" si="16"/>
        <v>0</v>
      </c>
      <c r="AQ66" s="59"/>
    </row>
    <row r="67" spans="1:43" ht="12.75" customHeight="1">
      <c r="A67" s="566"/>
      <c r="B67" s="591"/>
      <c r="C67" s="566"/>
      <c r="D67" s="53" t="s">
        <v>46</v>
      </c>
      <c r="E67" s="245">
        <v>0</v>
      </c>
      <c r="F67" s="246">
        <v>467</v>
      </c>
      <c r="G67" s="246">
        <v>0</v>
      </c>
      <c r="H67" s="246">
        <f t="shared" si="15"/>
        <v>467</v>
      </c>
      <c r="I67" s="445"/>
      <c r="J67" s="55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0</v>
      </c>
      <c r="AO67" s="249">
        <f t="shared" si="12"/>
        <v>-467</v>
      </c>
      <c r="AP67" s="250">
        <f t="shared" si="16"/>
        <v>0</v>
      </c>
      <c r="AQ67" s="59"/>
    </row>
    <row r="68" spans="1:43" ht="12.75" customHeight="1">
      <c r="A68" s="566"/>
      <c r="B68" s="591"/>
      <c r="C68" s="566"/>
      <c r="D68" s="53" t="s">
        <v>44</v>
      </c>
      <c r="E68" s="245">
        <v>0</v>
      </c>
      <c r="F68" s="246">
        <v>219</v>
      </c>
      <c r="G68" s="246">
        <v>0</v>
      </c>
      <c r="H68" s="246">
        <f t="shared" si="15"/>
        <v>219</v>
      </c>
      <c r="I68" s="445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0</v>
      </c>
      <c r="AO68" s="249">
        <f t="shared" si="12"/>
        <v>-219</v>
      </c>
      <c r="AP68" s="250">
        <f t="shared" si="16"/>
        <v>0</v>
      </c>
      <c r="AQ68" s="59"/>
    </row>
    <row r="69" spans="1:43" ht="12.75" customHeight="1" thickBot="1">
      <c r="A69" s="565"/>
      <c r="B69" s="591"/>
      <c r="C69" s="565"/>
      <c r="D69" s="8" t="s">
        <v>1</v>
      </c>
      <c r="E69" s="251">
        <v>0</v>
      </c>
      <c r="F69" s="252">
        <v>650</v>
      </c>
      <c r="G69" s="252">
        <v>0</v>
      </c>
      <c r="H69" s="252">
        <f t="shared" si="15"/>
        <v>650</v>
      </c>
      <c r="I69" s="446"/>
      <c r="J69" s="9"/>
      <c r="K69" s="9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0</v>
      </c>
      <c r="AO69" s="255">
        <f t="shared" si="12"/>
        <v>-650</v>
      </c>
      <c r="AP69" s="256">
        <f t="shared" si="16"/>
        <v>0</v>
      </c>
      <c r="AQ69" s="23"/>
    </row>
    <row r="70" spans="1:43" ht="12.75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0</v>
      </c>
      <c r="G70" s="258">
        <v>0</v>
      </c>
      <c r="H70" s="258">
        <f t="shared" si="15"/>
        <v>0</v>
      </c>
      <c r="I70" s="447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259"/>
      <c r="AN70" s="260">
        <f t="shared" si="11"/>
        <v>0</v>
      </c>
      <c r="AO70" s="242">
        <f t="shared" si="12"/>
        <v>0</v>
      </c>
      <c r="AP70" s="262" t="e">
        <f t="shared" si="16"/>
        <v>#DIV/0!</v>
      </c>
      <c r="AQ70" s="77"/>
    </row>
    <row r="71" spans="1:43" ht="12.75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5"/>
        <v>0</v>
      </c>
      <c r="I71" s="445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6"/>
        <v>#DIV/0!</v>
      </c>
      <c r="AQ71" s="59"/>
    </row>
    <row r="72" spans="1:43" ht="12.75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5"/>
        <v>0</v>
      </c>
      <c r="I72" s="445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6"/>
        <v>#DIV/0!</v>
      </c>
      <c r="AQ72" s="59"/>
    </row>
    <row r="73" spans="1:43" ht="12.75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5"/>
        <v>0</v>
      </c>
      <c r="I73" s="445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6"/>
        <v>#DIV/0!</v>
      </c>
      <c r="AQ73" s="59"/>
    </row>
    <row r="74" spans="1:43" ht="12.75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5"/>
        <v>0</v>
      </c>
      <c r="I74" s="446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6"/>
        <v>#DIV/0!</v>
      </c>
      <c r="AQ74" s="63"/>
    </row>
    <row r="75" spans="1:43" ht="12.75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5"/>
        <v>0</v>
      </c>
      <c r="I75" s="452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6"/>
        <v>#DIV/0!</v>
      </c>
      <c r="AQ75" s="22"/>
    </row>
    <row r="76" spans="1:43" ht="12.75" customHeight="1">
      <c r="A76" s="566"/>
      <c r="B76" s="591"/>
      <c r="C76" s="566"/>
      <c r="D76" s="53" t="s">
        <v>43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445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customHeight="1">
      <c r="A77" s="566"/>
      <c r="B77" s="591"/>
      <c r="C77" s="566"/>
      <c r="D77" s="53" t="s">
        <v>46</v>
      </c>
      <c r="E77" s="245">
        <v>0</v>
      </c>
      <c r="F77" s="246">
        <v>0</v>
      </c>
      <c r="G77" s="246">
        <v>0</v>
      </c>
      <c r="H77" s="246">
        <f t="shared" si="15"/>
        <v>0</v>
      </c>
      <c r="I77" s="445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47"/>
      <c r="AN77" s="248">
        <f t="shared" si="11"/>
        <v>0</v>
      </c>
      <c r="AO77" s="249">
        <f t="shared" si="12"/>
        <v>0</v>
      </c>
      <c r="AP77" s="250" t="e">
        <f t="shared" si="16"/>
        <v>#DIV/0!</v>
      </c>
      <c r="AQ77" s="59"/>
    </row>
    <row r="78" spans="1:43" ht="12.75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5"/>
        <v>0</v>
      </c>
      <c r="I78" s="445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6"/>
        <v>#DIV/0!</v>
      </c>
      <c r="AQ78" s="59"/>
    </row>
    <row r="79" spans="1:43" ht="12.75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5"/>
        <v>0</v>
      </c>
      <c r="I79" s="446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6"/>
        <v>#DIV/0!</v>
      </c>
      <c r="AQ79" s="23"/>
    </row>
    <row r="80" spans="1:43" ht="12.75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5"/>
        <v>0</v>
      </c>
      <c r="I80" s="452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6"/>
        <v>#DIV/0!</v>
      </c>
      <c r="AQ80" s="77"/>
    </row>
    <row r="81" spans="1:43" ht="12.75" customHeight="1">
      <c r="A81" s="566"/>
      <c r="B81" s="591"/>
      <c r="C81" s="580"/>
      <c r="D81" s="53" t="s">
        <v>43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445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5"/>
        <v>0</v>
      </c>
      <c r="I82" s="445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6"/>
        <v>#DIV/0!</v>
      </c>
      <c r="AQ82" s="59"/>
    </row>
    <row r="83" spans="1:43" ht="12.75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5"/>
        <v>0</v>
      </c>
      <c r="I83" s="445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6"/>
        <v>#DIV/0!</v>
      </c>
      <c r="AQ83" s="59"/>
    </row>
    <row r="84" spans="1:43" ht="12.75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5"/>
        <v>0</v>
      </c>
      <c r="I84" s="446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6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0</v>
      </c>
      <c r="F85" s="299">
        <f t="shared" ref="F85:AO85" si="17">SUM(F65:F84)</f>
        <v>2364</v>
      </c>
      <c r="G85" s="299">
        <f t="shared" si="17"/>
        <v>0</v>
      </c>
      <c r="H85" s="299">
        <f t="shared" si="17"/>
        <v>2364</v>
      </c>
      <c r="I85" s="137">
        <f t="shared" si="17"/>
        <v>0</v>
      </c>
      <c r="J85" s="137">
        <f t="shared" si="17"/>
        <v>0</v>
      </c>
      <c r="K85" s="137">
        <f t="shared" si="17"/>
        <v>0</v>
      </c>
      <c r="L85" s="137">
        <f t="shared" si="17"/>
        <v>0</v>
      </c>
      <c r="M85" s="137">
        <f t="shared" si="17"/>
        <v>0</v>
      </c>
      <c r="N85" s="137">
        <f t="shared" si="17"/>
        <v>0</v>
      </c>
      <c r="O85" s="137">
        <f t="shared" si="17"/>
        <v>0</v>
      </c>
      <c r="P85" s="137">
        <f t="shared" si="17"/>
        <v>0</v>
      </c>
      <c r="Q85" s="137">
        <f t="shared" si="17"/>
        <v>0</v>
      </c>
      <c r="R85" s="137">
        <f t="shared" si="17"/>
        <v>0</v>
      </c>
      <c r="S85" s="137">
        <f t="shared" si="17"/>
        <v>0</v>
      </c>
      <c r="T85" s="137">
        <f t="shared" si="17"/>
        <v>0</v>
      </c>
      <c r="U85" s="137">
        <f t="shared" si="17"/>
        <v>0</v>
      </c>
      <c r="V85" s="137">
        <f t="shared" si="17"/>
        <v>0</v>
      </c>
      <c r="W85" s="137">
        <f t="shared" si="17"/>
        <v>0</v>
      </c>
      <c r="X85" s="137">
        <f t="shared" si="17"/>
        <v>0</v>
      </c>
      <c r="Y85" s="137">
        <f t="shared" si="17"/>
        <v>0</v>
      </c>
      <c r="Z85" s="137">
        <f t="shared" si="17"/>
        <v>0</v>
      </c>
      <c r="AA85" s="137">
        <f t="shared" si="17"/>
        <v>0</v>
      </c>
      <c r="AB85" s="137">
        <f t="shared" si="17"/>
        <v>0</v>
      </c>
      <c r="AC85" s="137">
        <f t="shared" si="17"/>
        <v>0</v>
      </c>
      <c r="AD85" s="137">
        <f t="shared" si="17"/>
        <v>0</v>
      </c>
      <c r="AE85" s="137">
        <f t="shared" si="17"/>
        <v>0</v>
      </c>
      <c r="AF85" s="137">
        <f t="shared" si="17"/>
        <v>0</v>
      </c>
      <c r="AG85" s="137">
        <f t="shared" si="17"/>
        <v>0</v>
      </c>
      <c r="AH85" s="137">
        <f t="shared" si="17"/>
        <v>0</v>
      </c>
      <c r="AI85" s="137">
        <f t="shared" si="17"/>
        <v>0</v>
      </c>
      <c r="AJ85" s="137">
        <f t="shared" si="17"/>
        <v>0</v>
      </c>
      <c r="AK85" s="137">
        <f t="shared" si="17"/>
        <v>0</v>
      </c>
      <c r="AL85" s="137">
        <f t="shared" si="17"/>
        <v>0</v>
      </c>
      <c r="AM85" s="300">
        <f t="shared" si="17"/>
        <v>0</v>
      </c>
      <c r="AN85" s="301">
        <f t="shared" si="17"/>
        <v>0</v>
      </c>
      <c r="AO85" s="298">
        <f t="shared" si="17"/>
        <v>-2364</v>
      </c>
      <c r="AP85" s="283">
        <f>AN85/H85</f>
        <v>0</v>
      </c>
      <c r="AQ85" s="284"/>
    </row>
    <row r="86" spans="1:43" ht="13.5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1464</v>
      </c>
      <c r="F86" s="271">
        <v>0</v>
      </c>
      <c r="G86" s="271">
        <v>0</v>
      </c>
      <c r="H86" s="271">
        <f t="shared" ref="H86:H88" si="18">E86+F86+G86</f>
        <v>1464</v>
      </c>
      <c r="I86" s="10"/>
      <c r="J86" s="22"/>
      <c r="K86" s="22"/>
      <c r="L86" s="41"/>
      <c r="M86" s="41"/>
      <c r="N86" s="41"/>
      <c r="O86" s="41"/>
      <c r="P86" s="41"/>
      <c r="Q86" s="41"/>
      <c r="R86" s="41">
        <v>960</v>
      </c>
      <c r="S86" s="41"/>
      <c r="T86" s="41"/>
      <c r="U86" s="41"/>
      <c r="V86" s="41"/>
      <c r="W86" s="41">
        <v>720</v>
      </c>
      <c r="X86" s="41"/>
      <c r="Y86" s="41">
        <v>240</v>
      </c>
      <c r="Z86" s="41"/>
      <c r="AA86" s="41"/>
      <c r="AB86" s="41"/>
      <c r="AC86" s="41"/>
      <c r="AD86" s="41"/>
      <c r="AE86" s="41">
        <v>480</v>
      </c>
      <c r="AF86" s="41">
        <v>240</v>
      </c>
      <c r="AG86" s="41"/>
      <c r="AH86" s="41">
        <v>380</v>
      </c>
      <c r="AI86" s="41"/>
      <c r="AJ86" s="41"/>
      <c r="AK86" s="41"/>
      <c r="AL86" s="41"/>
      <c r="AM86" s="302"/>
      <c r="AN86" s="273">
        <f t="shared" si="11"/>
        <v>3020</v>
      </c>
      <c r="AO86" s="242">
        <f t="shared" si="12"/>
        <v>1556</v>
      </c>
      <c r="AP86" s="262">
        <f t="shared" ref="AP86:AP88" si="19">AN86/H86</f>
        <v>2.0628415300546448</v>
      </c>
      <c r="AQ86" s="77"/>
    </row>
    <row r="87" spans="1:43" ht="13.5" thickBot="1">
      <c r="A87" s="582"/>
      <c r="B87" s="591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18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19"/>
        <v>#DIV/0!</v>
      </c>
      <c r="AQ87" s="63"/>
    </row>
    <row r="88" spans="1:43" ht="13.5" thickBot="1">
      <c r="A88" s="442">
        <v>18</v>
      </c>
      <c r="B88" s="591"/>
      <c r="C88" s="451" t="s">
        <v>65</v>
      </c>
      <c r="D88" s="157" t="s">
        <v>21</v>
      </c>
      <c r="E88" s="304">
        <v>1760</v>
      </c>
      <c r="F88" s="305">
        <v>0</v>
      </c>
      <c r="G88" s="305">
        <v>0</v>
      </c>
      <c r="H88" s="305">
        <f t="shared" si="18"/>
        <v>1760</v>
      </c>
      <c r="I88" s="206"/>
      <c r="J88" s="207"/>
      <c r="K88" s="207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>
        <v>150</v>
      </c>
      <c r="AI88" s="208"/>
      <c r="AJ88" s="208"/>
      <c r="AK88" s="208">
        <v>240</v>
      </c>
      <c r="AL88" s="208">
        <v>480</v>
      </c>
      <c r="AM88" s="306"/>
      <c r="AN88" s="307">
        <f t="shared" si="11"/>
        <v>870</v>
      </c>
      <c r="AO88" s="308">
        <f t="shared" si="12"/>
        <v>-890</v>
      </c>
      <c r="AP88" s="309">
        <f t="shared" si="19"/>
        <v>0.49431818181818182</v>
      </c>
      <c r="AQ88" s="82"/>
    </row>
    <row r="89" spans="1:43" ht="24" customHeight="1" thickBot="1">
      <c r="A89" s="568" t="s">
        <v>135</v>
      </c>
      <c r="B89" s="569"/>
      <c r="C89" s="569"/>
      <c r="D89" s="570"/>
      <c r="E89" s="310">
        <f>SUM(E86:E88)</f>
        <v>3224</v>
      </c>
      <c r="F89" s="311">
        <f t="shared" ref="F89:AO89" si="20">SUM(F86:F88)</f>
        <v>0</v>
      </c>
      <c r="G89" s="311">
        <f t="shared" si="20"/>
        <v>0</v>
      </c>
      <c r="H89" s="311">
        <f t="shared" si="20"/>
        <v>3224</v>
      </c>
      <c r="I89" s="211">
        <f t="shared" si="20"/>
        <v>0</v>
      </c>
      <c r="J89" s="211">
        <f t="shared" si="20"/>
        <v>0</v>
      </c>
      <c r="K89" s="211">
        <f t="shared" si="20"/>
        <v>0</v>
      </c>
      <c r="L89" s="211">
        <f t="shared" si="20"/>
        <v>0</v>
      </c>
      <c r="M89" s="211">
        <f t="shared" si="20"/>
        <v>0</v>
      </c>
      <c r="N89" s="211">
        <f t="shared" si="20"/>
        <v>0</v>
      </c>
      <c r="O89" s="211">
        <f t="shared" si="20"/>
        <v>0</v>
      </c>
      <c r="P89" s="211">
        <f t="shared" si="20"/>
        <v>0</v>
      </c>
      <c r="Q89" s="211">
        <f t="shared" si="20"/>
        <v>0</v>
      </c>
      <c r="R89" s="211">
        <f t="shared" si="20"/>
        <v>960</v>
      </c>
      <c r="S89" s="211">
        <f t="shared" si="20"/>
        <v>0</v>
      </c>
      <c r="T89" s="211">
        <f t="shared" si="20"/>
        <v>0</v>
      </c>
      <c r="U89" s="211">
        <f t="shared" si="20"/>
        <v>0</v>
      </c>
      <c r="V89" s="211">
        <f t="shared" si="20"/>
        <v>0</v>
      </c>
      <c r="W89" s="211">
        <f t="shared" si="20"/>
        <v>720</v>
      </c>
      <c r="X89" s="211">
        <f t="shared" si="20"/>
        <v>0</v>
      </c>
      <c r="Y89" s="211">
        <f t="shared" si="20"/>
        <v>240</v>
      </c>
      <c r="Z89" s="211">
        <f t="shared" si="20"/>
        <v>0</v>
      </c>
      <c r="AA89" s="211">
        <f t="shared" si="20"/>
        <v>0</v>
      </c>
      <c r="AB89" s="211">
        <f t="shared" si="20"/>
        <v>0</v>
      </c>
      <c r="AC89" s="211">
        <f t="shared" si="20"/>
        <v>0</v>
      </c>
      <c r="AD89" s="211">
        <f t="shared" si="20"/>
        <v>0</v>
      </c>
      <c r="AE89" s="211">
        <f t="shared" si="20"/>
        <v>480</v>
      </c>
      <c r="AF89" s="211">
        <f t="shared" si="20"/>
        <v>240</v>
      </c>
      <c r="AG89" s="211">
        <f t="shared" si="20"/>
        <v>0</v>
      </c>
      <c r="AH89" s="211">
        <f t="shared" si="20"/>
        <v>530</v>
      </c>
      <c r="AI89" s="211">
        <f t="shared" si="20"/>
        <v>0</v>
      </c>
      <c r="AJ89" s="211">
        <f t="shared" si="20"/>
        <v>0</v>
      </c>
      <c r="AK89" s="211">
        <f t="shared" si="20"/>
        <v>240</v>
      </c>
      <c r="AL89" s="211">
        <f t="shared" si="20"/>
        <v>480</v>
      </c>
      <c r="AM89" s="312">
        <f t="shared" si="20"/>
        <v>0</v>
      </c>
      <c r="AN89" s="281">
        <f t="shared" si="20"/>
        <v>3890</v>
      </c>
      <c r="AO89" s="280">
        <f t="shared" si="20"/>
        <v>666</v>
      </c>
      <c r="AP89" s="295">
        <f>AN89/H89</f>
        <v>1.2065756823821341</v>
      </c>
      <c r="AQ89" s="313"/>
    </row>
    <row r="90" spans="1:43" ht="12.75" hidden="1" customHeight="1">
      <c r="A90" s="566">
        <v>19</v>
      </c>
      <c r="B90" s="606" t="s">
        <v>61</v>
      </c>
      <c r="C90" s="450" t="s">
        <v>61</v>
      </c>
      <c r="D90" s="77" t="s">
        <v>62</v>
      </c>
      <c r="E90" s="257">
        <v>0</v>
      </c>
      <c r="F90" s="258">
        <v>0</v>
      </c>
      <c r="G90" s="258">
        <v>0</v>
      </c>
      <c r="H90" s="258">
        <f t="shared" ref="H90:H153" si="21">E90+F90+G90</f>
        <v>0</v>
      </c>
      <c r="I90" s="4"/>
      <c r="J90" s="77"/>
      <c r="K90" s="77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314"/>
      <c r="AN90" s="260">
        <f t="shared" si="11"/>
        <v>0</v>
      </c>
      <c r="AO90" s="242">
        <f t="shared" si="12"/>
        <v>0</v>
      </c>
      <c r="AP90" s="274" t="e">
        <f t="shared" ref="AP90:AP153" si="22">AN90/H90</f>
        <v>#DIV/0!</v>
      </c>
      <c r="AQ90" s="22"/>
    </row>
    <row r="91" spans="1:43" ht="12.75" hidden="1" customHeight="1">
      <c r="A91" s="566"/>
      <c r="B91" s="607"/>
      <c r="C91" s="450" t="s">
        <v>73</v>
      </c>
      <c r="D91" s="59" t="s">
        <v>63</v>
      </c>
      <c r="E91" s="245">
        <v>0</v>
      </c>
      <c r="F91" s="246">
        <v>0</v>
      </c>
      <c r="G91" s="246">
        <v>0</v>
      </c>
      <c r="H91" s="246">
        <f t="shared" si="21"/>
        <v>0</v>
      </c>
      <c r="I91" s="53"/>
      <c r="J91" s="59"/>
      <c r="K91" s="59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84"/>
      <c r="AN91" s="248">
        <f t="shared" si="11"/>
        <v>0</v>
      </c>
      <c r="AO91" s="249">
        <f t="shared" si="12"/>
        <v>0</v>
      </c>
      <c r="AP91" s="250" t="e">
        <f t="shared" si="22"/>
        <v>#DIV/0!</v>
      </c>
      <c r="AQ91" s="59"/>
    </row>
    <row r="92" spans="1:43" ht="13.5" hidden="1" customHeight="1" thickBot="1">
      <c r="A92" s="565"/>
      <c r="B92" s="607"/>
      <c r="C92" s="443"/>
      <c r="D92" s="23" t="s">
        <v>64</v>
      </c>
      <c r="E92" s="251">
        <v>0</v>
      </c>
      <c r="F92" s="252">
        <v>0</v>
      </c>
      <c r="G92" s="252">
        <v>0</v>
      </c>
      <c r="H92" s="252">
        <f t="shared" si="21"/>
        <v>0</v>
      </c>
      <c r="I92" s="8"/>
      <c r="J92" s="23"/>
      <c r="K92" s="2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303"/>
      <c r="AN92" s="254">
        <f t="shared" si="11"/>
        <v>0</v>
      </c>
      <c r="AO92" s="279">
        <f t="shared" si="12"/>
        <v>0</v>
      </c>
      <c r="AP92" s="256" t="e">
        <f t="shared" si="22"/>
        <v>#DIV/0!</v>
      </c>
      <c r="AQ92" s="23"/>
    </row>
    <row r="93" spans="1:43" ht="12.75" hidden="1" customHeight="1">
      <c r="A93" s="567">
        <v>20</v>
      </c>
      <c r="B93" s="607"/>
      <c r="C93" s="450" t="s">
        <v>61</v>
      </c>
      <c r="D93" s="22" t="s">
        <v>68</v>
      </c>
      <c r="E93" s="315">
        <v>0</v>
      </c>
      <c r="F93" s="316">
        <v>0</v>
      </c>
      <c r="G93" s="316">
        <v>0</v>
      </c>
      <c r="H93" s="316">
        <f t="shared" si="21"/>
        <v>0</v>
      </c>
      <c r="I93" s="61"/>
      <c r="J93" s="63"/>
      <c r="K93" s="63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317"/>
      <c r="AN93" s="318">
        <f t="shared" si="11"/>
        <v>0</v>
      </c>
      <c r="AO93" s="261">
        <f t="shared" si="12"/>
        <v>0</v>
      </c>
      <c r="AP93" s="262" t="e">
        <f t="shared" si="22"/>
        <v>#DIV/0!</v>
      </c>
      <c r="AQ93" s="77"/>
    </row>
    <row r="94" spans="1:43" ht="12.75" hidden="1" customHeight="1">
      <c r="A94" s="566"/>
      <c r="B94" s="607"/>
      <c r="C94" s="450" t="s">
        <v>74</v>
      </c>
      <c r="D94" s="59" t="s">
        <v>69</v>
      </c>
      <c r="E94" s="315">
        <v>0</v>
      </c>
      <c r="F94" s="316">
        <v>0</v>
      </c>
      <c r="G94" s="316">
        <v>0</v>
      </c>
      <c r="H94" s="316">
        <f t="shared" si="21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49">
        <f t="shared" si="12"/>
        <v>0</v>
      </c>
      <c r="AP94" s="250" t="e">
        <f t="shared" si="22"/>
        <v>#DIV/0!</v>
      </c>
      <c r="AQ94" s="59"/>
    </row>
    <row r="95" spans="1:43" ht="12.75" hidden="1" customHeight="1">
      <c r="A95" s="566"/>
      <c r="B95" s="607"/>
      <c r="C95" s="450"/>
      <c r="D95" s="59" t="s">
        <v>70</v>
      </c>
      <c r="E95" s="315">
        <v>0</v>
      </c>
      <c r="F95" s="316">
        <v>0</v>
      </c>
      <c r="G95" s="316">
        <v>0</v>
      </c>
      <c r="H95" s="316">
        <f t="shared" si="21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250" t="e">
        <f t="shared" si="22"/>
        <v>#DIV/0!</v>
      </c>
      <c r="AQ95" s="59"/>
    </row>
    <row r="96" spans="1:43" ht="13.5" hidden="1" customHeight="1" thickBot="1">
      <c r="A96" s="565"/>
      <c r="B96" s="607"/>
      <c r="C96" s="443"/>
      <c r="D96" s="23" t="s">
        <v>71</v>
      </c>
      <c r="E96" s="251">
        <v>0</v>
      </c>
      <c r="F96" s="252">
        <v>0</v>
      </c>
      <c r="G96" s="252">
        <v>0</v>
      </c>
      <c r="H96" s="252">
        <f t="shared" si="21"/>
        <v>0</v>
      </c>
      <c r="I96" s="8"/>
      <c r="J96" s="23"/>
      <c r="K96" s="2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303"/>
      <c r="AN96" s="254">
        <f t="shared" si="11"/>
        <v>0</v>
      </c>
      <c r="AO96" s="255">
        <f t="shared" si="12"/>
        <v>0</v>
      </c>
      <c r="AP96" s="269" t="e">
        <f t="shared" si="22"/>
        <v>#DIV/0!</v>
      </c>
      <c r="AQ96" s="63"/>
    </row>
    <row r="97" spans="1:43" ht="12.75" hidden="1" customHeight="1">
      <c r="A97" s="450"/>
      <c r="B97" s="607"/>
      <c r="C97" s="450" t="s">
        <v>95</v>
      </c>
      <c r="D97" s="22" t="s">
        <v>97</v>
      </c>
      <c r="E97" s="270">
        <v>0</v>
      </c>
      <c r="F97" s="271">
        <v>0</v>
      </c>
      <c r="G97" s="271">
        <v>0</v>
      </c>
      <c r="H97" s="271">
        <f t="shared" si="21"/>
        <v>0</v>
      </c>
      <c r="I97" s="10"/>
      <c r="J97" s="22"/>
      <c r="K97" s="22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302"/>
      <c r="AN97" s="273">
        <f t="shared" si="11"/>
        <v>0</v>
      </c>
      <c r="AO97" s="261">
        <f t="shared" si="12"/>
        <v>0</v>
      </c>
      <c r="AP97" s="274" t="e">
        <f t="shared" si="22"/>
        <v>#DIV/0!</v>
      </c>
      <c r="AQ97" s="22"/>
    </row>
    <row r="98" spans="1:43" ht="13.5" hidden="1" customHeight="1" thickBot="1">
      <c r="A98" s="443"/>
      <c r="B98" s="607"/>
      <c r="C98" s="443" t="s">
        <v>96</v>
      </c>
      <c r="D98" s="23" t="s">
        <v>98</v>
      </c>
      <c r="E98" s="251">
        <v>0</v>
      </c>
      <c r="F98" s="252">
        <v>0</v>
      </c>
      <c r="G98" s="252">
        <v>0</v>
      </c>
      <c r="H98" s="252">
        <f t="shared" si="21"/>
        <v>0</v>
      </c>
      <c r="I98" s="8"/>
      <c r="J98" s="23"/>
      <c r="K98" s="2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303"/>
      <c r="AN98" s="254">
        <f t="shared" si="11"/>
        <v>0</v>
      </c>
      <c r="AO98" s="255">
        <f t="shared" si="12"/>
        <v>0</v>
      </c>
      <c r="AP98" s="256" t="e">
        <f t="shared" si="22"/>
        <v>#DIV/0!</v>
      </c>
      <c r="AQ98" s="23"/>
    </row>
    <row r="99" spans="1:43" ht="12.75" hidden="1" customHeight="1">
      <c r="A99" s="450"/>
      <c r="B99" s="607"/>
      <c r="C99" s="452" t="s">
        <v>95</v>
      </c>
      <c r="D99" s="22" t="s">
        <v>105</v>
      </c>
      <c r="E99" s="270">
        <v>0</v>
      </c>
      <c r="F99" s="271">
        <v>0</v>
      </c>
      <c r="G99" s="271">
        <v>0</v>
      </c>
      <c r="H99" s="271">
        <f t="shared" si="21"/>
        <v>0</v>
      </c>
      <c r="I99" s="10"/>
      <c r="J99" s="22"/>
      <c r="K99" s="22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67">
        <f t="shared" si="11"/>
        <v>0</v>
      </c>
      <c r="AO99" s="261">
        <f t="shared" si="12"/>
        <v>0</v>
      </c>
      <c r="AP99" s="262" t="e">
        <f t="shared" si="22"/>
        <v>#DIV/0!</v>
      </c>
      <c r="AQ99" s="77"/>
    </row>
    <row r="100" spans="1:43" ht="12.75" hidden="1" customHeight="1">
      <c r="A100" s="450"/>
      <c r="B100" s="607"/>
      <c r="C100" s="445"/>
      <c r="D100" s="59" t="s">
        <v>106</v>
      </c>
      <c r="E100" s="245">
        <v>0</v>
      </c>
      <c r="F100" s="246">
        <v>0</v>
      </c>
      <c r="G100" s="246">
        <v>0</v>
      </c>
      <c r="H100" s="246">
        <f t="shared" si="21"/>
        <v>0</v>
      </c>
      <c r="I100" s="53"/>
      <c r="J100" s="59"/>
      <c r="K100" s="59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70">
        <f t="shared" si="11"/>
        <v>0</v>
      </c>
      <c r="AO100" s="249">
        <f t="shared" si="12"/>
        <v>0</v>
      </c>
      <c r="AP100" s="250" t="e">
        <f t="shared" si="22"/>
        <v>#DIV/0!</v>
      </c>
      <c r="AQ100" s="59"/>
    </row>
    <row r="101" spans="1:43" ht="12.75" hidden="1" customHeight="1">
      <c r="A101" s="450"/>
      <c r="B101" s="607"/>
      <c r="C101" s="445"/>
      <c r="D101" s="59" t="s">
        <v>107</v>
      </c>
      <c r="E101" s="245">
        <v>0</v>
      </c>
      <c r="F101" s="246">
        <v>0</v>
      </c>
      <c r="G101" s="246">
        <v>0</v>
      </c>
      <c r="H101" s="246">
        <f t="shared" si="21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250" t="e">
        <f t="shared" si="22"/>
        <v>#DIV/0!</v>
      </c>
      <c r="AQ101" s="59"/>
    </row>
    <row r="102" spans="1:43" ht="13.5" hidden="1" customHeight="1" thickBot="1">
      <c r="A102" s="450"/>
      <c r="B102" s="607"/>
      <c r="C102" s="446"/>
      <c r="D102" s="23" t="s">
        <v>108</v>
      </c>
      <c r="E102" s="251">
        <v>0</v>
      </c>
      <c r="F102" s="252">
        <v>0</v>
      </c>
      <c r="G102" s="252">
        <v>0</v>
      </c>
      <c r="H102" s="252">
        <f t="shared" si="21"/>
        <v>0</v>
      </c>
      <c r="I102" s="8"/>
      <c r="J102" s="23"/>
      <c r="K102" s="2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65">
        <f t="shared" si="11"/>
        <v>0</v>
      </c>
      <c r="AO102" s="255">
        <f t="shared" si="12"/>
        <v>0</v>
      </c>
      <c r="AP102" s="269" t="e">
        <f t="shared" si="22"/>
        <v>#DIV/0!</v>
      </c>
      <c r="AQ102" s="63"/>
    </row>
    <row r="103" spans="1:43" ht="12.75" hidden="1" customHeight="1">
      <c r="A103" s="452"/>
      <c r="B103" s="607"/>
      <c r="C103" s="452" t="s">
        <v>112</v>
      </c>
      <c r="D103" s="22" t="s">
        <v>113</v>
      </c>
      <c r="E103" s="270">
        <v>0</v>
      </c>
      <c r="F103" s="271">
        <v>0</v>
      </c>
      <c r="G103" s="271">
        <v>0</v>
      </c>
      <c r="H103" s="271">
        <f t="shared" si="21"/>
        <v>0</v>
      </c>
      <c r="I103" s="10"/>
      <c r="J103" s="22"/>
      <c r="K103" s="22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302"/>
      <c r="AN103" s="273">
        <f>SUM(I103:AM103)</f>
        <v>0</v>
      </c>
      <c r="AO103" s="261">
        <f t="shared" si="12"/>
        <v>0</v>
      </c>
      <c r="AP103" s="274" t="e">
        <f t="shared" si="22"/>
        <v>#DIV/0!</v>
      </c>
      <c r="AQ103" s="22"/>
    </row>
    <row r="104" spans="1:43" ht="13.5" hidden="1" customHeight="1" thickBot="1">
      <c r="A104" s="446"/>
      <c r="B104" s="607"/>
      <c r="C104" s="446"/>
      <c r="D104" s="23" t="s">
        <v>114</v>
      </c>
      <c r="E104" s="251">
        <v>0</v>
      </c>
      <c r="F104" s="252">
        <v>0</v>
      </c>
      <c r="G104" s="252">
        <v>0</v>
      </c>
      <c r="H104" s="252">
        <f t="shared" si="21"/>
        <v>0</v>
      </c>
      <c r="I104" s="8"/>
      <c r="J104" s="23"/>
      <c r="K104" s="2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303"/>
      <c r="AN104" s="254">
        <f>SUM(I104:AM104)</f>
        <v>0</v>
      </c>
      <c r="AO104" s="255">
        <f t="shared" si="12"/>
        <v>0</v>
      </c>
      <c r="AP104" s="256" t="e">
        <f t="shared" si="22"/>
        <v>#DIV/0!</v>
      </c>
      <c r="AQ104" s="23"/>
    </row>
    <row r="105" spans="1:43" ht="12.75" hidden="1" customHeight="1">
      <c r="A105" s="452"/>
      <c r="B105" s="607"/>
      <c r="C105" s="452" t="s">
        <v>127</v>
      </c>
      <c r="D105" s="184" t="s">
        <v>128</v>
      </c>
      <c r="E105" s="270">
        <v>0</v>
      </c>
      <c r="F105" s="271">
        <v>0</v>
      </c>
      <c r="G105" s="271">
        <v>0</v>
      </c>
      <c r="H105" s="271">
        <f t="shared" si="21"/>
        <v>0</v>
      </c>
      <c r="I105" s="10"/>
      <c r="J105" s="22"/>
      <c r="K105" s="22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302"/>
      <c r="AN105" s="273">
        <f t="shared" ref="AN105:AN164" si="23">SUM(I105:AM105)</f>
        <v>0</v>
      </c>
      <c r="AO105" s="261">
        <f t="shared" si="12"/>
        <v>0</v>
      </c>
      <c r="AP105" s="262" t="e">
        <f t="shared" si="22"/>
        <v>#DIV/0!</v>
      </c>
      <c r="AQ105" s="77"/>
    </row>
    <row r="106" spans="1:43" ht="13.5" hidden="1" customHeight="1" thickBot="1">
      <c r="A106" s="445"/>
      <c r="B106" s="607"/>
      <c r="C106" s="446"/>
      <c r="D106" s="187" t="s">
        <v>129</v>
      </c>
      <c r="E106" s="251">
        <v>0</v>
      </c>
      <c r="F106" s="252">
        <v>0</v>
      </c>
      <c r="G106" s="252">
        <v>0</v>
      </c>
      <c r="H106" s="252">
        <f t="shared" si="21"/>
        <v>0</v>
      </c>
      <c r="I106" s="8"/>
      <c r="J106" s="23"/>
      <c r="K106" s="2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303"/>
      <c r="AN106" s="254">
        <f t="shared" si="23"/>
        <v>0</v>
      </c>
      <c r="AO106" s="255">
        <f t="shared" si="12"/>
        <v>0</v>
      </c>
      <c r="AP106" s="269" t="e">
        <f t="shared" si="22"/>
        <v>#DIV/0!</v>
      </c>
      <c r="AQ106" s="63"/>
    </row>
    <row r="107" spans="1:43" ht="12.75" hidden="1" customHeight="1">
      <c r="A107" s="445"/>
      <c r="B107" s="607"/>
      <c r="C107" s="447" t="s">
        <v>130</v>
      </c>
      <c r="D107" s="186" t="s">
        <v>131</v>
      </c>
      <c r="E107" s="257">
        <v>0</v>
      </c>
      <c r="F107" s="258">
        <v>0</v>
      </c>
      <c r="G107" s="258">
        <v>0</v>
      </c>
      <c r="H107" s="258">
        <f t="shared" si="21"/>
        <v>0</v>
      </c>
      <c r="I107" s="4"/>
      <c r="J107" s="77"/>
      <c r="K107" s="77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314"/>
      <c r="AN107" s="260">
        <f t="shared" si="23"/>
        <v>0</v>
      </c>
      <c r="AO107" s="242">
        <f t="shared" si="12"/>
        <v>0</v>
      </c>
      <c r="AP107" s="274" t="e">
        <f t="shared" si="22"/>
        <v>#DIV/0!</v>
      </c>
      <c r="AQ107" s="22"/>
    </row>
    <row r="108" spans="1:43" ht="12.75" hidden="1" customHeight="1">
      <c r="A108" s="445"/>
      <c r="B108" s="607"/>
      <c r="C108" s="445"/>
      <c r="D108" s="185" t="s">
        <v>132</v>
      </c>
      <c r="E108" s="245">
        <v>0</v>
      </c>
      <c r="F108" s="246">
        <v>0</v>
      </c>
      <c r="G108" s="246">
        <v>0</v>
      </c>
      <c r="H108" s="246">
        <f t="shared" si="21"/>
        <v>0</v>
      </c>
      <c r="I108" s="53"/>
      <c r="J108" s="59"/>
      <c r="K108" s="59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84"/>
      <c r="AN108" s="248">
        <f t="shared" si="23"/>
        <v>0</v>
      </c>
      <c r="AO108" s="249">
        <f t="shared" si="12"/>
        <v>0</v>
      </c>
      <c r="AP108" s="250" t="e">
        <f t="shared" si="22"/>
        <v>#DIV/0!</v>
      </c>
      <c r="AQ108" s="59"/>
    </row>
    <row r="109" spans="1:43" ht="12.75" hidden="1" customHeight="1">
      <c r="A109" s="445"/>
      <c r="B109" s="607"/>
      <c r="C109" s="445"/>
      <c r="D109" s="185" t="s">
        <v>133</v>
      </c>
      <c r="E109" s="245">
        <v>0</v>
      </c>
      <c r="F109" s="246">
        <v>0</v>
      </c>
      <c r="G109" s="246">
        <v>0</v>
      </c>
      <c r="H109" s="246">
        <f t="shared" si="21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23"/>
        <v>0</v>
      </c>
      <c r="AO109" s="249">
        <f t="shared" si="12"/>
        <v>0</v>
      </c>
      <c r="AP109" s="250" t="e">
        <f t="shared" si="22"/>
        <v>#DIV/0!</v>
      </c>
      <c r="AQ109" s="59"/>
    </row>
    <row r="110" spans="1:43" ht="13.5" hidden="1" customHeight="1" thickBot="1">
      <c r="A110" s="445"/>
      <c r="B110" s="607"/>
      <c r="C110" s="446"/>
      <c r="D110" s="188" t="s">
        <v>134</v>
      </c>
      <c r="E110" s="315">
        <v>0</v>
      </c>
      <c r="F110" s="316">
        <v>0</v>
      </c>
      <c r="G110" s="316">
        <v>0</v>
      </c>
      <c r="H110" s="316">
        <f t="shared" si="21"/>
        <v>0</v>
      </c>
      <c r="I110" s="61"/>
      <c r="J110" s="63"/>
      <c r="K110" s="63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317"/>
      <c r="AN110" s="318">
        <f t="shared" si="23"/>
        <v>0</v>
      </c>
      <c r="AO110" s="279">
        <f t="shared" si="12"/>
        <v>0</v>
      </c>
      <c r="AP110" s="269" t="e">
        <f t="shared" si="22"/>
        <v>#DIV/0!</v>
      </c>
      <c r="AQ110" s="63"/>
    </row>
    <row r="111" spans="1:43" hidden="1">
      <c r="A111" s="445"/>
      <c r="B111" s="607"/>
      <c r="C111" s="452" t="s">
        <v>139</v>
      </c>
      <c r="D111" s="22" t="s">
        <v>191</v>
      </c>
      <c r="E111" s="270">
        <v>0</v>
      </c>
      <c r="F111" s="271">
        <v>0</v>
      </c>
      <c r="G111" s="271">
        <v>0</v>
      </c>
      <c r="H111" s="271">
        <f t="shared" si="21"/>
        <v>0</v>
      </c>
      <c r="I111" s="10"/>
      <c r="J111" s="22"/>
      <c r="K111" s="22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302"/>
      <c r="AN111" s="273">
        <f t="shared" si="23"/>
        <v>0</v>
      </c>
      <c r="AO111" s="261">
        <f t="shared" si="12"/>
        <v>0</v>
      </c>
      <c r="AP111" s="274" t="e">
        <f t="shared" si="22"/>
        <v>#DIV/0!</v>
      </c>
      <c r="AQ111" s="22"/>
    </row>
    <row r="112" spans="1:43" ht="13.5" hidden="1" thickBot="1">
      <c r="A112" s="445"/>
      <c r="B112" s="607"/>
      <c r="C112" s="446"/>
      <c r="D112" s="23" t="s">
        <v>192</v>
      </c>
      <c r="E112" s="251">
        <v>0</v>
      </c>
      <c r="F112" s="252">
        <v>0</v>
      </c>
      <c r="G112" s="252">
        <v>0</v>
      </c>
      <c r="H112" s="252">
        <f t="shared" si="21"/>
        <v>0</v>
      </c>
      <c r="I112" s="8"/>
      <c r="J112" s="23"/>
      <c r="K112" s="2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303"/>
      <c r="AN112" s="254">
        <f t="shared" si="23"/>
        <v>0</v>
      </c>
      <c r="AO112" s="255">
        <f t="shared" si="12"/>
        <v>0</v>
      </c>
      <c r="AP112" s="256" t="e">
        <f t="shared" si="22"/>
        <v>#DIV/0!</v>
      </c>
      <c r="AQ112" s="23"/>
    </row>
    <row r="113" spans="1:43" hidden="1">
      <c r="A113" s="445"/>
      <c r="B113" s="607"/>
      <c r="C113" s="452" t="s">
        <v>142</v>
      </c>
      <c r="D113" s="22" t="s">
        <v>143</v>
      </c>
      <c r="E113" s="270">
        <v>0</v>
      </c>
      <c r="F113" s="271">
        <v>0</v>
      </c>
      <c r="G113" s="271">
        <v>0</v>
      </c>
      <c r="H113" s="271">
        <f t="shared" si="21"/>
        <v>0</v>
      </c>
      <c r="I113" s="10"/>
      <c r="J113" s="22"/>
      <c r="K113" s="22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302"/>
      <c r="AN113" s="273">
        <f t="shared" si="23"/>
        <v>0</v>
      </c>
      <c r="AO113" s="261">
        <f t="shared" si="12"/>
        <v>0</v>
      </c>
      <c r="AP113" s="274" t="e">
        <f t="shared" si="22"/>
        <v>#DIV/0!</v>
      </c>
      <c r="AQ113" s="22"/>
    </row>
    <row r="114" spans="1:43" hidden="1">
      <c r="A114" s="445"/>
      <c r="B114" s="607"/>
      <c r="C114" s="445"/>
      <c r="D114" s="59" t="s">
        <v>144</v>
      </c>
      <c r="E114" s="245">
        <v>0</v>
      </c>
      <c r="F114" s="246">
        <v>0</v>
      </c>
      <c r="G114" s="246">
        <v>0</v>
      </c>
      <c r="H114" s="246">
        <f t="shared" si="21"/>
        <v>0</v>
      </c>
      <c r="I114" s="53"/>
      <c r="J114" s="59"/>
      <c r="K114" s="59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84"/>
      <c r="AN114" s="248">
        <f t="shared" si="23"/>
        <v>0</v>
      </c>
      <c r="AO114" s="249">
        <f t="shared" si="12"/>
        <v>0</v>
      </c>
      <c r="AP114" s="250" t="e">
        <f t="shared" si="22"/>
        <v>#DIV/0!</v>
      </c>
      <c r="AQ114" s="59"/>
    </row>
    <row r="115" spans="1:43" hidden="1">
      <c r="A115" s="445"/>
      <c r="B115" s="607"/>
      <c r="C115" s="445"/>
      <c r="D115" s="59" t="s">
        <v>145</v>
      </c>
      <c r="E115" s="245">
        <v>0</v>
      </c>
      <c r="F115" s="246">
        <v>0</v>
      </c>
      <c r="G115" s="246">
        <v>0</v>
      </c>
      <c r="H115" s="246">
        <f t="shared" si="21"/>
        <v>0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23"/>
        <v>0</v>
      </c>
      <c r="AO115" s="249">
        <f t="shared" si="12"/>
        <v>0</v>
      </c>
      <c r="AP115" s="250" t="e">
        <f t="shared" si="22"/>
        <v>#DIV/0!</v>
      </c>
      <c r="AQ115" s="59"/>
    </row>
    <row r="116" spans="1:43" hidden="1">
      <c r="A116" s="445"/>
      <c r="B116" s="607"/>
      <c r="C116" s="445"/>
      <c r="D116" s="59" t="s">
        <v>146</v>
      </c>
      <c r="E116" s="245">
        <v>0</v>
      </c>
      <c r="F116" s="246">
        <v>0</v>
      </c>
      <c r="G116" s="246">
        <v>0</v>
      </c>
      <c r="H116" s="246">
        <f t="shared" si="21"/>
        <v>0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23"/>
        <v>0</v>
      </c>
      <c r="AO116" s="249">
        <f t="shared" si="12"/>
        <v>0</v>
      </c>
      <c r="AP116" s="250" t="e">
        <f t="shared" si="22"/>
        <v>#DIV/0!</v>
      </c>
      <c r="AQ116" s="59"/>
    </row>
    <row r="117" spans="1:43" hidden="1">
      <c r="A117" s="445"/>
      <c r="B117" s="607"/>
      <c r="C117" s="445"/>
      <c r="D117" s="59" t="s">
        <v>147</v>
      </c>
      <c r="E117" s="245">
        <v>0</v>
      </c>
      <c r="F117" s="246">
        <v>0</v>
      </c>
      <c r="G117" s="246">
        <v>0</v>
      </c>
      <c r="H117" s="246">
        <f t="shared" si="21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3"/>
        <v>0</v>
      </c>
      <c r="AO117" s="249">
        <f t="shared" si="12"/>
        <v>0</v>
      </c>
      <c r="AP117" s="250" t="e">
        <f t="shared" si="22"/>
        <v>#DIV/0!</v>
      </c>
      <c r="AQ117" s="59"/>
    </row>
    <row r="118" spans="1:43" hidden="1">
      <c r="A118" s="444"/>
      <c r="B118" s="607"/>
      <c r="C118" s="445"/>
      <c r="D118" s="59" t="s">
        <v>148</v>
      </c>
      <c r="E118" s="245">
        <v>0</v>
      </c>
      <c r="F118" s="246">
        <v>0</v>
      </c>
      <c r="G118" s="246">
        <v>0</v>
      </c>
      <c r="H118" s="246">
        <f t="shared" si="21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409"/>
      <c r="AN118" s="408">
        <f t="shared" si="23"/>
        <v>0</v>
      </c>
      <c r="AO118" s="249">
        <f t="shared" si="12"/>
        <v>0</v>
      </c>
      <c r="AP118" s="250" t="e">
        <f t="shared" si="22"/>
        <v>#DIV/0!</v>
      </c>
      <c r="AQ118" s="59"/>
    </row>
    <row r="119" spans="1:43" hidden="1">
      <c r="A119" s="51"/>
      <c r="B119" s="607"/>
      <c r="C119" s="445"/>
      <c r="D119" s="59" t="s">
        <v>194</v>
      </c>
      <c r="E119" s="245">
        <v>0</v>
      </c>
      <c r="F119" s="246">
        <v>0</v>
      </c>
      <c r="G119" s="246">
        <v>0</v>
      </c>
      <c r="H119" s="246">
        <f t="shared" si="21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409"/>
      <c r="AN119" s="408">
        <f t="shared" si="23"/>
        <v>0</v>
      </c>
      <c r="AO119" s="249">
        <f t="shared" si="12"/>
        <v>0</v>
      </c>
      <c r="AP119" s="250" t="e">
        <f t="shared" si="22"/>
        <v>#DIV/0!</v>
      </c>
      <c r="AQ119" s="59"/>
    </row>
    <row r="120" spans="1:43" hidden="1">
      <c r="A120" s="51"/>
      <c r="B120" s="607"/>
      <c r="C120" s="445"/>
      <c r="D120" s="59" t="s">
        <v>195</v>
      </c>
      <c r="E120" s="245">
        <v>0</v>
      </c>
      <c r="F120" s="246">
        <v>0</v>
      </c>
      <c r="G120" s="246">
        <v>0</v>
      </c>
      <c r="H120" s="246">
        <f t="shared" si="21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409"/>
      <c r="AN120" s="408">
        <f t="shared" si="23"/>
        <v>0</v>
      </c>
      <c r="AO120" s="249">
        <f t="shared" si="12"/>
        <v>0</v>
      </c>
      <c r="AP120" s="250" t="e">
        <f t="shared" si="22"/>
        <v>#DIV/0!</v>
      </c>
      <c r="AQ120" s="59"/>
    </row>
    <row r="121" spans="1:43" hidden="1">
      <c r="A121" s="51"/>
      <c r="B121" s="607"/>
      <c r="C121" s="445"/>
      <c r="D121" s="59" t="s">
        <v>196</v>
      </c>
      <c r="E121" s="245">
        <v>0</v>
      </c>
      <c r="F121" s="246">
        <v>0</v>
      </c>
      <c r="G121" s="246">
        <v>0</v>
      </c>
      <c r="H121" s="246">
        <f t="shared" si="21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3"/>
        <v>0</v>
      </c>
      <c r="AO121" s="249">
        <f t="shared" si="12"/>
        <v>0</v>
      </c>
      <c r="AP121" s="250" t="e">
        <f t="shared" si="22"/>
        <v>#DIV/0!</v>
      </c>
      <c r="AQ121" s="59"/>
    </row>
    <row r="122" spans="1:43" hidden="1">
      <c r="A122" s="51"/>
      <c r="B122" s="607"/>
      <c r="C122" s="445"/>
      <c r="D122" s="59" t="s">
        <v>171</v>
      </c>
      <c r="E122" s="245">
        <v>0</v>
      </c>
      <c r="F122" s="246">
        <v>0</v>
      </c>
      <c r="G122" s="246">
        <v>0</v>
      </c>
      <c r="H122" s="246">
        <f t="shared" si="21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3"/>
        <v>0</v>
      </c>
      <c r="AO122" s="249">
        <f t="shared" si="12"/>
        <v>0</v>
      </c>
      <c r="AP122" s="250" t="e">
        <f t="shared" si="22"/>
        <v>#DIV/0!</v>
      </c>
      <c r="AQ122" s="59"/>
    </row>
    <row r="123" spans="1:43" hidden="1">
      <c r="A123" s="51"/>
      <c r="B123" s="607"/>
      <c r="C123" s="445"/>
      <c r="D123" s="59" t="s">
        <v>197</v>
      </c>
      <c r="E123" s="245">
        <v>0</v>
      </c>
      <c r="F123" s="246">
        <v>0</v>
      </c>
      <c r="G123" s="246">
        <v>0</v>
      </c>
      <c r="H123" s="246">
        <f t="shared" si="21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3"/>
        <v>0</v>
      </c>
      <c r="AO123" s="249">
        <f t="shared" si="12"/>
        <v>0</v>
      </c>
      <c r="AP123" s="250" t="e">
        <f t="shared" si="22"/>
        <v>#DIV/0!</v>
      </c>
      <c r="AQ123" s="59"/>
    </row>
    <row r="124" spans="1:43" hidden="1">
      <c r="A124" s="51"/>
      <c r="B124" s="607"/>
      <c r="C124" s="445"/>
      <c r="D124" s="59" t="s">
        <v>198</v>
      </c>
      <c r="E124" s="245">
        <v>0</v>
      </c>
      <c r="F124" s="246">
        <v>0</v>
      </c>
      <c r="G124" s="246">
        <v>0</v>
      </c>
      <c r="H124" s="246">
        <f t="shared" si="21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3"/>
        <v>0</v>
      </c>
      <c r="AO124" s="249">
        <f t="shared" si="12"/>
        <v>0</v>
      </c>
      <c r="AP124" s="250" t="e">
        <f t="shared" si="22"/>
        <v>#DIV/0!</v>
      </c>
      <c r="AQ124" s="59"/>
    </row>
    <row r="125" spans="1:43" ht="13.5" hidden="1" thickBot="1">
      <c r="A125" s="51"/>
      <c r="B125" s="607"/>
      <c r="C125" s="446"/>
      <c r="D125" s="419" t="s">
        <v>213</v>
      </c>
      <c r="E125" s="420">
        <v>0</v>
      </c>
      <c r="F125" s="69">
        <v>0</v>
      </c>
      <c r="G125" s="69">
        <v>0</v>
      </c>
      <c r="H125" s="69">
        <f t="shared" si="21"/>
        <v>0</v>
      </c>
      <c r="I125" s="8"/>
      <c r="J125" s="23"/>
      <c r="K125" s="2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303"/>
      <c r="AN125" s="65">
        <f t="shared" si="23"/>
        <v>0</v>
      </c>
      <c r="AO125" s="255">
        <f t="shared" si="12"/>
        <v>0</v>
      </c>
      <c r="AP125" s="256" t="e">
        <f t="shared" si="22"/>
        <v>#DIV/0!</v>
      </c>
      <c r="AQ125" s="23"/>
    </row>
    <row r="126" spans="1:43" ht="13.5" hidden="1" thickBot="1">
      <c r="A126" s="183"/>
      <c r="B126" s="607"/>
      <c r="C126" s="452" t="s">
        <v>158</v>
      </c>
      <c r="D126" s="184" t="s">
        <v>159</v>
      </c>
      <c r="E126" s="270">
        <v>0</v>
      </c>
      <c r="F126" s="271">
        <v>0</v>
      </c>
      <c r="G126" s="271">
        <v>0</v>
      </c>
      <c r="H126" s="405">
        <f t="shared" si="21"/>
        <v>0</v>
      </c>
      <c r="I126" s="10"/>
      <c r="J126" s="22"/>
      <c r="K126" s="22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302"/>
      <c r="AN126" s="273">
        <f t="shared" si="23"/>
        <v>0</v>
      </c>
      <c r="AO126" s="261">
        <f t="shared" si="12"/>
        <v>0</v>
      </c>
      <c r="AP126" s="274" t="e">
        <f t="shared" si="22"/>
        <v>#DIV/0!</v>
      </c>
      <c r="AQ126" s="22"/>
    </row>
    <row r="127" spans="1:43" ht="13.5" hidden="1" thickBot="1">
      <c r="A127" s="139"/>
      <c r="B127" s="607"/>
      <c r="C127" s="445"/>
      <c r="D127" s="185" t="s">
        <v>160</v>
      </c>
      <c r="E127" s="245">
        <v>0</v>
      </c>
      <c r="F127" s="246">
        <v>0</v>
      </c>
      <c r="G127" s="246">
        <v>0</v>
      </c>
      <c r="H127" s="406">
        <f t="shared" si="21"/>
        <v>0</v>
      </c>
      <c r="I127" s="53"/>
      <c r="J127" s="59"/>
      <c r="K127" s="59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84"/>
      <c r="AN127" s="248">
        <f t="shared" si="23"/>
        <v>0</v>
      </c>
      <c r="AO127" s="249">
        <f t="shared" si="12"/>
        <v>0</v>
      </c>
      <c r="AP127" s="250" t="e">
        <f t="shared" si="22"/>
        <v>#DIV/0!</v>
      </c>
      <c r="AQ127" s="59"/>
    </row>
    <row r="128" spans="1:43" ht="13.5" hidden="1" thickBot="1">
      <c r="A128" s="139"/>
      <c r="B128" s="607"/>
      <c r="C128" s="445"/>
      <c r="D128" s="185" t="s">
        <v>161</v>
      </c>
      <c r="E128" s="245">
        <v>0</v>
      </c>
      <c r="F128" s="246">
        <v>0</v>
      </c>
      <c r="G128" s="246">
        <v>0</v>
      </c>
      <c r="H128" s="406">
        <f t="shared" si="21"/>
        <v>0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23"/>
        <v>0</v>
      </c>
      <c r="AO128" s="249">
        <f t="shared" si="12"/>
        <v>0</v>
      </c>
      <c r="AP128" s="250" t="e">
        <f t="shared" si="22"/>
        <v>#DIV/0!</v>
      </c>
      <c r="AQ128" s="59"/>
    </row>
    <row r="129" spans="1:43" ht="13.5" hidden="1" thickBot="1">
      <c r="A129" s="139"/>
      <c r="B129" s="607"/>
      <c r="C129" s="445"/>
      <c r="D129" s="185" t="s">
        <v>162</v>
      </c>
      <c r="E129" s="245">
        <v>0</v>
      </c>
      <c r="F129" s="246">
        <v>0</v>
      </c>
      <c r="G129" s="246">
        <v>0</v>
      </c>
      <c r="H129" s="406">
        <f t="shared" si="21"/>
        <v>0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23"/>
        <v>0</v>
      </c>
      <c r="AO129" s="249">
        <f t="shared" si="12"/>
        <v>0</v>
      </c>
      <c r="AP129" s="250" t="e">
        <f t="shared" si="22"/>
        <v>#DIV/0!</v>
      </c>
      <c r="AQ129" s="59"/>
    </row>
    <row r="130" spans="1:43" ht="13.5" hidden="1" thickBot="1">
      <c r="A130" s="139"/>
      <c r="B130" s="607"/>
      <c r="C130" s="445"/>
      <c r="D130" s="185" t="s">
        <v>163</v>
      </c>
      <c r="E130" s="245">
        <v>0</v>
      </c>
      <c r="F130" s="246">
        <v>0</v>
      </c>
      <c r="G130" s="246">
        <v>0</v>
      </c>
      <c r="H130" s="406">
        <f t="shared" si="21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3"/>
        <v>0</v>
      </c>
      <c r="AO130" s="249">
        <f t="shared" si="12"/>
        <v>0</v>
      </c>
      <c r="AP130" s="250" t="e">
        <f t="shared" si="22"/>
        <v>#DIV/0!</v>
      </c>
      <c r="AQ130" s="59"/>
    </row>
    <row r="131" spans="1:43" ht="13.5" hidden="1" thickBot="1">
      <c r="A131" s="139"/>
      <c r="B131" s="607"/>
      <c r="C131" s="445"/>
      <c r="D131" s="185" t="s">
        <v>164</v>
      </c>
      <c r="E131" s="245">
        <v>0</v>
      </c>
      <c r="F131" s="246">
        <v>0</v>
      </c>
      <c r="G131" s="246">
        <v>0</v>
      </c>
      <c r="H131" s="406">
        <f t="shared" si="21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3"/>
        <v>0</v>
      </c>
      <c r="AO131" s="249">
        <f t="shared" si="12"/>
        <v>0</v>
      </c>
      <c r="AP131" s="250" t="e">
        <f t="shared" si="22"/>
        <v>#DIV/0!</v>
      </c>
      <c r="AQ131" s="59"/>
    </row>
    <row r="132" spans="1:43" ht="13.5" hidden="1" thickBot="1">
      <c r="A132" s="139"/>
      <c r="B132" s="607"/>
      <c r="C132" s="445"/>
      <c r="D132" s="185" t="s">
        <v>165</v>
      </c>
      <c r="E132" s="245">
        <v>0</v>
      </c>
      <c r="F132" s="246">
        <v>0</v>
      </c>
      <c r="G132" s="246">
        <v>0</v>
      </c>
      <c r="H132" s="406">
        <f t="shared" si="21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3"/>
        <v>0</v>
      </c>
      <c r="AO132" s="249">
        <f t="shared" si="12"/>
        <v>0</v>
      </c>
      <c r="AP132" s="250" t="e">
        <f t="shared" si="22"/>
        <v>#DIV/0!</v>
      </c>
      <c r="AQ132" s="59"/>
    </row>
    <row r="133" spans="1:43" ht="13.5" hidden="1" thickBot="1">
      <c r="A133" s="139"/>
      <c r="B133" s="607"/>
      <c r="C133" s="445"/>
      <c r="D133" s="185" t="s">
        <v>166</v>
      </c>
      <c r="E133" s="245">
        <v>0</v>
      </c>
      <c r="F133" s="246">
        <v>0</v>
      </c>
      <c r="G133" s="246">
        <v>0</v>
      </c>
      <c r="H133" s="406">
        <f t="shared" si="21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3"/>
        <v>0</v>
      </c>
      <c r="AO133" s="249">
        <f t="shared" si="12"/>
        <v>0</v>
      </c>
      <c r="AP133" s="250" t="e">
        <f t="shared" si="22"/>
        <v>#DIV/0!</v>
      </c>
      <c r="AQ133" s="59"/>
    </row>
    <row r="134" spans="1:43" ht="13.5" hidden="1" thickBot="1">
      <c r="A134" s="139"/>
      <c r="B134" s="607"/>
      <c r="C134" s="445"/>
      <c r="D134" s="185" t="s">
        <v>167</v>
      </c>
      <c r="E134" s="245">
        <v>0</v>
      </c>
      <c r="F134" s="246">
        <v>0</v>
      </c>
      <c r="G134" s="246">
        <v>0</v>
      </c>
      <c r="H134" s="406">
        <f t="shared" si="21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3"/>
        <v>0</v>
      </c>
      <c r="AO134" s="249">
        <f t="shared" si="12"/>
        <v>0</v>
      </c>
      <c r="AP134" s="250" t="e">
        <f t="shared" si="22"/>
        <v>#DIV/0!</v>
      </c>
      <c r="AQ134" s="59"/>
    </row>
    <row r="135" spans="1:43" ht="13.5" hidden="1" thickBot="1">
      <c r="A135" s="139"/>
      <c r="B135" s="607"/>
      <c r="C135" s="445"/>
      <c r="D135" s="185" t="s">
        <v>168</v>
      </c>
      <c r="E135" s="245">
        <v>0</v>
      </c>
      <c r="F135" s="246">
        <v>0</v>
      </c>
      <c r="G135" s="246">
        <v>0</v>
      </c>
      <c r="H135" s="406">
        <f t="shared" si="21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3"/>
        <v>0</v>
      </c>
      <c r="AO135" s="249">
        <f t="shared" si="12"/>
        <v>0</v>
      </c>
      <c r="AP135" s="250" t="e">
        <f t="shared" si="22"/>
        <v>#DIV/0!</v>
      </c>
      <c r="AQ135" s="59"/>
    </row>
    <row r="136" spans="1:43" ht="13.5" hidden="1" thickBot="1">
      <c r="A136" s="139"/>
      <c r="B136" s="607"/>
      <c r="C136" s="445"/>
      <c r="D136" s="185" t="s">
        <v>169</v>
      </c>
      <c r="E136" s="245">
        <v>0</v>
      </c>
      <c r="F136" s="246">
        <v>0</v>
      </c>
      <c r="G136" s="246">
        <v>0</v>
      </c>
      <c r="H136" s="406">
        <f t="shared" si="21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3"/>
        <v>0</v>
      </c>
      <c r="AO136" s="249">
        <f t="shared" si="12"/>
        <v>0</v>
      </c>
      <c r="AP136" s="250" t="e">
        <f t="shared" si="22"/>
        <v>#DIV/0!</v>
      </c>
      <c r="AQ136" s="59"/>
    </row>
    <row r="137" spans="1:43" ht="13.5" hidden="1" thickBot="1">
      <c r="A137" s="139"/>
      <c r="B137" s="607"/>
      <c r="C137" s="445"/>
      <c r="D137" s="185" t="s">
        <v>172</v>
      </c>
      <c r="E137" s="245">
        <v>0</v>
      </c>
      <c r="F137" s="246">
        <v>0</v>
      </c>
      <c r="G137" s="246">
        <v>0</v>
      </c>
      <c r="H137" s="406">
        <f t="shared" si="21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3"/>
        <v>0</v>
      </c>
      <c r="AO137" s="249">
        <f t="shared" si="12"/>
        <v>0</v>
      </c>
      <c r="AP137" s="250" t="e">
        <f t="shared" si="22"/>
        <v>#DIV/0!</v>
      </c>
      <c r="AQ137" s="59"/>
    </row>
    <row r="138" spans="1:43" ht="13.5" hidden="1" thickBot="1">
      <c r="A138" s="139"/>
      <c r="B138" s="607"/>
      <c r="C138" s="445"/>
      <c r="D138" s="185" t="s">
        <v>173</v>
      </c>
      <c r="E138" s="245">
        <v>0</v>
      </c>
      <c r="F138" s="246">
        <v>0</v>
      </c>
      <c r="G138" s="246">
        <v>0</v>
      </c>
      <c r="H138" s="406">
        <f t="shared" si="21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3"/>
        <v>0</v>
      </c>
      <c r="AO138" s="249">
        <f t="shared" si="12"/>
        <v>0</v>
      </c>
      <c r="AP138" s="250" t="e">
        <f t="shared" si="22"/>
        <v>#DIV/0!</v>
      </c>
      <c r="AQ138" s="59"/>
    </row>
    <row r="139" spans="1:43" ht="13.5" hidden="1" thickBot="1">
      <c r="A139" s="139"/>
      <c r="B139" s="607"/>
      <c r="C139" s="445"/>
      <c r="D139" s="185" t="s">
        <v>170</v>
      </c>
      <c r="E139" s="245">
        <v>0</v>
      </c>
      <c r="F139" s="246">
        <v>0</v>
      </c>
      <c r="G139" s="246">
        <v>0</v>
      </c>
      <c r="H139" s="406">
        <f t="shared" si="21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3"/>
        <v>0</v>
      </c>
      <c r="AO139" s="249">
        <f t="shared" si="12"/>
        <v>0</v>
      </c>
      <c r="AP139" s="250" t="e">
        <f t="shared" si="22"/>
        <v>#DIV/0!</v>
      </c>
      <c r="AQ139" s="59"/>
    </row>
    <row r="140" spans="1:43" ht="13.5" hidden="1" thickBot="1">
      <c r="A140" s="140"/>
      <c r="B140" s="608"/>
      <c r="C140" s="446"/>
      <c r="D140" s="187" t="s">
        <v>171</v>
      </c>
      <c r="E140" s="251">
        <v>0</v>
      </c>
      <c r="F140" s="252">
        <v>0</v>
      </c>
      <c r="G140" s="252">
        <v>0</v>
      </c>
      <c r="H140" s="407">
        <f t="shared" si="21"/>
        <v>0</v>
      </c>
      <c r="I140" s="8"/>
      <c r="J140" s="23"/>
      <c r="K140" s="2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303"/>
      <c r="AN140" s="254">
        <f t="shared" si="23"/>
        <v>0</v>
      </c>
      <c r="AO140" s="255">
        <f t="shared" si="12"/>
        <v>0</v>
      </c>
      <c r="AP140" s="256" t="e">
        <f t="shared" si="22"/>
        <v>#DIV/0!</v>
      </c>
      <c r="AQ140" s="23"/>
    </row>
    <row r="141" spans="1:43" ht="15.75" hidden="1" customHeight="1" thickBot="1">
      <c r="A141" s="377"/>
      <c r="B141" s="590" t="s">
        <v>61</v>
      </c>
      <c r="C141" s="452" t="s">
        <v>215</v>
      </c>
      <c r="D141" s="22" t="s">
        <v>216</v>
      </c>
      <c r="E141" s="245">
        <v>0</v>
      </c>
      <c r="F141" s="245">
        <v>0</v>
      </c>
      <c r="G141" s="436">
        <v>0</v>
      </c>
      <c r="H141" s="405">
        <f t="shared" si="21"/>
        <v>0</v>
      </c>
      <c r="I141" s="10"/>
      <c r="J141" s="22"/>
      <c r="K141" s="22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67">
        <f t="shared" si="23"/>
        <v>0</v>
      </c>
      <c r="AO141" s="261">
        <f t="shared" si="12"/>
        <v>0</v>
      </c>
      <c r="AP141" s="274" t="e">
        <f t="shared" si="22"/>
        <v>#DIV/0!</v>
      </c>
      <c r="AQ141" s="22"/>
    </row>
    <row r="142" spans="1:43" ht="13.5" hidden="1" customHeight="1" thickBot="1">
      <c r="A142" s="377"/>
      <c r="B142" s="591"/>
      <c r="C142" s="445"/>
      <c r="D142" s="59" t="s">
        <v>217</v>
      </c>
      <c r="E142" s="245">
        <v>0</v>
      </c>
      <c r="F142" s="245">
        <v>0</v>
      </c>
      <c r="G142" s="437">
        <v>0</v>
      </c>
      <c r="H142" s="406">
        <f t="shared" si="21"/>
        <v>0</v>
      </c>
      <c r="I142" s="53"/>
      <c r="J142" s="59"/>
      <c r="K142" s="59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70">
        <f t="shared" si="23"/>
        <v>0</v>
      </c>
      <c r="AO142" s="249">
        <f t="shared" si="12"/>
        <v>0</v>
      </c>
      <c r="AP142" s="250" t="e">
        <f t="shared" si="22"/>
        <v>#DIV/0!</v>
      </c>
      <c r="AQ142" s="59"/>
    </row>
    <row r="143" spans="1:43" ht="13.5" hidden="1" customHeight="1" thickBot="1">
      <c r="A143" s="377"/>
      <c r="B143" s="591"/>
      <c r="C143" s="445"/>
      <c r="D143" s="59" t="s">
        <v>218</v>
      </c>
      <c r="E143" s="245">
        <v>0</v>
      </c>
      <c r="F143" s="245">
        <v>0</v>
      </c>
      <c r="G143" s="437">
        <v>0</v>
      </c>
      <c r="H143" s="406">
        <f t="shared" si="21"/>
        <v>0</v>
      </c>
      <c r="I143" s="53"/>
      <c r="J143" s="59"/>
      <c r="K143" s="59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70">
        <f t="shared" si="23"/>
        <v>0</v>
      </c>
      <c r="AO143" s="249">
        <f t="shared" si="12"/>
        <v>0</v>
      </c>
      <c r="AP143" s="250" t="e">
        <f t="shared" si="22"/>
        <v>#DIV/0!</v>
      </c>
      <c r="AQ143" s="59"/>
    </row>
    <row r="144" spans="1:43" ht="13.5" hidden="1" customHeight="1" thickBot="1">
      <c r="A144" s="377"/>
      <c r="B144" s="591"/>
      <c r="C144" s="445"/>
      <c r="D144" s="59" t="s">
        <v>219</v>
      </c>
      <c r="E144" s="245">
        <v>0</v>
      </c>
      <c r="F144" s="245">
        <v>0</v>
      </c>
      <c r="G144" s="437">
        <v>0</v>
      </c>
      <c r="H144" s="406">
        <f t="shared" si="21"/>
        <v>0</v>
      </c>
      <c r="I144" s="53"/>
      <c r="J144" s="59"/>
      <c r="K144" s="59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70">
        <f t="shared" si="23"/>
        <v>0</v>
      </c>
      <c r="AO144" s="249">
        <f t="shared" si="12"/>
        <v>0</v>
      </c>
      <c r="AP144" s="250" t="e">
        <f t="shared" si="22"/>
        <v>#DIV/0!</v>
      </c>
      <c r="AQ144" s="59"/>
    </row>
    <row r="145" spans="1:43" ht="13.5" hidden="1" customHeight="1" thickBot="1">
      <c r="A145" s="377"/>
      <c r="B145" s="591"/>
      <c r="C145" s="445"/>
      <c r="D145" s="59" t="s">
        <v>220</v>
      </c>
      <c r="E145" s="245">
        <v>0</v>
      </c>
      <c r="F145" s="245">
        <v>0</v>
      </c>
      <c r="G145" s="437">
        <v>0</v>
      </c>
      <c r="H145" s="406">
        <f t="shared" si="21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23"/>
        <v>0</v>
      </c>
      <c r="AO145" s="249">
        <f t="shared" si="12"/>
        <v>0</v>
      </c>
      <c r="AP145" s="250" t="e">
        <f t="shared" si="22"/>
        <v>#DIV/0!</v>
      </c>
      <c r="AQ145" s="59"/>
    </row>
    <row r="146" spans="1:43" ht="13.5" hidden="1" customHeight="1" thickBot="1">
      <c r="A146" s="377"/>
      <c r="B146" s="591"/>
      <c r="C146" s="445"/>
      <c r="D146" s="59" t="s">
        <v>221</v>
      </c>
      <c r="E146" s="245">
        <v>0</v>
      </c>
      <c r="F146" s="245">
        <v>0</v>
      </c>
      <c r="G146" s="437">
        <v>0</v>
      </c>
      <c r="H146" s="406">
        <f t="shared" si="21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23"/>
        <v>0</v>
      </c>
      <c r="AO146" s="249">
        <f t="shared" si="12"/>
        <v>0</v>
      </c>
      <c r="AP146" s="250" t="e">
        <f t="shared" si="22"/>
        <v>#DIV/0!</v>
      </c>
      <c r="AQ146" s="59"/>
    </row>
    <row r="147" spans="1:43" ht="13.5" hidden="1" customHeight="1" thickBot="1">
      <c r="A147" s="377"/>
      <c r="B147" s="591"/>
      <c r="C147" s="445"/>
      <c r="D147" s="59" t="s">
        <v>222</v>
      </c>
      <c r="E147" s="245">
        <v>0</v>
      </c>
      <c r="F147" s="245">
        <v>0</v>
      </c>
      <c r="G147" s="437">
        <v>0</v>
      </c>
      <c r="H147" s="406">
        <f t="shared" si="21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23"/>
        <v>0</v>
      </c>
      <c r="AO147" s="249">
        <f t="shared" si="12"/>
        <v>0</v>
      </c>
      <c r="AP147" s="250" t="e">
        <f t="shared" si="22"/>
        <v>#DIV/0!</v>
      </c>
      <c r="AQ147" s="59"/>
    </row>
    <row r="148" spans="1:43" ht="13.5" hidden="1" customHeight="1" thickBot="1">
      <c r="A148" s="377"/>
      <c r="B148" s="591"/>
      <c r="C148" s="445"/>
      <c r="D148" s="59" t="s">
        <v>223</v>
      </c>
      <c r="E148" s="245">
        <v>0</v>
      </c>
      <c r="F148" s="245">
        <v>0</v>
      </c>
      <c r="G148" s="437">
        <v>0</v>
      </c>
      <c r="H148" s="406">
        <f t="shared" si="21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23"/>
        <v>0</v>
      </c>
      <c r="AO148" s="249">
        <f t="shared" si="12"/>
        <v>0</v>
      </c>
      <c r="AP148" s="250" t="e">
        <f t="shared" si="22"/>
        <v>#DIV/0!</v>
      </c>
      <c r="AQ148" s="59"/>
    </row>
    <row r="149" spans="1:43" ht="13.5" hidden="1" customHeight="1" thickBot="1">
      <c r="A149" s="377"/>
      <c r="B149" s="591"/>
      <c r="C149" s="445"/>
      <c r="D149" s="59" t="s">
        <v>224</v>
      </c>
      <c r="E149" s="245">
        <v>0</v>
      </c>
      <c r="F149" s="245">
        <v>0</v>
      </c>
      <c r="G149" s="437">
        <v>0</v>
      </c>
      <c r="H149" s="406">
        <f t="shared" si="21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23"/>
        <v>0</v>
      </c>
      <c r="AO149" s="249">
        <f t="shared" si="12"/>
        <v>0</v>
      </c>
      <c r="AP149" s="250" t="e">
        <f t="shared" si="22"/>
        <v>#DIV/0!</v>
      </c>
      <c r="AQ149" s="59"/>
    </row>
    <row r="150" spans="1:43" ht="13.5" hidden="1" customHeight="1" thickBot="1">
      <c r="A150" s="377"/>
      <c r="B150" s="591"/>
      <c r="C150" s="445"/>
      <c r="D150" s="59" t="s">
        <v>225</v>
      </c>
      <c r="E150" s="245">
        <v>0</v>
      </c>
      <c r="F150" s="245">
        <v>0</v>
      </c>
      <c r="G150" s="437">
        <v>0</v>
      </c>
      <c r="H150" s="406">
        <f t="shared" si="21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23"/>
        <v>0</v>
      </c>
      <c r="AO150" s="249">
        <f t="shared" si="12"/>
        <v>0</v>
      </c>
      <c r="AP150" s="250" t="e">
        <f t="shared" si="22"/>
        <v>#DIV/0!</v>
      </c>
      <c r="AQ150" s="59"/>
    </row>
    <row r="151" spans="1:43" ht="13.5" hidden="1" customHeight="1" thickBot="1">
      <c r="A151" s="377"/>
      <c r="B151" s="591"/>
      <c r="C151" s="445"/>
      <c r="D151" s="59" t="s">
        <v>226</v>
      </c>
      <c r="E151" s="245">
        <v>0</v>
      </c>
      <c r="F151" s="245">
        <v>0</v>
      </c>
      <c r="G151" s="437">
        <v>0</v>
      </c>
      <c r="H151" s="406">
        <f t="shared" si="21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23"/>
        <v>0</v>
      </c>
      <c r="AO151" s="249">
        <f t="shared" si="12"/>
        <v>0</v>
      </c>
      <c r="AP151" s="250" t="e">
        <f t="shared" si="22"/>
        <v>#DIV/0!</v>
      </c>
      <c r="AQ151" s="59"/>
    </row>
    <row r="152" spans="1:43" ht="13.5" hidden="1" customHeight="1" thickBot="1">
      <c r="A152" s="377"/>
      <c r="B152" s="591"/>
      <c r="C152" s="445"/>
      <c r="D152" s="59" t="s">
        <v>227</v>
      </c>
      <c r="E152" s="245">
        <v>0</v>
      </c>
      <c r="F152" s="245">
        <v>0</v>
      </c>
      <c r="G152" s="437">
        <v>0</v>
      </c>
      <c r="H152" s="406">
        <f t="shared" si="21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23"/>
        <v>0</v>
      </c>
      <c r="AO152" s="249">
        <f t="shared" si="12"/>
        <v>0</v>
      </c>
      <c r="AP152" s="250" t="e">
        <f t="shared" si="22"/>
        <v>#DIV/0!</v>
      </c>
      <c r="AQ152" s="59"/>
    </row>
    <row r="153" spans="1:43" ht="13.5" hidden="1" customHeight="1" thickBot="1">
      <c r="A153" s="377"/>
      <c r="B153" s="591"/>
      <c r="C153" s="445"/>
      <c r="D153" s="59" t="s">
        <v>228</v>
      </c>
      <c r="E153" s="245">
        <v>0</v>
      </c>
      <c r="F153" s="245">
        <v>0</v>
      </c>
      <c r="G153" s="437">
        <v>0</v>
      </c>
      <c r="H153" s="406">
        <f t="shared" si="21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23"/>
        <v>0</v>
      </c>
      <c r="AO153" s="249">
        <f t="shared" si="12"/>
        <v>0</v>
      </c>
      <c r="AP153" s="250" t="e">
        <f t="shared" si="22"/>
        <v>#DIV/0!</v>
      </c>
      <c r="AQ153" s="59"/>
    </row>
    <row r="154" spans="1:43" ht="13.5" hidden="1" customHeight="1" thickBot="1">
      <c r="A154" s="377"/>
      <c r="B154" s="591"/>
      <c r="C154" s="445"/>
      <c r="D154" s="59" t="s">
        <v>229</v>
      </c>
      <c r="E154" s="245">
        <v>0</v>
      </c>
      <c r="F154" s="245">
        <v>0</v>
      </c>
      <c r="G154" s="437">
        <v>0</v>
      </c>
      <c r="H154" s="406">
        <f t="shared" ref="H154:H164" si="24">E154+F154+G154</f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23"/>
        <v>0</v>
      </c>
      <c r="AO154" s="249">
        <f t="shared" si="12"/>
        <v>0</v>
      </c>
      <c r="AP154" s="250" t="e">
        <f t="shared" ref="AP154:AP164" si="25">AN154/H154</f>
        <v>#DIV/0!</v>
      </c>
      <c r="AQ154" s="59"/>
    </row>
    <row r="155" spans="1:43" ht="13.5" hidden="1" customHeight="1" thickBot="1">
      <c r="A155" s="377"/>
      <c r="B155" s="591"/>
      <c r="C155" s="445"/>
      <c r="D155" s="59" t="s">
        <v>230</v>
      </c>
      <c r="E155" s="245">
        <v>0</v>
      </c>
      <c r="F155" s="245">
        <v>0</v>
      </c>
      <c r="G155" s="437">
        <v>0</v>
      </c>
      <c r="H155" s="406">
        <f t="shared" si="24"/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23"/>
        <v>0</v>
      </c>
      <c r="AO155" s="249">
        <f t="shared" si="12"/>
        <v>0</v>
      </c>
      <c r="AP155" s="250" t="e">
        <f t="shared" si="25"/>
        <v>#DIV/0!</v>
      </c>
      <c r="AQ155" s="59"/>
    </row>
    <row r="156" spans="1:43" ht="13.5" hidden="1" customHeight="1" thickBot="1">
      <c r="A156" s="377"/>
      <c r="B156" s="591"/>
      <c r="C156" s="445"/>
      <c r="D156" s="59" t="s">
        <v>231</v>
      </c>
      <c r="E156" s="245">
        <v>0</v>
      </c>
      <c r="F156" s="245">
        <v>0</v>
      </c>
      <c r="G156" s="437">
        <v>0</v>
      </c>
      <c r="H156" s="406">
        <f t="shared" si="24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23"/>
        <v>0</v>
      </c>
      <c r="AO156" s="249">
        <f t="shared" si="12"/>
        <v>0</v>
      </c>
      <c r="AP156" s="250" t="e">
        <f t="shared" si="25"/>
        <v>#DIV/0!</v>
      </c>
      <c r="AQ156" s="59"/>
    </row>
    <row r="157" spans="1:43" ht="13.5" hidden="1" customHeight="1" thickBot="1">
      <c r="A157" s="377"/>
      <c r="B157" s="591"/>
      <c r="C157" s="445"/>
      <c r="D157" s="59" t="s">
        <v>232</v>
      </c>
      <c r="E157" s="245">
        <v>0</v>
      </c>
      <c r="F157" s="245">
        <v>0</v>
      </c>
      <c r="G157" s="437">
        <v>0</v>
      </c>
      <c r="H157" s="406">
        <f t="shared" si="24"/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23"/>
        <v>0</v>
      </c>
      <c r="AO157" s="249">
        <f t="shared" si="12"/>
        <v>0</v>
      </c>
      <c r="AP157" s="250" t="e">
        <f t="shared" si="25"/>
        <v>#DIV/0!</v>
      </c>
      <c r="AQ157" s="59"/>
    </row>
    <row r="158" spans="1:43" ht="13.5" hidden="1" customHeight="1" thickBot="1">
      <c r="A158" s="377"/>
      <c r="B158" s="591"/>
      <c r="C158" s="446"/>
      <c r="D158" s="23" t="s">
        <v>233</v>
      </c>
      <c r="E158" s="251">
        <v>0</v>
      </c>
      <c r="F158" s="251">
        <v>0</v>
      </c>
      <c r="G158" s="69">
        <v>0</v>
      </c>
      <c r="H158" s="407">
        <f t="shared" si="24"/>
        <v>0</v>
      </c>
      <c r="I158" s="8"/>
      <c r="J158" s="23"/>
      <c r="K158" s="2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65">
        <f t="shared" si="23"/>
        <v>0</v>
      </c>
      <c r="AO158" s="255">
        <f t="shared" si="12"/>
        <v>0</v>
      </c>
      <c r="AP158" s="256" t="e">
        <f t="shared" si="25"/>
        <v>#DIV/0!</v>
      </c>
      <c r="AQ158" s="23"/>
    </row>
    <row r="159" spans="1:43" ht="13.5" hidden="1" thickBot="1">
      <c r="A159" s="377"/>
      <c r="B159" s="591"/>
      <c r="C159" s="452"/>
      <c r="D159" s="22" t="s">
        <v>243</v>
      </c>
      <c r="E159" s="270"/>
      <c r="F159" s="270"/>
      <c r="G159" s="436">
        <v>4</v>
      </c>
      <c r="H159" s="405"/>
      <c r="I159" s="10"/>
      <c r="J159" s="22"/>
      <c r="K159" s="22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67"/>
      <c r="AO159" s="261"/>
      <c r="AP159" s="274"/>
      <c r="AQ159" s="22" t="s">
        <v>247</v>
      </c>
    </row>
    <row r="160" spans="1:43" ht="13.5" hidden="1" thickBot="1">
      <c r="A160" s="377"/>
      <c r="B160" s="591"/>
      <c r="C160" s="445"/>
      <c r="D160" s="59" t="s">
        <v>244</v>
      </c>
      <c r="E160" s="245"/>
      <c r="F160" s="245"/>
      <c r="G160" s="437">
        <v>1</v>
      </c>
      <c r="H160" s="406"/>
      <c r="I160" s="53"/>
      <c r="J160" s="59"/>
      <c r="K160" s="59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70"/>
      <c r="AO160" s="249"/>
      <c r="AP160" s="250"/>
      <c r="AQ160" s="59"/>
    </row>
    <row r="161" spans="1:43" ht="13.5" hidden="1" thickBot="1">
      <c r="A161" s="377"/>
      <c r="B161" s="591"/>
      <c r="C161" s="445"/>
      <c r="D161" s="59" t="s">
        <v>245</v>
      </c>
      <c r="E161" s="245"/>
      <c r="F161" s="245"/>
      <c r="G161" s="437">
        <v>1</v>
      </c>
      <c r="H161" s="406"/>
      <c r="I161" s="53"/>
      <c r="J161" s="59"/>
      <c r="K161" s="59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70"/>
      <c r="AO161" s="249"/>
      <c r="AP161" s="250"/>
      <c r="AQ161" s="59"/>
    </row>
    <row r="162" spans="1:43" ht="13.5" hidden="1" thickBot="1">
      <c r="A162" s="377"/>
      <c r="B162" s="592"/>
      <c r="C162" s="446"/>
      <c r="D162" s="23" t="s">
        <v>246</v>
      </c>
      <c r="E162" s="251"/>
      <c r="F162" s="251"/>
      <c r="G162" s="69">
        <v>2</v>
      </c>
      <c r="H162" s="407"/>
      <c r="I162" s="8"/>
      <c r="J162" s="23"/>
      <c r="K162" s="2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65"/>
      <c r="AO162" s="255"/>
      <c r="AP162" s="256"/>
      <c r="AQ162" s="23"/>
    </row>
    <row r="163" spans="1:43" ht="15.75" hidden="1" customHeight="1" thickBot="1">
      <c r="A163" s="377"/>
      <c r="B163" s="590" t="s">
        <v>61</v>
      </c>
      <c r="C163" s="447" t="s">
        <v>236</v>
      </c>
      <c r="D163" s="77" t="s">
        <v>237</v>
      </c>
      <c r="E163" s="257">
        <v>0</v>
      </c>
      <c r="F163" s="257">
        <v>0</v>
      </c>
      <c r="G163" s="438">
        <v>0</v>
      </c>
      <c r="H163" s="439">
        <f t="shared" si="24"/>
        <v>0</v>
      </c>
      <c r="I163" s="4"/>
      <c r="J163" s="77"/>
      <c r="K163" s="77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66">
        <f t="shared" si="23"/>
        <v>0</v>
      </c>
      <c r="AO163" s="242">
        <f t="shared" si="12"/>
        <v>0</v>
      </c>
      <c r="AP163" s="262" t="e">
        <f t="shared" si="25"/>
        <v>#DIV/0!</v>
      </c>
      <c r="AQ163" s="77"/>
    </row>
    <row r="164" spans="1:43" ht="13.5" hidden="1" thickBot="1">
      <c r="A164" s="377"/>
      <c r="B164" s="592"/>
      <c r="C164" s="446"/>
      <c r="D164" s="23" t="s">
        <v>238</v>
      </c>
      <c r="E164" s="251">
        <v>0</v>
      </c>
      <c r="F164" s="251">
        <v>0</v>
      </c>
      <c r="G164" s="69">
        <v>0</v>
      </c>
      <c r="H164" s="407">
        <f t="shared" si="24"/>
        <v>0</v>
      </c>
      <c r="I164" s="8"/>
      <c r="J164" s="23"/>
      <c r="K164" s="2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65">
        <f t="shared" si="23"/>
        <v>0</v>
      </c>
      <c r="AO164" s="255">
        <f t="shared" si="12"/>
        <v>0</v>
      </c>
      <c r="AP164" s="256" t="e">
        <f t="shared" si="25"/>
        <v>#DIV/0!</v>
      </c>
      <c r="AQ164" s="23"/>
    </row>
    <row r="165" spans="1:43" ht="24" hidden="1" customHeight="1" thickBot="1">
      <c r="A165" s="574" t="s">
        <v>123</v>
      </c>
      <c r="B165" s="575"/>
      <c r="C165" s="575"/>
      <c r="D165" s="576"/>
      <c r="E165" s="368">
        <f>SUM(E90:E111)</f>
        <v>0</v>
      </c>
      <c r="F165" s="369">
        <f t="shared" ref="F165" si="26">SUM(F90:F110)</f>
        <v>0</v>
      </c>
      <c r="G165" s="369">
        <f>SUM(G90:G164)</f>
        <v>8</v>
      </c>
      <c r="H165" s="369">
        <f>SUM(H90:H164)</f>
        <v>0</v>
      </c>
      <c r="I165" s="369">
        <f t="shared" ref="I165:AO165" si="27">SUM(I90:I164)</f>
        <v>0</v>
      </c>
      <c r="J165" s="369">
        <f t="shared" si="27"/>
        <v>0</v>
      </c>
      <c r="K165" s="369">
        <f t="shared" si="27"/>
        <v>0</v>
      </c>
      <c r="L165" s="369">
        <f t="shared" si="27"/>
        <v>0</v>
      </c>
      <c r="M165" s="369">
        <f t="shared" si="27"/>
        <v>0</v>
      </c>
      <c r="N165" s="369">
        <f t="shared" si="27"/>
        <v>0</v>
      </c>
      <c r="O165" s="369">
        <f t="shared" si="27"/>
        <v>0</v>
      </c>
      <c r="P165" s="369">
        <f t="shared" si="27"/>
        <v>0</v>
      </c>
      <c r="Q165" s="369">
        <f t="shared" si="27"/>
        <v>0</v>
      </c>
      <c r="R165" s="369">
        <f t="shared" si="27"/>
        <v>0</v>
      </c>
      <c r="S165" s="369">
        <f t="shared" si="27"/>
        <v>0</v>
      </c>
      <c r="T165" s="369">
        <f t="shared" si="27"/>
        <v>0</v>
      </c>
      <c r="U165" s="369">
        <f t="shared" si="27"/>
        <v>0</v>
      </c>
      <c r="V165" s="369">
        <f t="shared" si="27"/>
        <v>0</v>
      </c>
      <c r="W165" s="369">
        <f t="shared" si="27"/>
        <v>0</v>
      </c>
      <c r="X165" s="369">
        <f t="shared" si="27"/>
        <v>0</v>
      </c>
      <c r="Y165" s="369">
        <f t="shared" si="27"/>
        <v>0</v>
      </c>
      <c r="Z165" s="369">
        <f t="shared" si="27"/>
        <v>0</v>
      </c>
      <c r="AA165" s="369">
        <f t="shared" si="27"/>
        <v>0</v>
      </c>
      <c r="AB165" s="369">
        <f t="shared" si="27"/>
        <v>0</v>
      </c>
      <c r="AC165" s="369">
        <f t="shared" si="27"/>
        <v>0</v>
      </c>
      <c r="AD165" s="369">
        <f t="shared" si="27"/>
        <v>0</v>
      </c>
      <c r="AE165" s="369">
        <f t="shared" si="27"/>
        <v>0</v>
      </c>
      <c r="AF165" s="369">
        <f t="shared" si="27"/>
        <v>0</v>
      </c>
      <c r="AG165" s="369">
        <f t="shared" si="27"/>
        <v>0</v>
      </c>
      <c r="AH165" s="369">
        <f t="shared" si="27"/>
        <v>0</v>
      </c>
      <c r="AI165" s="369">
        <f t="shared" si="27"/>
        <v>0</v>
      </c>
      <c r="AJ165" s="369">
        <f t="shared" si="27"/>
        <v>0</v>
      </c>
      <c r="AK165" s="369">
        <f t="shared" si="27"/>
        <v>0</v>
      </c>
      <c r="AL165" s="369">
        <f t="shared" si="27"/>
        <v>0</v>
      </c>
      <c r="AM165" s="369">
        <f t="shared" si="27"/>
        <v>0</v>
      </c>
      <c r="AN165" s="369">
        <f t="shared" si="27"/>
        <v>0</v>
      </c>
      <c r="AO165" s="369">
        <f t="shared" si="27"/>
        <v>0</v>
      </c>
      <c r="AP165" s="295" t="e">
        <f>AN165/H165</f>
        <v>#DIV/0!</v>
      </c>
      <c r="AQ165" s="313"/>
    </row>
    <row r="166" spans="1:43" hidden="1">
      <c r="A166" s="571">
        <v>21</v>
      </c>
      <c r="B166" s="590" t="s">
        <v>119</v>
      </c>
      <c r="C166" s="452" t="s">
        <v>78</v>
      </c>
      <c r="D166" s="22" t="s">
        <v>75</v>
      </c>
      <c r="E166" s="270">
        <v>0</v>
      </c>
      <c r="F166" s="271">
        <v>0</v>
      </c>
      <c r="G166" s="271">
        <v>0</v>
      </c>
      <c r="H166" s="271">
        <f t="shared" ref="H166:H168" si="28">E166+F166+G166</f>
        <v>0</v>
      </c>
      <c r="I166" s="10"/>
      <c r="J166" s="22"/>
      <c r="K166" s="22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302"/>
      <c r="AN166" s="273">
        <f t="shared" si="11"/>
        <v>0</v>
      </c>
      <c r="AO166" s="261">
        <f t="shared" si="12"/>
        <v>0</v>
      </c>
      <c r="AP166" s="274" t="e">
        <f t="shared" ref="AP166:AP168" si="29">AN166/H166</f>
        <v>#DIV/0!</v>
      </c>
      <c r="AQ166" s="22"/>
    </row>
    <row r="167" spans="1:43" ht="13.5" hidden="1" thickBot="1">
      <c r="A167" s="573"/>
      <c r="B167" s="592"/>
      <c r="C167" s="446" t="s">
        <v>79</v>
      </c>
      <c r="D167" s="23" t="s">
        <v>75</v>
      </c>
      <c r="E167" s="251">
        <v>0</v>
      </c>
      <c r="F167" s="252">
        <v>0</v>
      </c>
      <c r="G167" s="252">
        <v>0</v>
      </c>
      <c r="H167" s="252">
        <f t="shared" si="28"/>
        <v>0</v>
      </c>
      <c r="I167" s="8"/>
      <c r="J167" s="23"/>
      <c r="K167" s="2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303"/>
      <c r="AN167" s="254">
        <f t="shared" si="11"/>
        <v>0</v>
      </c>
      <c r="AO167" s="255">
        <f t="shared" ref="AO167:AO168" si="30">AN167-H167</f>
        <v>0</v>
      </c>
      <c r="AP167" s="256" t="e">
        <f t="shared" si="29"/>
        <v>#DIV/0!</v>
      </c>
      <c r="AQ167" s="23"/>
    </row>
    <row r="168" spans="1:43" ht="15.75" hidden="1" thickBot="1">
      <c r="A168" s="377"/>
      <c r="B168" s="384" t="s">
        <v>199</v>
      </c>
      <c r="C168" s="454" t="s">
        <v>200</v>
      </c>
      <c r="D168" s="82" t="s">
        <v>201</v>
      </c>
      <c r="E168" s="251">
        <v>0</v>
      </c>
      <c r="F168" s="251">
        <v>0</v>
      </c>
      <c r="G168" s="276">
        <v>0</v>
      </c>
      <c r="H168" s="276">
        <f t="shared" si="28"/>
        <v>0</v>
      </c>
      <c r="I168" s="71"/>
      <c r="J168" s="378"/>
      <c r="K168" s="378"/>
      <c r="L168" s="379"/>
      <c r="M168" s="379"/>
      <c r="N168" s="379"/>
      <c r="O168" s="379"/>
      <c r="P168" s="379"/>
      <c r="Q168" s="379"/>
      <c r="R168" s="379"/>
      <c r="S168" s="379"/>
      <c r="T168" s="379"/>
      <c r="U168" s="379"/>
      <c r="V168" s="379"/>
      <c r="W168" s="379"/>
      <c r="X168" s="379"/>
      <c r="Y168" s="379"/>
      <c r="Z168" s="379"/>
      <c r="AA168" s="379"/>
      <c r="AB168" s="379"/>
      <c r="AC168" s="379"/>
      <c r="AD168" s="379"/>
      <c r="AE168" s="379"/>
      <c r="AF168" s="379"/>
      <c r="AG168" s="379"/>
      <c r="AH168" s="379"/>
      <c r="AI168" s="379"/>
      <c r="AJ168" s="379"/>
      <c r="AK168" s="379"/>
      <c r="AL168" s="379"/>
      <c r="AM168" s="380"/>
      <c r="AN168" s="278">
        <f t="shared" si="11"/>
        <v>0</v>
      </c>
      <c r="AO168" s="381">
        <f t="shared" si="30"/>
        <v>0</v>
      </c>
      <c r="AP168" s="326" t="e">
        <f t="shared" si="29"/>
        <v>#DIV/0!</v>
      </c>
      <c r="AQ168" s="154"/>
    </row>
    <row r="169" spans="1:43" ht="21.75" hidden="1" customHeight="1" thickBot="1">
      <c r="A169" s="568" t="s">
        <v>203</v>
      </c>
      <c r="B169" s="569"/>
      <c r="C169" s="569"/>
      <c r="D169" s="570"/>
      <c r="E169" s="310">
        <f>SUM(E166:E168)</f>
        <v>0</v>
      </c>
      <c r="F169" s="311">
        <f t="shared" ref="F169:AO169" si="31">SUM(F166:F168)</f>
        <v>0</v>
      </c>
      <c r="G169" s="311">
        <f t="shared" si="31"/>
        <v>0</v>
      </c>
      <c r="H169" s="311">
        <f t="shared" si="31"/>
        <v>0</v>
      </c>
      <c r="I169" s="212">
        <f t="shared" si="31"/>
        <v>0</v>
      </c>
      <c r="J169" s="212">
        <f t="shared" si="31"/>
        <v>0</v>
      </c>
      <c r="K169" s="212">
        <f t="shared" si="31"/>
        <v>0</v>
      </c>
      <c r="L169" s="212">
        <f t="shared" si="31"/>
        <v>0</v>
      </c>
      <c r="M169" s="212">
        <f t="shared" si="31"/>
        <v>0</v>
      </c>
      <c r="N169" s="212">
        <f t="shared" si="31"/>
        <v>0</v>
      </c>
      <c r="O169" s="212">
        <f t="shared" si="31"/>
        <v>0</v>
      </c>
      <c r="P169" s="212">
        <f t="shared" si="31"/>
        <v>0</v>
      </c>
      <c r="Q169" s="212">
        <f t="shared" si="31"/>
        <v>0</v>
      </c>
      <c r="R169" s="212">
        <f t="shared" si="31"/>
        <v>0</v>
      </c>
      <c r="S169" s="212">
        <f t="shared" si="31"/>
        <v>0</v>
      </c>
      <c r="T169" s="212">
        <f t="shared" si="31"/>
        <v>0</v>
      </c>
      <c r="U169" s="212">
        <f t="shared" si="31"/>
        <v>0</v>
      </c>
      <c r="V169" s="212">
        <f t="shared" si="31"/>
        <v>0</v>
      </c>
      <c r="W169" s="212">
        <f t="shared" si="31"/>
        <v>0</v>
      </c>
      <c r="X169" s="212">
        <f t="shared" si="31"/>
        <v>0</v>
      </c>
      <c r="Y169" s="212">
        <f t="shared" si="31"/>
        <v>0</v>
      </c>
      <c r="Z169" s="212">
        <f t="shared" si="31"/>
        <v>0</v>
      </c>
      <c r="AA169" s="212">
        <f t="shared" si="31"/>
        <v>0</v>
      </c>
      <c r="AB169" s="212">
        <f t="shared" si="31"/>
        <v>0</v>
      </c>
      <c r="AC169" s="212">
        <f t="shared" si="31"/>
        <v>0</v>
      </c>
      <c r="AD169" s="212">
        <f t="shared" si="31"/>
        <v>0</v>
      </c>
      <c r="AE169" s="212">
        <f t="shared" si="31"/>
        <v>0</v>
      </c>
      <c r="AF169" s="212">
        <f t="shared" si="31"/>
        <v>0</v>
      </c>
      <c r="AG169" s="212">
        <f t="shared" si="31"/>
        <v>0</v>
      </c>
      <c r="AH169" s="212">
        <f t="shared" si="31"/>
        <v>0</v>
      </c>
      <c r="AI169" s="212">
        <f t="shared" si="31"/>
        <v>0</v>
      </c>
      <c r="AJ169" s="212">
        <f t="shared" si="31"/>
        <v>0</v>
      </c>
      <c r="AK169" s="212">
        <f t="shared" si="31"/>
        <v>0</v>
      </c>
      <c r="AL169" s="212">
        <f t="shared" si="31"/>
        <v>0</v>
      </c>
      <c r="AM169" s="319">
        <f t="shared" si="31"/>
        <v>0</v>
      </c>
      <c r="AN169" s="281">
        <f t="shared" si="31"/>
        <v>0</v>
      </c>
      <c r="AO169" s="280">
        <f t="shared" si="31"/>
        <v>0</v>
      </c>
      <c r="AP169" s="382" t="e">
        <f>AN169/H169</f>
        <v>#DIV/0!</v>
      </c>
      <c r="AQ169" s="383"/>
    </row>
    <row r="170" spans="1:43" ht="13.5" hidden="1" thickBot="1">
      <c r="A170" s="566">
        <v>22</v>
      </c>
      <c r="B170" s="591" t="s">
        <v>72</v>
      </c>
      <c r="C170" s="577" t="s">
        <v>54</v>
      </c>
      <c r="D170" s="4" t="s">
        <v>56</v>
      </c>
      <c r="E170" s="257"/>
      <c r="F170" s="258"/>
      <c r="G170" s="258"/>
      <c r="H170" s="258">
        <f t="shared" ref="H170:H178" si="32">E170+F170+G170</f>
        <v>0</v>
      </c>
      <c r="I170" s="4"/>
      <c r="J170" s="77"/>
      <c r="K170" s="77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314"/>
      <c r="AN170" s="320">
        <f t="shared" si="11"/>
        <v>0</v>
      </c>
      <c r="AO170" s="242">
        <f t="shared" ref="AO170:AO178" si="33">AN170-H170</f>
        <v>0</v>
      </c>
      <c r="AP170" s="274" t="e">
        <f t="shared" ref="AP170:AP178" si="34">AN170/H170</f>
        <v>#DIV/0!</v>
      </c>
      <c r="AQ170" s="22"/>
    </row>
    <row r="171" spans="1:43" ht="13.5" hidden="1" thickBot="1">
      <c r="A171" s="577"/>
      <c r="B171" s="591"/>
      <c r="C171" s="578"/>
      <c r="D171" s="53" t="s">
        <v>21</v>
      </c>
      <c r="E171" s="245"/>
      <c r="F171" s="246"/>
      <c r="G171" s="246"/>
      <c r="H171" s="246">
        <f t="shared" si="32"/>
        <v>0</v>
      </c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84"/>
      <c r="AN171" s="318">
        <f t="shared" si="11"/>
        <v>0</v>
      </c>
      <c r="AO171" s="249">
        <f t="shared" si="33"/>
        <v>0</v>
      </c>
      <c r="AP171" s="250" t="e">
        <f t="shared" si="34"/>
        <v>#DIV/0!</v>
      </c>
      <c r="AQ171" s="59"/>
    </row>
    <row r="172" spans="1:43" ht="13.5" hidden="1" thickBot="1">
      <c r="A172" s="589">
        <v>23</v>
      </c>
      <c r="B172" s="591"/>
      <c r="C172" s="578" t="s">
        <v>55</v>
      </c>
      <c r="D172" s="53" t="s">
        <v>57</v>
      </c>
      <c r="E172" s="245"/>
      <c r="F172" s="246"/>
      <c r="G172" s="246"/>
      <c r="H172" s="246">
        <f t="shared" si="32"/>
        <v>0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84"/>
      <c r="AN172" s="318">
        <f t="shared" si="11"/>
        <v>0</v>
      </c>
      <c r="AO172" s="249">
        <f t="shared" si="33"/>
        <v>0</v>
      </c>
      <c r="AP172" s="250" t="e">
        <f t="shared" si="34"/>
        <v>#DIV/0!</v>
      </c>
      <c r="AQ172" s="59"/>
    </row>
    <row r="173" spans="1:43" ht="13.5" hidden="1" thickBot="1">
      <c r="A173" s="566"/>
      <c r="B173" s="591"/>
      <c r="C173" s="578"/>
      <c r="D173" s="53" t="s">
        <v>58</v>
      </c>
      <c r="E173" s="245"/>
      <c r="F173" s="246"/>
      <c r="G173" s="246"/>
      <c r="H173" s="246">
        <f t="shared" si="32"/>
        <v>0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84"/>
      <c r="AN173" s="318">
        <f t="shared" si="11"/>
        <v>0</v>
      </c>
      <c r="AO173" s="249">
        <f t="shared" si="33"/>
        <v>0</v>
      </c>
      <c r="AP173" s="250" t="e">
        <f t="shared" si="34"/>
        <v>#DIV/0!</v>
      </c>
      <c r="AQ173" s="59"/>
    </row>
    <row r="174" spans="1:43" ht="13.5" hidden="1" thickBot="1">
      <c r="A174" s="566"/>
      <c r="B174" s="591"/>
      <c r="C174" s="578"/>
      <c r="D174" s="53" t="s">
        <v>59</v>
      </c>
      <c r="E174" s="245"/>
      <c r="F174" s="246"/>
      <c r="G174" s="246"/>
      <c r="H174" s="246">
        <f t="shared" si="32"/>
        <v>0</v>
      </c>
      <c r="I174" s="53"/>
      <c r="J174" s="59"/>
      <c r="K174" s="59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84"/>
      <c r="AN174" s="318">
        <f t="shared" si="11"/>
        <v>0</v>
      </c>
      <c r="AO174" s="249">
        <f t="shared" si="33"/>
        <v>0</v>
      </c>
      <c r="AP174" s="250" t="e">
        <f t="shared" si="34"/>
        <v>#DIV/0!</v>
      </c>
      <c r="AQ174" s="59"/>
    </row>
    <row r="175" spans="1:43" ht="13.5" hidden="1" thickBot="1">
      <c r="A175" s="565"/>
      <c r="B175" s="591"/>
      <c r="C175" s="573"/>
      <c r="D175" s="8" t="s">
        <v>60</v>
      </c>
      <c r="E175" s="251"/>
      <c r="F175" s="252"/>
      <c r="G175" s="252"/>
      <c r="H175" s="252">
        <f t="shared" si="32"/>
        <v>0</v>
      </c>
      <c r="I175" s="8"/>
      <c r="J175" s="23"/>
      <c r="K175" s="2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303"/>
      <c r="AN175" s="254">
        <f t="shared" si="11"/>
        <v>0</v>
      </c>
      <c r="AO175" s="255">
        <f t="shared" si="33"/>
        <v>0</v>
      </c>
      <c r="AP175" s="256" t="e">
        <f t="shared" si="34"/>
        <v>#DIV/0!</v>
      </c>
      <c r="AQ175" s="23"/>
    </row>
    <row r="176" spans="1:43" ht="13.5" hidden="1" thickBot="1">
      <c r="A176" s="567">
        <v>24</v>
      </c>
      <c r="B176" s="591"/>
      <c r="C176" s="577" t="s">
        <v>66</v>
      </c>
      <c r="D176" s="4" t="s">
        <v>56</v>
      </c>
      <c r="E176" s="245"/>
      <c r="F176" s="246"/>
      <c r="G176" s="246"/>
      <c r="H176" s="246">
        <f t="shared" si="32"/>
        <v>0</v>
      </c>
      <c r="I176" s="53"/>
      <c r="J176" s="59"/>
      <c r="K176" s="59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84"/>
      <c r="AN176" s="320">
        <f t="shared" si="11"/>
        <v>0</v>
      </c>
      <c r="AO176" s="261">
        <f t="shared" si="33"/>
        <v>0</v>
      </c>
      <c r="AP176" s="274" t="e">
        <f t="shared" si="34"/>
        <v>#DIV/0!</v>
      </c>
      <c r="AQ176" s="22"/>
    </row>
    <row r="177" spans="1:43" ht="13.5" hidden="1" thickBot="1">
      <c r="A177" s="565"/>
      <c r="B177" s="591"/>
      <c r="C177" s="573"/>
      <c r="D177" s="8" t="s">
        <v>21</v>
      </c>
      <c r="E177" s="251"/>
      <c r="F177" s="252"/>
      <c r="G177" s="252"/>
      <c r="H177" s="252">
        <f t="shared" si="32"/>
        <v>0</v>
      </c>
      <c r="I177" s="8"/>
      <c r="J177" s="23"/>
      <c r="K177" s="2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303"/>
      <c r="AN177" s="254">
        <f t="shared" si="11"/>
        <v>0</v>
      </c>
      <c r="AO177" s="255">
        <f t="shared" si="33"/>
        <v>0</v>
      </c>
      <c r="AP177" s="256" t="e">
        <f t="shared" si="34"/>
        <v>#DIV/0!</v>
      </c>
      <c r="AQ177" s="23"/>
    </row>
    <row r="178" spans="1:43" ht="13.5" hidden="1" thickBot="1">
      <c r="A178" s="454">
        <v>25</v>
      </c>
      <c r="B178" s="592"/>
      <c r="C178" s="454" t="s">
        <v>67</v>
      </c>
      <c r="D178" s="81" t="s">
        <v>57</v>
      </c>
      <c r="E178" s="321"/>
      <c r="F178" s="322"/>
      <c r="G178" s="322"/>
      <c r="H178" s="322">
        <f t="shared" si="32"/>
        <v>0</v>
      </c>
      <c r="I178" s="81"/>
      <c r="J178" s="82"/>
      <c r="K178" s="82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323"/>
      <c r="AN178" s="324">
        <f t="shared" si="11"/>
        <v>0</v>
      </c>
      <c r="AO178" s="325">
        <f t="shared" si="33"/>
        <v>0</v>
      </c>
      <c r="AP178" s="326" t="e">
        <f t="shared" si="34"/>
        <v>#DIV/0!</v>
      </c>
      <c r="AQ178" s="154"/>
    </row>
    <row r="179" spans="1:43" s="96" customFormat="1" ht="18.75" hidden="1" customHeight="1" thickBot="1">
      <c r="A179" s="574" t="s">
        <v>125</v>
      </c>
      <c r="B179" s="575"/>
      <c r="C179" s="575"/>
      <c r="D179" s="576"/>
      <c r="E179" s="327">
        <f>SUM(E170:E178)</f>
        <v>0</v>
      </c>
      <c r="F179" s="328">
        <f t="shared" ref="F179:AO179" si="35">SUM(F170:F178)</f>
        <v>0</v>
      </c>
      <c r="G179" s="328">
        <f t="shared" si="35"/>
        <v>0</v>
      </c>
      <c r="H179" s="328">
        <f t="shared" si="35"/>
        <v>0</v>
      </c>
      <c r="I179" s="103">
        <f t="shared" si="35"/>
        <v>0</v>
      </c>
      <c r="J179" s="103">
        <f t="shared" si="35"/>
        <v>0</v>
      </c>
      <c r="K179" s="103">
        <f t="shared" si="35"/>
        <v>0</v>
      </c>
      <c r="L179" s="103">
        <f t="shared" si="35"/>
        <v>0</v>
      </c>
      <c r="M179" s="103">
        <f t="shared" si="35"/>
        <v>0</v>
      </c>
      <c r="N179" s="103">
        <f t="shared" si="35"/>
        <v>0</v>
      </c>
      <c r="O179" s="103">
        <f t="shared" si="35"/>
        <v>0</v>
      </c>
      <c r="P179" s="103">
        <f t="shared" si="35"/>
        <v>0</v>
      </c>
      <c r="Q179" s="103">
        <f t="shared" si="35"/>
        <v>0</v>
      </c>
      <c r="R179" s="103">
        <f t="shared" si="35"/>
        <v>0</v>
      </c>
      <c r="S179" s="103">
        <f t="shared" si="35"/>
        <v>0</v>
      </c>
      <c r="T179" s="103">
        <f t="shared" si="35"/>
        <v>0</v>
      </c>
      <c r="U179" s="103">
        <f t="shared" si="35"/>
        <v>0</v>
      </c>
      <c r="V179" s="103">
        <f t="shared" si="35"/>
        <v>0</v>
      </c>
      <c r="W179" s="103">
        <f t="shared" si="35"/>
        <v>0</v>
      </c>
      <c r="X179" s="103">
        <f t="shared" si="35"/>
        <v>0</v>
      </c>
      <c r="Y179" s="103">
        <f t="shared" si="35"/>
        <v>0</v>
      </c>
      <c r="Z179" s="103">
        <f t="shared" si="35"/>
        <v>0</v>
      </c>
      <c r="AA179" s="103">
        <f t="shared" si="35"/>
        <v>0</v>
      </c>
      <c r="AB179" s="103">
        <f t="shared" si="35"/>
        <v>0</v>
      </c>
      <c r="AC179" s="103">
        <f t="shared" si="35"/>
        <v>0</v>
      </c>
      <c r="AD179" s="103">
        <f t="shared" si="35"/>
        <v>0</v>
      </c>
      <c r="AE179" s="103">
        <f t="shared" si="35"/>
        <v>0</v>
      </c>
      <c r="AF179" s="103">
        <f t="shared" si="35"/>
        <v>0</v>
      </c>
      <c r="AG179" s="103">
        <f t="shared" si="35"/>
        <v>0</v>
      </c>
      <c r="AH179" s="103">
        <f t="shared" si="35"/>
        <v>0</v>
      </c>
      <c r="AI179" s="103">
        <f t="shared" si="35"/>
        <v>0</v>
      </c>
      <c r="AJ179" s="103">
        <f t="shared" si="35"/>
        <v>0</v>
      </c>
      <c r="AK179" s="103">
        <f t="shared" si="35"/>
        <v>0</v>
      </c>
      <c r="AL179" s="103">
        <f t="shared" si="35"/>
        <v>0</v>
      </c>
      <c r="AM179" s="329">
        <f t="shared" si="35"/>
        <v>0</v>
      </c>
      <c r="AN179" s="330">
        <f t="shared" si="35"/>
        <v>0</v>
      </c>
      <c r="AO179" s="280">
        <f t="shared" si="35"/>
        <v>0</v>
      </c>
      <c r="AP179" s="331" t="e">
        <f>AN179/H179</f>
        <v>#DIV/0!</v>
      </c>
      <c r="AQ179" s="332"/>
    </row>
    <row r="180" spans="1:43" ht="15.75" hidden="1" thickBot="1">
      <c r="A180" s="452">
        <v>11</v>
      </c>
      <c r="B180" s="448"/>
      <c r="C180" s="584" t="s">
        <v>36</v>
      </c>
      <c r="D180" s="10" t="s">
        <v>83</v>
      </c>
      <c r="E180" s="333"/>
      <c r="F180" s="334"/>
      <c r="G180" s="334"/>
      <c r="H180" s="334">
        <f t="shared" ref="H180:H191" si="36">E180+F180+G180</f>
        <v>0</v>
      </c>
      <c r="I180" s="105"/>
      <c r="J180" s="106"/>
      <c r="K180" s="106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335"/>
      <c r="AN180" s="336">
        <f t="shared" si="11"/>
        <v>0</v>
      </c>
      <c r="AO180" s="337">
        <f t="shared" ref="AO180:AO191" si="37">AN180-H180</f>
        <v>0</v>
      </c>
      <c r="AP180" s="274"/>
      <c r="AQ180" s="22"/>
    </row>
    <row r="181" spans="1:43" ht="15.75" hidden="1" thickBot="1">
      <c r="A181" s="445">
        <v>12</v>
      </c>
      <c r="B181" s="449"/>
      <c r="C181" s="583"/>
      <c r="D181" s="53" t="s">
        <v>84</v>
      </c>
      <c r="E181" s="338"/>
      <c r="F181" s="339"/>
      <c r="G181" s="339"/>
      <c r="H181" s="339">
        <f t="shared" si="36"/>
        <v>0</v>
      </c>
      <c r="I181" s="52"/>
      <c r="J181" s="340"/>
      <c r="K181" s="340"/>
      <c r="L181" s="341"/>
      <c r="M181" s="341"/>
      <c r="N181" s="341"/>
      <c r="O181" s="341"/>
      <c r="P181" s="341"/>
      <c r="Q181" s="341"/>
      <c r="R181" s="341"/>
      <c r="S181" s="341"/>
      <c r="T181" s="341"/>
      <c r="U181" s="341"/>
      <c r="V181" s="341"/>
      <c r="W181" s="341"/>
      <c r="X181" s="341"/>
      <c r="Y181" s="341"/>
      <c r="Z181" s="341"/>
      <c r="AA181" s="341"/>
      <c r="AB181" s="341"/>
      <c r="AC181" s="341"/>
      <c r="AD181" s="341"/>
      <c r="AE181" s="341"/>
      <c r="AF181" s="341"/>
      <c r="AG181" s="341"/>
      <c r="AH181" s="341"/>
      <c r="AI181" s="341"/>
      <c r="AJ181" s="341"/>
      <c r="AK181" s="341"/>
      <c r="AL181" s="341"/>
      <c r="AM181" s="342"/>
      <c r="AN181" s="343">
        <f t="shared" si="11"/>
        <v>0</v>
      </c>
      <c r="AO181" s="344">
        <f t="shared" si="37"/>
        <v>0</v>
      </c>
      <c r="AP181" s="250"/>
      <c r="AQ181" s="59"/>
    </row>
    <row r="182" spans="1:43" ht="15.75" hidden="1" thickBot="1">
      <c r="A182" s="445">
        <v>13</v>
      </c>
      <c r="B182" s="449"/>
      <c r="C182" s="583"/>
      <c r="D182" s="53" t="s">
        <v>85</v>
      </c>
      <c r="E182" s="338"/>
      <c r="F182" s="339"/>
      <c r="G182" s="339"/>
      <c r="H182" s="339">
        <f t="shared" si="36"/>
        <v>0</v>
      </c>
      <c r="I182" s="52"/>
      <c r="J182" s="340"/>
      <c r="K182" s="340"/>
      <c r="L182" s="341"/>
      <c r="M182" s="341"/>
      <c r="N182" s="341"/>
      <c r="O182" s="341"/>
      <c r="P182" s="341"/>
      <c r="Q182" s="341"/>
      <c r="R182" s="341"/>
      <c r="S182" s="341"/>
      <c r="T182" s="341"/>
      <c r="U182" s="341"/>
      <c r="V182" s="341"/>
      <c r="W182" s="341"/>
      <c r="X182" s="341"/>
      <c r="Y182" s="341"/>
      <c r="Z182" s="341"/>
      <c r="AA182" s="341"/>
      <c r="AB182" s="341"/>
      <c r="AC182" s="341"/>
      <c r="AD182" s="341"/>
      <c r="AE182" s="341"/>
      <c r="AF182" s="341"/>
      <c r="AG182" s="341"/>
      <c r="AH182" s="341"/>
      <c r="AI182" s="341"/>
      <c r="AJ182" s="341"/>
      <c r="AK182" s="341"/>
      <c r="AL182" s="341"/>
      <c r="AM182" s="342"/>
      <c r="AN182" s="343">
        <f t="shared" si="11"/>
        <v>0</v>
      </c>
      <c r="AO182" s="344">
        <f t="shared" si="37"/>
        <v>0</v>
      </c>
      <c r="AP182" s="250"/>
      <c r="AQ182" s="59"/>
    </row>
    <row r="183" spans="1:43" ht="15.75" hidden="1" thickBot="1">
      <c r="A183" s="445">
        <v>14</v>
      </c>
      <c r="B183" s="449"/>
      <c r="C183" s="583"/>
      <c r="D183" s="53" t="s">
        <v>86</v>
      </c>
      <c r="E183" s="338"/>
      <c r="F183" s="339"/>
      <c r="G183" s="339"/>
      <c r="H183" s="339">
        <f t="shared" si="36"/>
        <v>0</v>
      </c>
      <c r="I183" s="52"/>
      <c r="J183" s="340"/>
      <c r="K183" s="340"/>
      <c r="L183" s="341"/>
      <c r="M183" s="341"/>
      <c r="N183" s="341"/>
      <c r="O183" s="341"/>
      <c r="P183" s="341"/>
      <c r="Q183" s="341"/>
      <c r="R183" s="341"/>
      <c r="S183" s="341"/>
      <c r="T183" s="341"/>
      <c r="U183" s="341"/>
      <c r="V183" s="341"/>
      <c r="W183" s="341"/>
      <c r="X183" s="341"/>
      <c r="Y183" s="341"/>
      <c r="Z183" s="341"/>
      <c r="AA183" s="341"/>
      <c r="AB183" s="341"/>
      <c r="AC183" s="341"/>
      <c r="AD183" s="341"/>
      <c r="AE183" s="341"/>
      <c r="AF183" s="341"/>
      <c r="AG183" s="341"/>
      <c r="AH183" s="341"/>
      <c r="AI183" s="341"/>
      <c r="AJ183" s="341"/>
      <c r="AK183" s="341"/>
      <c r="AL183" s="341"/>
      <c r="AM183" s="342"/>
      <c r="AN183" s="343">
        <f t="shared" si="11"/>
        <v>0</v>
      </c>
      <c r="AO183" s="344">
        <f t="shared" si="37"/>
        <v>0</v>
      </c>
      <c r="AP183" s="250"/>
      <c r="AQ183" s="59"/>
    </row>
    <row r="184" spans="1:43" ht="15.75" hidden="1" thickBot="1">
      <c r="A184" s="444">
        <v>15</v>
      </c>
      <c r="B184" s="449"/>
      <c r="C184" s="583"/>
      <c r="D184" s="61" t="s">
        <v>87</v>
      </c>
      <c r="E184" s="345"/>
      <c r="F184" s="346"/>
      <c r="G184" s="346"/>
      <c r="H184" s="346">
        <f t="shared" si="36"/>
        <v>0</v>
      </c>
      <c r="I184" s="347"/>
      <c r="J184" s="348"/>
      <c r="K184" s="348"/>
      <c r="L184" s="349"/>
      <c r="M184" s="349"/>
      <c r="N184" s="349"/>
      <c r="O184" s="349"/>
      <c r="P184" s="349"/>
      <c r="Q184" s="349"/>
      <c r="R184" s="349"/>
      <c r="S184" s="349"/>
      <c r="T184" s="349"/>
      <c r="U184" s="349"/>
      <c r="V184" s="349"/>
      <c r="W184" s="349"/>
      <c r="X184" s="349"/>
      <c r="Y184" s="349"/>
      <c r="Z184" s="349"/>
      <c r="AA184" s="349"/>
      <c r="AB184" s="349"/>
      <c r="AC184" s="349"/>
      <c r="AD184" s="349"/>
      <c r="AE184" s="349"/>
      <c r="AF184" s="349"/>
      <c r="AG184" s="349"/>
      <c r="AH184" s="349"/>
      <c r="AI184" s="349"/>
      <c r="AJ184" s="349"/>
      <c r="AK184" s="349"/>
      <c r="AL184" s="349"/>
      <c r="AM184" s="350"/>
      <c r="AN184" s="343">
        <f t="shared" si="11"/>
        <v>0</v>
      </c>
      <c r="AO184" s="344">
        <f t="shared" si="37"/>
        <v>0</v>
      </c>
      <c r="AP184" s="250"/>
      <c r="AQ184" s="59"/>
    </row>
    <row r="185" spans="1:43" ht="15.75" hidden="1" thickBot="1">
      <c r="A185" s="445">
        <v>16</v>
      </c>
      <c r="B185" s="449"/>
      <c r="C185" s="583"/>
      <c r="D185" s="53" t="s">
        <v>88</v>
      </c>
      <c r="E185" s="338"/>
      <c r="F185" s="339"/>
      <c r="G185" s="339"/>
      <c r="H185" s="339">
        <f t="shared" si="36"/>
        <v>0</v>
      </c>
      <c r="I185" s="52"/>
      <c r="J185" s="340"/>
      <c r="K185" s="340"/>
      <c r="L185" s="341"/>
      <c r="M185" s="341"/>
      <c r="N185" s="341"/>
      <c r="O185" s="341"/>
      <c r="P185" s="341"/>
      <c r="Q185" s="341"/>
      <c r="R185" s="341"/>
      <c r="S185" s="341"/>
      <c r="T185" s="341"/>
      <c r="U185" s="341"/>
      <c r="V185" s="341"/>
      <c r="W185" s="341"/>
      <c r="X185" s="341"/>
      <c r="Y185" s="341"/>
      <c r="Z185" s="341"/>
      <c r="AA185" s="341"/>
      <c r="AB185" s="341"/>
      <c r="AC185" s="341"/>
      <c r="AD185" s="341"/>
      <c r="AE185" s="341"/>
      <c r="AF185" s="341"/>
      <c r="AG185" s="341"/>
      <c r="AH185" s="341"/>
      <c r="AI185" s="341"/>
      <c r="AJ185" s="341"/>
      <c r="AK185" s="341"/>
      <c r="AL185" s="341"/>
      <c r="AM185" s="342"/>
      <c r="AN185" s="343">
        <f t="shared" si="11"/>
        <v>0</v>
      </c>
      <c r="AO185" s="344">
        <f t="shared" si="37"/>
        <v>0</v>
      </c>
      <c r="AP185" s="250"/>
      <c r="AQ185" s="59"/>
    </row>
    <row r="186" spans="1:43" ht="15.75" hidden="1" thickBot="1">
      <c r="A186" s="444">
        <v>17</v>
      </c>
      <c r="B186" s="449"/>
      <c r="C186" s="583"/>
      <c r="D186" s="53" t="s">
        <v>89</v>
      </c>
      <c r="E186" s="338"/>
      <c r="F186" s="339"/>
      <c r="G186" s="339"/>
      <c r="H186" s="339">
        <f t="shared" si="36"/>
        <v>0</v>
      </c>
      <c r="I186" s="52"/>
      <c r="J186" s="340"/>
      <c r="K186" s="340"/>
      <c r="L186" s="341"/>
      <c r="M186" s="341"/>
      <c r="N186" s="341"/>
      <c r="O186" s="341"/>
      <c r="P186" s="341"/>
      <c r="Q186" s="341"/>
      <c r="R186" s="341"/>
      <c r="S186" s="341"/>
      <c r="T186" s="341"/>
      <c r="U186" s="341"/>
      <c r="V186" s="341"/>
      <c r="W186" s="341"/>
      <c r="X186" s="341"/>
      <c r="Y186" s="341"/>
      <c r="Z186" s="341"/>
      <c r="AA186" s="341"/>
      <c r="AB186" s="341"/>
      <c r="AC186" s="341"/>
      <c r="AD186" s="341"/>
      <c r="AE186" s="341"/>
      <c r="AF186" s="341"/>
      <c r="AG186" s="341"/>
      <c r="AH186" s="341"/>
      <c r="AI186" s="341"/>
      <c r="AJ186" s="341"/>
      <c r="AK186" s="341"/>
      <c r="AL186" s="341"/>
      <c r="AM186" s="342"/>
      <c r="AN186" s="343">
        <f t="shared" si="11"/>
        <v>0</v>
      </c>
      <c r="AO186" s="344">
        <f t="shared" si="37"/>
        <v>0</v>
      </c>
      <c r="AP186" s="250"/>
      <c r="AQ186" s="59"/>
    </row>
    <row r="187" spans="1:43" ht="15.75" hidden="1" thickBot="1">
      <c r="A187" s="445">
        <v>18</v>
      </c>
      <c r="B187" s="449"/>
      <c r="C187" s="583"/>
      <c r="D187" s="53" t="s">
        <v>90</v>
      </c>
      <c r="E187" s="338"/>
      <c r="F187" s="339"/>
      <c r="G187" s="339"/>
      <c r="H187" s="339">
        <f t="shared" si="36"/>
        <v>0</v>
      </c>
      <c r="I187" s="52"/>
      <c r="J187" s="340"/>
      <c r="K187" s="340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342"/>
      <c r="AN187" s="343">
        <f t="shared" si="11"/>
        <v>0</v>
      </c>
      <c r="AO187" s="344">
        <f t="shared" si="37"/>
        <v>0</v>
      </c>
      <c r="AP187" s="250"/>
      <c r="AQ187" s="59"/>
    </row>
    <row r="188" spans="1:43" ht="15.75" hidden="1" thickBot="1">
      <c r="A188" s="444">
        <v>19</v>
      </c>
      <c r="B188" s="449"/>
      <c r="C188" s="583"/>
      <c r="D188" s="53" t="s">
        <v>91</v>
      </c>
      <c r="E188" s="338"/>
      <c r="F188" s="339"/>
      <c r="G188" s="339"/>
      <c r="H188" s="339">
        <f t="shared" si="36"/>
        <v>0</v>
      </c>
      <c r="I188" s="52"/>
      <c r="J188" s="340"/>
      <c r="K188" s="340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41"/>
      <c r="AE188" s="341"/>
      <c r="AF188" s="341"/>
      <c r="AG188" s="341"/>
      <c r="AH188" s="341"/>
      <c r="AI188" s="341"/>
      <c r="AJ188" s="341"/>
      <c r="AK188" s="341"/>
      <c r="AL188" s="341"/>
      <c r="AM188" s="342"/>
      <c r="AN188" s="343">
        <f t="shared" si="11"/>
        <v>0</v>
      </c>
      <c r="AO188" s="344">
        <f t="shared" si="37"/>
        <v>0</v>
      </c>
      <c r="AP188" s="250"/>
      <c r="AQ188" s="59"/>
    </row>
    <row r="189" spans="1:43" ht="15.75" hidden="1" thickBot="1">
      <c r="A189" s="445">
        <v>20</v>
      </c>
      <c r="B189" s="449"/>
      <c r="C189" s="583"/>
      <c r="D189" s="351" t="s">
        <v>92</v>
      </c>
      <c r="E189" s="338"/>
      <c r="F189" s="339"/>
      <c r="G189" s="339"/>
      <c r="H189" s="339">
        <f t="shared" si="36"/>
        <v>0</v>
      </c>
      <c r="I189" s="52"/>
      <c r="J189" s="340"/>
      <c r="K189" s="340"/>
      <c r="L189" s="341"/>
      <c r="M189" s="341"/>
      <c r="N189" s="341"/>
      <c r="O189" s="341"/>
      <c r="P189" s="341"/>
      <c r="Q189" s="341"/>
      <c r="R189" s="341"/>
      <c r="S189" s="341"/>
      <c r="T189" s="341"/>
      <c r="U189" s="341"/>
      <c r="V189" s="341"/>
      <c r="W189" s="341"/>
      <c r="X189" s="341"/>
      <c r="Y189" s="341"/>
      <c r="Z189" s="341"/>
      <c r="AA189" s="341"/>
      <c r="AB189" s="341"/>
      <c r="AC189" s="341"/>
      <c r="AD189" s="341"/>
      <c r="AE189" s="341"/>
      <c r="AF189" s="341"/>
      <c r="AG189" s="341"/>
      <c r="AH189" s="341"/>
      <c r="AI189" s="341"/>
      <c r="AJ189" s="341"/>
      <c r="AK189" s="341"/>
      <c r="AL189" s="341"/>
      <c r="AM189" s="342"/>
      <c r="AN189" s="343">
        <f t="shared" si="11"/>
        <v>0</v>
      </c>
      <c r="AO189" s="344">
        <f t="shared" si="37"/>
        <v>0</v>
      </c>
      <c r="AP189" s="250"/>
      <c r="AQ189" s="59"/>
    </row>
    <row r="190" spans="1:43" ht="15.75" hidden="1" thickBot="1">
      <c r="A190" s="444">
        <v>21</v>
      </c>
      <c r="B190" s="449"/>
      <c r="C190" s="583"/>
      <c r="D190" s="351" t="s">
        <v>93</v>
      </c>
      <c r="E190" s="338"/>
      <c r="F190" s="339"/>
      <c r="G190" s="339"/>
      <c r="H190" s="339">
        <f t="shared" si="36"/>
        <v>0</v>
      </c>
      <c r="I190" s="52"/>
      <c r="J190" s="340"/>
      <c r="K190" s="340"/>
      <c r="L190" s="341"/>
      <c r="M190" s="341"/>
      <c r="N190" s="341"/>
      <c r="O190" s="341"/>
      <c r="P190" s="341"/>
      <c r="Q190" s="341"/>
      <c r="R190" s="341"/>
      <c r="S190" s="341"/>
      <c r="T190" s="341"/>
      <c r="U190" s="341"/>
      <c r="V190" s="341"/>
      <c r="W190" s="341"/>
      <c r="X190" s="341"/>
      <c r="Y190" s="341"/>
      <c r="Z190" s="341"/>
      <c r="AA190" s="341"/>
      <c r="AB190" s="341"/>
      <c r="AC190" s="341"/>
      <c r="AD190" s="341"/>
      <c r="AE190" s="341"/>
      <c r="AF190" s="341"/>
      <c r="AG190" s="341"/>
      <c r="AH190" s="341"/>
      <c r="AI190" s="341"/>
      <c r="AJ190" s="341"/>
      <c r="AK190" s="341"/>
      <c r="AL190" s="341"/>
      <c r="AM190" s="342"/>
      <c r="AN190" s="343">
        <f t="shared" si="11"/>
        <v>0</v>
      </c>
      <c r="AO190" s="344">
        <f t="shared" si="37"/>
        <v>0</v>
      </c>
      <c r="AP190" s="250"/>
      <c r="AQ190" s="59"/>
    </row>
    <row r="191" spans="1:43" ht="15.75" hidden="1" thickBot="1">
      <c r="A191" s="445">
        <v>22</v>
      </c>
      <c r="B191" s="449"/>
      <c r="C191" s="583"/>
      <c r="D191" s="351" t="s">
        <v>94</v>
      </c>
      <c r="E191" s="338"/>
      <c r="F191" s="339"/>
      <c r="G191" s="339"/>
      <c r="H191" s="339">
        <f t="shared" si="36"/>
        <v>0</v>
      </c>
      <c r="I191" s="52"/>
      <c r="J191" s="340"/>
      <c r="K191" s="340"/>
      <c r="L191" s="341"/>
      <c r="M191" s="341"/>
      <c r="N191" s="341"/>
      <c r="O191" s="341"/>
      <c r="P191" s="341"/>
      <c r="Q191" s="341"/>
      <c r="R191" s="341"/>
      <c r="S191" s="341"/>
      <c r="T191" s="341"/>
      <c r="U191" s="341"/>
      <c r="V191" s="341"/>
      <c r="W191" s="341"/>
      <c r="X191" s="341"/>
      <c r="Y191" s="341"/>
      <c r="Z191" s="341"/>
      <c r="AA191" s="341"/>
      <c r="AB191" s="341"/>
      <c r="AC191" s="341"/>
      <c r="AD191" s="341"/>
      <c r="AE191" s="341"/>
      <c r="AF191" s="341"/>
      <c r="AG191" s="341"/>
      <c r="AH191" s="341"/>
      <c r="AI191" s="341"/>
      <c r="AJ191" s="341"/>
      <c r="AK191" s="341"/>
      <c r="AL191" s="341"/>
      <c r="AM191" s="342"/>
      <c r="AN191" s="343">
        <f t="shared" si="11"/>
        <v>0</v>
      </c>
      <c r="AO191" s="344">
        <f t="shared" si="37"/>
        <v>0</v>
      </c>
      <c r="AP191" s="250"/>
      <c r="AQ191" s="59"/>
    </row>
    <row r="192" spans="1:43" ht="17.25" hidden="1" customHeight="1" thickBot="1">
      <c r="A192" s="585" t="s">
        <v>39</v>
      </c>
      <c r="B192" s="586"/>
      <c r="C192" s="586"/>
      <c r="D192" s="587"/>
      <c r="E192" s="285">
        <f>SUM(E180:E191)</f>
        <v>0</v>
      </c>
      <c r="F192" s="285">
        <f t="shared" ref="F192:AO192" si="38">SUM(F180:F191)</f>
        <v>0</v>
      </c>
      <c r="G192" s="285">
        <f t="shared" si="38"/>
        <v>0</v>
      </c>
      <c r="H192" s="285">
        <f t="shared" si="38"/>
        <v>0</v>
      </c>
      <c r="I192" s="352">
        <f t="shared" si="38"/>
        <v>0</v>
      </c>
      <c r="J192" s="352">
        <f t="shared" si="38"/>
        <v>0</v>
      </c>
      <c r="K192" s="352">
        <f t="shared" si="38"/>
        <v>0</v>
      </c>
      <c r="L192" s="352">
        <f t="shared" si="38"/>
        <v>0</v>
      </c>
      <c r="M192" s="352">
        <f t="shared" si="38"/>
        <v>0</v>
      </c>
      <c r="N192" s="352">
        <f t="shared" si="38"/>
        <v>0</v>
      </c>
      <c r="O192" s="352">
        <f t="shared" si="38"/>
        <v>0</v>
      </c>
      <c r="P192" s="352">
        <f t="shared" si="38"/>
        <v>0</v>
      </c>
      <c r="Q192" s="352">
        <f t="shared" si="38"/>
        <v>0</v>
      </c>
      <c r="R192" s="352">
        <f t="shared" si="38"/>
        <v>0</v>
      </c>
      <c r="S192" s="352">
        <f t="shared" si="38"/>
        <v>0</v>
      </c>
      <c r="T192" s="352">
        <f t="shared" si="38"/>
        <v>0</v>
      </c>
      <c r="U192" s="352">
        <f t="shared" si="38"/>
        <v>0</v>
      </c>
      <c r="V192" s="352">
        <f t="shared" si="38"/>
        <v>0</v>
      </c>
      <c r="W192" s="352">
        <f t="shared" si="38"/>
        <v>0</v>
      </c>
      <c r="X192" s="352">
        <f t="shared" si="38"/>
        <v>0</v>
      </c>
      <c r="Y192" s="352">
        <f t="shared" si="38"/>
        <v>0</v>
      </c>
      <c r="Z192" s="352">
        <f t="shared" si="38"/>
        <v>0</v>
      </c>
      <c r="AA192" s="352">
        <f t="shared" si="38"/>
        <v>0</v>
      </c>
      <c r="AB192" s="352">
        <f t="shared" si="38"/>
        <v>0</v>
      </c>
      <c r="AC192" s="352">
        <f t="shared" si="38"/>
        <v>0</v>
      </c>
      <c r="AD192" s="352">
        <f t="shared" si="38"/>
        <v>0</v>
      </c>
      <c r="AE192" s="352">
        <f t="shared" si="38"/>
        <v>0</v>
      </c>
      <c r="AF192" s="352">
        <f t="shared" si="38"/>
        <v>0</v>
      </c>
      <c r="AG192" s="352">
        <f t="shared" si="38"/>
        <v>0</v>
      </c>
      <c r="AH192" s="352">
        <f t="shared" si="38"/>
        <v>0</v>
      </c>
      <c r="AI192" s="352">
        <f t="shared" si="38"/>
        <v>0</v>
      </c>
      <c r="AJ192" s="352">
        <f t="shared" si="38"/>
        <v>0</v>
      </c>
      <c r="AK192" s="352">
        <f t="shared" si="38"/>
        <v>0</v>
      </c>
      <c r="AL192" s="352">
        <f t="shared" si="38"/>
        <v>0</v>
      </c>
      <c r="AM192" s="353">
        <f t="shared" si="38"/>
        <v>0</v>
      </c>
      <c r="AN192" s="288">
        <f t="shared" si="38"/>
        <v>0</v>
      </c>
      <c r="AO192" s="354">
        <f t="shared" si="38"/>
        <v>0</v>
      </c>
      <c r="AP192" s="355"/>
      <c r="AQ192" s="356"/>
    </row>
    <row r="193" spans="1:43" s="38" customFormat="1" ht="21.75" customHeight="1" thickBot="1">
      <c r="A193" s="588" t="s">
        <v>0</v>
      </c>
      <c r="B193" s="588"/>
      <c r="C193" s="588"/>
      <c r="D193" s="588"/>
      <c r="E193" s="357">
        <f t="shared" ref="E193:AO193" si="39">E36+E44+E64+E85+E89+E165+E169+E179+E192</f>
        <v>8087</v>
      </c>
      <c r="F193" s="357">
        <f t="shared" si="39"/>
        <v>2899</v>
      </c>
      <c r="G193" s="357">
        <f t="shared" si="39"/>
        <v>8</v>
      </c>
      <c r="H193" s="357">
        <f t="shared" si="39"/>
        <v>10986</v>
      </c>
      <c r="I193" s="119">
        <f t="shared" si="39"/>
        <v>0</v>
      </c>
      <c r="J193" s="119">
        <f t="shared" si="39"/>
        <v>75</v>
      </c>
      <c r="K193" s="119">
        <f t="shared" si="39"/>
        <v>188</v>
      </c>
      <c r="L193" s="119">
        <f t="shared" si="39"/>
        <v>172</v>
      </c>
      <c r="M193" s="119">
        <f t="shared" si="39"/>
        <v>113</v>
      </c>
      <c r="N193" s="119">
        <f t="shared" si="39"/>
        <v>0</v>
      </c>
      <c r="O193" s="119">
        <f t="shared" si="39"/>
        <v>0</v>
      </c>
      <c r="P193" s="119">
        <f t="shared" si="39"/>
        <v>68</v>
      </c>
      <c r="Q193" s="119">
        <f t="shared" si="39"/>
        <v>20</v>
      </c>
      <c r="R193" s="119">
        <f t="shared" si="39"/>
        <v>996</v>
      </c>
      <c r="S193" s="119">
        <f t="shared" si="39"/>
        <v>202</v>
      </c>
      <c r="T193" s="119">
        <f t="shared" si="39"/>
        <v>500</v>
      </c>
      <c r="U193" s="119">
        <f t="shared" si="39"/>
        <v>0</v>
      </c>
      <c r="V193" s="119">
        <f t="shared" si="39"/>
        <v>0</v>
      </c>
      <c r="W193" s="119">
        <f t="shared" si="39"/>
        <v>796</v>
      </c>
      <c r="X193" s="119">
        <f t="shared" si="39"/>
        <v>0</v>
      </c>
      <c r="Y193" s="119">
        <f t="shared" si="39"/>
        <v>498</v>
      </c>
      <c r="Z193" s="119">
        <f t="shared" si="39"/>
        <v>140</v>
      </c>
      <c r="AA193" s="119">
        <f t="shared" si="39"/>
        <v>140</v>
      </c>
      <c r="AB193" s="119">
        <f t="shared" si="39"/>
        <v>0</v>
      </c>
      <c r="AC193" s="119">
        <f t="shared" si="39"/>
        <v>0</v>
      </c>
      <c r="AD193" s="119">
        <f t="shared" si="39"/>
        <v>189</v>
      </c>
      <c r="AE193" s="119">
        <f t="shared" si="39"/>
        <v>1095</v>
      </c>
      <c r="AF193" s="119">
        <f t="shared" si="39"/>
        <v>402</v>
      </c>
      <c r="AG193" s="119">
        <f t="shared" si="39"/>
        <v>218</v>
      </c>
      <c r="AH193" s="119">
        <f t="shared" si="39"/>
        <v>594</v>
      </c>
      <c r="AI193" s="119">
        <f t="shared" si="39"/>
        <v>0</v>
      </c>
      <c r="AJ193" s="119">
        <f t="shared" si="39"/>
        <v>0</v>
      </c>
      <c r="AK193" s="119">
        <f t="shared" si="39"/>
        <v>323</v>
      </c>
      <c r="AL193" s="119">
        <f t="shared" si="39"/>
        <v>550</v>
      </c>
      <c r="AM193" s="358">
        <f t="shared" si="39"/>
        <v>35</v>
      </c>
      <c r="AN193" s="359">
        <f t="shared" si="39"/>
        <v>7314</v>
      </c>
      <c r="AO193" s="357">
        <f t="shared" si="39"/>
        <v>-3672</v>
      </c>
      <c r="AP193" s="360">
        <f>AN193/H193</f>
        <v>0.66575641725832879</v>
      </c>
      <c r="AQ193" s="361"/>
    </row>
    <row r="194" spans="1:43">
      <c r="A194" s="120"/>
      <c r="B194" s="120"/>
      <c r="C194" s="120"/>
      <c r="D194" s="120"/>
      <c r="E194" s="120"/>
      <c r="F194" s="120"/>
      <c r="G194" s="120"/>
      <c r="H194" s="120"/>
      <c r="I194" s="120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</row>
    <row r="195" spans="1:43" ht="23.25" customHeight="1">
      <c r="B195" s="440" t="s">
        <v>241</v>
      </c>
      <c r="C195" s="440"/>
      <c r="D195" s="441"/>
      <c r="E195" s="364">
        <f>E44+E64+E85+E165+E169</f>
        <v>200</v>
      </c>
      <c r="F195" s="364">
        <f>F44+F64+F85+F165+F169</f>
        <v>2899</v>
      </c>
      <c r="G195" s="364">
        <f>G44+G64+G85+G165+G169</f>
        <v>8</v>
      </c>
      <c r="H195" s="364">
        <f>H44+H64+H85+H165+H169</f>
        <v>3099</v>
      </c>
      <c r="I195" s="365"/>
      <c r="J195" s="365"/>
      <c r="K195" s="365"/>
      <c r="L195" s="365"/>
      <c r="M195" s="365"/>
      <c r="N195" s="365"/>
      <c r="O195" s="365"/>
      <c r="P195" s="365"/>
      <c r="Q195" s="365"/>
      <c r="R195" s="365"/>
      <c r="S195" s="365"/>
      <c r="T195" s="365"/>
      <c r="U195" s="365"/>
      <c r="V195" s="365"/>
      <c r="W195" s="365"/>
      <c r="X195" s="365"/>
      <c r="Y195" s="365"/>
      <c r="Z195" s="365"/>
      <c r="AA195" s="365"/>
      <c r="AB195" s="365"/>
      <c r="AC195" s="365"/>
      <c r="AD195" s="365"/>
      <c r="AE195" s="365"/>
      <c r="AF195" s="365"/>
      <c r="AG195" s="365"/>
      <c r="AH195" s="365"/>
      <c r="AI195" s="365"/>
      <c r="AJ195" s="365"/>
      <c r="AK195" s="365"/>
      <c r="AL195" s="365"/>
      <c r="AM195" s="365"/>
      <c r="AN195" s="364">
        <f>AN44+AN64+AN85+AN165+AN169</f>
        <v>84</v>
      </c>
      <c r="AO195" s="366">
        <f>AO44+AO64+AO85+AO165+AO169</f>
        <v>-3015</v>
      </c>
      <c r="AP195" s="367">
        <f>AN195/H195</f>
        <v>2.7105517909002903E-2</v>
      </c>
    </row>
    <row r="197" spans="1:43">
      <c r="AN197" s="159"/>
    </row>
    <row r="200" spans="1:43">
      <c r="D200" s="416"/>
    </row>
    <row r="203" spans="1:43">
      <c r="D203" s="472"/>
    </row>
    <row r="204" spans="1:43">
      <c r="D204" s="472"/>
    </row>
    <row r="205" spans="1:43">
      <c r="D205" s="472"/>
    </row>
    <row r="206" spans="1:43">
      <c r="D206" s="472"/>
    </row>
    <row r="207" spans="1:43">
      <c r="D207" s="472"/>
    </row>
    <row r="208" spans="1:43">
      <c r="D208" s="472"/>
    </row>
  </sheetData>
  <mergeCells count="81">
    <mergeCell ref="A179:D179"/>
    <mergeCell ref="C180:C191"/>
    <mergeCell ref="A192:D192"/>
    <mergeCell ref="A193:D193"/>
    <mergeCell ref="A165:D165"/>
    <mergeCell ref="A166:A167"/>
    <mergeCell ref="B166:B167"/>
    <mergeCell ref="A169:D169"/>
    <mergeCell ref="A170:A171"/>
    <mergeCell ref="B170:B178"/>
    <mergeCell ref="C170:C171"/>
    <mergeCell ref="A172:A175"/>
    <mergeCell ref="C172:C175"/>
    <mergeCell ref="A176:A177"/>
    <mergeCell ref="C176:C177"/>
    <mergeCell ref="B163:B164"/>
    <mergeCell ref="C75:C79"/>
    <mergeCell ref="A80:A84"/>
    <mergeCell ref="C80:C84"/>
    <mergeCell ref="A85:D85"/>
    <mergeCell ref="A86:A87"/>
    <mergeCell ref="B86:B88"/>
    <mergeCell ref="C86:C87"/>
    <mergeCell ref="A89:D89"/>
    <mergeCell ref="A90:A92"/>
    <mergeCell ref="B90:B140"/>
    <mergeCell ref="A93:A96"/>
    <mergeCell ref="B141:B162"/>
    <mergeCell ref="A64:D64"/>
    <mergeCell ref="A65:A69"/>
    <mergeCell ref="B65:B84"/>
    <mergeCell ref="C65:C69"/>
    <mergeCell ref="A70:A74"/>
    <mergeCell ref="C70:C74"/>
    <mergeCell ref="A75:A79"/>
    <mergeCell ref="A41:A43"/>
    <mergeCell ref="B41:B43"/>
    <mergeCell ref="C41:C43"/>
    <mergeCell ref="A44:D44"/>
    <mergeCell ref="A45:A46"/>
    <mergeCell ref="B45:B62"/>
    <mergeCell ref="C45:C46"/>
    <mergeCell ref="A47:A48"/>
    <mergeCell ref="C47:C48"/>
    <mergeCell ref="C49:C50"/>
    <mergeCell ref="C51:C52"/>
    <mergeCell ref="C53:C54"/>
    <mergeCell ref="C55:C62"/>
    <mergeCell ref="C28:C33"/>
    <mergeCell ref="A36:D36"/>
    <mergeCell ref="A37:A38"/>
    <mergeCell ref="B37:B40"/>
    <mergeCell ref="C37:C38"/>
    <mergeCell ref="A39:A40"/>
    <mergeCell ref="C39:C40"/>
    <mergeCell ref="AQ8:AQ9"/>
    <mergeCell ref="A10:A13"/>
    <mergeCell ref="B10:B35"/>
    <mergeCell ref="C10:C13"/>
    <mergeCell ref="A14:A19"/>
    <mergeCell ref="C14:C19"/>
    <mergeCell ref="A20:A23"/>
    <mergeCell ref="A34:A35"/>
    <mergeCell ref="C34:C35"/>
    <mergeCell ref="AN8:AN9"/>
    <mergeCell ref="AO8:AO9"/>
    <mergeCell ref="AP8:AP9"/>
    <mergeCell ref="C20:C23"/>
    <mergeCell ref="A24:A27"/>
    <mergeCell ref="C24:C27"/>
    <mergeCell ref="A28:A33"/>
    <mergeCell ref="A4:AN4"/>
    <mergeCell ref="A8:A9"/>
    <mergeCell ref="B8:B9"/>
    <mergeCell ref="C8:C9"/>
    <mergeCell ref="D8:D9"/>
    <mergeCell ref="E8:E9"/>
    <mergeCell ref="F8:F9"/>
    <mergeCell ref="G8:G9"/>
    <mergeCell ref="H8:H9"/>
    <mergeCell ref="I8:AM8"/>
  </mergeCells>
  <printOptions horizontalCentered="1"/>
  <pageMargins left="0.31496062992125984" right="0.31496062992125984" top="0.35433070866141736" bottom="0.15748031496062992" header="0.31496062992125984" footer="0.31496062992125984"/>
  <pageSetup paperSize="8" scale="6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23"/>
  <sheetViews>
    <sheetView topLeftCell="A169" zoomScale="70" zoomScaleNormal="70" workbookViewId="0">
      <selection activeCell="AZ11" sqref="AZ11:AZ12"/>
    </sheetView>
  </sheetViews>
  <sheetFormatPr defaultRowHeight="12.75"/>
  <cols>
    <col min="1" max="1" width="3.5703125" customWidth="1"/>
    <col min="2" max="2" width="20.42578125" customWidth="1"/>
    <col min="3" max="3" width="27" customWidth="1"/>
    <col min="4" max="4" width="57.140625" customWidth="1"/>
    <col min="5" max="5" width="9.42578125" customWidth="1"/>
    <col min="6" max="6" width="10" hidden="1" customWidth="1"/>
    <col min="7" max="7" width="8.7109375" hidden="1" customWidth="1"/>
    <col min="8" max="8" width="10.140625" customWidth="1"/>
    <col min="9" max="10" width="8" hidden="1" customWidth="1"/>
    <col min="11" max="12" width="0.7109375" hidden="1" customWidth="1"/>
    <col min="13" max="13" width="8" hidden="1" customWidth="1"/>
    <col min="14" max="14" width="9" hidden="1" customWidth="1"/>
    <col min="15" max="15" width="8.42578125" hidden="1" customWidth="1"/>
    <col min="16" max="17" width="8" hidden="1" customWidth="1"/>
    <col min="18" max="19" width="0.5703125" hidden="1" customWidth="1"/>
    <col min="20" max="20" width="7.7109375" hidden="1" customWidth="1"/>
    <col min="21" max="22" width="8.5703125" hidden="1" customWidth="1"/>
    <col min="23" max="24" width="8" hidden="1" customWidth="1"/>
    <col min="25" max="26" width="0.42578125" hidden="1" customWidth="1"/>
    <col min="27" max="27" width="7.5703125" hidden="1" customWidth="1"/>
    <col min="28" max="29" width="8.5703125" hidden="1" customWidth="1"/>
    <col min="30" max="31" width="7.85546875" hidden="1" customWidth="1"/>
    <col min="32" max="32" width="7.28515625" hidden="1" customWidth="1"/>
    <col min="33" max="33" width="0.7109375" hidden="1" customWidth="1"/>
    <col min="34" max="34" width="8" hidden="1" customWidth="1"/>
    <col min="35" max="36" width="7.5703125" hidden="1" customWidth="1"/>
    <col min="37" max="38" width="7" hidden="1" customWidth="1"/>
    <col min="39" max="39" width="0.42578125" hidden="1" customWidth="1"/>
    <col min="40" max="40" width="10.42578125" customWidth="1"/>
    <col min="41" max="41" width="10.85546875" bestFit="1" customWidth="1"/>
    <col min="42" max="42" width="9.28515625" hidden="1" customWidth="1"/>
    <col min="43" max="43" width="53.5703125" hidden="1" customWidth="1"/>
  </cols>
  <sheetData>
    <row r="1" spans="1:43" ht="15">
      <c r="A1" s="1" t="s">
        <v>8</v>
      </c>
      <c r="B1" s="3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</row>
    <row r="5" spans="1:43" ht="18.75">
      <c r="A5" s="470"/>
      <c r="B5" s="470"/>
      <c r="C5" s="122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</row>
    <row r="6" spans="1:43" ht="18.75">
      <c r="A6" s="611" t="s">
        <v>248</v>
      </c>
      <c r="B6" s="611"/>
      <c r="C6" s="611"/>
      <c r="D6" s="45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</row>
    <row r="7" spans="1:43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236"/>
    </row>
    <row r="8" spans="1:43" ht="15.75" customHeight="1">
      <c r="A8" s="593" t="s">
        <v>10</v>
      </c>
      <c r="B8" s="594" t="s">
        <v>152</v>
      </c>
      <c r="C8" s="593" t="s">
        <v>3</v>
      </c>
      <c r="D8" s="593" t="s">
        <v>11</v>
      </c>
      <c r="E8" s="602" t="s">
        <v>41</v>
      </c>
      <c r="F8" s="557" t="s">
        <v>151</v>
      </c>
      <c r="G8" s="557" t="s">
        <v>42</v>
      </c>
      <c r="H8" s="557" t="s">
        <v>153</v>
      </c>
      <c r="I8" s="559" t="s">
        <v>12</v>
      </c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603"/>
      <c r="AN8" s="604" t="s">
        <v>157</v>
      </c>
      <c r="AO8" s="595" t="s">
        <v>102</v>
      </c>
      <c r="AP8" s="597" t="s">
        <v>154</v>
      </c>
      <c r="AQ8" s="599" t="s">
        <v>155</v>
      </c>
    </row>
    <row r="9" spans="1:43" ht="45" customHeight="1" thickBot="1">
      <c r="A9" s="555"/>
      <c r="B9" s="555"/>
      <c r="C9" s="555"/>
      <c r="D9" s="555"/>
      <c r="E9" s="555"/>
      <c r="F9" s="558"/>
      <c r="G9" s="558"/>
      <c r="H9" s="558"/>
      <c r="I9" s="471">
        <v>1</v>
      </c>
      <c r="J9" s="471">
        <v>2</v>
      </c>
      <c r="K9" s="471">
        <v>3</v>
      </c>
      <c r="L9" s="471">
        <v>4</v>
      </c>
      <c r="M9" s="471">
        <v>5</v>
      </c>
      <c r="N9" s="471">
        <v>6</v>
      </c>
      <c r="O9" s="471">
        <v>7</v>
      </c>
      <c r="P9" s="471">
        <v>8</v>
      </c>
      <c r="Q9" s="471">
        <v>9</v>
      </c>
      <c r="R9" s="471">
        <v>10</v>
      </c>
      <c r="S9" s="471">
        <v>11</v>
      </c>
      <c r="T9" s="471">
        <v>12</v>
      </c>
      <c r="U9" s="471">
        <v>13</v>
      </c>
      <c r="V9" s="471">
        <v>14</v>
      </c>
      <c r="W9" s="471">
        <v>15</v>
      </c>
      <c r="X9" s="471">
        <v>16</v>
      </c>
      <c r="Y9" s="471">
        <v>17</v>
      </c>
      <c r="Z9" s="471">
        <v>18</v>
      </c>
      <c r="AA9" s="471">
        <v>19</v>
      </c>
      <c r="AB9" s="471">
        <v>20</v>
      </c>
      <c r="AC9" s="471">
        <v>21</v>
      </c>
      <c r="AD9" s="471">
        <v>22</v>
      </c>
      <c r="AE9" s="471">
        <v>23</v>
      </c>
      <c r="AF9" s="471">
        <v>24</v>
      </c>
      <c r="AG9" s="471">
        <v>25</v>
      </c>
      <c r="AH9" s="471">
        <v>26</v>
      </c>
      <c r="AI9" s="471">
        <v>27</v>
      </c>
      <c r="AJ9" s="471">
        <v>28</v>
      </c>
      <c r="AK9" s="471">
        <v>29</v>
      </c>
      <c r="AL9" s="471">
        <v>30</v>
      </c>
      <c r="AM9" s="237">
        <v>31</v>
      </c>
      <c r="AN9" s="605"/>
      <c r="AO9" s="596"/>
      <c r="AP9" s="598"/>
      <c r="AQ9" s="600"/>
    </row>
    <row r="10" spans="1:43" ht="13.5" thickTop="1">
      <c r="A10" s="563">
        <v>1</v>
      </c>
      <c r="B10" s="601" t="s">
        <v>115</v>
      </c>
      <c r="C10" s="563" t="s">
        <v>6</v>
      </c>
      <c r="D10" s="24" t="s">
        <v>24</v>
      </c>
      <c r="E10" s="238">
        <v>0</v>
      </c>
      <c r="F10" s="238">
        <v>0</v>
      </c>
      <c r="G10" s="239">
        <v>0</v>
      </c>
      <c r="H10" s="239">
        <f>E10+F10+G10</f>
        <v>0</v>
      </c>
      <c r="I10" s="25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40"/>
      <c r="AN10" s="241">
        <f>SUM(I10:AM10)</f>
        <v>0</v>
      </c>
      <c r="AO10" s="242">
        <f>AN10-H10</f>
        <v>0</v>
      </c>
      <c r="AP10" s="243" t="e">
        <f>AN10/H10</f>
        <v>#DIV/0!</v>
      </c>
      <c r="AQ10" s="244"/>
    </row>
    <row r="11" spans="1:43">
      <c r="A11" s="566"/>
      <c r="B11" s="591"/>
      <c r="C11" s="566"/>
      <c r="D11" s="53" t="s">
        <v>23</v>
      </c>
      <c r="E11" s="245">
        <v>0</v>
      </c>
      <c r="F11" s="245">
        <v>0</v>
      </c>
      <c r="G11" s="246">
        <v>0</v>
      </c>
      <c r="H11" s="246">
        <f t="shared" ref="H11:H35" si="0">E11+F11+G11</f>
        <v>0</v>
      </c>
      <c r="I11" s="460"/>
      <c r="J11" s="55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247"/>
      <c r="AN11" s="248">
        <f t="shared" ref="AN11:AN43" si="1">SUM(I11:AM11)</f>
        <v>0</v>
      </c>
      <c r="AO11" s="249">
        <f t="shared" ref="AO11:AO35" si="2">AN11-H11</f>
        <v>0</v>
      </c>
      <c r="AP11" s="250" t="e">
        <f t="shared" ref="AP11:AP36" si="3">AN11/H11</f>
        <v>#DIV/0!</v>
      </c>
      <c r="AQ11" s="59"/>
    </row>
    <row r="12" spans="1:43">
      <c r="A12" s="566"/>
      <c r="B12" s="591"/>
      <c r="C12" s="566"/>
      <c r="D12" s="53" t="s">
        <v>33</v>
      </c>
      <c r="E12" s="245">
        <v>20</v>
      </c>
      <c r="F12" s="245">
        <v>0</v>
      </c>
      <c r="G12" s="246">
        <v>0</v>
      </c>
      <c r="H12" s="246">
        <f t="shared" si="0"/>
        <v>20</v>
      </c>
      <c r="I12" s="460">
        <v>12</v>
      </c>
      <c r="J12" s="55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>
        <v>4</v>
      </c>
      <c r="AL12" s="56"/>
      <c r="AM12" s="247"/>
      <c r="AN12" s="248">
        <f t="shared" si="1"/>
        <v>16</v>
      </c>
      <c r="AO12" s="249">
        <f t="shared" si="2"/>
        <v>-4</v>
      </c>
      <c r="AP12" s="250">
        <f t="shared" si="3"/>
        <v>0.8</v>
      </c>
      <c r="AQ12" s="59"/>
    </row>
    <row r="13" spans="1:43" ht="13.5" thickBot="1">
      <c r="A13" s="565"/>
      <c r="B13" s="591"/>
      <c r="C13" s="565"/>
      <c r="D13" s="8" t="s">
        <v>34</v>
      </c>
      <c r="E13" s="251">
        <v>26</v>
      </c>
      <c r="F13" s="251">
        <v>0</v>
      </c>
      <c r="G13" s="252">
        <v>0</v>
      </c>
      <c r="H13" s="252">
        <f t="shared" si="0"/>
        <v>26</v>
      </c>
      <c r="I13" s="461">
        <v>10</v>
      </c>
      <c r="J13" s="9"/>
      <c r="K13" s="9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>
        <v>16</v>
      </c>
      <c r="AL13" s="13"/>
      <c r="AM13" s="253"/>
      <c r="AN13" s="254">
        <f t="shared" si="1"/>
        <v>26</v>
      </c>
      <c r="AO13" s="255">
        <f t="shared" si="2"/>
        <v>0</v>
      </c>
      <c r="AP13" s="256">
        <f t="shared" si="3"/>
        <v>1</v>
      </c>
      <c r="AQ13" s="23"/>
    </row>
    <row r="14" spans="1:43">
      <c r="A14" s="567">
        <v>2</v>
      </c>
      <c r="B14" s="591"/>
      <c r="C14" s="567" t="s">
        <v>4</v>
      </c>
      <c r="D14" s="4" t="s">
        <v>24</v>
      </c>
      <c r="E14" s="257">
        <v>0</v>
      </c>
      <c r="F14" s="257">
        <v>0</v>
      </c>
      <c r="G14" s="258">
        <v>0</v>
      </c>
      <c r="H14" s="258">
        <f t="shared" si="0"/>
        <v>0</v>
      </c>
      <c r="I14" s="462"/>
      <c r="J14" s="5"/>
      <c r="K14" s="5"/>
      <c r="L14" s="11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259"/>
      <c r="AN14" s="260">
        <f t="shared" si="1"/>
        <v>0</v>
      </c>
      <c r="AO14" s="261">
        <f t="shared" si="2"/>
        <v>0</v>
      </c>
      <c r="AP14" s="262" t="e">
        <f t="shared" si="3"/>
        <v>#DIV/0!</v>
      </c>
      <c r="AQ14" s="77"/>
    </row>
    <row r="15" spans="1:43">
      <c r="A15" s="566"/>
      <c r="B15" s="591"/>
      <c r="C15" s="566"/>
      <c r="D15" s="53" t="s">
        <v>23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460"/>
      <c r="J15" s="55"/>
      <c r="K15" s="55"/>
      <c r="L15" s="56"/>
      <c r="M15" s="57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>
      <c r="A16" s="566"/>
      <c r="B16" s="591"/>
      <c r="C16" s="566"/>
      <c r="D16" s="53" t="s">
        <v>26</v>
      </c>
      <c r="E16" s="245">
        <v>0</v>
      </c>
      <c r="F16" s="245">
        <v>0</v>
      </c>
      <c r="G16" s="246">
        <v>0</v>
      </c>
      <c r="H16" s="246">
        <f t="shared" si="0"/>
        <v>0</v>
      </c>
      <c r="I16" s="460"/>
      <c r="J16" s="55"/>
      <c r="K16" s="55"/>
      <c r="L16" s="56"/>
      <c r="M16" s="263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47"/>
      <c r="AN16" s="248">
        <f t="shared" si="1"/>
        <v>0</v>
      </c>
      <c r="AO16" s="249">
        <f t="shared" si="2"/>
        <v>0</v>
      </c>
      <c r="AP16" s="250" t="e">
        <f t="shared" si="3"/>
        <v>#DIV/0!</v>
      </c>
      <c r="AQ16" s="59"/>
    </row>
    <row r="17" spans="1:43">
      <c r="A17" s="566"/>
      <c r="B17" s="591"/>
      <c r="C17" s="566"/>
      <c r="D17" s="53" t="s">
        <v>25</v>
      </c>
      <c r="E17" s="245">
        <v>0</v>
      </c>
      <c r="F17" s="245">
        <v>0</v>
      </c>
      <c r="G17" s="246">
        <v>0</v>
      </c>
      <c r="H17" s="246">
        <f t="shared" si="0"/>
        <v>0</v>
      </c>
      <c r="I17" s="460"/>
      <c r="J17" s="460"/>
      <c r="K17" s="460"/>
      <c r="L17" s="264"/>
      <c r="M17" s="263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5"/>
      <c r="AN17" s="266">
        <f t="shared" si="1"/>
        <v>0</v>
      </c>
      <c r="AO17" s="249">
        <f t="shared" si="2"/>
        <v>0</v>
      </c>
      <c r="AP17" s="250" t="e">
        <f t="shared" si="3"/>
        <v>#DIV/0!</v>
      </c>
      <c r="AQ17" s="59"/>
    </row>
    <row r="18" spans="1:43">
      <c r="A18" s="566"/>
      <c r="B18" s="591"/>
      <c r="C18" s="566"/>
      <c r="D18" s="53" t="s">
        <v>77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460"/>
      <c r="J18" s="460"/>
      <c r="K18" s="460"/>
      <c r="L18" s="26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/>
      <c r="AN18" s="266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 ht="13.5" thickBot="1">
      <c r="A19" s="565"/>
      <c r="B19" s="591"/>
      <c r="C19" s="565"/>
      <c r="D19" s="8" t="s">
        <v>76</v>
      </c>
      <c r="E19" s="251">
        <v>0</v>
      </c>
      <c r="F19" s="251">
        <v>0</v>
      </c>
      <c r="G19" s="252">
        <v>0</v>
      </c>
      <c r="H19" s="252">
        <f t="shared" si="0"/>
        <v>0</v>
      </c>
      <c r="I19" s="461"/>
      <c r="J19" s="461"/>
      <c r="K19" s="46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67"/>
      <c r="AN19" s="268">
        <f t="shared" si="1"/>
        <v>0</v>
      </c>
      <c r="AO19" s="255">
        <f t="shared" si="2"/>
        <v>0</v>
      </c>
      <c r="AP19" s="269" t="e">
        <f t="shared" si="3"/>
        <v>#DIV/0!</v>
      </c>
      <c r="AQ19" s="63"/>
    </row>
    <row r="20" spans="1:43">
      <c r="A20" s="567">
        <v>3</v>
      </c>
      <c r="B20" s="591"/>
      <c r="C20" s="567" t="s">
        <v>5</v>
      </c>
      <c r="D20" s="10" t="s">
        <v>24</v>
      </c>
      <c r="E20" s="270">
        <v>0</v>
      </c>
      <c r="F20" s="270">
        <v>0</v>
      </c>
      <c r="G20" s="271">
        <v>0</v>
      </c>
      <c r="H20" s="271">
        <f t="shared" si="0"/>
        <v>0</v>
      </c>
      <c r="I20" s="467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272"/>
      <c r="AN20" s="273">
        <f t="shared" si="1"/>
        <v>0</v>
      </c>
      <c r="AO20" s="261">
        <f t="shared" si="2"/>
        <v>0</v>
      </c>
      <c r="AP20" s="274" t="e">
        <f t="shared" si="3"/>
        <v>#DIV/0!</v>
      </c>
      <c r="AQ20" s="22"/>
    </row>
    <row r="21" spans="1:43">
      <c r="A21" s="566"/>
      <c r="B21" s="591"/>
      <c r="C21" s="566"/>
      <c r="D21" s="53" t="s">
        <v>23</v>
      </c>
      <c r="E21" s="245">
        <v>21</v>
      </c>
      <c r="F21" s="245">
        <v>0</v>
      </c>
      <c r="G21" s="246">
        <v>0</v>
      </c>
      <c r="H21" s="246">
        <f t="shared" si="0"/>
        <v>21</v>
      </c>
      <c r="I21" s="460"/>
      <c r="J21" s="55"/>
      <c r="K21" s="55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>
        <v>20</v>
      </c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247"/>
      <c r="AN21" s="248">
        <f t="shared" si="1"/>
        <v>20</v>
      </c>
      <c r="AO21" s="249">
        <f t="shared" si="2"/>
        <v>-1</v>
      </c>
      <c r="AP21" s="250">
        <f t="shared" si="3"/>
        <v>0.95238095238095233</v>
      </c>
      <c r="AQ21" s="59"/>
    </row>
    <row r="22" spans="1:43">
      <c r="A22" s="566"/>
      <c r="B22" s="591"/>
      <c r="C22" s="566"/>
      <c r="D22" s="53" t="s">
        <v>77</v>
      </c>
      <c r="E22" s="245">
        <v>0</v>
      </c>
      <c r="F22" s="245">
        <v>0</v>
      </c>
      <c r="G22" s="246">
        <v>0</v>
      </c>
      <c r="H22" s="246">
        <f t="shared" si="0"/>
        <v>0</v>
      </c>
      <c r="I22" s="460"/>
      <c r="J22" s="460"/>
      <c r="K22" s="460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3"/>
      <c r="AG22" s="264"/>
      <c r="AH22" s="264"/>
      <c r="AI22" s="264"/>
      <c r="AJ22" s="264"/>
      <c r="AK22" s="264"/>
      <c r="AL22" s="264"/>
      <c r="AM22" s="265"/>
      <c r="AN22" s="266">
        <f t="shared" si="1"/>
        <v>0</v>
      </c>
      <c r="AO22" s="249">
        <f t="shared" si="2"/>
        <v>0</v>
      </c>
      <c r="AP22" s="250" t="e">
        <f t="shared" si="3"/>
        <v>#DIV/0!</v>
      </c>
      <c r="AQ22" s="59"/>
    </row>
    <row r="23" spans="1:43" ht="13.5" thickBot="1">
      <c r="A23" s="565"/>
      <c r="B23" s="591"/>
      <c r="C23" s="565"/>
      <c r="D23" s="8" t="s">
        <v>76</v>
      </c>
      <c r="E23" s="251">
        <v>0</v>
      </c>
      <c r="F23" s="251">
        <v>0</v>
      </c>
      <c r="G23" s="252">
        <v>0</v>
      </c>
      <c r="H23" s="252">
        <f t="shared" si="0"/>
        <v>0</v>
      </c>
      <c r="I23" s="461"/>
      <c r="J23" s="461"/>
      <c r="K23" s="46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6"/>
      <c r="AG23" s="14"/>
      <c r="AH23" s="14"/>
      <c r="AI23" s="14"/>
      <c r="AJ23" s="14"/>
      <c r="AK23" s="14"/>
      <c r="AL23" s="14"/>
      <c r="AM23" s="267"/>
      <c r="AN23" s="268">
        <f t="shared" si="1"/>
        <v>0</v>
      </c>
      <c r="AO23" s="255">
        <f t="shared" si="2"/>
        <v>0</v>
      </c>
      <c r="AP23" s="256" t="e">
        <f t="shared" si="3"/>
        <v>#DIV/0!</v>
      </c>
      <c r="AQ23" s="23"/>
    </row>
    <row r="24" spans="1:43">
      <c r="A24" s="567">
        <v>4</v>
      </c>
      <c r="B24" s="591"/>
      <c r="C24" s="567" t="s">
        <v>7</v>
      </c>
      <c r="D24" s="10" t="s">
        <v>24</v>
      </c>
      <c r="E24" s="270">
        <v>21</v>
      </c>
      <c r="F24" s="270">
        <v>0</v>
      </c>
      <c r="G24" s="271">
        <v>0</v>
      </c>
      <c r="H24" s="271">
        <f t="shared" si="0"/>
        <v>21</v>
      </c>
      <c r="I24" s="467"/>
      <c r="J24" s="30"/>
      <c r="K24" s="30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>
        <v>20</v>
      </c>
      <c r="AB24" s="31"/>
      <c r="AC24" s="31"/>
      <c r="AD24" s="31"/>
      <c r="AE24" s="31"/>
      <c r="AF24" s="32"/>
      <c r="AG24" s="31"/>
      <c r="AH24" s="31"/>
      <c r="AI24" s="31"/>
      <c r="AJ24" s="31"/>
      <c r="AK24" s="31">
        <v>5</v>
      </c>
      <c r="AL24" s="31">
        <v>15</v>
      </c>
      <c r="AM24" s="272"/>
      <c r="AN24" s="273">
        <f t="shared" si="1"/>
        <v>40</v>
      </c>
      <c r="AO24" s="261">
        <f t="shared" si="2"/>
        <v>19</v>
      </c>
      <c r="AP24" s="262">
        <f t="shared" si="3"/>
        <v>1.9047619047619047</v>
      </c>
      <c r="AQ24" s="77"/>
    </row>
    <row r="25" spans="1:43">
      <c r="A25" s="566"/>
      <c r="B25" s="591"/>
      <c r="C25" s="566"/>
      <c r="D25" s="53" t="s">
        <v>23</v>
      </c>
      <c r="E25" s="245">
        <v>26</v>
      </c>
      <c r="F25" s="245">
        <v>0</v>
      </c>
      <c r="G25" s="246">
        <v>0</v>
      </c>
      <c r="H25" s="246">
        <f t="shared" si="0"/>
        <v>26</v>
      </c>
      <c r="I25" s="460"/>
      <c r="J25" s="55"/>
      <c r="K25" s="55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56"/>
      <c r="AH25" s="56"/>
      <c r="AI25" s="56"/>
      <c r="AJ25" s="56"/>
      <c r="AK25" s="56"/>
      <c r="AL25" s="56"/>
      <c r="AM25" s="247"/>
      <c r="AN25" s="248">
        <f t="shared" si="1"/>
        <v>0</v>
      </c>
      <c r="AO25" s="249">
        <f t="shared" si="2"/>
        <v>-26</v>
      </c>
      <c r="AP25" s="250">
        <f t="shared" si="3"/>
        <v>0</v>
      </c>
      <c r="AQ25" s="59"/>
    </row>
    <row r="26" spans="1:43">
      <c r="A26" s="566"/>
      <c r="B26" s="591"/>
      <c r="C26" s="566"/>
      <c r="D26" s="53" t="s">
        <v>77</v>
      </c>
      <c r="E26" s="245">
        <v>15</v>
      </c>
      <c r="F26" s="245">
        <v>0</v>
      </c>
      <c r="G26" s="246">
        <v>0</v>
      </c>
      <c r="H26" s="246">
        <f t="shared" si="0"/>
        <v>15</v>
      </c>
      <c r="I26" s="460"/>
      <c r="J26" s="55"/>
      <c r="K26" s="55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>
        <v>15</v>
      </c>
      <c r="AE26" s="56"/>
      <c r="AF26" s="57"/>
      <c r="AG26" s="56"/>
      <c r="AH26" s="56"/>
      <c r="AI26" s="56"/>
      <c r="AJ26" s="56"/>
      <c r="AK26" s="56"/>
      <c r="AL26" s="56">
        <v>13</v>
      </c>
      <c r="AM26" s="247"/>
      <c r="AN26" s="248">
        <f t="shared" si="1"/>
        <v>28</v>
      </c>
      <c r="AO26" s="249">
        <f t="shared" si="2"/>
        <v>13</v>
      </c>
      <c r="AP26" s="250">
        <f t="shared" si="3"/>
        <v>1.8666666666666667</v>
      </c>
      <c r="AQ26" s="59"/>
    </row>
    <row r="27" spans="1:43" ht="13.5" thickBot="1">
      <c r="A27" s="565"/>
      <c r="B27" s="591"/>
      <c r="C27" s="565"/>
      <c r="D27" s="8" t="s">
        <v>76</v>
      </c>
      <c r="E27" s="251">
        <v>23</v>
      </c>
      <c r="F27" s="251">
        <v>0</v>
      </c>
      <c r="G27" s="252">
        <v>0</v>
      </c>
      <c r="H27" s="252">
        <f t="shared" si="0"/>
        <v>23</v>
      </c>
      <c r="I27" s="461"/>
      <c r="J27" s="9"/>
      <c r="K27" s="9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8"/>
      <c r="AG27" s="13"/>
      <c r="AH27" s="13"/>
      <c r="AI27" s="13"/>
      <c r="AJ27" s="13"/>
      <c r="AK27" s="13"/>
      <c r="AL27" s="13"/>
      <c r="AM27" s="253"/>
      <c r="AN27" s="254">
        <f t="shared" si="1"/>
        <v>0</v>
      </c>
      <c r="AO27" s="255">
        <f t="shared" si="2"/>
        <v>-23</v>
      </c>
      <c r="AP27" s="269">
        <f t="shared" si="3"/>
        <v>0</v>
      </c>
      <c r="AQ27" s="63"/>
    </row>
    <row r="28" spans="1:43">
      <c r="A28" s="567">
        <v>6</v>
      </c>
      <c r="B28" s="591"/>
      <c r="C28" s="567" t="s">
        <v>47</v>
      </c>
      <c r="D28" s="10" t="s">
        <v>24</v>
      </c>
      <c r="E28" s="270">
        <v>125</v>
      </c>
      <c r="F28" s="270">
        <v>0</v>
      </c>
      <c r="G28" s="271">
        <v>0</v>
      </c>
      <c r="H28" s="271">
        <f t="shared" si="0"/>
        <v>125</v>
      </c>
      <c r="I28" s="467"/>
      <c r="J28" s="30"/>
      <c r="K28" s="3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1"/>
      <c r="AH28" s="31"/>
      <c r="AI28" s="31">
        <v>20</v>
      </c>
      <c r="AJ28" s="31">
        <v>34</v>
      </c>
      <c r="AK28" s="31"/>
      <c r="AL28" s="31">
        <v>18</v>
      </c>
      <c r="AM28" s="272"/>
      <c r="AN28" s="273">
        <f t="shared" si="1"/>
        <v>72</v>
      </c>
      <c r="AO28" s="242">
        <f t="shared" si="2"/>
        <v>-53</v>
      </c>
      <c r="AP28" s="274">
        <f t="shared" si="3"/>
        <v>0.57599999999999996</v>
      </c>
      <c r="AQ28" s="22"/>
    </row>
    <row r="29" spans="1:43">
      <c r="A29" s="566"/>
      <c r="B29" s="591"/>
      <c r="C29" s="566"/>
      <c r="D29" s="53" t="s">
        <v>23</v>
      </c>
      <c r="E29" s="245">
        <v>0</v>
      </c>
      <c r="F29" s="245">
        <v>0</v>
      </c>
      <c r="G29" s="246">
        <v>0</v>
      </c>
      <c r="H29" s="246">
        <f t="shared" si="0"/>
        <v>0</v>
      </c>
      <c r="I29" s="460">
        <v>72</v>
      </c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>
        <v>20</v>
      </c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/>
      <c r="AM29" s="247"/>
      <c r="AN29" s="248">
        <f t="shared" si="1"/>
        <v>92</v>
      </c>
      <c r="AO29" s="249">
        <f t="shared" si="2"/>
        <v>92</v>
      </c>
      <c r="AP29" s="250" t="e">
        <f t="shared" si="3"/>
        <v>#DIV/0!</v>
      </c>
      <c r="AQ29" s="59"/>
    </row>
    <row r="30" spans="1:43">
      <c r="A30" s="566"/>
      <c r="B30" s="591"/>
      <c r="C30" s="566"/>
      <c r="D30" s="53" t="s">
        <v>77</v>
      </c>
      <c r="E30" s="245">
        <v>127</v>
      </c>
      <c r="F30" s="245">
        <v>0</v>
      </c>
      <c r="G30" s="246">
        <v>0</v>
      </c>
      <c r="H30" s="246">
        <f t="shared" si="0"/>
        <v>127</v>
      </c>
      <c r="I30" s="460"/>
      <c r="J30" s="55"/>
      <c r="K30" s="55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>
        <v>43</v>
      </c>
      <c r="AC30" s="56"/>
      <c r="AD30" s="56"/>
      <c r="AE30" s="56"/>
      <c r="AF30" s="57"/>
      <c r="AG30" s="56"/>
      <c r="AH30" s="56"/>
      <c r="AI30" s="56"/>
      <c r="AJ30" s="56"/>
      <c r="AK30" s="56"/>
      <c r="AL30" s="56">
        <v>30</v>
      </c>
      <c r="AM30" s="247"/>
      <c r="AN30" s="248">
        <f t="shared" si="1"/>
        <v>73</v>
      </c>
      <c r="AO30" s="249">
        <f t="shared" si="2"/>
        <v>-54</v>
      </c>
      <c r="AP30" s="250">
        <f t="shared" si="3"/>
        <v>0.57480314960629919</v>
      </c>
      <c r="AQ30" s="59"/>
    </row>
    <row r="31" spans="1:43">
      <c r="A31" s="566"/>
      <c r="B31" s="591"/>
      <c r="C31" s="566"/>
      <c r="D31" s="53" t="s">
        <v>76</v>
      </c>
      <c r="E31" s="245">
        <v>0</v>
      </c>
      <c r="F31" s="245">
        <v>0</v>
      </c>
      <c r="G31" s="246">
        <v>0</v>
      </c>
      <c r="H31" s="246">
        <f t="shared" si="0"/>
        <v>0</v>
      </c>
      <c r="I31" s="460"/>
      <c r="J31" s="55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7"/>
      <c r="AG31" s="56"/>
      <c r="AH31" s="56"/>
      <c r="AI31" s="56"/>
      <c r="AJ31" s="56"/>
      <c r="AK31" s="56"/>
      <c r="AL31" s="56"/>
      <c r="AM31" s="247"/>
      <c r="AN31" s="248">
        <f t="shared" si="1"/>
        <v>0</v>
      </c>
      <c r="AO31" s="249">
        <f t="shared" si="2"/>
        <v>0</v>
      </c>
      <c r="AP31" s="250" t="e">
        <f t="shared" si="3"/>
        <v>#DIV/0!</v>
      </c>
      <c r="AQ31" s="59"/>
    </row>
    <row r="32" spans="1:43">
      <c r="A32" s="566"/>
      <c r="B32" s="591"/>
      <c r="C32" s="566"/>
      <c r="D32" s="53" t="s">
        <v>50</v>
      </c>
      <c r="E32" s="245">
        <v>127</v>
      </c>
      <c r="F32" s="245">
        <v>0</v>
      </c>
      <c r="G32" s="246">
        <v>0</v>
      </c>
      <c r="H32" s="246">
        <f t="shared" si="0"/>
        <v>127</v>
      </c>
      <c r="I32" s="460"/>
      <c r="J32" s="55"/>
      <c r="K32" s="55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/>
      <c r="AG32" s="56"/>
      <c r="AH32" s="56"/>
      <c r="AI32" s="56">
        <v>30</v>
      </c>
      <c r="AJ32" s="56">
        <v>15</v>
      </c>
      <c r="AK32" s="56">
        <v>24</v>
      </c>
      <c r="AL32" s="56">
        <f>28+28</f>
        <v>56</v>
      </c>
      <c r="AM32" s="247"/>
      <c r="AN32" s="248">
        <f t="shared" si="1"/>
        <v>125</v>
      </c>
      <c r="AO32" s="249">
        <f t="shared" si="2"/>
        <v>-2</v>
      </c>
      <c r="AP32" s="250">
        <f t="shared" si="3"/>
        <v>0.98425196850393704</v>
      </c>
      <c r="AQ32" s="59"/>
    </row>
    <row r="33" spans="1:43" ht="13.5" thickBot="1">
      <c r="A33" s="565"/>
      <c r="B33" s="591"/>
      <c r="C33" s="565"/>
      <c r="D33" s="71" t="s">
        <v>51</v>
      </c>
      <c r="E33" s="275">
        <v>22</v>
      </c>
      <c r="F33" s="275">
        <v>0</v>
      </c>
      <c r="G33" s="276">
        <v>0</v>
      </c>
      <c r="H33" s="276">
        <f t="shared" si="0"/>
        <v>22</v>
      </c>
      <c r="I33" s="458"/>
      <c r="J33" s="73"/>
      <c r="K33" s="73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5"/>
      <c r="AG33" s="74"/>
      <c r="AH33" s="74"/>
      <c r="AI33" s="74"/>
      <c r="AJ33" s="74"/>
      <c r="AK33" s="74">
        <v>22</v>
      </c>
      <c r="AL33" s="74"/>
      <c r="AM33" s="277"/>
      <c r="AN33" s="278">
        <f t="shared" si="1"/>
        <v>22</v>
      </c>
      <c r="AO33" s="279">
        <f t="shared" si="2"/>
        <v>0</v>
      </c>
      <c r="AP33" s="256">
        <f t="shared" si="3"/>
        <v>1</v>
      </c>
      <c r="AQ33" s="23"/>
    </row>
    <row r="34" spans="1:43">
      <c r="A34" s="566">
        <v>7</v>
      </c>
      <c r="B34" s="591"/>
      <c r="C34" s="566" t="s">
        <v>22</v>
      </c>
      <c r="D34" s="4" t="s">
        <v>28</v>
      </c>
      <c r="E34" s="257">
        <v>373</v>
      </c>
      <c r="F34" s="257">
        <v>0</v>
      </c>
      <c r="G34" s="258">
        <v>0</v>
      </c>
      <c r="H34" s="258">
        <f t="shared" si="0"/>
        <v>373</v>
      </c>
      <c r="I34" s="462"/>
      <c r="J34" s="5">
        <v>16</v>
      </c>
      <c r="K34" s="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>
        <v>90</v>
      </c>
      <c r="AC34" s="11"/>
      <c r="AD34" s="11"/>
      <c r="AE34" s="11"/>
      <c r="AF34" s="17"/>
      <c r="AG34" s="11"/>
      <c r="AH34" s="11"/>
      <c r="AI34" s="11">
        <v>50</v>
      </c>
      <c r="AJ34" s="11"/>
      <c r="AK34" s="11">
        <v>87</v>
      </c>
      <c r="AL34" s="11">
        <v>30</v>
      </c>
      <c r="AM34" s="259"/>
      <c r="AN34" s="260">
        <f t="shared" si="1"/>
        <v>273</v>
      </c>
      <c r="AO34" s="261">
        <f t="shared" si="2"/>
        <v>-100</v>
      </c>
      <c r="AP34" s="262">
        <f t="shared" si="3"/>
        <v>0.73190348525469173</v>
      </c>
      <c r="AQ34" s="22"/>
    </row>
    <row r="35" spans="1:43" ht="13.5" thickBot="1">
      <c r="A35" s="565"/>
      <c r="B35" s="592"/>
      <c r="C35" s="565"/>
      <c r="D35" s="8" t="s">
        <v>27</v>
      </c>
      <c r="E35" s="251">
        <v>21</v>
      </c>
      <c r="F35" s="251">
        <v>0</v>
      </c>
      <c r="G35" s="252">
        <v>0</v>
      </c>
      <c r="H35" s="252">
        <f t="shared" si="0"/>
        <v>21</v>
      </c>
      <c r="I35" s="461"/>
      <c r="J35" s="9">
        <v>90</v>
      </c>
      <c r="K35" s="9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8"/>
      <c r="AG35" s="13"/>
      <c r="AH35" s="13"/>
      <c r="AI35" s="13"/>
      <c r="AJ35" s="13"/>
      <c r="AK35" s="13"/>
      <c r="AL35" s="13"/>
      <c r="AM35" s="253"/>
      <c r="AN35" s="254">
        <f t="shared" si="1"/>
        <v>90</v>
      </c>
      <c r="AO35" s="255">
        <f t="shared" si="2"/>
        <v>69</v>
      </c>
      <c r="AP35" s="269">
        <f t="shared" si="3"/>
        <v>4.2857142857142856</v>
      </c>
      <c r="AQ35" s="63"/>
    </row>
    <row r="36" spans="1:43" s="38" customFormat="1" ht="30" customHeight="1" thickBot="1">
      <c r="A36" s="568" t="s">
        <v>120</v>
      </c>
      <c r="B36" s="569"/>
      <c r="C36" s="569"/>
      <c r="D36" s="570"/>
      <c r="E36" s="280">
        <f>SUM(E10:E35)</f>
        <v>947</v>
      </c>
      <c r="F36" s="280">
        <f t="shared" ref="F36:AO36" si="4">SUM(F10:F35)</f>
        <v>0</v>
      </c>
      <c r="G36" s="280">
        <f t="shared" si="4"/>
        <v>0</v>
      </c>
      <c r="H36" s="280">
        <f t="shared" si="4"/>
        <v>947</v>
      </c>
      <c r="I36" s="98">
        <f t="shared" si="4"/>
        <v>94</v>
      </c>
      <c r="J36" s="98">
        <f t="shared" si="4"/>
        <v>106</v>
      </c>
      <c r="K36" s="98">
        <f t="shared" si="4"/>
        <v>0</v>
      </c>
      <c r="L36" s="98">
        <f t="shared" si="4"/>
        <v>0</v>
      </c>
      <c r="M36" s="98">
        <f t="shared" si="4"/>
        <v>0</v>
      </c>
      <c r="N36" s="98">
        <f t="shared" si="4"/>
        <v>0</v>
      </c>
      <c r="O36" s="98">
        <f t="shared" si="4"/>
        <v>0</v>
      </c>
      <c r="P36" s="98">
        <f t="shared" si="4"/>
        <v>0</v>
      </c>
      <c r="Q36" s="98">
        <f t="shared" si="4"/>
        <v>0</v>
      </c>
      <c r="R36" s="98">
        <f t="shared" si="4"/>
        <v>0</v>
      </c>
      <c r="S36" s="98">
        <f t="shared" si="4"/>
        <v>0</v>
      </c>
      <c r="T36" s="98">
        <f t="shared" si="4"/>
        <v>0</v>
      </c>
      <c r="U36" s="98">
        <f t="shared" si="4"/>
        <v>20</v>
      </c>
      <c r="V36" s="98">
        <f t="shared" si="4"/>
        <v>0</v>
      </c>
      <c r="W36" s="98">
        <f t="shared" si="4"/>
        <v>0</v>
      </c>
      <c r="X36" s="98">
        <f t="shared" si="4"/>
        <v>0</v>
      </c>
      <c r="Y36" s="98">
        <f t="shared" si="4"/>
        <v>0</v>
      </c>
      <c r="Z36" s="98">
        <f t="shared" si="4"/>
        <v>0</v>
      </c>
      <c r="AA36" s="98">
        <f t="shared" si="4"/>
        <v>40</v>
      </c>
      <c r="AB36" s="98">
        <f t="shared" si="4"/>
        <v>133</v>
      </c>
      <c r="AC36" s="98">
        <f t="shared" si="4"/>
        <v>0</v>
      </c>
      <c r="AD36" s="98">
        <f t="shared" si="4"/>
        <v>15</v>
      </c>
      <c r="AE36" s="98">
        <f t="shared" si="4"/>
        <v>0</v>
      </c>
      <c r="AF36" s="98">
        <f t="shared" si="4"/>
        <v>0</v>
      </c>
      <c r="AG36" s="98">
        <f t="shared" si="4"/>
        <v>0</v>
      </c>
      <c r="AH36" s="98">
        <f t="shared" si="4"/>
        <v>0</v>
      </c>
      <c r="AI36" s="98">
        <f t="shared" si="4"/>
        <v>100</v>
      </c>
      <c r="AJ36" s="98">
        <f t="shared" si="4"/>
        <v>49</v>
      </c>
      <c r="AK36" s="98">
        <f t="shared" si="4"/>
        <v>158</v>
      </c>
      <c r="AL36" s="98">
        <f t="shared" si="4"/>
        <v>162</v>
      </c>
      <c r="AM36" s="468">
        <f t="shared" si="4"/>
        <v>0</v>
      </c>
      <c r="AN36" s="281">
        <f t="shared" si="4"/>
        <v>877</v>
      </c>
      <c r="AO36" s="282">
        <f t="shared" si="4"/>
        <v>-70</v>
      </c>
      <c r="AP36" s="283">
        <f t="shared" si="3"/>
        <v>0.92608236536430832</v>
      </c>
      <c r="AQ36" s="284"/>
    </row>
    <row r="37" spans="1:43">
      <c r="A37" s="577">
        <v>8</v>
      </c>
      <c r="B37" s="590" t="s">
        <v>116</v>
      </c>
      <c r="C37" s="577" t="s">
        <v>14</v>
      </c>
      <c r="D37" s="4" t="s">
        <v>15</v>
      </c>
      <c r="E37" s="257">
        <v>0</v>
      </c>
      <c r="F37" s="258">
        <v>0</v>
      </c>
      <c r="G37" s="258">
        <v>0</v>
      </c>
      <c r="H37" s="258">
        <f t="shared" ref="H37:H43" si="5">E37+F37+G37</f>
        <v>0</v>
      </c>
      <c r="I37" s="462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259"/>
      <c r="AN37" s="260">
        <f t="shared" si="1"/>
        <v>0</v>
      </c>
      <c r="AO37" s="261">
        <f t="shared" ref="AO37:AO43" si="6">AN37-H37</f>
        <v>0</v>
      </c>
      <c r="AP37" s="274" t="e">
        <f t="shared" ref="AP37:AP40" si="7">AN37/H37*100</f>
        <v>#DIV/0!</v>
      </c>
      <c r="AQ37" s="22"/>
    </row>
    <row r="38" spans="1:43" ht="13.5" thickBot="1">
      <c r="A38" s="573"/>
      <c r="B38" s="591"/>
      <c r="C38" s="573"/>
      <c r="D38" s="8" t="s">
        <v>16</v>
      </c>
      <c r="E38" s="251">
        <v>52</v>
      </c>
      <c r="F38" s="252">
        <v>0</v>
      </c>
      <c r="G38" s="252">
        <v>0</v>
      </c>
      <c r="H38" s="252">
        <f t="shared" si="5"/>
        <v>52</v>
      </c>
      <c r="I38" s="461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v>5</v>
      </c>
      <c r="Y38" s="13"/>
      <c r="Z38" s="13"/>
      <c r="AA38" s="13"/>
      <c r="AB38" s="13">
        <v>10</v>
      </c>
      <c r="AC38" s="13">
        <v>10</v>
      </c>
      <c r="AD38" s="13">
        <v>27</v>
      </c>
      <c r="AE38" s="13"/>
      <c r="AF38" s="13"/>
      <c r="AG38" s="13"/>
      <c r="AH38" s="13"/>
      <c r="AI38" s="13"/>
      <c r="AJ38" s="13"/>
      <c r="AK38" s="13"/>
      <c r="AL38" s="13"/>
      <c r="AM38" s="253"/>
      <c r="AN38" s="254">
        <f t="shared" si="1"/>
        <v>52</v>
      </c>
      <c r="AO38" s="255">
        <f t="shared" si="6"/>
        <v>0</v>
      </c>
      <c r="AP38" s="256">
        <f t="shared" si="7"/>
        <v>100</v>
      </c>
      <c r="AQ38" s="23"/>
    </row>
    <row r="39" spans="1:43">
      <c r="A39" s="571">
        <v>9</v>
      </c>
      <c r="B39" s="591"/>
      <c r="C39" s="571" t="s">
        <v>17</v>
      </c>
      <c r="D39" s="10" t="s">
        <v>18</v>
      </c>
      <c r="E39" s="270">
        <v>0</v>
      </c>
      <c r="F39" s="258">
        <v>0</v>
      </c>
      <c r="G39" s="258">
        <v>0</v>
      </c>
      <c r="H39" s="258">
        <f t="shared" si="5"/>
        <v>0</v>
      </c>
      <c r="I39" s="462"/>
      <c r="J39" s="5"/>
      <c r="K39" s="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259"/>
      <c r="AN39" s="260">
        <f t="shared" si="1"/>
        <v>0</v>
      </c>
      <c r="AO39" s="242">
        <f t="shared" si="6"/>
        <v>0</v>
      </c>
      <c r="AP39" s="262" t="e">
        <f t="shared" si="7"/>
        <v>#DIV/0!</v>
      </c>
      <c r="AQ39" s="77"/>
    </row>
    <row r="40" spans="1:43" ht="13.5" thickBot="1">
      <c r="A40" s="573"/>
      <c r="B40" s="592"/>
      <c r="C40" s="573"/>
      <c r="D40" s="8" t="s">
        <v>19</v>
      </c>
      <c r="E40" s="251">
        <v>111</v>
      </c>
      <c r="F40" s="252">
        <v>0</v>
      </c>
      <c r="G40" s="252">
        <v>0</v>
      </c>
      <c r="H40" s="252">
        <f t="shared" si="5"/>
        <v>111</v>
      </c>
      <c r="I40" s="461"/>
      <c r="J40" s="9"/>
      <c r="K40" s="9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v>5</v>
      </c>
      <c r="Y40" s="13"/>
      <c r="Z40" s="13"/>
      <c r="AA40" s="13"/>
      <c r="AB40" s="13">
        <v>11</v>
      </c>
      <c r="AC40" s="13">
        <v>12</v>
      </c>
      <c r="AD40" s="13"/>
      <c r="AE40" s="13">
        <v>26</v>
      </c>
      <c r="AF40" s="13">
        <v>23</v>
      </c>
      <c r="AG40" s="13"/>
      <c r="AH40" s="13">
        <v>25</v>
      </c>
      <c r="AI40" s="13">
        <v>9</v>
      </c>
      <c r="AJ40" s="13"/>
      <c r="AK40" s="13"/>
      <c r="AL40" s="13"/>
      <c r="AM40" s="253"/>
      <c r="AN40" s="254">
        <f t="shared" si="1"/>
        <v>111</v>
      </c>
      <c r="AO40" s="279">
        <f t="shared" si="6"/>
        <v>0</v>
      </c>
      <c r="AP40" s="269">
        <f t="shared" si="7"/>
        <v>100</v>
      </c>
      <c r="AQ40" s="63"/>
    </row>
    <row r="41" spans="1:43">
      <c r="A41" s="571">
        <v>10</v>
      </c>
      <c r="B41" s="590" t="s">
        <v>126</v>
      </c>
      <c r="C41" s="571" t="s">
        <v>35</v>
      </c>
      <c r="D41" s="10" t="s">
        <v>149</v>
      </c>
      <c r="E41" s="270">
        <v>0</v>
      </c>
      <c r="F41" s="271">
        <v>0</v>
      </c>
      <c r="G41" s="271">
        <v>0</v>
      </c>
      <c r="H41" s="271">
        <f t="shared" si="5"/>
        <v>0</v>
      </c>
      <c r="I41" s="467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272"/>
      <c r="AN41" s="273">
        <f t="shared" si="1"/>
        <v>0</v>
      </c>
      <c r="AO41" s="261">
        <f t="shared" si="6"/>
        <v>0</v>
      </c>
      <c r="AP41" s="274" t="e">
        <f t="shared" ref="AP41:AP43" si="8">AN41/H41</f>
        <v>#DIV/0!</v>
      </c>
      <c r="AQ41" s="22"/>
    </row>
    <row r="42" spans="1:43">
      <c r="A42" s="578"/>
      <c r="B42" s="591"/>
      <c r="C42" s="578"/>
      <c r="D42" s="53" t="s">
        <v>111</v>
      </c>
      <c r="E42" s="245">
        <v>0</v>
      </c>
      <c r="F42" s="246">
        <v>0</v>
      </c>
      <c r="G42" s="246">
        <v>0</v>
      </c>
      <c r="H42" s="246">
        <f t="shared" si="5"/>
        <v>0</v>
      </c>
      <c r="I42" s="460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7"/>
      <c r="AN42" s="248">
        <f t="shared" si="1"/>
        <v>0</v>
      </c>
      <c r="AO42" s="249">
        <f t="shared" si="6"/>
        <v>0</v>
      </c>
      <c r="AP42" s="250" t="e">
        <f t="shared" si="8"/>
        <v>#DIV/0!</v>
      </c>
      <c r="AQ42" s="59"/>
    </row>
    <row r="43" spans="1:43" ht="13.5" thickBot="1">
      <c r="A43" s="573"/>
      <c r="B43" s="592"/>
      <c r="C43" s="573"/>
      <c r="D43" s="8" t="s">
        <v>40</v>
      </c>
      <c r="E43" s="251">
        <v>0</v>
      </c>
      <c r="F43" s="252">
        <v>0</v>
      </c>
      <c r="G43" s="252">
        <v>0</v>
      </c>
      <c r="H43" s="252">
        <f t="shared" si="5"/>
        <v>0</v>
      </c>
      <c r="I43" s="461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55">
        <f t="shared" si="6"/>
        <v>0</v>
      </c>
      <c r="AP43" s="256" t="e">
        <f t="shared" si="8"/>
        <v>#DIV/0!</v>
      </c>
      <c r="AQ43" s="23"/>
    </row>
    <row r="44" spans="1:43" s="96" customFormat="1" ht="24" customHeight="1" thickBot="1">
      <c r="A44" s="574" t="s">
        <v>137</v>
      </c>
      <c r="B44" s="575"/>
      <c r="C44" s="575"/>
      <c r="D44" s="576"/>
      <c r="E44" s="286">
        <f t="shared" ref="E44:AO44" si="9">SUM(E37:E43)</f>
        <v>163</v>
      </c>
      <c r="F44" s="286">
        <f t="shared" si="9"/>
        <v>0</v>
      </c>
      <c r="G44" s="286">
        <f t="shared" si="9"/>
        <v>0</v>
      </c>
      <c r="H44" s="286">
        <f t="shared" si="9"/>
        <v>163</v>
      </c>
      <c r="I44" s="235">
        <f t="shared" si="9"/>
        <v>0</v>
      </c>
      <c r="J44" s="235">
        <f t="shared" si="9"/>
        <v>0</v>
      </c>
      <c r="K44" s="235">
        <f t="shared" si="9"/>
        <v>0</v>
      </c>
      <c r="L44" s="235">
        <f t="shared" si="9"/>
        <v>0</v>
      </c>
      <c r="M44" s="235">
        <f t="shared" si="9"/>
        <v>0</v>
      </c>
      <c r="N44" s="235">
        <f t="shared" si="9"/>
        <v>0</v>
      </c>
      <c r="O44" s="235">
        <f t="shared" si="9"/>
        <v>0</v>
      </c>
      <c r="P44" s="235">
        <f t="shared" si="9"/>
        <v>0</v>
      </c>
      <c r="Q44" s="235">
        <f t="shared" si="9"/>
        <v>0</v>
      </c>
      <c r="R44" s="235">
        <f t="shared" si="9"/>
        <v>0</v>
      </c>
      <c r="S44" s="235">
        <f t="shared" si="9"/>
        <v>0</v>
      </c>
      <c r="T44" s="235">
        <f t="shared" si="9"/>
        <v>0</v>
      </c>
      <c r="U44" s="235">
        <f t="shared" si="9"/>
        <v>0</v>
      </c>
      <c r="V44" s="235">
        <f t="shared" si="9"/>
        <v>0</v>
      </c>
      <c r="W44" s="235">
        <f t="shared" si="9"/>
        <v>0</v>
      </c>
      <c r="X44" s="235">
        <f t="shared" si="9"/>
        <v>10</v>
      </c>
      <c r="Y44" s="235">
        <f t="shared" si="9"/>
        <v>0</v>
      </c>
      <c r="Z44" s="235">
        <f t="shared" si="9"/>
        <v>0</v>
      </c>
      <c r="AA44" s="235">
        <f t="shared" si="9"/>
        <v>0</v>
      </c>
      <c r="AB44" s="235">
        <f t="shared" si="9"/>
        <v>21</v>
      </c>
      <c r="AC44" s="235">
        <f t="shared" si="9"/>
        <v>22</v>
      </c>
      <c r="AD44" s="235">
        <f t="shared" si="9"/>
        <v>27</v>
      </c>
      <c r="AE44" s="235">
        <f t="shared" si="9"/>
        <v>26</v>
      </c>
      <c r="AF44" s="235">
        <f t="shared" si="9"/>
        <v>23</v>
      </c>
      <c r="AG44" s="235">
        <f t="shared" si="9"/>
        <v>0</v>
      </c>
      <c r="AH44" s="235">
        <f t="shared" si="9"/>
        <v>25</v>
      </c>
      <c r="AI44" s="235">
        <f t="shared" si="9"/>
        <v>9</v>
      </c>
      <c r="AJ44" s="235">
        <f t="shared" si="9"/>
        <v>0</v>
      </c>
      <c r="AK44" s="235">
        <f t="shared" si="9"/>
        <v>0</v>
      </c>
      <c r="AL44" s="235">
        <f t="shared" si="9"/>
        <v>0</v>
      </c>
      <c r="AM44" s="287">
        <f t="shared" si="9"/>
        <v>0</v>
      </c>
      <c r="AN44" s="288">
        <f t="shared" si="9"/>
        <v>163</v>
      </c>
      <c r="AO44" s="285">
        <f t="shared" si="9"/>
        <v>0</v>
      </c>
      <c r="AP44" s="289">
        <f>AN44/H44</f>
        <v>1</v>
      </c>
      <c r="AQ44" s="290"/>
    </row>
    <row r="45" spans="1:43">
      <c r="A45" s="567">
        <v>11</v>
      </c>
      <c r="B45" s="590" t="s">
        <v>117</v>
      </c>
      <c r="C45" s="609" t="s">
        <v>30</v>
      </c>
      <c r="D45" s="10" t="s">
        <v>31</v>
      </c>
      <c r="E45" s="270">
        <v>0</v>
      </c>
      <c r="F45" s="271">
        <v>0</v>
      </c>
      <c r="G45" s="271">
        <v>0</v>
      </c>
      <c r="H45" s="271">
        <f t="shared" ref="H45:H63" si="10">E45+F45+G45</f>
        <v>0</v>
      </c>
      <c r="I45" s="467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272"/>
      <c r="AN45" s="273">
        <f t="shared" ref="AN45:AN192" si="11">SUM(I45:AM45)</f>
        <v>0</v>
      </c>
      <c r="AO45" s="261">
        <f t="shared" ref="AO45:AO166" si="12">AN45-H45</f>
        <v>0</v>
      </c>
      <c r="AP45" s="250" t="e">
        <f t="shared" ref="AP45:AP61" si="13">AN45/H45</f>
        <v>#DIV/0!</v>
      </c>
      <c r="AQ45" s="59"/>
    </row>
    <row r="46" spans="1:43" ht="13.5" thickBot="1">
      <c r="A46" s="565"/>
      <c r="B46" s="591"/>
      <c r="C46" s="610"/>
      <c r="D46" s="8" t="s">
        <v>32</v>
      </c>
      <c r="E46" s="251">
        <v>0</v>
      </c>
      <c r="F46" s="252">
        <v>0</v>
      </c>
      <c r="G46" s="252">
        <v>0</v>
      </c>
      <c r="H46" s="252">
        <f t="shared" si="10"/>
        <v>0</v>
      </c>
      <c r="I46" s="461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1"/>
        <v>0</v>
      </c>
      <c r="AO46" s="255">
        <f t="shared" si="12"/>
        <v>0</v>
      </c>
      <c r="AP46" s="256" t="e">
        <f t="shared" si="13"/>
        <v>#DIV/0!</v>
      </c>
      <c r="AQ46" s="23"/>
    </row>
    <row r="47" spans="1:43">
      <c r="A47" s="567">
        <v>12</v>
      </c>
      <c r="B47" s="591"/>
      <c r="C47" s="567" t="s">
        <v>38</v>
      </c>
      <c r="D47" s="4" t="s">
        <v>31</v>
      </c>
      <c r="E47" s="257">
        <v>30</v>
      </c>
      <c r="F47" s="258">
        <v>0</v>
      </c>
      <c r="G47" s="258">
        <v>0</v>
      </c>
      <c r="H47" s="258">
        <f t="shared" si="10"/>
        <v>30</v>
      </c>
      <c r="I47" s="462"/>
      <c r="J47" s="5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259"/>
      <c r="AN47" s="260">
        <f t="shared" si="11"/>
        <v>0</v>
      </c>
      <c r="AO47" s="242">
        <f t="shared" si="12"/>
        <v>-30</v>
      </c>
      <c r="AP47" s="262">
        <f t="shared" si="13"/>
        <v>0</v>
      </c>
      <c r="AQ47" s="77"/>
    </row>
    <row r="48" spans="1:43" ht="13.5" thickBot="1">
      <c r="A48" s="565"/>
      <c r="B48" s="591"/>
      <c r="C48" s="565"/>
      <c r="D48" s="8" t="s">
        <v>32</v>
      </c>
      <c r="E48" s="251">
        <v>10</v>
      </c>
      <c r="F48" s="252">
        <v>0</v>
      </c>
      <c r="G48" s="252">
        <v>0</v>
      </c>
      <c r="H48" s="252">
        <f t="shared" si="10"/>
        <v>10</v>
      </c>
      <c r="I48" s="461"/>
      <c r="J48" s="9"/>
      <c r="K48" s="9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253"/>
      <c r="AN48" s="254">
        <f t="shared" si="11"/>
        <v>0</v>
      </c>
      <c r="AO48" s="255">
        <f t="shared" si="12"/>
        <v>-10</v>
      </c>
      <c r="AP48" s="269">
        <f t="shared" si="13"/>
        <v>0</v>
      </c>
      <c r="AQ48" s="77"/>
    </row>
    <row r="49" spans="1:43" ht="13.5" thickBot="1">
      <c r="A49" s="465"/>
      <c r="B49" s="591"/>
      <c r="C49" s="567" t="s">
        <v>81</v>
      </c>
      <c r="D49" s="4" t="s">
        <v>31</v>
      </c>
      <c r="E49" s="257">
        <v>50</v>
      </c>
      <c r="F49" s="258">
        <v>0</v>
      </c>
      <c r="G49" s="258">
        <v>0</v>
      </c>
      <c r="H49" s="258">
        <f t="shared" si="10"/>
        <v>50</v>
      </c>
      <c r="I49" s="462"/>
      <c r="J49" s="5"/>
      <c r="K49" s="5"/>
      <c r="L49" s="11"/>
      <c r="M49" s="11"/>
      <c r="N49" s="11"/>
      <c r="O49" s="11">
        <v>9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259"/>
      <c r="AN49" s="273">
        <f t="shared" si="11"/>
        <v>9</v>
      </c>
      <c r="AO49" s="291">
        <f t="shared" si="12"/>
        <v>-41</v>
      </c>
      <c r="AP49" s="274">
        <f t="shared" si="13"/>
        <v>0.18</v>
      </c>
      <c r="AQ49" s="22"/>
    </row>
    <row r="50" spans="1:43" ht="13.5" thickBot="1">
      <c r="A50" s="458"/>
      <c r="B50" s="591"/>
      <c r="C50" s="565"/>
      <c r="D50" s="8" t="s">
        <v>32</v>
      </c>
      <c r="E50" s="251">
        <v>45</v>
      </c>
      <c r="F50" s="252">
        <v>0</v>
      </c>
      <c r="G50" s="252">
        <v>0</v>
      </c>
      <c r="H50" s="252">
        <f t="shared" si="10"/>
        <v>45</v>
      </c>
      <c r="I50" s="461"/>
      <c r="J50" s="9"/>
      <c r="K50" s="9"/>
      <c r="L50" s="13"/>
      <c r="M50" s="13"/>
      <c r="N50" s="13">
        <v>10</v>
      </c>
      <c r="O50" s="13"/>
      <c r="P50" s="13"/>
      <c r="Q50" s="13">
        <v>10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253"/>
      <c r="AN50" s="254">
        <f t="shared" si="11"/>
        <v>20</v>
      </c>
      <c r="AO50" s="255">
        <f t="shared" si="12"/>
        <v>-25</v>
      </c>
      <c r="AP50" s="256">
        <f t="shared" si="13"/>
        <v>0.44444444444444442</v>
      </c>
      <c r="AQ50" s="22"/>
    </row>
    <row r="51" spans="1:43">
      <c r="A51" s="465"/>
      <c r="B51" s="591"/>
      <c r="C51" s="567" t="s">
        <v>208</v>
      </c>
      <c r="D51" s="4" t="s">
        <v>31</v>
      </c>
      <c r="E51" s="270">
        <v>0</v>
      </c>
      <c r="F51" s="271">
        <v>0</v>
      </c>
      <c r="G51" s="271">
        <v>0</v>
      </c>
      <c r="H51" s="271">
        <f t="shared" si="10"/>
        <v>0</v>
      </c>
      <c r="I51" s="467"/>
      <c r="J51" s="30"/>
      <c r="K51" s="3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272"/>
      <c r="AN51" s="273">
        <f t="shared" si="11"/>
        <v>0</v>
      </c>
      <c r="AO51" s="261">
        <f t="shared" si="12"/>
        <v>0</v>
      </c>
      <c r="AP51" s="274" t="e">
        <f t="shared" si="13"/>
        <v>#DIV/0!</v>
      </c>
      <c r="AQ51" s="22"/>
    </row>
    <row r="52" spans="1:43" ht="13.5" thickBot="1">
      <c r="A52" s="465"/>
      <c r="B52" s="591"/>
      <c r="C52" s="565"/>
      <c r="D52" s="8" t="s">
        <v>32</v>
      </c>
      <c r="E52" s="315">
        <v>0</v>
      </c>
      <c r="F52" s="316">
        <v>0</v>
      </c>
      <c r="G52" s="316">
        <v>0</v>
      </c>
      <c r="H52" s="316">
        <f t="shared" si="10"/>
        <v>0</v>
      </c>
      <c r="I52" s="459"/>
      <c r="J52" s="413"/>
      <c r="K52" s="413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5"/>
      <c r="AN52" s="318">
        <f t="shared" si="11"/>
        <v>0</v>
      </c>
      <c r="AO52" s="255">
        <f t="shared" si="12"/>
        <v>0</v>
      </c>
      <c r="AP52" s="256" t="e">
        <f t="shared" si="13"/>
        <v>#DIV/0!</v>
      </c>
      <c r="AQ52" s="23"/>
    </row>
    <row r="53" spans="1:43">
      <c r="A53" s="465"/>
      <c r="B53" s="591"/>
      <c r="C53" s="566" t="s">
        <v>82</v>
      </c>
      <c r="D53" s="10" t="s">
        <v>31</v>
      </c>
      <c r="E53" s="270">
        <v>0</v>
      </c>
      <c r="F53" s="271">
        <v>0</v>
      </c>
      <c r="G53" s="271">
        <v>0</v>
      </c>
      <c r="H53" s="271">
        <f t="shared" si="10"/>
        <v>0</v>
      </c>
      <c r="I53" s="467"/>
      <c r="J53" s="30"/>
      <c r="K53" s="3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272"/>
      <c r="AN53" s="273">
        <f t="shared" si="11"/>
        <v>0</v>
      </c>
      <c r="AO53" s="291">
        <f t="shared" si="12"/>
        <v>0</v>
      </c>
      <c r="AP53" s="262" t="e">
        <f t="shared" si="13"/>
        <v>#DIV/0!</v>
      </c>
      <c r="AQ53" s="77"/>
    </row>
    <row r="54" spans="1:43" ht="13.5" thickBot="1">
      <c r="A54" s="465"/>
      <c r="B54" s="591"/>
      <c r="C54" s="565"/>
      <c r="D54" s="8" t="s">
        <v>32</v>
      </c>
      <c r="E54" s="251">
        <v>0</v>
      </c>
      <c r="F54" s="252">
        <v>0</v>
      </c>
      <c r="G54" s="252">
        <v>0</v>
      </c>
      <c r="H54" s="252">
        <f t="shared" si="10"/>
        <v>0</v>
      </c>
      <c r="I54" s="461"/>
      <c r="J54" s="9"/>
      <c r="K54" s="9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253"/>
      <c r="AN54" s="254">
        <f t="shared" si="11"/>
        <v>0</v>
      </c>
      <c r="AO54" s="279">
        <f t="shared" si="12"/>
        <v>0</v>
      </c>
      <c r="AP54" s="269" t="e">
        <f t="shared" si="13"/>
        <v>#DIV/0!</v>
      </c>
      <c r="AQ54" s="63"/>
    </row>
    <row r="55" spans="1:43" ht="12.75" customHeight="1">
      <c r="A55" s="138"/>
      <c r="B55" s="591"/>
      <c r="C55" s="571" t="s">
        <v>100</v>
      </c>
      <c r="D55" s="4" t="s">
        <v>2</v>
      </c>
      <c r="E55" s="257">
        <v>44</v>
      </c>
      <c r="F55" s="258">
        <v>0</v>
      </c>
      <c r="G55" s="258">
        <v>0</v>
      </c>
      <c r="H55" s="258">
        <f t="shared" si="10"/>
        <v>44</v>
      </c>
      <c r="I55" s="462"/>
      <c r="J55" s="5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259"/>
      <c r="AN55" s="260">
        <f t="shared" si="11"/>
        <v>0</v>
      </c>
      <c r="AO55" s="261">
        <f t="shared" si="12"/>
        <v>-44</v>
      </c>
      <c r="AP55" s="274">
        <f t="shared" si="13"/>
        <v>0</v>
      </c>
      <c r="AQ55" s="22"/>
    </row>
    <row r="56" spans="1:43" ht="12.75" customHeight="1">
      <c r="A56" s="139"/>
      <c r="B56" s="591"/>
      <c r="C56" s="578"/>
      <c r="D56" s="53" t="s">
        <v>43</v>
      </c>
      <c r="E56" s="245">
        <v>50</v>
      </c>
      <c r="F56" s="246">
        <v>0</v>
      </c>
      <c r="G56" s="246">
        <v>0</v>
      </c>
      <c r="H56" s="246">
        <f t="shared" si="10"/>
        <v>50</v>
      </c>
      <c r="I56" s="460"/>
      <c r="J56" s="55"/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47"/>
      <c r="AN56" s="248">
        <f t="shared" si="11"/>
        <v>0</v>
      </c>
      <c r="AO56" s="249">
        <f t="shared" si="12"/>
        <v>-50</v>
      </c>
      <c r="AP56" s="250">
        <f t="shared" si="13"/>
        <v>0</v>
      </c>
      <c r="AQ56" s="59"/>
    </row>
    <row r="57" spans="1:43" ht="12.75" customHeight="1">
      <c r="A57" s="139"/>
      <c r="B57" s="591"/>
      <c r="C57" s="578"/>
      <c r="D57" s="53" t="s">
        <v>46</v>
      </c>
      <c r="E57" s="245">
        <v>50</v>
      </c>
      <c r="F57" s="246">
        <v>0</v>
      </c>
      <c r="G57" s="246">
        <v>0</v>
      </c>
      <c r="H57" s="246">
        <f t="shared" si="10"/>
        <v>50</v>
      </c>
      <c r="I57" s="460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>
        <v>50</v>
      </c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50</v>
      </c>
      <c r="AO57" s="249">
        <f t="shared" si="12"/>
        <v>0</v>
      </c>
      <c r="AP57" s="250">
        <f t="shared" si="13"/>
        <v>1</v>
      </c>
      <c r="AQ57" s="59"/>
    </row>
    <row r="58" spans="1:43" ht="12.75" customHeight="1">
      <c r="A58" s="139"/>
      <c r="B58" s="591"/>
      <c r="C58" s="578"/>
      <c r="D58" s="53" t="s">
        <v>44</v>
      </c>
      <c r="E58" s="245">
        <v>50</v>
      </c>
      <c r="F58" s="246">
        <v>0</v>
      </c>
      <c r="G58" s="246">
        <v>0</v>
      </c>
      <c r="H58" s="246">
        <f t="shared" si="10"/>
        <v>50</v>
      </c>
      <c r="I58" s="460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0</v>
      </c>
      <c r="AO58" s="249">
        <f t="shared" si="12"/>
        <v>-50</v>
      </c>
      <c r="AP58" s="250">
        <f t="shared" si="13"/>
        <v>0</v>
      </c>
      <c r="AQ58" s="59"/>
    </row>
    <row r="59" spans="1:43" ht="12.75" customHeight="1">
      <c r="A59" s="139"/>
      <c r="B59" s="591"/>
      <c r="C59" s="578"/>
      <c r="D59" s="53" t="s">
        <v>1</v>
      </c>
      <c r="E59" s="245">
        <v>0</v>
      </c>
      <c r="F59" s="246">
        <v>0</v>
      </c>
      <c r="G59" s="246">
        <v>0</v>
      </c>
      <c r="H59" s="246">
        <f t="shared" si="10"/>
        <v>0</v>
      </c>
      <c r="I59" s="460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0</v>
      </c>
      <c r="AP59" s="250" t="e">
        <f t="shared" si="13"/>
        <v>#DIV/0!</v>
      </c>
      <c r="AQ59" s="59"/>
    </row>
    <row r="60" spans="1:43" ht="12.75" customHeight="1">
      <c r="A60" s="139"/>
      <c r="B60" s="591"/>
      <c r="C60" s="578"/>
      <c r="D60" s="53" t="s">
        <v>186</v>
      </c>
      <c r="E60" s="245">
        <v>46</v>
      </c>
      <c r="F60" s="246">
        <v>0</v>
      </c>
      <c r="G60" s="246">
        <v>0</v>
      </c>
      <c r="H60" s="246">
        <f t="shared" si="10"/>
        <v>46</v>
      </c>
      <c r="I60" s="460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-46</v>
      </c>
      <c r="AP60" s="250">
        <f t="shared" si="13"/>
        <v>0</v>
      </c>
      <c r="AQ60" s="59"/>
    </row>
    <row r="61" spans="1:43" ht="12.75" customHeight="1">
      <c r="A61" s="139"/>
      <c r="B61" s="591"/>
      <c r="C61" s="578"/>
      <c r="D61" s="53" t="s">
        <v>101</v>
      </c>
      <c r="E61" s="245">
        <v>50</v>
      </c>
      <c r="F61" s="246">
        <v>0</v>
      </c>
      <c r="G61" s="246">
        <v>0</v>
      </c>
      <c r="H61" s="246">
        <f t="shared" si="10"/>
        <v>50</v>
      </c>
      <c r="I61" s="460"/>
      <c r="J61" s="55"/>
      <c r="K61" s="55"/>
      <c r="L61" s="56"/>
      <c r="M61" s="56"/>
      <c r="N61" s="56"/>
      <c r="O61" s="56"/>
      <c r="P61" s="56">
        <v>50</v>
      </c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50</v>
      </c>
      <c r="AO61" s="249">
        <f t="shared" si="12"/>
        <v>0</v>
      </c>
      <c r="AP61" s="250">
        <f t="shared" si="13"/>
        <v>1</v>
      </c>
      <c r="AQ61" s="59"/>
    </row>
    <row r="62" spans="1:43" ht="12.75" customHeight="1" thickBot="1">
      <c r="A62" s="140"/>
      <c r="B62" s="592"/>
      <c r="C62" s="573"/>
      <c r="D62" s="8" t="s">
        <v>32</v>
      </c>
      <c r="E62" s="251">
        <v>50</v>
      </c>
      <c r="F62" s="252">
        <v>0</v>
      </c>
      <c r="G62" s="252">
        <v>0</v>
      </c>
      <c r="H62" s="252">
        <f t="shared" si="10"/>
        <v>50</v>
      </c>
      <c r="I62" s="461"/>
      <c r="J62" s="9"/>
      <c r="K62" s="9"/>
      <c r="L62" s="13"/>
      <c r="M62" s="13"/>
      <c r="N62" s="13"/>
      <c r="O62" s="13"/>
      <c r="P62" s="13"/>
      <c r="Q62" s="13">
        <v>50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253"/>
      <c r="AN62" s="254">
        <f t="shared" si="11"/>
        <v>50</v>
      </c>
      <c r="AO62" s="255">
        <f t="shared" si="12"/>
        <v>0</v>
      </c>
      <c r="AP62" s="256">
        <f>AN62/H62</f>
        <v>1</v>
      </c>
      <c r="AQ62" s="23"/>
    </row>
    <row r="63" spans="1:43" ht="12.75" customHeight="1" thickBot="1">
      <c r="A63" s="377"/>
      <c r="B63" s="400"/>
      <c r="C63" s="79" t="s">
        <v>206</v>
      </c>
      <c r="D63" s="401" t="s">
        <v>207</v>
      </c>
      <c r="E63" s="321">
        <v>0</v>
      </c>
      <c r="F63" s="322">
        <v>0</v>
      </c>
      <c r="G63" s="322">
        <v>0</v>
      </c>
      <c r="H63" s="322">
        <f t="shared" si="10"/>
        <v>0</v>
      </c>
      <c r="I63" s="469"/>
      <c r="J63" s="402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4"/>
      <c r="AN63" s="324">
        <f t="shared" si="11"/>
        <v>0</v>
      </c>
      <c r="AO63" s="325">
        <f t="shared" si="12"/>
        <v>0</v>
      </c>
      <c r="AP63" s="256" t="e">
        <f>AN63/H63</f>
        <v>#DIV/0!</v>
      </c>
      <c r="AQ63" s="82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SUM(E45:E63)</f>
        <v>475</v>
      </c>
      <c r="F64" s="292">
        <f t="shared" ref="F64:AN64" si="14">SUM(F45:F63)</f>
        <v>0</v>
      </c>
      <c r="G64" s="292">
        <f t="shared" si="14"/>
        <v>0</v>
      </c>
      <c r="H64" s="292">
        <f t="shared" si="14"/>
        <v>475</v>
      </c>
      <c r="I64" s="292">
        <f t="shared" si="14"/>
        <v>0</v>
      </c>
      <c r="J64" s="292">
        <f t="shared" si="14"/>
        <v>0</v>
      </c>
      <c r="K64" s="292">
        <f t="shared" si="14"/>
        <v>0</v>
      </c>
      <c r="L64" s="292">
        <f t="shared" si="14"/>
        <v>0</v>
      </c>
      <c r="M64" s="292">
        <f t="shared" si="14"/>
        <v>0</v>
      </c>
      <c r="N64" s="292">
        <f t="shared" si="14"/>
        <v>10</v>
      </c>
      <c r="O64" s="292">
        <f t="shared" si="14"/>
        <v>9</v>
      </c>
      <c r="P64" s="292">
        <f t="shared" si="14"/>
        <v>50</v>
      </c>
      <c r="Q64" s="292">
        <f t="shared" si="14"/>
        <v>60</v>
      </c>
      <c r="R64" s="292">
        <f t="shared" si="14"/>
        <v>0</v>
      </c>
      <c r="S64" s="292">
        <f t="shared" si="14"/>
        <v>0</v>
      </c>
      <c r="T64" s="292">
        <f t="shared" si="14"/>
        <v>0</v>
      </c>
      <c r="U64" s="292">
        <f t="shared" si="14"/>
        <v>50</v>
      </c>
      <c r="V64" s="292">
        <f t="shared" si="14"/>
        <v>0</v>
      </c>
      <c r="W64" s="292">
        <f t="shared" si="14"/>
        <v>0</v>
      </c>
      <c r="X64" s="292">
        <f t="shared" si="14"/>
        <v>0</v>
      </c>
      <c r="Y64" s="292">
        <f t="shared" si="14"/>
        <v>0</v>
      </c>
      <c r="Z64" s="292">
        <f t="shared" si="14"/>
        <v>0</v>
      </c>
      <c r="AA64" s="292">
        <f t="shared" si="14"/>
        <v>0</v>
      </c>
      <c r="AB64" s="292">
        <f t="shared" si="14"/>
        <v>0</v>
      </c>
      <c r="AC64" s="292">
        <f t="shared" si="14"/>
        <v>0</v>
      </c>
      <c r="AD64" s="292">
        <f t="shared" si="14"/>
        <v>0</v>
      </c>
      <c r="AE64" s="292">
        <f t="shared" si="14"/>
        <v>0</v>
      </c>
      <c r="AF64" s="292">
        <f t="shared" si="14"/>
        <v>0</v>
      </c>
      <c r="AG64" s="292">
        <f t="shared" si="14"/>
        <v>0</v>
      </c>
      <c r="AH64" s="292">
        <f t="shared" si="14"/>
        <v>0</v>
      </c>
      <c r="AI64" s="292">
        <f t="shared" si="14"/>
        <v>0</v>
      </c>
      <c r="AJ64" s="292">
        <f t="shared" si="14"/>
        <v>0</v>
      </c>
      <c r="AK64" s="292">
        <f t="shared" si="14"/>
        <v>0</v>
      </c>
      <c r="AL64" s="292">
        <f t="shared" si="14"/>
        <v>0</v>
      </c>
      <c r="AM64" s="292">
        <f t="shared" si="14"/>
        <v>0</v>
      </c>
      <c r="AN64" s="292">
        <f t="shared" si="14"/>
        <v>179</v>
      </c>
      <c r="AO64" s="292">
        <f>SUM(AO45:AO63)</f>
        <v>-296</v>
      </c>
      <c r="AP64" s="295">
        <f>AN64/H64</f>
        <v>0.37684210526315787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322</v>
      </c>
      <c r="F65" s="271">
        <v>0</v>
      </c>
      <c r="G65" s="271">
        <v>0</v>
      </c>
      <c r="H65" s="271">
        <f t="shared" ref="H65:H84" si="15">E65+F65+G65</f>
        <v>322</v>
      </c>
      <c r="I65" s="467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0</v>
      </c>
      <c r="AO65" s="261">
        <f t="shared" si="12"/>
        <v>-322</v>
      </c>
      <c r="AP65" s="274">
        <f t="shared" ref="AP65:AP84" si="16">AN65/H65</f>
        <v>0</v>
      </c>
      <c r="AQ65" s="22"/>
    </row>
    <row r="66" spans="1:43" ht="12.75" customHeight="1">
      <c r="A66" s="566"/>
      <c r="B66" s="591"/>
      <c r="C66" s="566"/>
      <c r="D66" s="53" t="s">
        <v>43</v>
      </c>
      <c r="E66" s="245">
        <v>192</v>
      </c>
      <c r="F66" s="246">
        <v>0</v>
      </c>
      <c r="G66" s="246">
        <v>0</v>
      </c>
      <c r="H66" s="246">
        <f t="shared" si="15"/>
        <v>192</v>
      </c>
      <c r="I66" s="460"/>
      <c r="J66" s="55"/>
      <c r="K66" s="55"/>
      <c r="L66" s="56"/>
      <c r="M66" s="56"/>
      <c r="N66" s="56">
        <v>70</v>
      </c>
      <c r="O66" s="56">
        <v>50</v>
      </c>
      <c r="P66" s="56">
        <v>72</v>
      </c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192</v>
      </c>
      <c r="AO66" s="249">
        <f t="shared" si="12"/>
        <v>0</v>
      </c>
      <c r="AP66" s="250">
        <f t="shared" si="16"/>
        <v>1</v>
      </c>
      <c r="AQ66" s="59"/>
    </row>
    <row r="67" spans="1:43" ht="12.75" customHeight="1">
      <c r="A67" s="566"/>
      <c r="B67" s="591"/>
      <c r="C67" s="566"/>
      <c r="D67" s="53" t="s">
        <v>46</v>
      </c>
      <c r="E67" s="245">
        <v>215</v>
      </c>
      <c r="F67" s="246">
        <v>0</v>
      </c>
      <c r="G67" s="246">
        <v>0</v>
      </c>
      <c r="H67" s="246">
        <f t="shared" si="15"/>
        <v>215</v>
      </c>
      <c r="I67" s="460"/>
      <c r="J67" s="55">
        <v>50</v>
      </c>
      <c r="K67" s="55"/>
      <c r="L67" s="56"/>
      <c r="M67" s="56">
        <v>100</v>
      </c>
      <c r="N67" s="56">
        <v>13</v>
      </c>
      <c r="O67" s="56"/>
      <c r="P67" s="56">
        <v>40</v>
      </c>
      <c r="Q67" s="56">
        <v>12</v>
      </c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215</v>
      </c>
      <c r="AO67" s="249">
        <f t="shared" si="12"/>
        <v>0</v>
      </c>
      <c r="AP67" s="250">
        <f t="shared" si="16"/>
        <v>1</v>
      </c>
      <c r="AQ67" s="59"/>
    </row>
    <row r="68" spans="1:43" ht="12.75" customHeight="1">
      <c r="A68" s="566"/>
      <c r="B68" s="591"/>
      <c r="C68" s="566"/>
      <c r="D68" s="53" t="s">
        <v>44</v>
      </c>
      <c r="E68" s="245">
        <v>119</v>
      </c>
      <c r="F68" s="246">
        <v>0</v>
      </c>
      <c r="G68" s="246">
        <v>0</v>
      </c>
      <c r="H68" s="246">
        <f t="shared" si="15"/>
        <v>119</v>
      </c>
      <c r="I68" s="460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>
        <v>50</v>
      </c>
      <c r="X68" s="56"/>
      <c r="Y68" s="56"/>
      <c r="Z68" s="56"/>
      <c r="AA68" s="56">
        <v>69</v>
      </c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119</v>
      </c>
      <c r="AO68" s="249">
        <f t="shared" si="12"/>
        <v>0</v>
      </c>
      <c r="AP68" s="250">
        <f t="shared" si="16"/>
        <v>1</v>
      </c>
      <c r="AQ68" s="59"/>
    </row>
    <row r="69" spans="1:43" ht="12.75" customHeight="1" thickBot="1">
      <c r="A69" s="565"/>
      <c r="B69" s="591"/>
      <c r="C69" s="565"/>
      <c r="D69" s="8" t="s">
        <v>1</v>
      </c>
      <c r="E69" s="251">
        <v>350</v>
      </c>
      <c r="F69" s="252">
        <v>0</v>
      </c>
      <c r="G69" s="252">
        <v>0</v>
      </c>
      <c r="H69" s="252">
        <f t="shared" si="15"/>
        <v>350</v>
      </c>
      <c r="I69" s="461"/>
      <c r="J69" s="9"/>
      <c r="K69" s="9"/>
      <c r="L69" s="13"/>
      <c r="M69" s="13"/>
      <c r="N69" s="13">
        <v>85</v>
      </c>
      <c r="O69" s="13">
        <v>130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215</v>
      </c>
      <c r="AO69" s="255">
        <f t="shared" si="12"/>
        <v>-135</v>
      </c>
      <c r="AP69" s="256">
        <f t="shared" si="16"/>
        <v>0.61428571428571432</v>
      </c>
      <c r="AQ69" s="23"/>
    </row>
    <row r="70" spans="1:43" ht="12.75" hidden="1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0</v>
      </c>
      <c r="G70" s="258">
        <v>0</v>
      </c>
      <c r="H70" s="258">
        <f t="shared" si="15"/>
        <v>0</v>
      </c>
      <c r="I70" s="462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259"/>
      <c r="AN70" s="260">
        <f t="shared" si="11"/>
        <v>0</v>
      </c>
      <c r="AO70" s="242">
        <f t="shared" si="12"/>
        <v>0</v>
      </c>
      <c r="AP70" s="262" t="e">
        <f t="shared" si="16"/>
        <v>#DIV/0!</v>
      </c>
      <c r="AQ70" s="77"/>
    </row>
    <row r="71" spans="1:43" ht="12.75" hidden="1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5"/>
        <v>0</v>
      </c>
      <c r="I71" s="460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6"/>
        <v>#DIV/0!</v>
      </c>
      <c r="AQ71" s="59"/>
    </row>
    <row r="72" spans="1:43" ht="12.75" hidden="1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5"/>
        <v>0</v>
      </c>
      <c r="I72" s="460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6"/>
        <v>#DIV/0!</v>
      </c>
      <c r="AQ72" s="59"/>
    </row>
    <row r="73" spans="1:43" ht="12.75" hidden="1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5"/>
        <v>0</v>
      </c>
      <c r="I73" s="460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6"/>
        <v>#DIV/0!</v>
      </c>
      <c r="AQ73" s="59"/>
    </row>
    <row r="74" spans="1:43" ht="12.75" hidden="1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5"/>
        <v>0</v>
      </c>
      <c r="I74" s="461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6"/>
        <v>#DIV/0!</v>
      </c>
      <c r="AQ74" s="63"/>
    </row>
    <row r="75" spans="1:43" ht="12.75" hidden="1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5"/>
        <v>0</v>
      </c>
      <c r="I75" s="467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6"/>
        <v>#DIV/0!</v>
      </c>
      <c r="AQ75" s="22"/>
    </row>
    <row r="76" spans="1:43" ht="12.75" hidden="1" customHeight="1">
      <c r="A76" s="566"/>
      <c r="B76" s="591"/>
      <c r="C76" s="566"/>
      <c r="D76" s="53" t="s">
        <v>43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460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hidden="1" customHeight="1">
      <c r="A77" s="566"/>
      <c r="B77" s="591"/>
      <c r="C77" s="566"/>
      <c r="D77" s="53" t="s">
        <v>46</v>
      </c>
      <c r="E77" s="245">
        <v>0</v>
      </c>
      <c r="F77" s="246">
        <v>0</v>
      </c>
      <c r="G77" s="246">
        <v>0</v>
      </c>
      <c r="H77" s="246">
        <f t="shared" si="15"/>
        <v>0</v>
      </c>
      <c r="I77" s="460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47"/>
      <c r="AN77" s="248">
        <f t="shared" si="11"/>
        <v>0</v>
      </c>
      <c r="AO77" s="249">
        <f t="shared" si="12"/>
        <v>0</v>
      </c>
      <c r="AP77" s="250" t="e">
        <f t="shared" si="16"/>
        <v>#DIV/0!</v>
      </c>
      <c r="AQ77" s="59"/>
    </row>
    <row r="78" spans="1:43" ht="12.75" hidden="1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5"/>
        <v>0</v>
      </c>
      <c r="I78" s="460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6"/>
        <v>#DIV/0!</v>
      </c>
      <c r="AQ78" s="59"/>
    </row>
    <row r="79" spans="1:43" ht="12.75" hidden="1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5"/>
        <v>0</v>
      </c>
      <c r="I79" s="461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6"/>
        <v>#DIV/0!</v>
      </c>
      <c r="AQ79" s="23"/>
    </row>
    <row r="80" spans="1:43" ht="12.75" hidden="1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5"/>
        <v>0</v>
      </c>
      <c r="I80" s="467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6"/>
        <v>#DIV/0!</v>
      </c>
      <c r="AQ80" s="77"/>
    </row>
    <row r="81" spans="1:43" ht="12.75" hidden="1" customHeight="1">
      <c r="A81" s="566"/>
      <c r="B81" s="591"/>
      <c r="C81" s="580"/>
      <c r="D81" s="53" t="s">
        <v>43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460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hidden="1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5"/>
        <v>0</v>
      </c>
      <c r="I82" s="460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6"/>
        <v>#DIV/0!</v>
      </c>
      <c r="AQ82" s="59"/>
    </row>
    <row r="83" spans="1:43" ht="12.75" hidden="1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5"/>
        <v>0</v>
      </c>
      <c r="I83" s="460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6"/>
        <v>#DIV/0!</v>
      </c>
      <c r="AQ83" s="59"/>
    </row>
    <row r="84" spans="1:43" ht="12.75" hidden="1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5"/>
        <v>0</v>
      </c>
      <c r="I84" s="461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6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1198</v>
      </c>
      <c r="F85" s="299">
        <f t="shared" ref="F85:AO85" si="17">SUM(F65:F84)</f>
        <v>0</v>
      </c>
      <c r="G85" s="299">
        <f t="shared" si="17"/>
        <v>0</v>
      </c>
      <c r="H85" s="299">
        <f t="shared" si="17"/>
        <v>1198</v>
      </c>
      <c r="I85" s="137">
        <f t="shared" si="17"/>
        <v>0</v>
      </c>
      <c r="J85" s="137">
        <f t="shared" si="17"/>
        <v>50</v>
      </c>
      <c r="K85" s="137">
        <f t="shared" si="17"/>
        <v>0</v>
      </c>
      <c r="L85" s="137">
        <f t="shared" si="17"/>
        <v>0</v>
      </c>
      <c r="M85" s="137">
        <f t="shared" si="17"/>
        <v>100</v>
      </c>
      <c r="N85" s="137">
        <f t="shared" si="17"/>
        <v>168</v>
      </c>
      <c r="O85" s="137">
        <f t="shared" si="17"/>
        <v>180</v>
      </c>
      <c r="P85" s="137">
        <f t="shared" si="17"/>
        <v>112</v>
      </c>
      <c r="Q85" s="137">
        <f t="shared" si="17"/>
        <v>12</v>
      </c>
      <c r="R85" s="137">
        <f t="shared" si="17"/>
        <v>0</v>
      </c>
      <c r="S85" s="137">
        <f t="shared" si="17"/>
        <v>0</v>
      </c>
      <c r="T85" s="137">
        <f t="shared" si="17"/>
        <v>0</v>
      </c>
      <c r="U85" s="137">
        <f t="shared" si="17"/>
        <v>0</v>
      </c>
      <c r="V85" s="137">
        <f t="shared" si="17"/>
        <v>0</v>
      </c>
      <c r="W85" s="137">
        <f t="shared" si="17"/>
        <v>50</v>
      </c>
      <c r="X85" s="137">
        <f t="shared" si="17"/>
        <v>0</v>
      </c>
      <c r="Y85" s="137">
        <f t="shared" si="17"/>
        <v>0</v>
      </c>
      <c r="Z85" s="137">
        <f t="shared" si="17"/>
        <v>0</v>
      </c>
      <c r="AA85" s="137">
        <f t="shared" si="17"/>
        <v>69</v>
      </c>
      <c r="AB85" s="137">
        <f t="shared" si="17"/>
        <v>0</v>
      </c>
      <c r="AC85" s="137">
        <f t="shared" si="17"/>
        <v>0</v>
      </c>
      <c r="AD85" s="137">
        <f t="shared" si="17"/>
        <v>0</v>
      </c>
      <c r="AE85" s="137">
        <f t="shared" si="17"/>
        <v>0</v>
      </c>
      <c r="AF85" s="137">
        <f t="shared" si="17"/>
        <v>0</v>
      </c>
      <c r="AG85" s="137">
        <f t="shared" si="17"/>
        <v>0</v>
      </c>
      <c r="AH85" s="137">
        <f t="shared" si="17"/>
        <v>0</v>
      </c>
      <c r="AI85" s="137">
        <f t="shared" si="17"/>
        <v>0</v>
      </c>
      <c r="AJ85" s="137">
        <f t="shared" si="17"/>
        <v>0</v>
      </c>
      <c r="AK85" s="137">
        <f t="shared" si="17"/>
        <v>0</v>
      </c>
      <c r="AL85" s="137">
        <f t="shared" si="17"/>
        <v>0</v>
      </c>
      <c r="AM85" s="300">
        <f t="shared" si="17"/>
        <v>0</v>
      </c>
      <c r="AN85" s="301">
        <f t="shared" si="17"/>
        <v>741</v>
      </c>
      <c r="AO85" s="298">
        <f t="shared" si="17"/>
        <v>-457</v>
      </c>
      <c r="AP85" s="283">
        <f>AN85/H85</f>
        <v>0.61853088480801333</v>
      </c>
      <c r="AQ85" s="284"/>
    </row>
    <row r="86" spans="1:43" ht="13.5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1876</v>
      </c>
      <c r="F86" s="271">
        <v>0</v>
      </c>
      <c r="G86" s="271">
        <v>0</v>
      </c>
      <c r="H86" s="271">
        <f t="shared" ref="H86:H88" si="18">E86+F86+G86</f>
        <v>1876</v>
      </c>
      <c r="I86" s="10"/>
      <c r="J86" s="22"/>
      <c r="K86" s="22"/>
      <c r="L86" s="41"/>
      <c r="M86" s="41"/>
      <c r="N86" s="41"/>
      <c r="O86" s="41"/>
      <c r="P86" s="41"/>
      <c r="Q86" s="41"/>
      <c r="R86" s="41"/>
      <c r="S86" s="41"/>
      <c r="T86" s="41"/>
      <c r="U86" s="41">
        <v>405</v>
      </c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>
        <v>480</v>
      </c>
      <c r="AJ86" s="41"/>
      <c r="AK86" s="41">
        <f>240+240+240</f>
        <v>720</v>
      </c>
      <c r="AL86" s="41">
        <v>170</v>
      </c>
      <c r="AM86" s="302"/>
      <c r="AN86" s="273">
        <f t="shared" si="11"/>
        <v>1775</v>
      </c>
      <c r="AO86" s="242">
        <f t="shared" si="12"/>
        <v>-101</v>
      </c>
      <c r="AP86" s="262">
        <f t="shared" ref="AP86:AP88" si="19">AN86/H86</f>
        <v>0.94616204690831551</v>
      </c>
      <c r="AQ86" s="77"/>
    </row>
    <row r="87" spans="1:43" ht="13.5" thickBot="1">
      <c r="A87" s="582"/>
      <c r="B87" s="591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18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19"/>
        <v>#DIV/0!</v>
      </c>
      <c r="AQ87" s="63"/>
    </row>
    <row r="88" spans="1:43" ht="13.5" thickBot="1">
      <c r="A88" s="457">
        <v>18</v>
      </c>
      <c r="B88" s="591"/>
      <c r="C88" s="466" t="s">
        <v>65</v>
      </c>
      <c r="D88" s="157" t="s">
        <v>21</v>
      </c>
      <c r="E88" s="304">
        <v>2070</v>
      </c>
      <c r="F88" s="305">
        <v>0</v>
      </c>
      <c r="G88" s="305">
        <v>0</v>
      </c>
      <c r="H88" s="305">
        <f t="shared" si="18"/>
        <v>2070</v>
      </c>
      <c r="I88" s="206"/>
      <c r="J88" s="207"/>
      <c r="K88" s="207"/>
      <c r="L88" s="208"/>
      <c r="M88" s="208"/>
      <c r="N88" s="208"/>
      <c r="O88" s="208">
        <v>198</v>
      </c>
      <c r="P88" s="208">
        <v>240</v>
      </c>
      <c r="Q88" s="208"/>
      <c r="R88" s="208"/>
      <c r="S88" s="208"/>
      <c r="T88" s="208"/>
      <c r="U88" s="208"/>
      <c r="V88" s="208">
        <v>200</v>
      </c>
      <c r="W88" s="208"/>
      <c r="X88" s="208"/>
      <c r="Y88" s="208"/>
      <c r="Z88" s="208"/>
      <c r="AA88" s="208">
        <v>400</v>
      </c>
      <c r="AB88" s="208"/>
      <c r="AC88" s="208"/>
      <c r="AD88" s="208"/>
      <c r="AE88" s="208"/>
      <c r="AF88" s="208"/>
      <c r="AG88" s="208"/>
      <c r="AH88" s="208"/>
      <c r="AI88" s="208"/>
      <c r="AJ88" s="208">
        <v>337</v>
      </c>
      <c r="AK88" s="208"/>
      <c r="AL88" s="208"/>
      <c r="AM88" s="306"/>
      <c r="AN88" s="307">
        <f t="shared" si="11"/>
        <v>1375</v>
      </c>
      <c r="AO88" s="308">
        <f t="shared" si="12"/>
        <v>-695</v>
      </c>
      <c r="AP88" s="309">
        <f t="shared" si="19"/>
        <v>0.66425120772946855</v>
      </c>
      <c r="AQ88" s="82"/>
    </row>
    <row r="89" spans="1:43" ht="24" customHeight="1" thickBot="1">
      <c r="A89" s="568" t="s">
        <v>135</v>
      </c>
      <c r="B89" s="569"/>
      <c r="C89" s="569"/>
      <c r="D89" s="570"/>
      <c r="E89" s="310">
        <f>SUM(E86:E88)</f>
        <v>3946</v>
      </c>
      <c r="F89" s="311">
        <f t="shared" ref="F89:AO89" si="20">SUM(F86:F88)</f>
        <v>0</v>
      </c>
      <c r="G89" s="311">
        <f t="shared" si="20"/>
        <v>0</v>
      </c>
      <c r="H89" s="311">
        <f t="shared" si="20"/>
        <v>3946</v>
      </c>
      <c r="I89" s="211">
        <f t="shared" si="20"/>
        <v>0</v>
      </c>
      <c r="J89" s="211">
        <f t="shared" si="20"/>
        <v>0</v>
      </c>
      <c r="K89" s="211">
        <f t="shared" si="20"/>
        <v>0</v>
      </c>
      <c r="L89" s="211">
        <f t="shared" si="20"/>
        <v>0</v>
      </c>
      <c r="M89" s="211">
        <f t="shared" si="20"/>
        <v>0</v>
      </c>
      <c r="N89" s="211">
        <f t="shared" si="20"/>
        <v>0</v>
      </c>
      <c r="O89" s="211">
        <f t="shared" si="20"/>
        <v>198</v>
      </c>
      <c r="P89" s="211">
        <f t="shared" si="20"/>
        <v>240</v>
      </c>
      <c r="Q89" s="211">
        <f t="shared" si="20"/>
        <v>0</v>
      </c>
      <c r="R89" s="211">
        <f t="shared" si="20"/>
        <v>0</v>
      </c>
      <c r="S89" s="211">
        <f t="shared" si="20"/>
        <v>0</v>
      </c>
      <c r="T89" s="211">
        <f t="shared" si="20"/>
        <v>0</v>
      </c>
      <c r="U89" s="211">
        <f t="shared" si="20"/>
        <v>405</v>
      </c>
      <c r="V89" s="211">
        <f t="shared" si="20"/>
        <v>200</v>
      </c>
      <c r="W89" s="211">
        <f t="shared" si="20"/>
        <v>0</v>
      </c>
      <c r="X89" s="211">
        <f t="shared" si="20"/>
        <v>0</v>
      </c>
      <c r="Y89" s="211">
        <f t="shared" si="20"/>
        <v>0</v>
      </c>
      <c r="Z89" s="211">
        <f t="shared" si="20"/>
        <v>0</v>
      </c>
      <c r="AA89" s="211">
        <f t="shared" si="20"/>
        <v>400</v>
      </c>
      <c r="AB89" s="211">
        <f t="shared" si="20"/>
        <v>0</v>
      </c>
      <c r="AC89" s="211">
        <f t="shared" si="20"/>
        <v>0</v>
      </c>
      <c r="AD89" s="211">
        <f t="shared" si="20"/>
        <v>0</v>
      </c>
      <c r="AE89" s="211">
        <f t="shared" si="20"/>
        <v>0</v>
      </c>
      <c r="AF89" s="211">
        <f t="shared" si="20"/>
        <v>0</v>
      </c>
      <c r="AG89" s="211">
        <f t="shared" si="20"/>
        <v>0</v>
      </c>
      <c r="AH89" s="211">
        <f t="shared" si="20"/>
        <v>0</v>
      </c>
      <c r="AI89" s="211">
        <f t="shared" si="20"/>
        <v>480</v>
      </c>
      <c r="AJ89" s="211">
        <f t="shared" si="20"/>
        <v>337</v>
      </c>
      <c r="AK89" s="211">
        <f t="shared" si="20"/>
        <v>720</v>
      </c>
      <c r="AL89" s="211">
        <f t="shared" si="20"/>
        <v>170</v>
      </c>
      <c r="AM89" s="312">
        <f t="shared" si="20"/>
        <v>0</v>
      </c>
      <c r="AN89" s="281">
        <f t="shared" si="20"/>
        <v>3150</v>
      </c>
      <c r="AO89" s="280">
        <f t="shared" si="20"/>
        <v>-796</v>
      </c>
      <c r="AP89" s="295">
        <f>AN89/H89</f>
        <v>0.79827673593512416</v>
      </c>
      <c r="AQ89" s="313"/>
    </row>
    <row r="90" spans="1:43" ht="12.75" customHeight="1">
      <c r="A90" s="566">
        <v>19</v>
      </c>
      <c r="B90" s="606" t="s">
        <v>61</v>
      </c>
      <c r="C90" s="465" t="s">
        <v>61</v>
      </c>
      <c r="D90" s="77" t="s">
        <v>62</v>
      </c>
      <c r="E90" s="257">
        <v>0</v>
      </c>
      <c r="F90" s="258">
        <v>0</v>
      </c>
      <c r="G90" s="258">
        <v>0</v>
      </c>
      <c r="H90" s="258">
        <f t="shared" ref="H90:H153" si="21">E90+F90+G90</f>
        <v>0</v>
      </c>
      <c r="I90" s="4"/>
      <c r="J90" s="77"/>
      <c r="K90" s="77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314"/>
      <c r="AN90" s="260">
        <f t="shared" si="11"/>
        <v>0</v>
      </c>
      <c r="AO90" s="242">
        <f t="shared" si="12"/>
        <v>0</v>
      </c>
      <c r="AP90" s="274" t="e">
        <f t="shared" ref="AP90:AP153" si="22">AN90/H90</f>
        <v>#DIV/0!</v>
      </c>
      <c r="AQ90" s="22"/>
    </row>
    <row r="91" spans="1:43" ht="12.75" customHeight="1">
      <c r="A91" s="566"/>
      <c r="B91" s="607"/>
      <c r="C91" s="465" t="s">
        <v>73</v>
      </c>
      <c r="D91" s="59" t="s">
        <v>63</v>
      </c>
      <c r="E91" s="245">
        <v>0</v>
      </c>
      <c r="F91" s="246">
        <v>0</v>
      </c>
      <c r="G91" s="246">
        <v>0</v>
      </c>
      <c r="H91" s="246">
        <f t="shared" si="21"/>
        <v>0</v>
      </c>
      <c r="I91" s="53"/>
      <c r="J91" s="59"/>
      <c r="K91" s="59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84"/>
      <c r="AN91" s="248">
        <f t="shared" si="11"/>
        <v>0</v>
      </c>
      <c r="AO91" s="249">
        <f t="shared" si="12"/>
        <v>0</v>
      </c>
      <c r="AP91" s="250" t="e">
        <f t="shared" si="22"/>
        <v>#DIV/0!</v>
      </c>
      <c r="AQ91" s="59"/>
    </row>
    <row r="92" spans="1:43" ht="13.5" customHeight="1" thickBot="1">
      <c r="A92" s="565"/>
      <c r="B92" s="607"/>
      <c r="C92" s="458"/>
      <c r="D92" s="23" t="s">
        <v>64</v>
      </c>
      <c r="E92" s="251">
        <v>0</v>
      </c>
      <c r="F92" s="252">
        <v>0</v>
      </c>
      <c r="G92" s="252">
        <v>0</v>
      </c>
      <c r="H92" s="252">
        <f t="shared" si="21"/>
        <v>0</v>
      </c>
      <c r="I92" s="8"/>
      <c r="J92" s="23"/>
      <c r="K92" s="2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303"/>
      <c r="AN92" s="254">
        <f t="shared" si="11"/>
        <v>0</v>
      </c>
      <c r="AO92" s="279">
        <f t="shared" si="12"/>
        <v>0</v>
      </c>
      <c r="AP92" s="256" t="e">
        <f t="shared" si="22"/>
        <v>#DIV/0!</v>
      </c>
      <c r="AQ92" s="23"/>
    </row>
    <row r="93" spans="1:43" ht="12.75" customHeight="1">
      <c r="A93" s="567">
        <v>20</v>
      </c>
      <c r="B93" s="607"/>
      <c r="C93" s="465" t="s">
        <v>61</v>
      </c>
      <c r="D93" s="22" t="s">
        <v>68</v>
      </c>
      <c r="E93" s="315">
        <v>0</v>
      </c>
      <c r="F93" s="316">
        <v>0</v>
      </c>
      <c r="G93" s="316">
        <v>0</v>
      </c>
      <c r="H93" s="316">
        <f t="shared" si="21"/>
        <v>0</v>
      </c>
      <c r="I93" s="61"/>
      <c r="J93" s="63"/>
      <c r="K93" s="63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317"/>
      <c r="AN93" s="318">
        <f t="shared" si="11"/>
        <v>0</v>
      </c>
      <c r="AO93" s="261">
        <f t="shared" si="12"/>
        <v>0</v>
      </c>
      <c r="AP93" s="262" t="e">
        <f t="shared" si="22"/>
        <v>#DIV/0!</v>
      </c>
      <c r="AQ93" s="77"/>
    </row>
    <row r="94" spans="1:43" ht="12.75" customHeight="1">
      <c r="A94" s="566"/>
      <c r="B94" s="607"/>
      <c r="C94" s="465" t="s">
        <v>74</v>
      </c>
      <c r="D94" s="59" t="s">
        <v>69</v>
      </c>
      <c r="E94" s="315">
        <v>0</v>
      </c>
      <c r="F94" s="316">
        <v>0</v>
      </c>
      <c r="G94" s="316">
        <v>0</v>
      </c>
      <c r="H94" s="316">
        <f t="shared" si="21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49">
        <f t="shared" si="12"/>
        <v>0</v>
      </c>
      <c r="AP94" s="250" t="e">
        <f t="shared" si="22"/>
        <v>#DIV/0!</v>
      </c>
      <c r="AQ94" s="59"/>
    </row>
    <row r="95" spans="1:43" ht="12.75" customHeight="1">
      <c r="A95" s="566"/>
      <c r="B95" s="607"/>
      <c r="C95" s="465"/>
      <c r="D95" s="59" t="s">
        <v>70</v>
      </c>
      <c r="E95" s="315">
        <v>0</v>
      </c>
      <c r="F95" s="316">
        <v>0</v>
      </c>
      <c r="G95" s="316">
        <v>0</v>
      </c>
      <c r="H95" s="316">
        <f t="shared" si="21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250" t="e">
        <f t="shared" si="22"/>
        <v>#DIV/0!</v>
      </c>
      <c r="AQ95" s="59"/>
    </row>
    <row r="96" spans="1:43" ht="13.5" customHeight="1" thickBot="1">
      <c r="A96" s="565"/>
      <c r="B96" s="607"/>
      <c r="C96" s="458"/>
      <c r="D96" s="23" t="s">
        <v>71</v>
      </c>
      <c r="E96" s="251">
        <v>0</v>
      </c>
      <c r="F96" s="252">
        <v>0</v>
      </c>
      <c r="G96" s="252">
        <v>0</v>
      </c>
      <c r="H96" s="252">
        <f t="shared" si="21"/>
        <v>0</v>
      </c>
      <c r="I96" s="8"/>
      <c r="J96" s="23"/>
      <c r="K96" s="2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303"/>
      <c r="AN96" s="254">
        <f t="shared" si="11"/>
        <v>0</v>
      </c>
      <c r="AO96" s="255">
        <f t="shared" si="12"/>
        <v>0</v>
      </c>
      <c r="AP96" s="269" t="e">
        <f t="shared" si="22"/>
        <v>#DIV/0!</v>
      </c>
      <c r="AQ96" s="63"/>
    </row>
    <row r="97" spans="1:43" ht="12.75" customHeight="1">
      <c r="A97" s="465"/>
      <c r="B97" s="607"/>
      <c r="C97" s="465" t="s">
        <v>95</v>
      </c>
      <c r="D97" s="22" t="s">
        <v>97</v>
      </c>
      <c r="E97" s="270">
        <v>0</v>
      </c>
      <c r="F97" s="271">
        <v>0</v>
      </c>
      <c r="G97" s="271">
        <v>0</v>
      </c>
      <c r="H97" s="271">
        <f t="shared" si="21"/>
        <v>0</v>
      </c>
      <c r="I97" s="10"/>
      <c r="J97" s="22"/>
      <c r="K97" s="22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302"/>
      <c r="AN97" s="273">
        <f t="shared" si="11"/>
        <v>0</v>
      </c>
      <c r="AO97" s="261">
        <f t="shared" si="12"/>
        <v>0</v>
      </c>
      <c r="AP97" s="274" t="e">
        <f t="shared" si="22"/>
        <v>#DIV/0!</v>
      </c>
      <c r="AQ97" s="22"/>
    </row>
    <row r="98" spans="1:43" ht="13.5" customHeight="1" thickBot="1">
      <c r="A98" s="458"/>
      <c r="B98" s="607"/>
      <c r="C98" s="458" t="s">
        <v>96</v>
      </c>
      <c r="D98" s="23" t="s">
        <v>98</v>
      </c>
      <c r="E98" s="251">
        <v>0</v>
      </c>
      <c r="F98" s="252">
        <v>0</v>
      </c>
      <c r="G98" s="252">
        <v>0</v>
      </c>
      <c r="H98" s="252">
        <f t="shared" si="21"/>
        <v>0</v>
      </c>
      <c r="I98" s="8"/>
      <c r="J98" s="23"/>
      <c r="K98" s="2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303"/>
      <c r="AN98" s="254">
        <f t="shared" si="11"/>
        <v>0</v>
      </c>
      <c r="AO98" s="255">
        <f t="shared" si="12"/>
        <v>0</v>
      </c>
      <c r="AP98" s="256" t="e">
        <f t="shared" si="22"/>
        <v>#DIV/0!</v>
      </c>
      <c r="AQ98" s="23"/>
    </row>
    <row r="99" spans="1:43" ht="12.75" customHeight="1">
      <c r="A99" s="465"/>
      <c r="B99" s="607"/>
      <c r="C99" s="467" t="s">
        <v>95</v>
      </c>
      <c r="D99" s="22" t="s">
        <v>105</v>
      </c>
      <c r="E99" s="270">
        <v>0</v>
      </c>
      <c r="F99" s="271">
        <v>0</v>
      </c>
      <c r="G99" s="271">
        <v>0</v>
      </c>
      <c r="H99" s="271">
        <f t="shared" si="21"/>
        <v>0</v>
      </c>
      <c r="I99" s="10"/>
      <c r="J99" s="22"/>
      <c r="K99" s="22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67">
        <f t="shared" si="11"/>
        <v>0</v>
      </c>
      <c r="AO99" s="261">
        <f t="shared" si="12"/>
        <v>0</v>
      </c>
      <c r="AP99" s="262" t="e">
        <f t="shared" si="22"/>
        <v>#DIV/0!</v>
      </c>
      <c r="AQ99" s="77"/>
    </row>
    <row r="100" spans="1:43" ht="12.75" customHeight="1">
      <c r="A100" s="465"/>
      <c r="B100" s="607"/>
      <c r="C100" s="460"/>
      <c r="D100" s="59" t="s">
        <v>106</v>
      </c>
      <c r="E100" s="245">
        <v>0</v>
      </c>
      <c r="F100" s="246">
        <v>0</v>
      </c>
      <c r="G100" s="246">
        <v>0</v>
      </c>
      <c r="H100" s="246">
        <f t="shared" si="21"/>
        <v>0</v>
      </c>
      <c r="I100" s="53"/>
      <c r="J100" s="59"/>
      <c r="K100" s="59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70">
        <f t="shared" si="11"/>
        <v>0</v>
      </c>
      <c r="AO100" s="249">
        <f t="shared" si="12"/>
        <v>0</v>
      </c>
      <c r="AP100" s="250" t="e">
        <f t="shared" si="22"/>
        <v>#DIV/0!</v>
      </c>
      <c r="AQ100" s="59"/>
    </row>
    <row r="101" spans="1:43" ht="12.75" customHeight="1">
      <c r="A101" s="465"/>
      <c r="B101" s="607"/>
      <c r="C101" s="460"/>
      <c r="D101" s="59" t="s">
        <v>107</v>
      </c>
      <c r="E101" s="245">
        <v>0</v>
      </c>
      <c r="F101" s="246">
        <v>0</v>
      </c>
      <c r="G101" s="246">
        <v>0</v>
      </c>
      <c r="H101" s="246">
        <f t="shared" si="21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250" t="e">
        <f t="shared" si="22"/>
        <v>#DIV/0!</v>
      </c>
      <c r="AQ101" s="59"/>
    </row>
    <row r="102" spans="1:43" ht="13.5" customHeight="1" thickBot="1">
      <c r="A102" s="465"/>
      <c r="B102" s="607"/>
      <c r="C102" s="461"/>
      <c r="D102" s="23" t="s">
        <v>108</v>
      </c>
      <c r="E102" s="251">
        <v>0</v>
      </c>
      <c r="F102" s="252">
        <v>0</v>
      </c>
      <c r="G102" s="252">
        <v>0</v>
      </c>
      <c r="H102" s="252">
        <f t="shared" si="21"/>
        <v>0</v>
      </c>
      <c r="I102" s="8"/>
      <c r="J102" s="23"/>
      <c r="K102" s="2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65">
        <f t="shared" si="11"/>
        <v>0</v>
      </c>
      <c r="AO102" s="255">
        <f t="shared" si="12"/>
        <v>0</v>
      </c>
      <c r="AP102" s="269" t="e">
        <f t="shared" si="22"/>
        <v>#DIV/0!</v>
      </c>
      <c r="AQ102" s="63"/>
    </row>
    <row r="103" spans="1:43" ht="12.75" customHeight="1">
      <c r="A103" s="467"/>
      <c r="B103" s="607"/>
      <c r="C103" s="467" t="s">
        <v>112</v>
      </c>
      <c r="D103" s="22" t="s">
        <v>113</v>
      </c>
      <c r="E103" s="270">
        <v>0</v>
      </c>
      <c r="F103" s="271">
        <v>0</v>
      </c>
      <c r="G103" s="271">
        <v>0</v>
      </c>
      <c r="H103" s="271">
        <f t="shared" si="21"/>
        <v>0</v>
      </c>
      <c r="I103" s="10"/>
      <c r="J103" s="22"/>
      <c r="K103" s="22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302"/>
      <c r="AN103" s="273">
        <f>SUM(I103:AM103)</f>
        <v>0</v>
      </c>
      <c r="AO103" s="261">
        <f t="shared" si="12"/>
        <v>0</v>
      </c>
      <c r="AP103" s="274" t="e">
        <f t="shared" si="22"/>
        <v>#DIV/0!</v>
      </c>
      <c r="AQ103" s="22"/>
    </row>
    <row r="104" spans="1:43" ht="13.5" customHeight="1" thickBot="1">
      <c r="A104" s="461"/>
      <c r="B104" s="607"/>
      <c r="C104" s="461"/>
      <c r="D104" s="23" t="s">
        <v>114</v>
      </c>
      <c r="E104" s="251">
        <v>0</v>
      </c>
      <c r="F104" s="252">
        <v>0</v>
      </c>
      <c r="G104" s="252">
        <v>0</v>
      </c>
      <c r="H104" s="252">
        <f t="shared" si="21"/>
        <v>0</v>
      </c>
      <c r="I104" s="8"/>
      <c r="J104" s="23"/>
      <c r="K104" s="2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303"/>
      <c r="AN104" s="254">
        <f>SUM(I104:AM104)</f>
        <v>0</v>
      </c>
      <c r="AO104" s="255">
        <f t="shared" si="12"/>
        <v>0</v>
      </c>
      <c r="AP104" s="256" t="e">
        <f t="shared" si="22"/>
        <v>#DIV/0!</v>
      </c>
      <c r="AQ104" s="23"/>
    </row>
    <row r="105" spans="1:43" ht="12.75" customHeight="1">
      <c r="A105" s="467"/>
      <c r="B105" s="607"/>
      <c r="C105" s="467" t="s">
        <v>127</v>
      </c>
      <c r="D105" s="184" t="s">
        <v>128</v>
      </c>
      <c r="E105" s="270">
        <v>0</v>
      </c>
      <c r="F105" s="271">
        <v>0</v>
      </c>
      <c r="G105" s="271">
        <v>0</v>
      </c>
      <c r="H105" s="271">
        <f t="shared" si="21"/>
        <v>0</v>
      </c>
      <c r="I105" s="10"/>
      <c r="J105" s="22"/>
      <c r="K105" s="22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302"/>
      <c r="AN105" s="273">
        <f t="shared" ref="AN105:AN164" si="23">SUM(I105:AM105)</f>
        <v>0</v>
      </c>
      <c r="AO105" s="261">
        <f t="shared" si="12"/>
        <v>0</v>
      </c>
      <c r="AP105" s="262" t="e">
        <f t="shared" si="22"/>
        <v>#DIV/0!</v>
      </c>
      <c r="AQ105" s="77"/>
    </row>
    <row r="106" spans="1:43" ht="13.5" customHeight="1" thickBot="1">
      <c r="A106" s="460"/>
      <c r="B106" s="607"/>
      <c r="C106" s="461"/>
      <c r="D106" s="187" t="s">
        <v>129</v>
      </c>
      <c r="E106" s="251">
        <v>0</v>
      </c>
      <c r="F106" s="252">
        <v>0</v>
      </c>
      <c r="G106" s="252">
        <v>0</v>
      </c>
      <c r="H106" s="252">
        <f t="shared" si="21"/>
        <v>0</v>
      </c>
      <c r="I106" s="8"/>
      <c r="J106" s="23"/>
      <c r="K106" s="2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303"/>
      <c r="AN106" s="254">
        <f t="shared" si="23"/>
        <v>0</v>
      </c>
      <c r="AO106" s="255">
        <f t="shared" si="12"/>
        <v>0</v>
      </c>
      <c r="AP106" s="269" t="e">
        <f t="shared" si="22"/>
        <v>#DIV/0!</v>
      </c>
      <c r="AQ106" s="63"/>
    </row>
    <row r="107" spans="1:43" ht="12.75" customHeight="1">
      <c r="A107" s="460"/>
      <c r="B107" s="607"/>
      <c r="C107" s="462" t="s">
        <v>130</v>
      </c>
      <c r="D107" s="186" t="s">
        <v>131</v>
      </c>
      <c r="E107" s="257">
        <v>0</v>
      </c>
      <c r="F107" s="258">
        <v>0</v>
      </c>
      <c r="G107" s="258">
        <v>0</v>
      </c>
      <c r="H107" s="258">
        <f t="shared" si="21"/>
        <v>0</v>
      </c>
      <c r="I107" s="4"/>
      <c r="J107" s="77"/>
      <c r="K107" s="77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314"/>
      <c r="AN107" s="260">
        <f t="shared" si="23"/>
        <v>0</v>
      </c>
      <c r="AO107" s="242">
        <f t="shared" si="12"/>
        <v>0</v>
      </c>
      <c r="AP107" s="274" t="e">
        <f t="shared" si="22"/>
        <v>#DIV/0!</v>
      </c>
      <c r="AQ107" s="22"/>
    </row>
    <row r="108" spans="1:43" ht="12.75" customHeight="1">
      <c r="A108" s="460"/>
      <c r="B108" s="607"/>
      <c r="C108" s="460"/>
      <c r="D108" s="185" t="s">
        <v>132</v>
      </c>
      <c r="E108" s="245">
        <v>0</v>
      </c>
      <c r="F108" s="246">
        <v>0</v>
      </c>
      <c r="G108" s="246">
        <v>0</v>
      </c>
      <c r="H108" s="246">
        <f t="shared" si="21"/>
        <v>0</v>
      </c>
      <c r="I108" s="53"/>
      <c r="J108" s="59"/>
      <c r="K108" s="59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84"/>
      <c r="AN108" s="248">
        <f t="shared" si="23"/>
        <v>0</v>
      </c>
      <c r="AO108" s="249">
        <f t="shared" si="12"/>
        <v>0</v>
      </c>
      <c r="AP108" s="250" t="e">
        <f t="shared" si="22"/>
        <v>#DIV/0!</v>
      </c>
      <c r="AQ108" s="59"/>
    </row>
    <row r="109" spans="1:43" ht="12.75" customHeight="1">
      <c r="A109" s="460"/>
      <c r="B109" s="607"/>
      <c r="C109" s="460"/>
      <c r="D109" s="185" t="s">
        <v>133</v>
      </c>
      <c r="E109" s="245">
        <v>0</v>
      </c>
      <c r="F109" s="246">
        <v>0</v>
      </c>
      <c r="G109" s="246">
        <v>0</v>
      </c>
      <c r="H109" s="246">
        <f t="shared" si="21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23"/>
        <v>0</v>
      </c>
      <c r="AO109" s="249">
        <f t="shared" si="12"/>
        <v>0</v>
      </c>
      <c r="AP109" s="250" t="e">
        <f t="shared" si="22"/>
        <v>#DIV/0!</v>
      </c>
      <c r="AQ109" s="59"/>
    </row>
    <row r="110" spans="1:43" ht="13.5" customHeight="1" thickBot="1">
      <c r="A110" s="460"/>
      <c r="B110" s="607"/>
      <c r="C110" s="461"/>
      <c r="D110" s="188" t="s">
        <v>134</v>
      </c>
      <c r="E110" s="315">
        <v>0</v>
      </c>
      <c r="F110" s="316">
        <v>0</v>
      </c>
      <c r="G110" s="316">
        <v>0</v>
      </c>
      <c r="H110" s="316">
        <f t="shared" si="21"/>
        <v>0</v>
      </c>
      <c r="I110" s="61"/>
      <c r="J110" s="63"/>
      <c r="K110" s="63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317"/>
      <c r="AN110" s="318">
        <f t="shared" si="23"/>
        <v>0</v>
      </c>
      <c r="AO110" s="279">
        <f t="shared" si="12"/>
        <v>0</v>
      </c>
      <c r="AP110" s="269" t="e">
        <f t="shared" si="22"/>
        <v>#DIV/0!</v>
      </c>
      <c r="AQ110" s="63"/>
    </row>
    <row r="111" spans="1:43">
      <c r="A111" s="460"/>
      <c r="B111" s="607"/>
      <c r="C111" s="467" t="s">
        <v>139</v>
      </c>
      <c r="D111" s="22" t="s">
        <v>191</v>
      </c>
      <c r="E111" s="270">
        <v>0</v>
      </c>
      <c r="F111" s="271">
        <v>0</v>
      </c>
      <c r="G111" s="271">
        <v>0</v>
      </c>
      <c r="H111" s="271">
        <f t="shared" si="21"/>
        <v>0</v>
      </c>
      <c r="I111" s="10"/>
      <c r="J111" s="22"/>
      <c r="K111" s="22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302"/>
      <c r="AN111" s="273">
        <f t="shared" si="23"/>
        <v>0</v>
      </c>
      <c r="AO111" s="261">
        <f t="shared" si="12"/>
        <v>0</v>
      </c>
      <c r="AP111" s="274" t="e">
        <f t="shared" si="22"/>
        <v>#DIV/0!</v>
      </c>
      <c r="AQ111" s="22"/>
    </row>
    <row r="112" spans="1:43" ht="13.5" thickBot="1">
      <c r="A112" s="460"/>
      <c r="B112" s="607"/>
      <c r="C112" s="461"/>
      <c r="D112" s="23" t="s">
        <v>192</v>
      </c>
      <c r="E112" s="251">
        <v>0</v>
      </c>
      <c r="F112" s="252">
        <v>0</v>
      </c>
      <c r="G112" s="252">
        <v>0</v>
      </c>
      <c r="H112" s="252">
        <f t="shared" si="21"/>
        <v>0</v>
      </c>
      <c r="I112" s="8"/>
      <c r="J112" s="23"/>
      <c r="K112" s="2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303"/>
      <c r="AN112" s="254">
        <f t="shared" si="23"/>
        <v>0</v>
      </c>
      <c r="AO112" s="255">
        <f t="shared" si="12"/>
        <v>0</v>
      </c>
      <c r="AP112" s="256" t="e">
        <f t="shared" si="22"/>
        <v>#DIV/0!</v>
      </c>
      <c r="AQ112" s="23"/>
    </row>
    <row r="113" spans="1:43">
      <c r="A113" s="460"/>
      <c r="B113" s="607"/>
      <c r="C113" s="467" t="s">
        <v>142</v>
      </c>
      <c r="D113" s="22" t="s">
        <v>143</v>
      </c>
      <c r="E113" s="270">
        <v>0</v>
      </c>
      <c r="F113" s="271">
        <v>0</v>
      </c>
      <c r="G113" s="271">
        <v>0</v>
      </c>
      <c r="H113" s="271">
        <f t="shared" si="21"/>
        <v>0</v>
      </c>
      <c r="I113" s="10"/>
      <c r="J113" s="22"/>
      <c r="K113" s="22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302"/>
      <c r="AN113" s="273">
        <f t="shared" si="23"/>
        <v>0</v>
      </c>
      <c r="AO113" s="261">
        <f t="shared" si="12"/>
        <v>0</v>
      </c>
      <c r="AP113" s="274" t="e">
        <f t="shared" si="22"/>
        <v>#DIV/0!</v>
      </c>
      <c r="AQ113" s="22"/>
    </row>
    <row r="114" spans="1:43">
      <c r="A114" s="460"/>
      <c r="B114" s="607"/>
      <c r="C114" s="460"/>
      <c r="D114" s="59" t="s">
        <v>144</v>
      </c>
      <c r="E114" s="245">
        <v>0</v>
      </c>
      <c r="F114" s="246">
        <v>0</v>
      </c>
      <c r="G114" s="246">
        <v>0</v>
      </c>
      <c r="H114" s="246">
        <f t="shared" si="21"/>
        <v>0</v>
      </c>
      <c r="I114" s="53"/>
      <c r="J114" s="59"/>
      <c r="K114" s="59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84"/>
      <c r="AN114" s="248">
        <f t="shared" si="23"/>
        <v>0</v>
      </c>
      <c r="AO114" s="249">
        <f t="shared" si="12"/>
        <v>0</v>
      </c>
      <c r="AP114" s="250" t="e">
        <f t="shared" si="22"/>
        <v>#DIV/0!</v>
      </c>
      <c r="AQ114" s="59"/>
    </row>
    <row r="115" spans="1:43">
      <c r="A115" s="460"/>
      <c r="B115" s="607"/>
      <c r="C115" s="460"/>
      <c r="D115" s="59" t="s">
        <v>145</v>
      </c>
      <c r="E115" s="245">
        <v>0</v>
      </c>
      <c r="F115" s="246">
        <v>0</v>
      </c>
      <c r="G115" s="246">
        <v>0</v>
      </c>
      <c r="H115" s="246">
        <f t="shared" si="21"/>
        <v>0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23"/>
        <v>0</v>
      </c>
      <c r="AO115" s="249">
        <f t="shared" si="12"/>
        <v>0</v>
      </c>
      <c r="AP115" s="250" t="e">
        <f t="shared" si="22"/>
        <v>#DIV/0!</v>
      </c>
      <c r="AQ115" s="59"/>
    </row>
    <row r="116" spans="1:43">
      <c r="A116" s="460"/>
      <c r="B116" s="607"/>
      <c r="C116" s="460"/>
      <c r="D116" s="59" t="s">
        <v>146</v>
      </c>
      <c r="E116" s="245">
        <v>0</v>
      </c>
      <c r="F116" s="246">
        <v>0</v>
      </c>
      <c r="G116" s="246">
        <v>0</v>
      </c>
      <c r="H116" s="246">
        <f t="shared" si="21"/>
        <v>0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23"/>
        <v>0</v>
      </c>
      <c r="AO116" s="249">
        <f t="shared" si="12"/>
        <v>0</v>
      </c>
      <c r="AP116" s="250" t="e">
        <f t="shared" si="22"/>
        <v>#DIV/0!</v>
      </c>
      <c r="AQ116" s="59"/>
    </row>
    <row r="117" spans="1:43">
      <c r="A117" s="460"/>
      <c r="B117" s="607"/>
      <c r="C117" s="460"/>
      <c r="D117" s="59" t="s">
        <v>147</v>
      </c>
      <c r="E117" s="245">
        <v>0</v>
      </c>
      <c r="F117" s="246">
        <v>0</v>
      </c>
      <c r="G117" s="246">
        <v>0</v>
      </c>
      <c r="H117" s="246">
        <f t="shared" si="21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23"/>
        <v>0</v>
      </c>
      <c r="AO117" s="249">
        <f t="shared" si="12"/>
        <v>0</v>
      </c>
      <c r="AP117" s="250" t="e">
        <f t="shared" si="22"/>
        <v>#DIV/0!</v>
      </c>
      <c r="AQ117" s="59"/>
    </row>
    <row r="118" spans="1:43">
      <c r="A118" s="459"/>
      <c r="B118" s="607"/>
      <c r="C118" s="460"/>
      <c r="D118" s="59" t="s">
        <v>148</v>
      </c>
      <c r="E118" s="245">
        <v>0</v>
      </c>
      <c r="F118" s="246">
        <v>0</v>
      </c>
      <c r="G118" s="246">
        <v>0</v>
      </c>
      <c r="H118" s="246">
        <f t="shared" si="21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409"/>
      <c r="AN118" s="408">
        <f t="shared" si="23"/>
        <v>0</v>
      </c>
      <c r="AO118" s="249">
        <f t="shared" si="12"/>
        <v>0</v>
      </c>
      <c r="AP118" s="250" t="e">
        <f t="shared" si="22"/>
        <v>#DIV/0!</v>
      </c>
      <c r="AQ118" s="59"/>
    </row>
    <row r="119" spans="1:43">
      <c r="A119" s="51"/>
      <c r="B119" s="607"/>
      <c r="C119" s="460"/>
      <c r="D119" s="59" t="s">
        <v>194</v>
      </c>
      <c r="E119" s="245">
        <v>0</v>
      </c>
      <c r="F119" s="246">
        <v>0</v>
      </c>
      <c r="G119" s="246">
        <v>0</v>
      </c>
      <c r="H119" s="246">
        <f t="shared" si="21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409"/>
      <c r="AN119" s="408">
        <f t="shared" si="23"/>
        <v>0</v>
      </c>
      <c r="AO119" s="249">
        <f t="shared" si="12"/>
        <v>0</v>
      </c>
      <c r="AP119" s="250" t="e">
        <f t="shared" si="22"/>
        <v>#DIV/0!</v>
      </c>
      <c r="AQ119" s="59"/>
    </row>
    <row r="120" spans="1:43">
      <c r="A120" s="51"/>
      <c r="B120" s="607"/>
      <c r="C120" s="460"/>
      <c r="D120" s="59" t="s">
        <v>195</v>
      </c>
      <c r="E120" s="245">
        <v>0</v>
      </c>
      <c r="F120" s="246">
        <v>0</v>
      </c>
      <c r="G120" s="246">
        <v>0</v>
      </c>
      <c r="H120" s="246">
        <f t="shared" si="21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409"/>
      <c r="AN120" s="408">
        <f t="shared" si="23"/>
        <v>0</v>
      </c>
      <c r="AO120" s="249">
        <f t="shared" si="12"/>
        <v>0</v>
      </c>
      <c r="AP120" s="250" t="e">
        <f t="shared" si="22"/>
        <v>#DIV/0!</v>
      </c>
      <c r="AQ120" s="59"/>
    </row>
    <row r="121" spans="1:43">
      <c r="A121" s="51"/>
      <c r="B121" s="607"/>
      <c r="C121" s="460"/>
      <c r="D121" s="59" t="s">
        <v>196</v>
      </c>
      <c r="E121" s="245">
        <v>0</v>
      </c>
      <c r="F121" s="246">
        <v>0</v>
      </c>
      <c r="G121" s="246">
        <v>0</v>
      </c>
      <c r="H121" s="246">
        <f t="shared" si="21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23"/>
        <v>0</v>
      </c>
      <c r="AO121" s="249">
        <f t="shared" si="12"/>
        <v>0</v>
      </c>
      <c r="AP121" s="250" t="e">
        <f t="shared" si="22"/>
        <v>#DIV/0!</v>
      </c>
      <c r="AQ121" s="59"/>
    </row>
    <row r="122" spans="1:43">
      <c r="A122" s="51"/>
      <c r="B122" s="607"/>
      <c r="C122" s="460"/>
      <c r="D122" s="59" t="s">
        <v>171</v>
      </c>
      <c r="E122" s="245">
        <v>0</v>
      </c>
      <c r="F122" s="246">
        <v>0</v>
      </c>
      <c r="G122" s="246">
        <v>0</v>
      </c>
      <c r="H122" s="246">
        <f t="shared" si="21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23"/>
        <v>0</v>
      </c>
      <c r="AO122" s="249">
        <f t="shared" si="12"/>
        <v>0</v>
      </c>
      <c r="AP122" s="250" t="e">
        <f t="shared" si="22"/>
        <v>#DIV/0!</v>
      </c>
      <c r="AQ122" s="59"/>
    </row>
    <row r="123" spans="1:43">
      <c r="A123" s="51"/>
      <c r="B123" s="607"/>
      <c r="C123" s="460"/>
      <c r="D123" s="59" t="s">
        <v>197</v>
      </c>
      <c r="E123" s="245">
        <v>0</v>
      </c>
      <c r="F123" s="246">
        <v>0</v>
      </c>
      <c r="G123" s="246">
        <v>0</v>
      </c>
      <c r="H123" s="246">
        <f t="shared" si="21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23"/>
        <v>0</v>
      </c>
      <c r="AO123" s="249">
        <f t="shared" si="12"/>
        <v>0</v>
      </c>
      <c r="AP123" s="250" t="e">
        <f t="shared" si="22"/>
        <v>#DIV/0!</v>
      </c>
      <c r="AQ123" s="59"/>
    </row>
    <row r="124" spans="1:43">
      <c r="A124" s="51"/>
      <c r="B124" s="607"/>
      <c r="C124" s="460"/>
      <c r="D124" s="59" t="s">
        <v>198</v>
      </c>
      <c r="E124" s="245">
        <v>0</v>
      </c>
      <c r="F124" s="246">
        <v>0</v>
      </c>
      <c r="G124" s="246">
        <v>0</v>
      </c>
      <c r="H124" s="246">
        <f t="shared" si="21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23"/>
        <v>0</v>
      </c>
      <c r="AO124" s="249">
        <f t="shared" si="12"/>
        <v>0</v>
      </c>
      <c r="AP124" s="250" t="e">
        <f t="shared" si="22"/>
        <v>#DIV/0!</v>
      </c>
      <c r="AQ124" s="59"/>
    </row>
    <row r="125" spans="1:43" ht="13.5" thickBot="1">
      <c r="A125" s="51"/>
      <c r="B125" s="607"/>
      <c r="C125" s="461"/>
      <c r="D125" s="419" t="s">
        <v>213</v>
      </c>
      <c r="E125" s="420">
        <v>0</v>
      </c>
      <c r="F125" s="69">
        <v>0</v>
      </c>
      <c r="G125" s="69">
        <v>0</v>
      </c>
      <c r="H125" s="69">
        <f t="shared" si="21"/>
        <v>0</v>
      </c>
      <c r="I125" s="8"/>
      <c r="J125" s="23"/>
      <c r="K125" s="2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303"/>
      <c r="AN125" s="65">
        <f t="shared" si="23"/>
        <v>0</v>
      </c>
      <c r="AO125" s="255">
        <f t="shared" si="12"/>
        <v>0</v>
      </c>
      <c r="AP125" s="256" t="e">
        <f t="shared" si="22"/>
        <v>#DIV/0!</v>
      </c>
      <c r="AQ125" s="23"/>
    </row>
    <row r="126" spans="1:43">
      <c r="A126" s="183"/>
      <c r="B126" s="607"/>
      <c r="C126" s="467" t="s">
        <v>158</v>
      </c>
      <c r="D126" s="184" t="s">
        <v>159</v>
      </c>
      <c r="E126" s="270">
        <v>0</v>
      </c>
      <c r="F126" s="271">
        <v>0</v>
      </c>
      <c r="G126" s="271">
        <v>0</v>
      </c>
      <c r="H126" s="405">
        <f t="shared" si="21"/>
        <v>0</v>
      </c>
      <c r="I126" s="10"/>
      <c r="J126" s="22"/>
      <c r="K126" s="22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302"/>
      <c r="AN126" s="273">
        <f t="shared" si="23"/>
        <v>0</v>
      </c>
      <c r="AO126" s="261">
        <f t="shared" si="12"/>
        <v>0</v>
      </c>
      <c r="AP126" s="274" t="e">
        <f t="shared" si="22"/>
        <v>#DIV/0!</v>
      </c>
      <c r="AQ126" s="22"/>
    </row>
    <row r="127" spans="1:43">
      <c r="A127" s="139"/>
      <c r="B127" s="607"/>
      <c r="C127" s="460"/>
      <c r="D127" s="185" t="s">
        <v>160</v>
      </c>
      <c r="E127" s="245">
        <v>0</v>
      </c>
      <c r="F127" s="246">
        <v>0</v>
      </c>
      <c r="G127" s="246">
        <v>0</v>
      </c>
      <c r="H127" s="406">
        <f t="shared" si="21"/>
        <v>0</v>
      </c>
      <c r="I127" s="53"/>
      <c r="J127" s="59"/>
      <c r="K127" s="59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84"/>
      <c r="AN127" s="248">
        <f t="shared" si="23"/>
        <v>0</v>
      </c>
      <c r="AO127" s="249">
        <f t="shared" si="12"/>
        <v>0</v>
      </c>
      <c r="AP127" s="250" t="e">
        <f t="shared" si="22"/>
        <v>#DIV/0!</v>
      </c>
      <c r="AQ127" s="59"/>
    </row>
    <row r="128" spans="1:43">
      <c r="A128" s="139"/>
      <c r="B128" s="607"/>
      <c r="C128" s="460"/>
      <c r="D128" s="185" t="s">
        <v>161</v>
      </c>
      <c r="E128" s="245">
        <v>0</v>
      </c>
      <c r="F128" s="246">
        <v>0</v>
      </c>
      <c r="G128" s="246">
        <v>0</v>
      </c>
      <c r="H128" s="406">
        <f t="shared" si="21"/>
        <v>0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23"/>
        <v>0</v>
      </c>
      <c r="AO128" s="249">
        <f t="shared" si="12"/>
        <v>0</v>
      </c>
      <c r="AP128" s="250" t="e">
        <f t="shared" si="22"/>
        <v>#DIV/0!</v>
      </c>
      <c r="AQ128" s="59"/>
    </row>
    <row r="129" spans="1:43">
      <c r="A129" s="139"/>
      <c r="B129" s="607"/>
      <c r="C129" s="460"/>
      <c r="D129" s="185" t="s">
        <v>162</v>
      </c>
      <c r="E129" s="245">
        <v>0</v>
      </c>
      <c r="F129" s="246">
        <v>0</v>
      </c>
      <c r="G129" s="246">
        <v>0</v>
      </c>
      <c r="H129" s="406">
        <f t="shared" si="21"/>
        <v>0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23"/>
        <v>0</v>
      </c>
      <c r="AO129" s="249">
        <f t="shared" si="12"/>
        <v>0</v>
      </c>
      <c r="AP129" s="250" t="e">
        <f t="shared" si="22"/>
        <v>#DIV/0!</v>
      </c>
      <c r="AQ129" s="59"/>
    </row>
    <row r="130" spans="1:43">
      <c r="A130" s="139"/>
      <c r="B130" s="607"/>
      <c r="C130" s="460"/>
      <c r="D130" s="185" t="s">
        <v>163</v>
      </c>
      <c r="E130" s="245">
        <v>0</v>
      </c>
      <c r="F130" s="246">
        <v>0</v>
      </c>
      <c r="G130" s="246">
        <v>0</v>
      </c>
      <c r="H130" s="406">
        <f t="shared" si="21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23"/>
        <v>0</v>
      </c>
      <c r="AO130" s="249">
        <f t="shared" si="12"/>
        <v>0</v>
      </c>
      <c r="AP130" s="250" t="e">
        <f t="shared" si="22"/>
        <v>#DIV/0!</v>
      </c>
      <c r="AQ130" s="59"/>
    </row>
    <row r="131" spans="1:43">
      <c r="A131" s="139"/>
      <c r="B131" s="607"/>
      <c r="C131" s="460"/>
      <c r="D131" s="185" t="s">
        <v>164</v>
      </c>
      <c r="E131" s="245">
        <v>0</v>
      </c>
      <c r="F131" s="246">
        <v>0</v>
      </c>
      <c r="G131" s="246">
        <v>0</v>
      </c>
      <c r="H131" s="406">
        <f t="shared" si="21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23"/>
        <v>0</v>
      </c>
      <c r="AO131" s="249">
        <f t="shared" si="12"/>
        <v>0</v>
      </c>
      <c r="AP131" s="250" t="e">
        <f t="shared" si="22"/>
        <v>#DIV/0!</v>
      </c>
      <c r="AQ131" s="59"/>
    </row>
    <row r="132" spans="1:43">
      <c r="A132" s="139"/>
      <c r="B132" s="607"/>
      <c r="C132" s="460"/>
      <c r="D132" s="185" t="s">
        <v>165</v>
      </c>
      <c r="E132" s="245">
        <v>0</v>
      </c>
      <c r="F132" s="246">
        <v>0</v>
      </c>
      <c r="G132" s="246">
        <v>0</v>
      </c>
      <c r="H132" s="406">
        <f t="shared" si="21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23"/>
        <v>0</v>
      </c>
      <c r="AO132" s="249">
        <f t="shared" si="12"/>
        <v>0</v>
      </c>
      <c r="AP132" s="250" t="e">
        <f t="shared" si="22"/>
        <v>#DIV/0!</v>
      </c>
      <c r="AQ132" s="59"/>
    </row>
    <row r="133" spans="1:43">
      <c r="A133" s="139"/>
      <c r="B133" s="607"/>
      <c r="C133" s="460"/>
      <c r="D133" s="185" t="s">
        <v>166</v>
      </c>
      <c r="E133" s="245">
        <v>0</v>
      </c>
      <c r="F133" s="246">
        <v>0</v>
      </c>
      <c r="G133" s="246">
        <v>0</v>
      </c>
      <c r="H133" s="406">
        <f t="shared" si="21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23"/>
        <v>0</v>
      </c>
      <c r="AO133" s="249">
        <f t="shared" si="12"/>
        <v>0</v>
      </c>
      <c r="AP133" s="250" t="e">
        <f t="shared" si="22"/>
        <v>#DIV/0!</v>
      </c>
      <c r="AQ133" s="59"/>
    </row>
    <row r="134" spans="1:43">
      <c r="A134" s="139"/>
      <c r="B134" s="607"/>
      <c r="C134" s="460"/>
      <c r="D134" s="185" t="s">
        <v>167</v>
      </c>
      <c r="E134" s="245">
        <v>0</v>
      </c>
      <c r="F134" s="246">
        <v>0</v>
      </c>
      <c r="G134" s="246">
        <v>0</v>
      </c>
      <c r="H134" s="406">
        <f t="shared" si="21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23"/>
        <v>0</v>
      </c>
      <c r="AO134" s="249">
        <f t="shared" si="12"/>
        <v>0</v>
      </c>
      <c r="AP134" s="250" t="e">
        <f t="shared" si="22"/>
        <v>#DIV/0!</v>
      </c>
      <c r="AQ134" s="59"/>
    </row>
    <row r="135" spans="1:43">
      <c r="A135" s="139"/>
      <c r="B135" s="607"/>
      <c r="C135" s="460"/>
      <c r="D135" s="185" t="s">
        <v>168</v>
      </c>
      <c r="E135" s="245">
        <v>0</v>
      </c>
      <c r="F135" s="246">
        <v>0</v>
      </c>
      <c r="G135" s="246">
        <v>0</v>
      </c>
      <c r="H135" s="406">
        <f t="shared" si="21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23"/>
        <v>0</v>
      </c>
      <c r="AO135" s="249">
        <f t="shared" si="12"/>
        <v>0</v>
      </c>
      <c r="AP135" s="250" t="e">
        <f t="shared" si="22"/>
        <v>#DIV/0!</v>
      </c>
      <c r="AQ135" s="59"/>
    </row>
    <row r="136" spans="1:43">
      <c r="A136" s="139"/>
      <c r="B136" s="607"/>
      <c r="C136" s="460"/>
      <c r="D136" s="185" t="s">
        <v>169</v>
      </c>
      <c r="E136" s="245">
        <v>0</v>
      </c>
      <c r="F136" s="246">
        <v>0</v>
      </c>
      <c r="G136" s="246">
        <v>0</v>
      </c>
      <c r="H136" s="406">
        <f t="shared" si="21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23"/>
        <v>0</v>
      </c>
      <c r="AO136" s="249">
        <f t="shared" si="12"/>
        <v>0</v>
      </c>
      <c r="AP136" s="250" t="e">
        <f t="shared" si="22"/>
        <v>#DIV/0!</v>
      </c>
      <c r="AQ136" s="59"/>
    </row>
    <row r="137" spans="1:43">
      <c r="A137" s="139"/>
      <c r="B137" s="607"/>
      <c r="C137" s="460"/>
      <c r="D137" s="185" t="s">
        <v>172</v>
      </c>
      <c r="E137" s="245">
        <v>0</v>
      </c>
      <c r="F137" s="246">
        <v>0</v>
      </c>
      <c r="G137" s="246">
        <v>0</v>
      </c>
      <c r="H137" s="406">
        <f t="shared" si="21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23"/>
        <v>0</v>
      </c>
      <c r="AO137" s="249">
        <f t="shared" si="12"/>
        <v>0</v>
      </c>
      <c r="AP137" s="250" t="e">
        <f t="shared" si="22"/>
        <v>#DIV/0!</v>
      </c>
      <c r="AQ137" s="59"/>
    </row>
    <row r="138" spans="1:43">
      <c r="A138" s="139"/>
      <c r="B138" s="607"/>
      <c r="C138" s="460"/>
      <c r="D138" s="185" t="s">
        <v>173</v>
      </c>
      <c r="E138" s="245">
        <v>0</v>
      </c>
      <c r="F138" s="246">
        <v>0</v>
      </c>
      <c r="G138" s="246">
        <v>0</v>
      </c>
      <c r="H138" s="406">
        <f t="shared" si="21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23"/>
        <v>0</v>
      </c>
      <c r="AO138" s="249">
        <f t="shared" si="12"/>
        <v>0</v>
      </c>
      <c r="AP138" s="250" t="e">
        <f t="shared" si="22"/>
        <v>#DIV/0!</v>
      </c>
      <c r="AQ138" s="59"/>
    </row>
    <row r="139" spans="1:43">
      <c r="A139" s="139"/>
      <c r="B139" s="607"/>
      <c r="C139" s="460"/>
      <c r="D139" s="185" t="s">
        <v>170</v>
      </c>
      <c r="E139" s="245">
        <v>0</v>
      </c>
      <c r="F139" s="246">
        <v>0</v>
      </c>
      <c r="G139" s="246">
        <v>0</v>
      </c>
      <c r="H139" s="406">
        <f t="shared" si="21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23"/>
        <v>0</v>
      </c>
      <c r="AO139" s="249">
        <f t="shared" si="12"/>
        <v>0</v>
      </c>
      <c r="AP139" s="250" t="e">
        <f t="shared" si="22"/>
        <v>#DIV/0!</v>
      </c>
      <c r="AQ139" s="59"/>
    </row>
    <row r="140" spans="1:43" ht="13.5" thickBot="1">
      <c r="A140" s="140"/>
      <c r="B140" s="608"/>
      <c r="C140" s="461"/>
      <c r="D140" s="187" t="s">
        <v>171</v>
      </c>
      <c r="E140" s="251">
        <v>0</v>
      </c>
      <c r="F140" s="252">
        <v>0</v>
      </c>
      <c r="G140" s="252">
        <v>0</v>
      </c>
      <c r="H140" s="407">
        <f t="shared" si="21"/>
        <v>0</v>
      </c>
      <c r="I140" s="8"/>
      <c r="J140" s="23"/>
      <c r="K140" s="2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303"/>
      <c r="AN140" s="254">
        <f t="shared" si="23"/>
        <v>0</v>
      </c>
      <c r="AO140" s="255">
        <f t="shared" si="12"/>
        <v>0</v>
      </c>
      <c r="AP140" s="256" t="e">
        <f t="shared" si="22"/>
        <v>#DIV/0!</v>
      </c>
      <c r="AQ140" s="23"/>
    </row>
    <row r="141" spans="1:43" ht="15.75" customHeight="1" thickBot="1">
      <c r="A141" s="377"/>
      <c r="B141" s="590" t="s">
        <v>61</v>
      </c>
      <c r="C141" s="467" t="s">
        <v>215</v>
      </c>
      <c r="D141" s="22" t="s">
        <v>216</v>
      </c>
      <c r="E141" s="245">
        <v>0</v>
      </c>
      <c r="F141" s="245">
        <v>0</v>
      </c>
      <c r="G141" s="436">
        <v>0</v>
      </c>
      <c r="H141" s="405">
        <f t="shared" si="21"/>
        <v>0</v>
      </c>
      <c r="I141" s="10"/>
      <c r="J141" s="22"/>
      <c r="K141" s="22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67">
        <f t="shared" si="23"/>
        <v>0</v>
      </c>
      <c r="AO141" s="261">
        <f t="shared" si="12"/>
        <v>0</v>
      </c>
      <c r="AP141" s="274" t="e">
        <f t="shared" si="22"/>
        <v>#DIV/0!</v>
      </c>
      <c r="AQ141" s="22"/>
    </row>
    <row r="142" spans="1:43" ht="13.5" customHeight="1" thickBot="1">
      <c r="A142" s="377"/>
      <c r="B142" s="591"/>
      <c r="C142" s="460"/>
      <c r="D142" s="59" t="s">
        <v>217</v>
      </c>
      <c r="E142" s="245">
        <v>0</v>
      </c>
      <c r="F142" s="245">
        <v>0</v>
      </c>
      <c r="G142" s="437">
        <v>0</v>
      </c>
      <c r="H142" s="406">
        <f t="shared" si="21"/>
        <v>0</v>
      </c>
      <c r="I142" s="53"/>
      <c r="J142" s="59"/>
      <c r="K142" s="59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70">
        <f t="shared" si="23"/>
        <v>0</v>
      </c>
      <c r="AO142" s="249">
        <f t="shared" si="12"/>
        <v>0</v>
      </c>
      <c r="AP142" s="250" t="e">
        <f t="shared" si="22"/>
        <v>#DIV/0!</v>
      </c>
      <c r="AQ142" s="59"/>
    </row>
    <row r="143" spans="1:43" ht="13.5" customHeight="1" thickBot="1">
      <c r="A143" s="377"/>
      <c r="B143" s="591"/>
      <c r="C143" s="460"/>
      <c r="D143" s="59" t="s">
        <v>218</v>
      </c>
      <c r="E143" s="245">
        <v>0</v>
      </c>
      <c r="F143" s="245">
        <v>0</v>
      </c>
      <c r="G143" s="437">
        <v>0</v>
      </c>
      <c r="H143" s="406">
        <f t="shared" si="21"/>
        <v>0</v>
      </c>
      <c r="I143" s="53"/>
      <c r="J143" s="59"/>
      <c r="K143" s="59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70">
        <f t="shared" si="23"/>
        <v>0</v>
      </c>
      <c r="AO143" s="249">
        <f t="shared" si="12"/>
        <v>0</v>
      </c>
      <c r="AP143" s="250" t="e">
        <f t="shared" si="22"/>
        <v>#DIV/0!</v>
      </c>
      <c r="AQ143" s="59"/>
    </row>
    <row r="144" spans="1:43" ht="13.5" customHeight="1" thickBot="1">
      <c r="A144" s="377"/>
      <c r="B144" s="591"/>
      <c r="C144" s="460"/>
      <c r="D144" s="59" t="s">
        <v>219</v>
      </c>
      <c r="E144" s="245">
        <v>0</v>
      </c>
      <c r="F144" s="245">
        <v>0</v>
      </c>
      <c r="G144" s="437">
        <v>0</v>
      </c>
      <c r="H144" s="406">
        <f t="shared" si="21"/>
        <v>0</v>
      </c>
      <c r="I144" s="53"/>
      <c r="J144" s="59"/>
      <c r="K144" s="59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70">
        <f t="shared" si="23"/>
        <v>0</v>
      </c>
      <c r="AO144" s="249">
        <f t="shared" si="12"/>
        <v>0</v>
      </c>
      <c r="AP144" s="250" t="e">
        <f t="shared" si="22"/>
        <v>#DIV/0!</v>
      </c>
      <c r="AQ144" s="59"/>
    </row>
    <row r="145" spans="1:43" ht="13.5" customHeight="1" thickBot="1">
      <c r="A145" s="377"/>
      <c r="B145" s="591"/>
      <c r="C145" s="460"/>
      <c r="D145" s="59" t="s">
        <v>220</v>
      </c>
      <c r="E145" s="245">
        <v>0</v>
      </c>
      <c r="F145" s="245">
        <v>0</v>
      </c>
      <c r="G145" s="437">
        <v>0</v>
      </c>
      <c r="H145" s="406">
        <f t="shared" si="21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23"/>
        <v>0</v>
      </c>
      <c r="AO145" s="249">
        <f t="shared" si="12"/>
        <v>0</v>
      </c>
      <c r="AP145" s="250" t="e">
        <f t="shared" si="22"/>
        <v>#DIV/0!</v>
      </c>
      <c r="AQ145" s="59"/>
    </row>
    <row r="146" spans="1:43" ht="13.5" customHeight="1" thickBot="1">
      <c r="A146" s="377"/>
      <c r="B146" s="591"/>
      <c r="C146" s="460"/>
      <c r="D146" s="59" t="s">
        <v>221</v>
      </c>
      <c r="E146" s="245">
        <v>0</v>
      </c>
      <c r="F146" s="245">
        <v>0</v>
      </c>
      <c r="G146" s="437">
        <v>0</v>
      </c>
      <c r="H146" s="406">
        <f t="shared" si="21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23"/>
        <v>0</v>
      </c>
      <c r="AO146" s="249">
        <f t="shared" si="12"/>
        <v>0</v>
      </c>
      <c r="AP146" s="250" t="e">
        <f t="shared" si="22"/>
        <v>#DIV/0!</v>
      </c>
      <c r="AQ146" s="59"/>
    </row>
    <row r="147" spans="1:43" ht="13.5" customHeight="1" thickBot="1">
      <c r="A147" s="377"/>
      <c r="B147" s="591"/>
      <c r="C147" s="460"/>
      <c r="D147" s="59" t="s">
        <v>222</v>
      </c>
      <c r="E147" s="245">
        <v>0</v>
      </c>
      <c r="F147" s="245">
        <v>0</v>
      </c>
      <c r="G147" s="437">
        <v>0</v>
      </c>
      <c r="H147" s="406">
        <f t="shared" si="21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23"/>
        <v>0</v>
      </c>
      <c r="AO147" s="249">
        <f t="shared" si="12"/>
        <v>0</v>
      </c>
      <c r="AP147" s="250" t="e">
        <f t="shared" si="22"/>
        <v>#DIV/0!</v>
      </c>
      <c r="AQ147" s="59"/>
    </row>
    <row r="148" spans="1:43" ht="13.5" customHeight="1" thickBot="1">
      <c r="A148" s="377"/>
      <c r="B148" s="591"/>
      <c r="C148" s="460"/>
      <c r="D148" s="59" t="s">
        <v>223</v>
      </c>
      <c r="E148" s="245">
        <v>0</v>
      </c>
      <c r="F148" s="245">
        <v>0</v>
      </c>
      <c r="G148" s="437">
        <v>0</v>
      </c>
      <c r="H148" s="406">
        <f t="shared" si="21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23"/>
        <v>0</v>
      </c>
      <c r="AO148" s="249">
        <f t="shared" si="12"/>
        <v>0</v>
      </c>
      <c r="AP148" s="250" t="e">
        <f t="shared" si="22"/>
        <v>#DIV/0!</v>
      </c>
      <c r="AQ148" s="59"/>
    </row>
    <row r="149" spans="1:43" ht="13.5" customHeight="1" thickBot="1">
      <c r="A149" s="377"/>
      <c r="B149" s="591"/>
      <c r="C149" s="460"/>
      <c r="D149" s="59" t="s">
        <v>224</v>
      </c>
      <c r="E149" s="245">
        <v>0</v>
      </c>
      <c r="F149" s="245">
        <v>0</v>
      </c>
      <c r="G149" s="437">
        <v>0</v>
      </c>
      <c r="H149" s="406">
        <f t="shared" si="21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23"/>
        <v>0</v>
      </c>
      <c r="AO149" s="249">
        <f t="shared" si="12"/>
        <v>0</v>
      </c>
      <c r="AP149" s="250" t="e">
        <f t="shared" si="22"/>
        <v>#DIV/0!</v>
      </c>
      <c r="AQ149" s="59"/>
    </row>
    <row r="150" spans="1:43" ht="13.5" customHeight="1" thickBot="1">
      <c r="A150" s="377"/>
      <c r="B150" s="591"/>
      <c r="C150" s="460"/>
      <c r="D150" s="59" t="s">
        <v>225</v>
      </c>
      <c r="E150" s="245">
        <v>0</v>
      </c>
      <c r="F150" s="245">
        <v>0</v>
      </c>
      <c r="G150" s="437">
        <v>0</v>
      </c>
      <c r="H150" s="406">
        <f t="shared" si="21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23"/>
        <v>0</v>
      </c>
      <c r="AO150" s="249">
        <f t="shared" si="12"/>
        <v>0</v>
      </c>
      <c r="AP150" s="250" t="e">
        <f t="shared" si="22"/>
        <v>#DIV/0!</v>
      </c>
      <c r="AQ150" s="59"/>
    </row>
    <row r="151" spans="1:43" ht="13.5" customHeight="1" thickBot="1">
      <c r="A151" s="377"/>
      <c r="B151" s="591"/>
      <c r="C151" s="460"/>
      <c r="D151" s="59" t="s">
        <v>226</v>
      </c>
      <c r="E151" s="245">
        <v>0</v>
      </c>
      <c r="F151" s="245">
        <v>0</v>
      </c>
      <c r="G151" s="437">
        <v>0</v>
      </c>
      <c r="H151" s="406">
        <f t="shared" si="21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23"/>
        <v>0</v>
      </c>
      <c r="AO151" s="249">
        <f t="shared" si="12"/>
        <v>0</v>
      </c>
      <c r="AP151" s="250" t="e">
        <f t="shared" si="22"/>
        <v>#DIV/0!</v>
      </c>
      <c r="AQ151" s="59"/>
    </row>
    <row r="152" spans="1:43" ht="13.5" customHeight="1" thickBot="1">
      <c r="A152" s="377"/>
      <c r="B152" s="591"/>
      <c r="C152" s="460"/>
      <c r="D152" s="59" t="s">
        <v>227</v>
      </c>
      <c r="E152" s="245">
        <v>0</v>
      </c>
      <c r="F152" s="245">
        <v>0</v>
      </c>
      <c r="G152" s="437">
        <v>0</v>
      </c>
      <c r="H152" s="406">
        <f t="shared" si="21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23"/>
        <v>0</v>
      </c>
      <c r="AO152" s="249">
        <f t="shared" si="12"/>
        <v>0</v>
      </c>
      <c r="AP152" s="250" t="e">
        <f t="shared" si="22"/>
        <v>#DIV/0!</v>
      </c>
      <c r="AQ152" s="59"/>
    </row>
    <row r="153" spans="1:43" ht="13.5" customHeight="1" thickBot="1">
      <c r="A153" s="377"/>
      <c r="B153" s="591"/>
      <c r="C153" s="460"/>
      <c r="D153" s="59" t="s">
        <v>228</v>
      </c>
      <c r="E153" s="245">
        <v>0</v>
      </c>
      <c r="F153" s="245">
        <v>0</v>
      </c>
      <c r="G153" s="437">
        <v>0</v>
      </c>
      <c r="H153" s="406">
        <f t="shared" si="21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23"/>
        <v>0</v>
      </c>
      <c r="AO153" s="249">
        <f t="shared" si="12"/>
        <v>0</v>
      </c>
      <c r="AP153" s="250" t="e">
        <f t="shared" si="22"/>
        <v>#DIV/0!</v>
      </c>
      <c r="AQ153" s="59"/>
    </row>
    <row r="154" spans="1:43" ht="13.5" customHeight="1" thickBot="1">
      <c r="A154" s="377"/>
      <c r="B154" s="591"/>
      <c r="C154" s="460"/>
      <c r="D154" s="59" t="s">
        <v>229</v>
      </c>
      <c r="E154" s="245">
        <v>0</v>
      </c>
      <c r="F154" s="245">
        <v>0</v>
      </c>
      <c r="G154" s="437">
        <v>0</v>
      </c>
      <c r="H154" s="406">
        <f t="shared" ref="H154:H164" si="24">E154+F154+G154</f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23"/>
        <v>0</v>
      </c>
      <c r="AO154" s="249">
        <f t="shared" si="12"/>
        <v>0</v>
      </c>
      <c r="AP154" s="250" t="e">
        <f t="shared" ref="AP154:AP164" si="25">AN154/H154</f>
        <v>#DIV/0!</v>
      </c>
      <c r="AQ154" s="59"/>
    </row>
    <row r="155" spans="1:43" ht="13.5" customHeight="1" thickBot="1">
      <c r="A155" s="377"/>
      <c r="B155" s="591"/>
      <c r="C155" s="460"/>
      <c r="D155" s="59" t="s">
        <v>230</v>
      </c>
      <c r="E155" s="245">
        <v>0</v>
      </c>
      <c r="F155" s="245">
        <v>0</v>
      </c>
      <c r="G155" s="437">
        <v>0</v>
      </c>
      <c r="H155" s="406">
        <f t="shared" si="24"/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23"/>
        <v>0</v>
      </c>
      <c r="AO155" s="249">
        <f t="shared" si="12"/>
        <v>0</v>
      </c>
      <c r="AP155" s="250" t="e">
        <f t="shared" si="25"/>
        <v>#DIV/0!</v>
      </c>
      <c r="AQ155" s="59"/>
    </row>
    <row r="156" spans="1:43" ht="13.5" customHeight="1" thickBot="1">
      <c r="A156" s="377"/>
      <c r="B156" s="591"/>
      <c r="C156" s="460"/>
      <c r="D156" s="59" t="s">
        <v>231</v>
      </c>
      <c r="E156" s="245">
        <v>0</v>
      </c>
      <c r="F156" s="245">
        <v>0</v>
      </c>
      <c r="G156" s="437">
        <v>0</v>
      </c>
      <c r="H156" s="406">
        <f t="shared" si="24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23"/>
        <v>0</v>
      </c>
      <c r="AO156" s="249">
        <f t="shared" si="12"/>
        <v>0</v>
      </c>
      <c r="AP156" s="250" t="e">
        <f t="shared" si="25"/>
        <v>#DIV/0!</v>
      </c>
      <c r="AQ156" s="59"/>
    </row>
    <row r="157" spans="1:43" ht="13.5" customHeight="1" thickBot="1">
      <c r="A157" s="377"/>
      <c r="B157" s="591"/>
      <c r="C157" s="460"/>
      <c r="D157" s="59" t="s">
        <v>232</v>
      </c>
      <c r="E157" s="245">
        <v>0</v>
      </c>
      <c r="F157" s="245">
        <v>0</v>
      </c>
      <c r="G157" s="437">
        <v>0</v>
      </c>
      <c r="H157" s="406">
        <f t="shared" si="24"/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23"/>
        <v>0</v>
      </c>
      <c r="AO157" s="249">
        <f t="shared" si="12"/>
        <v>0</v>
      </c>
      <c r="AP157" s="250" t="e">
        <f t="shared" si="25"/>
        <v>#DIV/0!</v>
      </c>
      <c r="AQ157" s="59"/>
    </row>
    <row r="158" spans="1:43" ht="13.5" customHeight="1" thickBot="1">
      <c r="A158" s="377"/>
      <c r="B158" s="591"/>
      <c r="C158" s="461"/>
      <c r="D158" s="23" t="s">
        <v>233</v>
      </c>
      <c r="E158" s="251">
        <v>0</v>
      </c>
      <c r="F158" s="251">
        <v>0</v>
      </c>
      <c r="G158" s="69">
        <v>0</v>
      </c>
      <c r="H158" s="407">
        <f t="shared" si="24"/>
        <v>0</v>
      </c>
      <c r="I158" s="8"/>
      <c r="J158" s="23"/>
      <c r="K158" s="2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65">
        <f t="shared" si="23"/>
        <v>0</v>
      </c>
      <c r="AO158" s="255">
        <f t="shared" si="12"/>
        <v>0</v>
      </c>
      <c r="AP158" s="256" t="e">
        <f t="shared" si="25"/>
        <v>#DIV/0!</v>
      </c>
      <c r="AQ158" s="23"/>
    </row>
    <row r="159" spans="1:43" ht="13.5" thickBot="1">
      <c r="A159" s="377"/>
      <c r="B159" s="591"/>
      <c r="C159" s="467" t="s">
        <v>215</v>
      </c>
      <c r="D159" s="22" t="s">
        <v>243</v>
      </c>
      <c r="E159" s="270">
        <v>0</v>
      </c>
      <c r="F159" s="270">
        <v>0</v>
      </c>
      <c r="G159" s="436">
        <v>4</v>
      </c>
      <c r="H159" s="405">
        <f t="shared" si="24"/>
        <v>4</v>
      </c>
      <c r="I159" s="10"/>
      <c r="J159" s="22">
        <v>4</v>
      </c>
      <c r="K159" s="22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67">
        <f t="shared" si="23"/>
        <v>4</v>
      </c>
      <c r="AO159" s="261">
        <f t="shared" si="12"/>
        <v>0</v>
      </c>
      <c r="AP159" s="274">
        <f t="shared" si="25"/>
        <v>1</v>
      </c>
      <c r="AQ159" s="22" t="s">
        <v>247</v>
      </c>
    </row>
    <row r="160" spans="1:43" ht="13.5" thickBot="1">
      <c r="A160" s="377"/>
      <c r="B160" s="591"/>
      <c r="C160" s="460"/>
      <c r="D160" s="59" t="s">
        <v>244</v>
      </c>
      <c r="E160" s="245">
        <v>0</v>
      </c>
      <c r="F160" s="245">
        <v>0</v>
      </c>
      <c r="G160" s="437">
        <v>1</v>
      </c>
      <c r="H160" s="406">
        <f t="shared" si="24"/>
        <v>1</v>
      </c>
      <c r="I160" s="53">
        <v>1</v>
      </c>
      <c r="J160" s="59"/>
      <c r="K160" s="59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70">
        <f t="shared" si="23"/>
        <v>1</v>
      </c>
      <c r="AO160" s="249">
        <f t="shared" si="12"/>
        <v>0</v>
      </c>
      <c r="AP160" s="250">
        <f t="shared" si="25"/>
        <v>1</v>
      </c>
      <c r="AQ160" s="59"/>
    </row>
    <row r="161" spans="1:43" ht="13.5" thickBot="1">
      <c r="A161" s="377"/>
      <c r="B161" s="591"/>
      <c r="C161" s="460"/>
      <c r="D161" s="59" t="s">
        <v>245</v>
      </c>
      <c r="E161" s="245">
        <v>0</v>
      </c>
      <c r="F161" s="245">
        <v>0</v>
      </c>
      <c r="G161" s="437">
        <v>1</v>
      </c>
      <c r="H161" s="406">
        <f t="shared" si="24"/>
        <v>1</v>
      </c>
      <c r="I161" s="53">
        <v>1</v>
      </c>
      <c r="J161" s="59"/>
      <c r="K161" s="59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70">
        <f t="shared" si="23"/>
        <v>1</v>
      </c>
      <c r="AO161" s="249">
        <f t="shared" si="12"/>
        <v>0</v>
      </c>
      <c r="AP161" s="250">
        <f t="shared" si="25"/>
        <v>1</v>
      </c>
      <c r="AQ161" s="59"/>
    </row>
    <row r="162" spans="1:43" ht="13.5" thickBot="1">
      <c r="A162" s="377"/>
      <c r="B162" s="592"/>
      <c r="C162" s="461"/>
      <c r="D162" s="23" t="s">
        <v>246</v>
      </c>
      <c r="E162" s="251">
        <v>0</v>
      </c>
      <c r="F162" s="251">
        <v>0</v>
      </c>
      <c r="G162" s="69">
        <v>2</v>
      </c>
      <c r="H162" s="407">
        <f t="shared" si="24"/>
        <v>2</v>
      </c>
      <c r="I162" s="8">
        <v>2</v>
      </c>
      <c r="J162" s="23"/>
      <c r="K162" s="2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65">
        <f t="shared" si="23"/>
        <v>2</v>
      </c>
      <c r="AO162" s="255">
        <f t="shared" si="12"/>
        <v>0</v>
      </c>
      <c r="AP162" s="256">
        <f t="shared" si="25"/>
        <v>1</v>
      </c>
      <c r="AQ162" s="23"/>
    </row>
    <row r="163" spans="1:43" ht="15.75" customHeight="1" thickBot="1">
      <c r="A163" s="377"/>
      <c r="B163" s="590" t="s">
        <v>61</v>
      </c>
      <c r="C163" s="462" t="s">
        <v>236</v>
      </c>
      <c r="D163" s="77" t="s">
        <v>237</v>
      </c>
      <c r="E163" s="257">
        <v>0</v>
      </c>
      <c r="F163" s="257">
        <v>0</v>
      </c>
      <c r="G163" s="438">
        <v>0</v>
      </c>
      <c r="H163" s="439">
        <f t="shared" si="24"/>
        <v>0</v>
      </c>
      <c r="I163" s="4"/>
      <c r="J163" s="77"/>
      <c r="K163" s="77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66">
        <f t="shared" si="23"/>
        <v>0</v>
      </c>
      <c r="AO163" s="242">
        <f t="shared" si="12"/>
        <v>0</v>
      </c>
      <c r="AP163" s="262" t="e">
        <f t="shared" si="25"/>
        <v>#DIV/0!</v>
      </c>
      <c r="AQ163" s="77"/>
    </row>
    <row r="164" spans="1:43" ht="13.5" thickBot="1">
      <c r="A164" s="377"/>
      <c r="B164" s="592"/>
      <c r="C164" s="461"/>
      <c r="D164" s="23" t="s">
        <v>238</v>
      </c>
      <c r="E164" s="251">
        <v>0</v>
      </c>
      <c r="F164" s="251">
        <v>0</v>
      </c>
      <c r="G164" s="69">
        <v>0</v>
      </c>
      <c r="H164" s="407">
        <f t="shared" si="24"/>
        <v>0</v>
      </c>
      <c r="I164" s="8"/>
      <c r="J164" s="23"/>
      <c r="K164" s="2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65">
        <f t="shared" si="23"/>
        <v>0</v>
      </c>
      <c r="AO164" s="255">
        <f t="shared" si="12"/>
        <v>0</v>
      </c>
      <c r="AP164" s="256" t="e">
        <f t="shared" si="25"/>
        <v>#DIV/0!</v>
      </c>
      <c r="AQ164" s="23"/>
    </row>
    <row r="165" spans="1:43" ht="24" customHeight="1" thickBot="1">
      <c r="A165" s="574" t="s">
        <v>123</v>
      </c>
      <c r="B165" s="575"/>
      <c r="C165" s="575"/>
      <c r="D165" s="576"/>
      <c r="E165" s="368">
        <f>SUM(E90:E111)</f>
        <v>0</v>
      </c>
      <c r="F165" s="369">
        <f t="shared" ref="F165" si="26">SUM(F90:F110)</f>
        <v>0</v>
      </c>
      <c r="G165" s="369">
        <f>SUM(G90:G164)</f>
        <v>8</v>
      </c>
      <c r="H165" s="369">
        <f>SUM(H90:H164)</f>
        <v>8</v>
      </c>
      <c r="I165" s="369">
        <f t="shared" ref="I165:AO165" si="27">SUM(I90:I164)</f>
        <v>4</v>
      </c>
      <c r="J165" s="369">
        <f t="shared" si="27"/>
        <v>4</v>
      </c>
      <c r="K165" s="369">
        <f t="shared" si="27"/>
        <v>0</v>
      </c>
      <c r="L165" s="369">
        <f t="shared" si="27"/>
        <v>0</v>
      </c>
      <c r="M165" s="369">
        <f t="shared" si="27"/>
        <v>0</v>
      </c>
      <c r="N165" s="369">
        <f t="shared" si="27"/>
        <v>0</v>
      </c>
      <c r="O165" s="369">
        <f t="shared" si="27"/>
        <v>0</v>
      </c>
      <c r="P165" s="369">
        <f t="shared" si="27"/>
        <v>0</v>
      </c>
      <c r="Q165" s="369">
        <f t="shared" si="27"/>
        <v>0</v>
      </c>
      <c r="R165" s="369">
        <f t="shared" si="27"/>
        <v>0</v>
      </c>
      <c r="S165" s="369">
        <f t="shared" si="27"/>
        <v>0</v>
      </c>
      <c r="T165" s="369">
        <f t="shared" si="27"/>
        <v>0</v>
      </c>
      <c r="U165" s="369">
        <f t="shared" si="27"/>
        <v>0</v>
      </c>
      <c r="V165" s="369">
        <f t="shared" si="27"/>
        <v>0</v>
      </c>
      <c r="W165" s="369">
        <f t="shared" si="27"/>
        <v>0</v>
      </c>
      <c r="X165" s="369">
        <f t="shared" si="27"/>
        <v>0</v>
      </c>
      <c r="Y165" s="369">
        <f t="shared" si="27"/>
        <v>0</v>
      </c>
      <c r="Z165" s="369">
        <f t="shared" si="27"/>
        <v>0</v>
      </c>
      <c r="AA165" s="369">
        <f t="shared" si="27"/>
        <v>0</v>
      </c>
      <c r="AB165" s="369">
        <f t="shared" si="27"/>
        <v>0</v>
      </c>
      <c r="AC165" s="369">
        <f t="shared" si="27"/>
        <v>0</v>
      </c>
      <c r="AD165" s="369">
        <f t="shared" si="27"/>
        <v>0</v>
      </c>
      <c r="AE165" s="369">
        <f t="shared" si="27"/>
        <v>0</v>
      </c>
      <c r="AF165" s="369">
        <f t="shared" si="27"/>
        <v>0</v>
      </c>
      <c r="AG165" s="369">
        <f t="shared" si="27"/>
        <v>0</v>
      </c>
      <c r="AH165" s="369">
        <f t="shared" si="27"/>
        <v>0</v>
      </c>
      <c r="AI165" s="369">
        <f t="shared" si="27"/>
        <v>0</v>
      </c>
      <c r="AJ165" s="369">
        <f t="shared" si="27"/>
        <v>0</v>
      </c>
      <c r="AK165" s="369">
        <f t="shared" si="27"/>
        <v>0</v>
      </c>
      <c r="AL165" s="369">
        <f t="shared" si="27"/>
        <v>0</v>
      </c>
      <c r="AM165" s="369">
        <f t="shared" si="27"/>
        <v>0</v>
      </c>
      <c r="AN165" s="369">
        <f t="shared" si="27"/>
        <v>8</v>
      </c>
      <c r="AO165" s="369">
        <f t="shared" si="27"/>
        <v>0</v>
      </c>
      <c r="AP165" s="295">
        <f>AN165/H165</f>
        <v>1</v>
      </c>
      <c r="AQ165" s="313"/>
    </row>
    <row r="166" spans="1:43">
      <c r="A166" s="571">
        <v>21</v>
      </c>
      <c r="B166" s="590" t="s">
        <v>119</v>
      </c>
      <c r="C166" s="467" t="s">
        <v>78</v>
      </c>
      <c r="D166" s="22" t="s">
        <v>75</v>
      </c>
      <c r="E166" s="270">
        <v>0</v>
      </c>
      <c r="F166" s="271">
        <v>0</v>
      </c>
      <c r="G166" s="271">
        <v>0</v>
      </c>
      <c r="H166" s="271">
        <f t="shared" ref="H166:H169" si="28">E166+F166+G166</f>
        <v>0</v>
      </c>
      <c r="I166" s="10"/>
      <c r="J166" s="22"/>
      <c r="K166" s="22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302"/>
      <c r="AN166" s="273">
        <f t="shared" si="11"/>
        <v>0</v>
      </c>
      <c r="AO166" s="261">
        <f t="shared" si="12"/>
        <v>0</v>
      </c>
      <c r="AP166" s="274" t="e">
        <f t="shared" ref="AP166:AP169" si="29">AN166/H166</f>
        <v>#DIV/0!</v>
      </c>
      <c r="AQ166" s="22"/>
    </row>
    <row r="167" spans="1:43" ht="13.5" thickBot="1">
      <c r="A167" s="573"/>
      <c r="B167" s="592"/>
      <c r="C167" s="461" t="s">
        <v>79</v>
      </c>
      <c r="D167" s="23" t="s">
        <v>75</v>
      </c>
      <c r="E167" s="251">
        <v>0</v>
      </c>
      <c r="F167" s="252">
        <v>0</v>
      </c>
      <c r="G167" s="252">
        <v>0</v>
      </c>
      <c r="H167" s="252">
        <f t="shared" si="28"/>
        <v>0</v>
      </c>
      <c r="I167" s="8"/>
      <c r="J167" s="23"/>
      <c r="K167" s="2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303"/>
      <c r="AN167" s="254">
        <f t="shared" si="11"/>
        <v>0</v>
      </c>
      <c r="AO167" s="255">
        <f t="shared" ref="AO167:AO168" si="30">AN167-H167</f>
        <v>0</v>
      </c>
      <c r="AP167" s="256" t="e">
        <f t="shared" si="29"/>
        <v>#DIV/0!</v>
      </c>
      <c r="AQ167" s="23"/>
    </row>
    <row r="168" spans="1:43" ht="15.75" thickBot="1">
      <c r="A168" s="377"/>
      <c r="B168" s="384" t="s">
        <v>199</v>
      </c>
      <c r="C168" s="469" t="s">
        <v>200</v>
      </c>
      <c r="D168" s="82" t="s">
        <v>201</v>
      </c>
      <c r="E168" s="251">
        <v>0</v>
      </c>
      <c r="F168" s="251">
        <v>0</v>
      </c>
      <c r="G168" s="276">
        <v>0</v>
      </c>
      <c r="H168" s="276">
        <f t="shared" si="28"/>
        <v>0</v>
      </c>
      <c r="I168" s="71"/>
      <c r="J168" s="378"/>
      <c r="K168" s="378"/>
      <c r="L168" s="379"/>
      <c r="M168" s="379"/>
      <c r="N168" s="379"/>
      <c r="O168" s="379"/>
      <c r="P168" s="379"/>
      <c r="Q168" s="379"/>
      <c r="R168" s="379"/>
      <c r="S168" s="379"/>
      <c r="T168" s="379"/>
      <c r="U168" s="379"/>
      <c r="V168" s="379"/>
      <c r="W168" s="379"/>
      <c r="X168" s="379"/>
      <c r="Y168" s="379"/>
      <c r="Z168" s="379"/>
      <c r="AA168" s="379"/>
      <c r="AB168" s="379"/>
      <c r="AC168" s="379"/>
      <c r="AD168" s="379"/>
      <c r="AE168" s="379"/>
      <c r="AF168" s="379"/>
      <c r="AG168" s="379"/>
      <c r="AH168" s="379"/>
      <c r="AI168" s="379"/>
      <c r="AJ168" s="379"/>
      <c r="AK168" s="379"/>
      <c r="AL168" s="379"/>
      <c r="AM168" s="380"/>
      <c r="AN168" s="278">
        <f t="shared" si="11"/>
        <v>0</v>
      </c>
      <c r="AO168" s="381">
        <f t="shared" si="30"/>
        <v>0</v>
      </c>
      <c r="AP168" s="309" t="e">
        <f t="shared" si="29"/>
        <v>#DIV/0!</v>
      </c>
      <c r="AQ168" s="82"/>
    </row>
    <row r="169" spans="1:43" ht="15.75" thickBot="1">
      <c r="A169" s="377"/>
      <c r="B169" s="473"/>
      <c r="C169" s="474" t="s">
        <v>249</v>
      </c>
      <c r="D169" s="475" t="s">
        <v>250</v>
      </c>
      <c r="E169" s="275"/>
      <c r="F169" s="275"/>
      <c r="G169" s="276">
        <v>50</v>
      </c>
      <c r="H169" s="276">
        <f t="shared" si="28"/>
        <v>50</v>
      </c>
      <c r="I169" s="71"/>
      <c r="J169" s="378"/>
      <c r="K169" s="378"/>
      <c r="L169" s="379"/>
      <c r="M169" s="379"/>
      <c r="N169" s="379"/>
      <c r="O169" s="379"/>
      <c r="P169" s="379"/>
      <c r="Q169" s="379"/>
      <c r="R169" s="379"/>
      <c r="S169" s="379"/>
      <c r="T169" s="379"/>
      <c r="U169" s="379"/>
      <c r="V169" s="379"/>
      <c r="W169" s="379">
        <v>50</v>
      </c>
      <c r="X169" s="379"/>
      <c r="Y169" s="379"/>
      <c r="Z169" s="379"/>
      <c r="AA169" s="379"/>
      <c r="AB169" s="379"/>
      <c r="AC169" s="379"/>
      <c r="AD169" s="379"/>
      <c r="AE169" s="379"/>
      <c r="AF169" s="379"/>
      <c r="AG169" s="379"/>
      <c r="AH169" s="379"/>
      <c r="AI169" s="379"/>
      <c r="AJ169" s="379"/>
      <c r="AK169" s="379"/>
      <c r="AL169" s="379"/>
      <c r="AM169" s="380"/>
      <c r="AN169" s="278">
        <f t="shared" ref="AN169" si="31">SUM(I169:AM169)</f>
        <v>50</v>
      </c>
      <c r="AO169" s="381">
        <f t="shared" ref="AO169" si="32">AN169-H169</f>
        <v>0</v>
      </c>
      <c r="AP169" s="326">
        <f t="shared" si="29"/>
        <v>1</v>
      </c>
      <c r="AQ169" s="154"/>
    </row>
    <row r="170" spans="1:43" ht="21.75" customHeight="1" thickBot="1">
      <c r="A170" s="568" t="s">
        <v>203</v>
      </c>
      <c r="B170" s="569"/>
      <c r="C170" s="569"/>
      <c r="D170" s="570"/>
      <c r="E170" s="310">
        <f>SUM(E166:E168)</f>
        <v>0</v>
      </c>
      <c r="F170" s="311">
        <f t="shared" ref="F170:AO170" si="33">SUM(F166:F168)</f>
        <v>0</v>
      </c>
      <c r="G170" s="311">
        <f>SUM(G166:G169)</f>
        <v>50</v>
      </c>
      <c r="H170" s="311">
        <f>SUM(H166:H169)</f>
        <v>50</v>
      </c>
      <c r="I170" s="212">
        <f t="shared" si="33"/>
        <v>0</v>
      </c>
      <c r="J170" s="212">
        <f t="shared" si="33"/>
        <v>0</v>
      </c>
      <c r="K170" s="212">
        <f t="shared" si="33"/>
        <v>0</v>
      </c>
      <c r="L170" s="212">
        <f t="shared" si="33"/>
        <v>0</v>
      </c>
      <c r="M170" s="212">
        <f t="shared" si="33"/>
        <v>0</v>
      </c>
      <c r="N170" s="212">
        <f t="shared" si="33"/>
        <v>0</v>
      </c>
      <c r="O170" s="212">
        <f t="shared" si="33"/>
        <v>0</v>
      </c>
      <c r="P170" s="212">
        <f t="shared" si="33"/>
        <v>0</v>
      </c>
      <c r="Q170" s="212">
        <f t="shared" si="33"/>
        <v>0</v>
      </c>
      <c r="R170" s="212">
        <f t="shared" si="33"/>
        <v>0</v>
      </c>
      <c r="S170" s="212">
        <f t="shared" si="33"/>
        <v>0</v>
      </c>
      <c r="T170" s="212">
        <f t="shared" si="33"/>
        <v>0</v>
      </c>
      <c r="U170" s="212">
        <f t="shared" si="33"/>
        <v>0</v>
      </c>
      <c r="V170" s="212">
        <f t="shared" si="33"/>
        <v>0</v>
      </c>
      <c r="W170" s="212">
        <f t="shared" si="33"/>
        <v>0</v>
      </c>
      <c r="X170" s="212">
        <f t="shared" si="33"/>
        <v>0</v>
      </c>
      <c r="Y170" s="212">
        <f t="shared" si="33"/>
        <v>0</v>
      </c>
      <c r="Z170" s="212">
        <f t="shared" si="33"/>
        <v>0</v>
      </c>
      <c r="AA170" s="212">
        <f t="shared" si="33"/>
        <v>0</v>
      </c>
      <c r="AB170" s="212">
        <f t="shared" si="33"/>
        <v>0</v>
      </c>
      <c r="AC170" s="212">
        <f t="shared" si="33"/>
        <v>0</v>
      </c>
      <c r="AD170" s="212">
        <f t="shared" si="33"/>
        <v>0</v>
      </c>
      <c r="AE170" s="212">
        <f t="shared" si="33"/>
        <v>0</v>
      </c>
      <c r="AF170" s="212">
        <f t="shared" si="33"/>
        <v>0</v>
      </c>
      <c r="AG170" s="212">
        <f t="shared" si="33"/>
        <v>0</v>
      </c>
      <c r="AH170" s="212">
        <f t="shared" si="33"/>
        <v>0</v>
      </c>
      <c r="AI170" s="212">
        <f t="shared" si="33"/>
        <v>0</v>
      </c>
      <c r="AJ170" s="212">
        <f t="shared" si="33"/>
        <v>0</v>
      </c>
      <c r="AK170" s="212">
        <f t="shared" si="33"/>
        <v>0</v>
      </c>
      <c r="AL170" s="212">
        <f t="shared" si="33"/>
        <v>0</v>
      </c>
      <c r="AM170" s="319">
        <f t="shared" si="33"/>
        <v>0</v>
      </c>
      <c r="AN170" s="281">
        <f>SUM(AN166:AN169)</f>
        <v>50</v>
      </c>
      <c r="AO170" s="280">
        <f t="shared" si="33"/>
        <v>0</v>
      </c>
      <c r="AP170" s="382">
        <f>AN170/H170</f>
        <v>1</v>
      </c>
      <c r="AQ170" s="383"/>
    </row>
    <row r="171" spans="1:43">
      <c r="A171" s="566">
        <v>22</v>
      </c>
      <c r="B171" s="591" t="s">
        <v>72</v>
      </c>
      <c r="C171" s="577" t="s">
        <v>54</v>
      </c>
      <c r="D171" s="4" t="s">
        <v>56</v>
      </c>
      <c r="E171" s="257"/>
      <c r="F171" s="258"/>
      <c r="G171" s="258"/>
      <c r="H171" s="258">
        <f t="shared" ref="H171:H179" si="34">E171+F171+G171</f>
        <v>0</v>
      </c>
      <c r="I171" s="4"/>
      <c r="J171" s="77"/>
      <c r="K171" s="77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314"/>
      <c r="AN171" s="320">
        <f t="shared" si="11"/>
        <v>0</v>
      </c>
      <c r="AO171" s="242">
        <f t="shared" ref="AO171:AO179" si="35">AN171-H171</f>
        <v>0</v>
      </c>
      <c r="AP171" s="274" t="e">
        <f t="shared" ref="AP171:AP179" si="36">AN171/H171</f>
        <v>#DIV/0!</v>
      </c>
      <c r="AQ171" s="22"/>
    </row>
    <row r="172" spans="1:43">
      <c r="A172" s="577"/>
      <c r="B172" s="591"/>
      <c r="C172" s="578"/>
      <c r="D172" s="53" t="s">
        <v>21</v>
      </c>
      <c r="E172" s="245"/>
      <c r="F172" s="246"/>
      <c r="G172" s="246"/>
      <c r="H172" s="246">
        <f t="shared" si="34"/>
        <v>0</v>
      </c>
      <c r="I172" s="53"/>
      <c r="J172" s="59"/>
      <c r="K172" s="59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84"/>
      <c r="AN172" s="318">
        <f t="shared" si="11"/>
        <v>0</v>
      </c>
      <c r="AO172" s="249">
        <f t="shared" si="35"/>
        <v>0</v>
      </c>
      <c r="AP172" s="250" t="e">
        <f t="shared" si="36"/>
        <v>#DIV/0!</v>
      </c>
      <c r="AQ172" s="59"/>
    </row>
    <row r="173" spans="1:43">
      <c r="A173" s="589">
        <v>23</v>
      </c>
      <c r="B173" s="591"/>
      <c r="C173" s="578" t="s">
        <v>55</v>
      </c>
      <c r="D173" s="53" t="s">
        <v>57</v>
      </c>
      <c r="E173" s="245"/>
      <c r="F173" s="246"/>
      <c r="G173" s="246"/>
      <c r="H173" s="246">
        <f t="shared" si="34"/>
        <v>0</v>
      </c>
      <c r="I173" s="53"/>
      <c r="J173" s="59"/>
      <c r="K173" s="59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84"/>
      <c r="AN173" s="318">
        <f t="shared" si="11"/>
        <v>0</v>
      </c>
      <c r="AO173" s="249">
        <f t="shared" si="35"/>
        <v>0</v>
      </c>
      <c r="AP173" s="250" t="e">
        <f t="shared" si="36"/>
        <v>#DIV/0!</v>
      </c>
      <c r="AQ173" s="59"/>
    </row>
    <row r="174" spans="1:43">
      <c r="A174" s="566"/>
      <c r="B174" s="591"/>
      <c r="C174" s="578"/>
      <c r="D174" s="53" t="s">
        <v>58</v>
      </c>
      <c r="E174" s="245"/>
      <c r="F174" s="246"/>
      <c r="G174" s="246"/>
      <c r="H174" s="246">
        <f t="shared" si="34"/>
        <v>0</v>
      </c>
      <c r="I174" s="53"/>
      <c r="J174" s="59"/>
      <c r="K174" s="59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84"/>
      <c r="AN174" s="318">
        <f t="shared" si="11"/>
        <v>0</v>
      </c>
      <c r="AO174" s="249">
        <f t="shared" si="35"/>
        <v>0</v>
      </c>
      <c r="AP174" s="250" t="e">
        <f t="shared" si="36"/>
        <v>#DIV/0!</v>
      </c>
      <c r="AQ174" s="59"/>
    </row>
    <row r="175" spans="1:43">
      <c r="A175" s="566"/>
      <c r="B175" s="591"/>
      <c r="C175" s="578"/>
      <c r="D175" s="53" t="s">
        <v>59</v>
      </c>
      <c r="E175" s="245"/>
      <c r="F175" s="246"/>
      <c r="G175" s="246"/>
      <c r="H175" s="246">
        <f t="shared" si="34"/>
        <v>0</v>
      </c>
      <c r="I175" s="53"/>
      <c r="J175" s="59"/>
      <c r="K175" s="59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84"/>
      <c r="AN175" s="318">
        <f t="shared" si="11"/>
        <v>0</v>
      </c>
      <c r="AO175" s="249">
        <f t="shared" si="35"/>
        <v>0</v>
      </c>
      <c r="AP175" s="250" t="e">
        <f t="shared" si="36"/>
        <v>#DIV/0!</v>
      </c>
      <c r="AQ175" s="59"/>
    </row>
    <row r="176" spans="1:43" ht="13.5" thickBot="1">
      <c r="A176" s="565"/>
      <c r="B176" s="591"/>
      <c r="C176" s="573"/>
      <c r="D176" s="8" t="s">
        <v>60</v>
      </c>
      <c r="E176" s="251"/>
      <c r="F176" s="252"/>
      <c r="G176" s="252"/>
      <c r="H176" s="252">
        <f t="shared" si="34"/>
        <v>0</v>
      </c>
      <c r="I176" s="8"/>
      <c r="J176" s="23"/>
      <c r="K176" s="2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303"/>
      <c r="AN176" s="254">
        <f t="shared" si="11"/>
        <v>0</v>
      </c>
      <c r="AO176" s="255">
        <f t="shared" si="35"/>
        <v>0</v>
      </c>
      <c r="AP176" s="256" t="e">
        <f t="shared" si="36"/>
        <v>#DIV/0!</v>
      </c>
      <c r="AQ176" s="23"/>
    </row>
    <row r="177" spans="1:43">
      <c r="A177" s="567">
        <v>24</v>
      </c>
      <c r="B177" s="591"/>
      <c r="C177" s="577" t="s">
        <v>66</v>
      </c>
      <c r="D177" s="4" t="s">
        <v>56</v>
      </c>
      <c r="E177" s="245"/>
      <c r="F177" s="246"/>
      <c r="G177" s="246"/>
      <c r="H177" s="246">
        <f t="shared" si="34"/>
        <v>0</v>
      </c>
      <c r="I177" s="53"/>
      <c r="J177" s="59"/>
      <c r="K177" s="59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84"/>
      <c r="AN177" s="320">
        <f t="shared" si="11"/>
        <v>0</v>
      </c>
      <c r="AO177" s="261">
        <f t="shared" si="35"/>
        <v>0</v>
      </c>
      <c r="AP177" s="274" t="e">
        <f t="shared" si="36"/>
        <v>#DIV/0!</v>
      </c>
      <c r="AQ177" s="22"/>
    </row>
    <row r="178" spans="1:43" ht="13.5" thickBot="1">
      <c r="A178" s="565"/>
      <c r="B178" s="591"/>
      <c r="C178" s="573"/>
      <c r="D178" s="8" t="s">
        <v>21</v>
      </c>
      <c r="E178" s="251"/>
      <c r="F178" s="252"/>
      <c r="G178" s="252"/>
      <c r="H178" s="252">
        <f t="shared" si="34"/>
        <v>0</v>
      </c>
      <c r="I178" s="8"/>
      <c r="J178" s="23"/>
      <c r="K178" s="2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303"/>
      <c r="AN178" s="254">
        <f t="shared" si="11"/>
        <v>0</v>
      </c>
      <c r="AO178" s="255">
        <f t="shared" si="35"/>
        <v>0</v>
      </c>
      <c r="AP178" s="256" t="e">
        <f t="shared" si="36"/>
        <v>#DIV/0!</v>
      </c>
      <c r="AQ178" s="23"/>
    </row>
    <row r="179" spans="1:43" ht="13.5" thickBot="1">
      <c r="A179" s="469">
        <v>25</v>
      </c>
      <c r="B179" s="592"/>
      <c r="C179" s="469" t="s">
        <v>67</v>
      </c>
      <c r="D179" s="81" t="s">
        <v>57</v>
      </c>
      <c r="E179" s="321"/>
      <c r="F179" s="322"/>
      <c r="G179" s="322"/>
      <c r="H179" s="322">
        <f t="shared" si="34"/>
        <v>0</v>
      </c>
      <c r="I179" s="81"/>
      <c r="J179" s="82"/>
      <c r="K179" s="82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323"/>
      <c r="AN179" s="324">
        <f t="shared" si="11"/>
        <v>0</v>
      </c>
      <c r="AO179" s="325">
        <f t="shared" si="35"/>
        <v>0</v>
      </c>
      <c r="AP179" s="326" t="e">
        <f t="shared" si="36"/>
        <v>#DIV/0!</v>
      </c>
      <c r="AQ179" s="154"/>
    </row>
    <row r="180" spans="1:43" s="96" customFormat="1" ht="18.75" customHeight="1" thickBot="1">
      <c r="A180" s="574" t="s">
        <v>125</v>
      </c>
      <c r="B180" s="575"/>
      <c r="C180" s="575"/>
      <c r="D180" s="576"/>
      <c r="E180" s="327">
        <f>SUM(E171:E179)</f>
        <v>0</v>
      </c>
      <c r="F180" s="328">
        <f t="shared" ref="F180:AO180" si="37">SUM(F171:F179)</f>
        <v>0</v>
      </c>
      <c r="G180" s="328">
        <f t="shared" si="37"/>
        <v>0</v>
      </c>
      <c r="H180" s="328">
        <f t="shared" si="37"/>
        <v>0</v>
      </c>
      <c r="I180" s="103">
        <f t="shared" si="37"/>
        <v>0</v>
      </c>
      <c r="J180" s="103">
        <f t="shared" si="37"/>
        <v>0</v>
      </c>
      <c r="K180" s="103">
        <f t="shared" si="37"/>
        <v>0</v>
      </c>
      <c r="L180" s="103">
        <f t="shared" si="37"/>
        <v>0</v>
      </c>
      <c r="M180" s="103">
        <f t="shared" si="37"/>
        <v>0</v>
      </c>
      <c r="N180" s="103">
        <f t="shared" si="37"/>
        <v>0</v>
      </c>
      <c r="O180" s="103">
        <f t="shared" si="37"/>
        <v>0</v>
      </c>
      <c r="P180" s="103">
        <f t="shared" si="37"/>
        <v>0</v>
      </c>
      <c r="Q180" s="103">
        <f t="shared" si="37"/>
        <v>0</v>
      </c>
      <c r="R180" s="103">
        <f t="shared" si="37"/>
        <v>0</v>
      </c>
      <c r="S180" s="103">
        <f t="shared" si="37"/>
        <v>0</v>
      </c>
      <c r="T180" s="103">
        <f t="shared" si="37"/>
        <v>0</v>
      </c>
      <c r="U180" s="103">
        <f t="shared" si="37"/>
        <v>0</v>
      </c>
      <c r="V180" s="103">
        <f t="shared" si="37"/>
        <v>0</v>
      </c>
      <c r="W180" s="103">
        <f t="shared" si="37"/>
        <v>0</v>
      </c>
      <c r="X180" s="103">
        <f t="shared" si="37"/>
        <v>0</v>
      </c>
      <c r="Y180" s="103">
        <f t="shared" si="37"/>
        <v>0</v>
      </c>
      <c r="Z180" s="103">
        <f t="shared" si="37"/>
        <v>0</v>
      </c>
      <c r="AA180" s="103">
        <f t="shared" si="37"/>
        <v>0</v>
      </c>
      <c r="AB180" s="103">
        <f t="shared" si="37"/>
        <v>0</v>
      </c>
      <c r="AC180" s="103">
        <f t="shared" si="37"/>
        <v>0</v>
      </c>
      <c r="AD180" s="103">
        <f t="shared" si="37"/>
        <v>0</v>
      </c>
      <c r="AE180" s="103">
        <f t="shared" si="37"/>
        <v>0</v>
      </c>
      <c r="AF180" s="103">
        <f t="shared" si="37"/>
        <v>0</v>
      </c>
      <c r="AG180" s="103">
        <f t="shared" si="37"/>
        <v>0</v>
      </c>
      <c r="AH180" s="103">
        <f t="shared" si="37"/>
        <v>0</v>
      </c>
      <c r="AI180" s="103">
        <f t="shared" si="37"/>
        <v>0</v>
      </c>
      <c r="AJ180" s="103">
        <f t="shared" si="37"/>
        <v>0</v>
      </c>
      <c r="AK180" s="103">
        <f t="shared" si="37"/>
        <v>0</v>
      </c>
      <c r="AL180" s="103">
        <f t="shared" si="37"/>
        <v>0</v>
      </c>
      <c r="AM180" s="329">
        <f t="shared" si="37"/>
        <v>0</v>
      </c>
      <c r="AN180" s="330">
        <f t="shared" si="37"/>
        <v>0</v>
      </c>
      <c r="AO180" s="280">
        <f t="shared" si="37"/>
        <v>0</v>
      </c>
      <c r="AP180" s="331" t="e">
        <f>AN180/H180</f>
        <v>#DIV/0!</v>
      </c>
      <c r="AQ180" s="332"/>
    </row>
    <row r="181" spans="1:43" ht="15">
      <c r="A181" s="467">
        <v>11</v>
      </c>
      <c r="B181" s="463"/>
      <c r="C181" s="584" t="s">
        <v>36</v>
      </c>
      <c r="D181" s="10" t="s">
        <v>83</v>
      </c>
      <c r="E181" s="333"/>
      <c r="F181" s="334"/>
      <c r="G181" s="334"/>
      <c r="H181" s="334">
        <f t="shared" ref="H181:H192" si="38">E181+F181+G181</f>
        <v>0</v>
      </c>
      <c r="I181" s="105"/>
      <c r="J181" s="106"/>
      <c r="K181" s="106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335"/>
      <c r="AN181" s="336">
        <f t="shared" si="11"/>
        <v>0</v>
      </c>
      <c r="AO181" s="337">
        <f t="shared" ref="AO181:AO192" si="39">AN181-H181</f>
        <v>0</v>
      </c>
      <c r="AP181" s="274"/>
      <c r="AQ181" s="22"/>
    </row>
    <row r="182" spans="1:43" ht="15">
      <c r="A182" s="460">
        <v>12</v>
      </c>
      <c r="B182" s="464"/>
      <c r="C182" s="583"/>
      <c r="D182" s="53" t="s">
        <v>84</v>
      </c>
      <c r="E182" s="338"/>
      <c r="F182" s="339"/>
      <c r="G182" s="339"/>
      <c r="H182" s="339">
        <f t="shared" si="38"/>
        <v>0</v>
      </c>
      <c r="I182" s="52"/>
      <c r="J182" s="340"/>
      <c r="K182" s="340"/>
      <c r="L182" s="341"/>
      <c r="M182" s="341"/>
      <c r="N182" s="341"/>
      <c r="O182" s="341"/>
      <c r="P182" s="341"/>
      <c r="Q182" s="341"/>
      <c r="R182" s="341"/>
      <c r="S182" s="341"/>
      <c r="T182" s="341"/>
      <c r="U182" s="341"/>
      <c r="V182" s="341"/>
      <c r="W182" s="341"/>
      <c r="X182" s="341"/>
      <c r="Y182" s="341"/>
      <c r="Z182" s="341"/>
      <c r="AA182" s="341"/>
      <c r="AB182" s="341"/>
      <c r="AC182" s="341"/>
      <c r="AD182" s="341"/>
      <c r="AE182" s="341"/>
      <c r="AF182" s="341"/>
      <c r="AG182" s="341"/>
      <c r="AH182" s="341"/>
      <c r="AI182" s="341"/>
      <c r="AJ182" s="341"/>
      <c r="AK182" s="341"/>
      <c r="AL182" s="341"/>
      <c r="AM182" s="342"/>
      <c r="AN182" s="343">
        <f t="shared" si="11"/>
        <v>0</v>
      </c>
      <c r="AO182" s="344">
        <f t="shared" si="39"/>
        <v>0</v>
      </c>
      <c r="AP182" s="250"/>
      <c r="AQ182" s="59"/>
    </row>
    <row r="183" spans="1:43" ht="15">
      <c r="A183" s="460">
        <v>13</v>
      </c>
      <c r="B183" s="464"/>
      <c r="C183" s="583"/>
      <c r="D183" s="53" t="s">
        <v>85</v>
      </c>
      <c r="E183" s="338"/>
      <c r="F183" s="339"/>
      <c r="G183" s="339"/>
      <c r="H183" s="339">
        <f t="shared" si="38"/>
        <v>0</v>
      </c>
      <c r="I183" s="52"/>
      <c r="J183" s="340"/>
      <c r="K183" s="340"/>
      <c r="L183" s="341"/>
      <c r="M183" s="341"/>
      <c r="N183" s="341"/>
      <c r="O183" s="341"/>
      <c r="P183" s="341"/>
      <c r="Q183" s="341"/>
      <c r="R183" s="341"/>
      <c r="S183" s="341"/>
      <c r="T183" s="341"/>
      <c r="U183" s="341"/>
      <c r="V183" s="341"/>
      <c r="W183" s="341"/>
      <c r="X183" s="341"/>
      <c r="Y183" s="341"/>
      <c r="Z183" s="341"/>
      <c r="AA183" s="341"/>
      <c r="AB183" s="341"/>
      <c r="AC183" s="341"/>
      <c r="AD183" s="341"/>
      <c r="AE183" s="341"/>
      <c r="AF183" s="341"/>
      <c r="AG183" s="341"/>
      <c r="AH183" s="341"/>
      <c r="AI183" s="341"/>
      <c r="AJ183" s="341"/>
      <c r="AK183" s="341"/>
      <c r="AL183" s="341"/>
      <c r="AM183" s="342"/>
      <c r="AN183" s="343">
        <f t="shared" si="11"/>
        <v>0</v>
      </c>
      <c r="AO183" s="344">
        <f t="shared" si="39"/>
        <v>0</v>
      </c>
      <c r="AP183" s="250"/>
      <c r="AQ183" s="59"/>
    </row>
    <row r="184" spans="1:43" ht="15">
      <c r="A184" s="460">
        <v>14</v>
      </c>
      <c r="B184" s="464"/>
      <c r="C184" s="583"/>
      <c r="D184" s="53" t="s">
        <v>86</v>
      </c>
      <c r="E184" s="338"/>
      <c r="F184" s="339"/>
      <c r="G184" s="339"/>
      <c r="H184" s="339">
        <f t="shared" si="38"/>
        <v>0</v>
      </c>
      <c r="I184" s="52"/>
      <c r="J184" s="340"/>
      <c r="K184" s="340"/>
      <c r="L184" s="341"/>
      <c r="M184" s="341"/>
      <c r="N184" s="341"/>
      <c r="O184" s="341"/>
      <c r="P184" s="341"/>
      <c r="Q184" s="341"/>
      <c r="R184" s="341"/>
      <c r="S184" s="341"/>
      <c r="T184" s="341"/>
      <c r="U184" s="341"/>
      <c r="V184" s="341"/>
      <c r="W184" s="341"/>
      <c r="X184" s="341"/>
      <c r="Y184" s="341"/>
      <c r="Z184" s="341"/>
      <c r="AA184" s="341"/>
      <c r="AB184" s="341"/>
      <c r="AC184" s="341"/>
      <c r="AD184" s="341"/>
      <c r="AE184" s="341"/>
      <c r="AF184" s="341"/>
      <c r="AG184" s="341"/>
      <c r="AH184" s="341"/>
      <c r="AI184" s="341"/>
      <c r="AJ184" s="341"/>
      <c r="AK184" s="341"/>
      <c r="AL184" s="341"/>
      <c r="AM184" s="342"/>
      <c r="AN184" s="343">
        <f t="shared" si="11"/>
        <v>0</v>
      </c>
      <c r="AO184" s="344">
        <f t="shared" si="39"/>
        <v>0</v>
      </c>
      <c r="AP184" s="250"/>
      <c r="AQ184" s="59"/>
    </row>
    <row r="185" spans="1:43" ht="15">
      <c r="A185" s="459">
        <v>15</v>
      </c>
      <c r="B185" s="464"/>
      <c r="C185" s="583"/>
      <c r="D185" s="61" t="s">
        <v>87</v>
      </c>
      <c r="E185" s="345"/>
      <c r="F185" s="346"/>
      <c r="G185" s="346"/>
      <c r="H185" s="346">
        <f t="shared" si="38"/>
        <v>0</v>
      </c>
      <c r="I185" s="347"/>
      <c r="J185" s="348"/>
      <c r="K185" s="348"/>
      <c r="L185" s="349"/>
      <c r="M185" s="349"/>
      <c r="N185" s="349"/>
      <c r="O185" s="349"/>
      <c r="P185" s="349"/>
      <c r="Q185" s="349"/>
      <c r="R185" s="349"/>
      <c r="S185" s="349"/>
      <c r="T185" s="349"/>
      <c r="U185" s="349"/>
      <c r="V185" s="349"/>
      <c r="W185" s="349"/>
      <c r="X185" s="349"/>
      <c r="Y185" s="349"/>
      <c r="Z185" s="349"/>
      <c r="AA185" s="349"/>
      <c r="AB185" s="349"/>
      <c r="AC185" s="349"/>
      <c r="AD185" s="349"/>
      <c r="AE185" s="349"/>
      <c r="AF185" s="349"/>
      <c r="AG185" s="349"/>
      <c r="AH185" s="349"/>
      <c r="AI185" s="349"/>
      <c r="AJ185" s="349"/>
      <c r="AK185" s="349"/>
      <c r="AL185" s="349"/>
      <c r="AM185" s="350"/>
      <c r="AN185" s="343">
        <f t="shared" si="11"/>
        <v>0</v>
      </c>
      <c r="AO185" s="344">
        <f t="shared" si="39"/>
        <v>0</v>
      </c>
      <c r="AP185" s="250"/>
      <c r="AQ185" s="59"/>
    </row>
    <row r="186" spans="1:43" ht="15">
      <c r="A186" s="460">
        <v>16</v>
      </c>
      <c r="B186" s="464"/>
      <c r="C186" s="583"/>
      <c r="D186" s="53" t="s">
        <v>88</v>
      </c>
      <c r="E186" s="338"/>
      <c r="F186" s="339"/>
      <c r="G186" s="339"/>
      <c r="H186" s="339">
        <f t="shared" si="38"/>
        <v>0</v>
      </c>
      <c r="I186" s="52"/>
      <c r="J186" s="340"/>
      <c r="K186" s="340"/>
      <c r="L186" s="341"/>
      <c r="M186" s="341"/>
      <c r="N186" s="341"/>
      <c r="O186" s="341"/>
      <c r="P186" s="341"/>
      <c r="Q186" s="341"/>
      <c r="R186" s="341"/>
      <c r="S186" s="341"/>
      <c r="T186" s="341"/>
      <c r="U186" s="341"/>
      <c r="V186" s="341"/>
      <c r="W186" s="341"/>
      <c r="X186" s="341"/>
      <c r="Y186" s="341"/>
      <c r="Z186" s="341"/>
      <c r="AA186" s="341"/>
      <c r="AB186" s="341"/>
      <c r="AC186" s="341"/>
      <c r="AD186" s="341"/>
      <c r="AE186" s="341"/>
      <c r="AF186" s="341"/>
      <c r="AG186" s="341"/>
      <c r="AH186" s="341"/>
      <c r="AI186" s="341"/>
      <c r="AJ186" s="341"/>
      <c r="AK186" s="341"/>
      <c r="AL186" s="341"/>
      <c r="AM186" s="342"/>
      <c r="AN186" s="343">
        <f t="shared" si="11"/>
        <v>0</v>
      </c>
      <c r="AO186" s="344">
        <f t="shared" si="39"/>
        <v>0</v>
      </c>
      <c r="AP186" s="250"/>
      <c r="AQ186" s="59"/>
    </row>
    <row r="187" spans="1:43" ht="15">
      <c r="A187" s="459">
        <v>17</v>
      </c>
      <c r="B187" s="464"/>
      <c r="C187" s="583"/>
      <c r="D187" s="53" t="s">
        <v>89</v>
      </c>
      <c r="E187" s="338"/>
      <c r="F187" s="339"/>
      <c r="G187" s="339"/>
      <c r="H187" s="339">
        <f t="shared" si="38"/>
        <v>0</v>
      </c>
      <c r="I187" s="52"/>
      <c r="J187" s="340"/>
      <c r="K187" s="340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41"/>
      <c r="AC187" s="341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342"/>
      <c r="AN187" s="343">
        <f t="shared" si="11"/>
        <v>0</v>
      </c>
      <c r="AO187" s="344">
        <f t="shared" si="39"/>
        <v>0</v>
      </c>
      <c r="AP187" s="250"/>
      <c r="AQ187" s="59"/>
    </row>
    <row r="188" spans="1:43" ht="15">
      <c r="A188" s="460">
        <v>18</v>
      </c>
      <c r="B188" s="464"/>
      <c r="C188" s="583"/>
      <c r="D188" s="53" t="s">
        <v>90</v>
      </c>
      <c r="E188" s="338"/>
      <c r="F188" s="339"/>
      <c r="G188" s="339"/>
      <c r="H188" s="339">
        <f t="shared" si="38"/>
        <v>0</v>
      </c>
      <c r="I188" s="52"/>
      <c r="J188" s="340"/>
      <c r="K188" s="340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41"/>
      <c r="AC188" s="341"/>
      <c r="AD188" s="341"/>
      <c r="AE188" s="341"/>
      <c r="AF188" s="341"/>
      <c r="AG188" s="341"/>
      <c r="AH188" s="341"/>
      <c r="AI188" s="341"/>
      <c r="AJ188" s="341"/>
      <c r="AK188" s="341"/>
      <c r="AL188" s="341"/>
      <c r="AM188" s="342"/>
      <c r="AN188" s="343">
        <f t="shared" si="11"/>
        <v>0</v>
      </c>
      <c r="AO188" s="344">
        <f t="shared" si="39"/>
        <v>0</v>
      </c>
      <c r="AP188" s="250"/>
      <c r="AQ188" s="59"/>
    </row>
    <row r="189" spans="1:43" ht="15">
      <c r="A189" s="459">
        <v>19</v>
      </c>
      <c r="B189" s="464"/>
      <c r="C189" s="583"/>
      <c r="D189" s="53" t="s">
        <v>91</v>
      </c>
      <c r="E189" s="338"/>
      <c r="F189" s="339"/>
      <c r="G189" s="339"/>
      <c r="H189" s="339">
        <f t="shared" si="38"/>
        <v>0</v>
      </c>
      <c r="I189" s="52"/>
      <c r="J189" s="340"/>
      <c r="K189" s="340"/>
      <c r="L189" s="341"/>
      <c r="M189" s="341"/>
      <c r="N189" s="341"/>
      <c r="O189" s="341"/>
      <c r="P189" s="341"/>
      <c r="Q189" s="341"/>
      <c r="R189" s="341"/>
      <c r="S189" s="341"/>
      <c r="T189" s="341"/>
      <c r="U189" s="341"/>
      <c r="V189" s="341"/>
      <c r="W189" s="341"/>
      <c r="X189" s="341"/>
      <c r="Y189" s="341"/>
      <c r="Z189" s="341"/>
      <c r="AA189" s="341"/>
      <c r="AB189" s="341"/>
      <c r="AC189" s="341"/>
      <c r="AD189" s="341"/>
      <c r="AE189" s="341"/>
      <c r="AF189" s="341"/>
      <c r="AG189" s="341"/>
      <c r="AH189" s="341"/>
      <c r="AI189" s="341"/>
      <c r="AJ189" s="341"/>
      <c r="AK189" s="341"/>
      <c r="AL189" s="341"/>
      <c r="AM189" s="342"/>
      <c r="AN189" s="343">
        <f t="shared" si="11"/>
        <v>0</v>
      </c>
      <c r="AO189" s="344">
        <f t="shared" si="39"/>
        <v>0</v>
      </c>
      <c r="AP189" s="250"/>
      <c r="AQ189" s="59"/>
    </row>
    <row r="190" spans="1:43" ht="15">
      <c r="A190" s="460">
        <v>20</v>
      </c>
      <c r="B190" s="464"/>
      <c r="C190" s="583"/>
      <c r="D190" s="351" t="s">
        <v>92</v>
      </c>
      <c r="E190" s="338"/>
      <c r="F190" s="339"/>
      <c r="G190" s="339"/>
      <c r="H190" s="339">
        <f t="shared" si="38"/>
        <v>0</v>
      </c>
      <c r="I190" s="52"/>
      <c r="J190" s="340"/>
      <c r="K190" s="340"/>
      <c r="L190" s="341"/>
      <c r="M190" s="341"/>
      <c r="N190" s="341"/>
      <c r="O190" s="341"/>
      <c r="P190" s="341"/>
      <c r="Q190" s="341"/>
      <c r="R190" s="341"/>
      <c r="S190" s="341"/>
      <c r="T190" s="341"/>
      <c r="U190" s="341"/>
      <c r="V190" s="341"/>
      <c r="W190" s="341"/>
      <c r="X190" s="341"/>
      <c r="Y190" s="341"/>
      <c r="Z190" s="341"/>
      <c r="AA190" s="341"/>
      <c r="AB190" s="341"/>
      <c r="AC190" s="341"/>
      <c r="AD190" s="341"/>
      <c r="AE190" s="341"/>
      <c r="AF190" s="341"/>
      <c r="AG190" s="341"/>
      <c r="AH190" s="341"/>
      <c r="AI190" s="341"/>
      <c r="AJ190" s="341"/>
      <c r="AK190" s="341"/>
      <c r="AL190" s="341"/>
      <c r="AM190" s="342"/>
      <c r="AN190" s="343">
        <f t="shared" si="11"/>
        <v>0</v>
      </c>
      <c r="AO190" s="344">
        <f t="shared" si="39"/>
        <v>0</v>
      </c>
      <c r="AP190" s="250"/>
      <c r="AQ190" s="59"/>
    </row>
    <row r="191" spans="1:43" ht="15">
      <c r="A191" s="459">
        <v>21</v>
      </c>
      <c r="B191" s="464"/>
      <c r="C191" s="583"/>
      <c r="D191" s="351" t="s">
        <v>93</v>
      </c>
      <c r="E191" s="338"/>
      <c r="F191" s="339"/>
      <c r="G191" s="339"/>
      <c r="H191" s="339">
        <f t="shared" si="38"/>
        <v>0</v>
      </c>
      <c r="I191" s="52"/>
      <c r="J191" s="340"/>
      <c r="K191" s="340"/>
      <c r="L191" s="341"/>
      <c r="M191" s="341"/>
      <c r="N191" s="341"/>
      <c r="O191" s="341"/>
      <c r="P191" s="341"/>
      <c r="Q191" s="341"/>
      <c r="R191" s="341"/>
      <c r="S191" s="341"/>
      <c r="T191" s="341"/>
      <c r="U191" s="341"/>
      <c r="V191" s="341"/>
      <c r="W191" s="341"/>
      <c r="X191" s="341"/>
      <c r="Y191" s="341"/>
      <c r="Z191" s="341"/>
      <c r="AA191" s="341"/>
      <c r="AB191" s="341"/>
      <c r="AC191" s="341"/>
      <c r="AD191" s="341"/>
      <c r="AE191" s="341"/>
      <c r="AF191" s="341"/>
      <c r="AG191" s="341"/>
      <c r="AH191" s="341"/>
      <c r="AI191" s="341"/>
      <c r="AJ191" s="341"/>
      <c r="AK191" s="341"/>
      <c r="AL191" s="341"/>
      <c r="AM191" s="342"/>
      <c r="AN191" s="343">
        <f t="shared" si="11"/>
        <v>0</v>
      </c>
      <c r="AO191" s="344">
        <f t="shared" si="39"/>
        <v>0</v>
      </c>
      <c r="AP191" s="250"/>
      <c r="AQ191" s="59"/>
    </row>
    <row r="192" spans="1:43" ht="15">
      <c r="A192" s="460">
        <v>22</v>
      </c>
      <c r="B192" s="464"/>
      <c r="C192" s="583"/>
      <c r="D192" s="351" t="s">
        <v>94</v>
      </c>
      <c r="E192" s="338"/>
      <c r="F192" s="339"/>
      <c r="G192" s="339"/>
      <c r="H192" s="339">
        <f t="shared" si="38"/>
        <v>0</v>
      </c>
      <c r="I192" s="52"/>
      <c r="J192" s="340"/>
      <c r="K192" s="340"/>
      <c r="L192" s="341"/>
      <c r="M192" s="341"/>
      <c r="N192" s="341"/>
      <c r="O192" s="341"/>
      <c r="P192" s="341"/>
      <c r="Q192" s="341"/>
      <c r="R192" s="341"/>
      <c r="S192" s="341"/>
      <c r="T192" s="341"/>
      <c r="U192" s="341"/>
      <c r="V192" s="341"/>
      <c r="W192" s="341"/>
      <c r="X192" s="341"/>
      <c r="Y192" s="341"/>
      <c r="Z192" s="341"/>
      <c r="AA192" s="341"/>
      <c r="AB192" s="341"/>
      <c r="AC192" s="341"/>
      <c r="AD192" s="341"/>
      <c r="AE192" s="341"/>
      <c r="AF192" s="341"/>
      <c r="AG192" s="341"/>
      <c r="AH192" s="341"/>
      <c r="AI192" s="341"/>
      <c r="AJ192" s="341"/>
      <c r="AK192" s="341"/>
      <c r="AL192" s="341"/>
      <c r="AM192" s="342"/>
      <c r="AN192" s="343">
        <f t="shared" si="11"/>
        <v>0</v>
      </c>
      <c r="AO192" s="344">
        <f t="shared" si="39"/>
        <v>0</v>
      </c>
      <c r="AP192" s="250"/>
      <c r="AQ192" s="59"/>
    </row>
    <row r="193" spans="1:43" ht="17.25" customHeight="1" thickBot="1">
      <c r="A193" s="585" t="s">
        <v>39</v>
      </c>
      <c r="B193" s="586"/>
      <c r="C193" s="586"/>
      <c r="D193" s="587"/>
      <c r="E193" s="285">
        <f>SUM(E181:E192)</f>
        <v>0</v>
      </c>
      <c r="F193" s="285">
        <f t="shared" ref="F193:AO193" si="40">SUM(F181:F192)</f>
        <v>0</v>
      </c>
      <c r="G193" s="285">
        <f t="shared" si="40"/>
        <v>0</v>
      </c>
      <c r="H193" s="285">
        <f t="shared" si="40"/>
        <v>0</v>
      </c>
      <c r="I193" s="352">
        <f t="shared" si="40"/>
        <v>0</v>
      </c>
      <c r="J193" s="352">
        <f t="shared" si="40"/>
        <v>0</v>
      </c>
      <c r="K193" s="352">
        <f t="shared" si="40"/>
        <v>0</v>
      </c>
      <c r="L193" s="352">
        <f t="shared" si="40"/>
        <v>0</v>
      </c>
      <c r="M193" s="352">
        <f t="shared" si="40"/>
        <v>0</v>
      </c>
      <c r="N193" s="352">
        <f t="shared" si="40"/>
        <v>0</v>
      </c>
      <c r="O193" s="352">
        <f t="shared" si="40"/>
        <v>0</v>
      </c>
      <c r="P193" s="352">
        <f t="shared" si="40"/>
        <v>0</v>
      </c>
      <c r="Q193" s="352">
        <f t="shared" si="40"/>
        <v>0</v>
      </c>
      <c r="R193" s="352">
        <f t="shared" si="40"/>
        <v>0</v>
      </c>
      <c r="S193" s="352">
        <f t="shared" si="40"/>
        <v>0</v>
      </c>
      <c r="T193" s="352">
        <f t="shared" si="40"/>
        <v>0</v>
      </c>
      <c r="U193" s="352">
        <f t="shared" si="40"/>
        <v>0</v>
      </c>
      <c r="V193" s="352">
        <f t="shared" si="40"/>
        <v>0</v>
      </c>
      <c r="W193" s="352">
        <f t="shared" si="40"/>
        <v>0</v>
      </c>
      <c r="X193" s="352">
        <f t="shared" si="40"/>
        <v>0</v>
      </c>
      <c r="Y193" s="352">
        <f t="shared" si="40"/>
        <v>0</v>
      </c>
      <c r="Z193" s="352">
        <f t="shared" si="40"/>
        <v>0</v>
      </c>
      <c r="AA193" s="352">
        <f t="shared" si="40"/>
        <v>0</v>
      </c>
      <c r="AB193" s="352">
        <f t="shared" si="40"/>
        <v>0</v>
      </c>
      <c r="AC193" s="352">
        <f t="shared" si="40"/>
        <v>0</v>
      </c>
      <c r="AD193" s="352">
        <f t="shared" si="40"/>
        <v>0</v>
      </c>
      <c r="AE193" s="352">
        <f t="shared" si="40"/>
        <v>0</v>
      </c>
      <c r="AF193" s="352">
        <f t="shared" si="40"/>
        <v>0</v>
      </c>
      <c r="AG193" s="352">
        <f t="shared" si="40"/>
        <v>0</v>
      </c>
      <c r="AH193" s="352">
        <f t="shared" si="40"/>
        <v>0</v>
      </c>
      <c r="AI193" s="352">
        <f t="shared" si="40"/>
        <v>0</v>
      </c>
      <c r="AJ193" s="352">
        <f t="shared" si="40"/>
        <v>0</v>
      </c>
      <c r="AK193" s="352">
        <f t="shared" si="40"/>
        <v>0</v>
      </c>
      <c r="AL193" s="352">
        <f t="shared" si="40"/>
        <v>0</v>
      </c>
      <c r="AM193" s="353">
        <f t="shared" si="40"/>
        <v>0</v>
      </c>
      <c r="AN193" s="288">
        <f t="shared" si="40"/>
        <v>0</v>
      </c>
      <c r="AO193" s="354">
        <f t="shared" si="40"/>
        <v>0</v>
      </c>
      <c r="AP193" s="355"/>
      <c r="AQ193" s="356"/>
    </row>
    <row r="194" spans="1:43" s="38" customFormat="1" ht="21.75" customHeight="1" thickBot="1">
      <c r="A194" s="588" t="s">
        <v>0</v>
      </c>
      <c r="B194" s="588"/>
      <c r="C194" s="588"/>
      <c r="D194" s="588"/>
      <c r="E194" s="357">
        <f t="shared" ref="E194:AO194" si="41">E36+E44+E64+E85+E89+E165+E170+E180+E193</f>
        <v>6729</v>
      </c>
      <c r="F194" s="357">
        <f t="shared" si="41"/>
        <v>0</v>
      </c>
      <c r="G194" s="357">
        <f t="shared" si="41"/>
        <v>58</v>
      </c>
      <c r="H194" s="357">
        <f t="shared" si="41"/>
        <v>6787</v>
      </c>
      <c r="I194" s="119">
        <f t="shared" si="41"/>
        <v>98</v>
      </c>
      <c r="J194" s="119">
        <f t="shared" si="41"/>
        <v>160</v>
      </c>
      <c r="K194" s="119">
        <f t="shared" si="41"/>
        <v>0</v>
      </c>
      <c r="L194" s="119">
        <f t="shared" si="41"/>
        <v>0</v>
      </c>
      <c r="M194" s="119">
        <f t="shared" si="41"/>
        <v>100</v>
      </c>
      <c r="N194" s="119">
        <f t="shared" si="41"/>
        <v>178</v>
      </c>
      <c r="O194" s="119">
        <f t="shared" si="41"/>
        <v>387</v>
      </c>
      <c r="P194" s="119">
        <f t="shared" si="41"/>
        <v>402</v>
      </c>
      <c r="Q194" s="119">
        <f t="shared" si="41"/>
        <v>72</v>
      </c>
      <c r="R194" s="119">
        <f t="shared" si="41"/>
        <v>0</v>
      </c>
      <c r="S194" s="119">
        <f t="shared" si="41"/>
        <v>0</v>
      </c>
      <c r="T194" s="119">
        <f t="shared" si="41"/>
        <v>0</v>
      </c>
      <c r="U194" s="119">
        <f t="shared" si="41"/>
        <v>475</v>
      </c>
      <c r="V194" s="119">
        <f t="shared" si="41"/>
        <v>200</v>
      </c>
      <c r="W194" s="119">
        <f t="shared" si="41"/>
        <v>50</v>
      </c>
      <c r="X194" s="119">
        <f t="shared" si="41"/>
        <v>10</v>
      </c>
      <c r="Y194" s="119">
        <f t="shared" si="41"/>
        <v>0</v>
      </c>
      <c r="Z194" s="119">
        <f t="shared" si="41"/>
        <v>0</v>
      </c>
      <c r="AA194" s="119">
        <f t="shared" si="41"/>
        <v>509</v>
      </c>
      <c r="AB194" s="119">
        <f t="shared" si="41"/>
        <v>154</v>
      </c>
      <c r="AC194" s="119">
        <f t="shared" si="41"/>
        <v>22</v>
      </c>
      <c r="AD194" s="119">
        <f t="shared" si="41"/>
        <v>42</v>
      </c>
      <c r="AE194" s="119">
        <f t="shared" si="41"/>
        <v>26</v>
      </c>
      <c r="AF194" s="119">
        <f t="shared" si="41"/>
        <v>23</v>
      </c>
      <c r="AG194" s="119">
        <f t="shared" si="41"/>
        <v>0</v>
      </c>
      <c r="AH194" s="119">
        <f t="shared" si="41"/>
        <v>25</v>
      </c>
      <c r="AI194" s="119">
        <f t="shared" si="41"/>
        <v>589</v>
      </c>
      <c r="AJ194" s="119">
        <f t="shared" si="41"/>
        <v>386</v>
      </c>
      <c r="AK194" s="119">
        <f t="shared" si="41"/>
        <v>878</v>
      </c>
      <c r="AL194" s="119">
        <f t="shared" si="41"/>
        <v>332</v>
      </c>
      <c r="AM194" s="358">
        <f t="shared" si="41"/>
        <v>0</v>
      </c>
      <c r="AN194" s="359">
        <f t="shared" si="41"/>
        <v>5168</v>
      </c>
      <c r="AO194" s="357">
        <f t="shared" si="41"/>
        <v>-1619</v>
      </c>
      <c r="AP194" s="360">
        <f>AN194/H194</f>
        <v>0.76145572417857665</v>
      </c>
      <c r="AQ194" s="361"/>
    </row>
    <row r="195" spans="1:43">
      <c r="A195" s="120"/>
      <c r="B195" s="120"/>
      <c r="C195" s="120"/>
      <c r="D195" s="120"/>
      <c r="E195" s="120"/>
      <c r="F195" s="120"/>
      <c r="G195" s="120"/>
      <c r="H195" s="120"/>
      <c r="I195" s="120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</row>
    <row r="196" spans="1:43" ht="23.25" customHeight="1">
      <c r="C196" s="440" t="s">
        <v>241</v>
      </c>
      <c r="D196" s="441"/>
      <c r="E196" s="364">
        <f>E44+E64+E85+E165+E170</f>
        <v>1836</v>
      </c>
      <c r="F196" s="364">
        <f>F44+F64+F85+F165+F170</f>
        <v>0</v>
      </c>
      <c r="G196" s="364">
        <f>G44+G64+G85+G165+G170</f>
        <v>58</v>
      </c>
      <c r="H196" s="364">
        <f>H44+H64+H85+H165+H170</f>
        <v>1894</v>
      </c>
      <c r="I196" s="365"/>
      <c r="J196" s="365"/>
      <c r="K196" s="365"/>
      <c r="L196" s="365"/>
      <c r="M196" s="365"/>
      <c r="N196" s="365"/>
      <c r="O196" s="365"/>
      <c r="P196" s="365"/>
      <c r="Q196" s="365"/>
      <c r="R196" s="365"/>
      <c r="S196" s="365"/>
      <c r="T196" s="365"/>
      <c r="U196" s="365"/>
      <c r="V196" s="365"/>
      <c r="W196" s="365"/>
      <c r="X196" s="365"/>
      <c r="Y196" s="365"/>
      <c r="Z196" s="365"/>
      <c r="AA196" s="365"/>
      <c r="AB196" s="365"/>
      <c r="AC196" s="365"/>
      <c r="AD196" s="365"/>
      <c r="AE196" s="365"/>
      <c r="AF196" s="365"/>
      <c r="AG196" s="365"/>
      <c r="AH196" s="365"/>
      <c r="AI196" s="365"/>
      <c r="AJ196" s="365"/>
      <c r="AK196" s="365"/>
      <c r="AL196" s="365"/>
      <c r="AM196" s="365"/>
      <c r="AN196" s="364">
        <f>AN44+AN64+AN85+AN165+AN170</f>
        <v>1141</v>
      </c>
      <c r="AO196" s="366">
        <f>AO44+AO64+AO85+AO165+AO170</f>
        <v>-753</v>
      </c>
      <c r="AP196" s="367">
        <f>AN196/H196</f>
        <v>0.60242872228088706</v>
      </c>
    </row>
    <row r="198" spans="1:43">
      <c r="AN198" s="159"/>
    </row>
    <row r="201" spans="1:43">
      <c r="D201" s="416"/>
    </row>
    <row r="204" spans="1:43">
      <c r="D204" s="472"/>
    </row>
    <row r="205" spans="1:43">
      <c r="D205" s="472"/>
    </row>
    <row r="206" spans="1:43">
      <c r="D206" s="472"/>
    </row>
    <row r="207" spans="1:43">
      <c r="D207" s="472"/>
    </row>
    <row r="208" spans="1:43">
      <c r="D208" s="472"/>
    </row>
    <row r="209" spans="4:4">
      <c r="D209" s="472"/>
    </row>
    <row r="223" spans="4:4">
      <c r="D223">
        <f>15+27+26+23+25+109</f>
        <v>225</v>
      </c>
    </row>
  </sheetData>
  <mergeCells count="82">
    <mergeCell ref="A180:D180"/>
    <mergeCell ref="C181:C192"/>
    <mergeCell ref="A193:D193"/>
    <mergeCell ref="A194:D194"/>
    <mergeCell ref="A165:D165"/>
    <mergeCell ref="A166:A167"/>
    <mergeCell ref="B166:B167"/>
    <mergeCell ref="A170:D170"/>
    <mergeCell ref="A171:A172"/>
    <mergeCell ref="B171:B179"/>
    <mergeCell ref="C171:C172"/>
    <mergeCell ref="A173:A176"/>
    <mergeCell ref="C173:C176"/>
    <mergeCell ref="A177:A178"/>
    <mergeCell ref="C177:C178"/>
    <mergeCell ref="B163:B164"/>
    <mergeCell ref="C75:C79"/>
    <mergeCell ref="A80:A84"/>
    <mergeCell ref="C80:C84"/>
    <mergeCell ref="A85:D85"/>
    <mergeCell ref="A86:A87"/>
    <mergeCell ref="B86:B88"/>
    <mergeCell ref="C86:C87"/>
    <mergeCell ref="A89:D89"/>
    <mergeCell ref="A90:A92"/>
    <mergeCell ref="B90:B140"/>
    <mergeCell ref="A93:A96"/>
    <mergeCell ref="B141:B162"/>
    <mergeCell ref="A64:D64"/>
    <mergeCell ref="A65:A69"/>
    <mergeCell ref="B65:B84"/>
    <mergeCell ref="C65:C69"/>
    <mergeCell ref="A70:A74"/>
    <mergeCell ref="C70:C74"/>
    <mergeCell ref="A75:A79"/>
    <mergeCell ref="A41:A43"/>
    <mergeCell ref="B41:B43"/>
    <mergeCell ref="C41:C43"/>
    <mergeCell ref="A44:D44"/>
    <mergeCell ref="A45:A46"/>
    <mergeCell ref="B45:B62"/>
    <mergeCell ref="C45:C46"/>
    <mergeCell ref="A47:A48"/>
    <mergeCell ref="C47:C48"/>
    <mergeCell ref="C49:C50"/>
    <mergeCell ref="C51:C52"/>
    <mergeCell ref="C53:C54"/>
    <mergeCell ref="C55:C62"/>
    <mergeCell ref="C28:C33"/>
    <mergeCell ref="A36:D36"/>
    <mergeCell ref="A37:A38"/>
    <mergeCell ref="B37:B40"/>
    <mergeCell ref="C37:C38"/>
    <mergeCell ref="A39:A40"/>
    <mergeCell ref="C39:C40"/>
    <mergeCell ref="AQ8:AQ9"/>
    <mergeCell ref="A10:A13"/>
    <mergeCell ref="B10:B35"/>
    <mergeCell ref="C10:C13"/>
    <mergeCell ref="A14:A19"/>
    <mergeCell ref="C14:C19"/>
    <mergeCell ref="A20:A23"/>
    <mergeCell ref="A34:A35"/>
    <mergeCell ref="C34:C35"/>
    <mergeCell ref="AN8:AN9"/>
    <mergeCell ref="AO8:AO9"/>
    <mergeCell ref="AP8:AP9"/>
    <mergeCell ref="C20:C23"/>
    <mergeCell ref="A24:A27"/>
    <mergeCell ref="C24:C27"/>
    <mergeCell ref="A28:A33"/>
    <mergeCell ref="A4:AN4"/>
    <mergeCell ref="A8:A9"/>
    <mergeCell ref="B8:B9"/>
    <mergeCell ref="C8:C9"/>
    <mergeCell ref="D8:D9"/>
    <mergeCell ref="E8:E9"/>
    <mergeCell ref="F8:F9"/>
    <mergeCell ref="G8:G9"/>
    <mergeCell ref="H8:H9"/>
    <mergeCell ref="I8:AM8"/>
    <mergeCell ref="A6:C6"/>
  </mergeCells>
  <printOptions horizontalCentered="1"/>
  <pageMargins left="0.31496062992125984" right="0.31496062992125984" top="0.35433070866141736" bottom="0.15748031496062992" header="0.31496062992125984" footer="0.31496062992125984"/>
  <pageSetup paperSize="8" scale="60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31"/>
  <sheetViews>
    <sheetView zoomScale="70" zoomScaleNormal="70" workbookViewId="0">
      <selection activeCell="BA9" sqref="BA9"/>
    </sheetView>
  </sheetViews>
  <sheetFormatPr defaultRowHeight="12.75"/>
  <cols>
    <col min="1" max="1" width="4" customWidth="1"/>
    <col min="2" max="2" width="19.7109375" customWidth="1"/>
    <col min="3" max="3" width="27" customWidth="1"/>
    <col min="4" max="4" width="45.85546875" customWidth="1"/>
    <col min="5" max="5" width="9.42578125" customWidth="1"/>
    <col min="6" max="6" width="10" hidden="1" customWidth="1"/>
    <col min="7" max="7" width="8.7109375" hidden="1" customWidth="1"/>
    <col min="8" max="8" width="14.42578125" customWidth="1"/>
    <col min="9" max="9" width="0.7109375" hidden="1" customWidth="1"/>
    <col min="10" max="12" width="8.7109375" hidden="1" customWidth="1"/>
    <col min="13" max="13" width="8" hidden="1" customWidth="1"/>
    <col min="14" max="14" width="9" hidden="1" customWidth="1"/>
    <col min="15" max="16" width="0.7109375" hidden="1" customWidth="1"/>
    <col min="17" max="19" width="8.140625" hidden="1" customWidth="1"/>
    <col min="20" max="20" width="7.7109375" hidden="1" customWidth="1"/>
    <col min="21" max="21" width="8.5703125" hidden="1" customWidth="1"/>
    <col min="22" max="23" width="0.7109375" hidden="1" customWidth="1"/>
    <col min="24" max="26" width="8.140625" hidden="1" customWidth="1"/>
    <col min="27" max="27" width="7.5703125" hidden="1" customWidth="1"/>
    <col min="28" max="28" width="8.5703125" hidden="1" customWidth="1"/>
    <col min="29" max="30" width="0.5703125" hidden="1" customWidth="1"/>
    <col min="31" max="31" width="7.85546875" hidden="1" customWidth="1"/>
    <col min="32" max="33" width="8.85546875" hidden="1" customWidth="1"/>
    <col min="34" max="34" width="8" hidden="1" customWidth="1"/>
    <col min="35" max="36" width="7.5703125" hidden="1" customWidth="1"/>
    <col min="37" max="37" width="0.7109375" hidden="1" customWidth="1"/>
    <col min="38" max="38" width="7.28515625" hidden="1" customWidth="1"/>
    <col min="39" max="39" width="0.5703125" hidden="1" customWidth="1"/>
    <col min="40" max="40" width="10.42578125" customWidth="1"/>
    <col min="41" max="41" width="10.85546875" bestFit="1" customWidth="1"/>
    <col min="42" max="42" width="9.28515625" hidden="1" customWidth="1"/>
    <col min="43" max="43" width="53.5703125" hidden="1" customWidth="1"/>
  </cols>
  <sheetData>
    <row r="1" spans="1:43" ht="15">
      <c r="A1" s="1" t="s">
        <v>8</v>
      </c>
      <c r="B1" s="3"/>
      <c r="C1" s="1"/>
      <c r="D1" s="2"/>
    </row>
    <row r="2" spans="1:43" ht="15">
      <c r="A2" s="3" t="s">
        <v>9</v>
      </c>
      <c r="B2" s="3"/>
      <c r="C2" s="1"/>
      <c r="D2" s="2"/>
    </row>
    <row r="3" spans="1:43" ht="15">
      <c r="A3" s="3"/>
      <c r="B3" s="3"/>
      <c r="C3" s="1"/>
      <c r="D3" s="2"/>
    </row>
    <row r="4" spans="1:43" ht="18.75">
      <c r="A4" s="553" t="s">
        <v>37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</row>
    <row r="5" spans="1:43" ht="18.75">
      <c r="A5" s="616" t="s">
        <v>254</v>
      </c>
      <c r="B5" s="616"/>
      <c r="C5" s="61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</row>
    <row r="6" spans="1:43" ht="18.75">
      <c r="A6" s="615" t="s">
        <v>251</v>
      </c>
      <c r="B6" s="615"/>
      <c r="C6" s="615"/>
      <c r="D6" s="45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</row>
    <row r="7" spans="1:43" ht="13.5" thickBo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236"/>
    </row>
    <row r="8" spans="1:43" ht="15.75" customHeight="1">
      <c r="A8" s="593" t="s">
        <v>10</v>
      </c>
      <c r="B8" s="594" t="s">
        <v>152</v>
      </c>
      <c r="C8" s="593" t="s">
        <v>3</v>
      </c>
      <c r="D8" s="593" t="s">
        <v>11</v>
      </c>
      <c r="E8" s="602" t="s">
        <v>41</v>
      </c>
      <c r="F8" s="557" t="s">
        <v>151</v>
      </c>
      <c r="G8" s="557" t="s">
        <v>42</v>
      </c>
      <c r="H8" s="557" t="s">
        <v>153</v>
      </c>
      <c r="I8" s="559" t="s">
        <v>12</v>
      </c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603"/>
      <c r="AN8" s="604" t="s">
        <v>157</v>
      </c>
      <c r="AO8" s="595" t="s">
        <v>102</v>
      </c>
      <c r="AP8" s="597" t="s">
        <v>154</v>
      </c>
      <c r="AQ8" s="599" t="s">
        <v>155</v>
      </c>
    </row>
    <row r="9" spans="1:43" ht="45" customHeight="1" thickBot="1">
      <c r="A9" s="555"/>
      <c r="B9" s="555"/>
      <c r="C9" s="555"/>
      <c r="D9" s="555"/>
      <c r="E9" s="555"/>
      <c r="F9" s="558"/>
      <c r="G9" s="558"/>
      <c r="H9" s="558"/>
      <c r="I9" s="477">
        <v>1</v>
      </c>
      <c r="J9" s="477">
        <v>2</v>
      </c>
      <c r="K9" s="477">
        <v>3</v>
      </c>
      <c r="L9" s="477">
        <v>4</v>
      </c>
      <c r="M9" s="477">
        <v>5</v>
      </c>
      <c r="N9" s="477">
        <v>6</v>
      </c>
      <c r="O9" s="477">
        <v>7</v>
      </c>
      <c r="P9" s="477">
        <v>8</v>
      </c>
      <c r="Q9" s="477">
        <v>9</v>
      </c>
      <c r="R9" s="477">
        <v>10</v>
      </c>
      <c r="S9" s="477">
        <v>11</v>
      </c>
      <c r="T9" s="477">
        <v>12</v>
      </c>
      <c r="U9" s="477">
        <v>13</v>
      </c>
      <c r="V9" s="477">
        <v>14</v>
      </c>
      <c r="W9" s="477">
        <v>15</v>
      </c>
      <c r="X9" s="477">
        <v>16</v>
      </c>
      <c r="Y9" s="477">
        <v>17</v>
      </c>
      <c r="Z9" s="477">
        <v>18</v>
      </c>
      <c r="AA9" s="477">
        <v>19</v>
      </c>
      <c r="AB9" s="477">
        <v>20</v>
      </c>
      <c r="AC9" s="477">
        <v>21</v>
      </c>
      <c r="AD9" s="477">
        <v>22</v>
      </c>
      <c r="AE9" s="477">
        <v>23</v>
      </c>
      <c r="AF9" s="477">
        <v>24</v>
      </c>
      <c r="AG9" s="477">
        <v>25</v>
      </c>
      <c r="AH9" s="477">
        <v>26</v>
      </c>
      <c r="AI9" s="477">
        <v>27</v>
      </c>
      <c r="AJ9" s="477">
        <v>28</v>
      </c>
      <c r="AK9" s="477">
        <v>29</v>
      </c>
      <c r="AL9" s="477">
        <v>30</v>
      </c>
      <c r="AM9" s="237">
        <v>31</v>
      </c>
      <c r="AN9" s="605"/>
      <c r="AO9" s="596"/>
      <c r="AP9" s="598"/>
      <c r="AQ9" s="600"/>
    </row>
    <row r="10" spans="1:43" ht="13.5" thickTop="1">
      <c r="A10" s="563">
        <v>1</v>
      </c>
      <c r="B10" s="601" t="s">
        <v>115</v>
      </c>
      <c r="C10" s="563" t="s">
        <v>6</v>
      </c>
      <c r="D10" s="24" t="s">
        <v>24</v>
      </c>
      <c r="E10" s="238">
        <v>17</v>
      </c>
      <c r="F10" s="238">
        <v>0</v>
      </c>
      <c r="G10" s="239">
        <v>0</v>
      </c>
      <c r="H10" s="239">
        <f>E10+F10+G10</f>
        <v>17</v>
      </c>
      <c r="I10" s="25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40"/>
      <c r="AN10" s="241">
        <f>SUM(I10:AM10)</f>
        <v>0</v>
      </c>
      <c r="AO10" s="242">
        <f>AN10-H10</f>
        <v>-17</v>
      </c>
      <c r="AP10" s="243">
        <f>AN10/H10</f>
        <v>0</v>
      </c>
      <c r="AQ10" s="244"/>
    </row>
    <row r="11" spans="1:43">
      <c r="A11" s="566"/>
      <c r="B11" s="591"/>
      <c r="C11" s="566"/>
      <c r="D11" s="53" t="s">
        <v>23</v>
      </c>
      <c r="E11" s="245">
        <v>18</v>
      </c>
      <c r="F11" s="245">
        <v>0</v>
      </c>
      <c r="G11" s="246">
        <v>0</v>
      </c>
      <c r="H11" s="246">
        <f t="shared" ref="H11:H35" si="0">E11+F11+G11</f>
        <v>18</v>
      </c>
      <c r="I11" s="487"/>
      <c r="J11" s="55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>
        <v>18</v>
      </c>
      <c r="AJ11" s="56"/>
      <c r="AK11" s="56"/>
      <c r="AL11" s="56"/>
      <c r="AM11" s="247"/>
      <c r="AN11" s="248">
        <f t="shared" ref="AN11:AN43" si="1">SUM(I11:AM11)</f>
        <v>18</v>
      </c>
      <c r="AO11" s="249">
        <f t="shared" ref="AO11:AO35" si="2">AN11-H11</f>
        <v>0</v>
      </c>
      <c r="AP11" s="250">
        <f t="shared" ref="AP11:AP36" si="3">AN11/H11</f>
        <v>1</v>
      </c>
      <c r="AQ11" s="59"/>
    </row>
    <row r="12" spans="1:43">
      <c r="A12" s="566"/>
      <c r="B12" s="591"/>
      <c r="C12" s="566"/>
      <c r="D12" s="53" t="s">
        <v>33</v>
      </c>
      <c r="E12" s="245">
        <v>72</v>
      </c>
      <c r="F12" s="245">
        <v>0</v>
      </c>
      <c r="G12" s="246">
        <v>0</v>
      </c>
      <c r="H12" s="246">
        <f t="shared" si="0"/>
        <v>72</v>
      </c>
      <c r="I12" s="487"/>
      <c r="J12" s="55">
        <v>4</v>
      </c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247"/>
      <c r="AN12" s="248">
        <f t="shared" si="1"/>
        <v>4</v>
      </c>
      <c r="AO12" s="249">
        <f t="shared" si="2"/>
        <v>-68</v>
      </c>
      <c r="AP12" s="250">
        <f t="shared" si="3"/>
        <v>5.5555555555555552E-2</v>
      </c>
      <c r="AQ12" s="59"/>
    </row>
    <row r="13" spans="1:43" ht="13.5" thickBot="1">
      <c r="A13" s="565"/>
      <c r="B13" s="591"/>
      <c r="C13" s="565"/>
      <c r="D13" s="8" t="s">
        <v>34</v>
      </c>
      <c r="E13" s="251">
        <v>47</v>
      </c>
      <c r="F13" s="251">
        <v>0</v>
      </c>
      <c r="G13" s="252">
        <v>0</v>
      </c>
      <c r="H13" s="252">
        <f t="shared" si="0"/>
        <v>47</v>
      </c>
      <c r="I13" s="482"/>
      <c r="J13" s="9">
        <v>11</v>
      </c>
      <c r="K13" s="9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v>38</v>
      </c>
      <c r="AJ13" s="13"/>
      <c r="AK13" s="13"/>
      <c r="AL13" s="13"/>
      <c r="AM13" s="253"/>
      <c r="AN13" s="254">
        <f t="shared" si="1"/>
        <v>49</v>
      </c>
      <c r="AO13" s="255">
        <f t="shared" si="2"/>
        <v>2</v>
      </c>
      <c r="AP13" s="256">
        <f t="shared" si="3"/>
        <v>1.0425531914893618</v>
      </c>
      <c r="AQ13" s="23"/>
    </row>
    <row r="14" spans="1:43">
      <c r="A14" s="567">
        <v>2</v>
      </c>
      <c r="B14" s="591"/>
      <c r="C14" s="567" t="s">
        <v>4</v>
      </c>
      <c r="D14" s="4" t="s">
        <v>24</v>
      </c>
      <c r="E14" s="257">
        <v>0</v>
      </c>
      <c r="F14" s="257">
        <v>0</v>
      </c>
      <c r="G14" s="258">
        <v>0</v>
      </c>
      <c r="H14" s="258">
        <f t="shared" si="0"/>
        <v>0</v>
      </c>
      <c r="I14" s="484"/>
      <c r="J14" s="5"/>
      <c r="K14" s="5"/>
      <c r="L14" s="11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259"/>
      <c r="AN14" s="260">
        <f t="shared" si="1"/>
        <v>0</v>
      </c>
      <c r="AO14" s="261">
        <f t="shared" si="2"/>
        <v>0</v>
      </c>
      <c r="AP14" s="262" t="e">
        <f t="shared" si="3"/>
        <v>#DIV/0!</v>
      </c>
      <c r="AQ14" s="77"/>
    </row>
    <row r="15" spans="1:43">
      <c r="A15" s="566"/>
      <c r="B15" s="591"/>
      <c r="C15" s="566"/>
      <c r="D15" s="53" t="s">
        <v>23</v>
      </c>
      <c r="E15" s="245">
        <v>0</v>
      </c>
      <c r="F15" s="245">
        <v>0</v>
      </c>
      <c r="G15" s="246">
        <v>0</v>
      </c>
      <c r="H15" s="246">
        <f t="shared" si="0"/>
        <v>0</v>
      </c>
      <c r="I15" s="487"/>
      <c r="J15" s="55"/>
      <c r="K15" s="55"/>
      <c r="L15" s="56"/>
      <c r="M15" s="57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247"/>
      <c r="AN15" s="248">
        <f t="shared" si="1"/>
        <v>0</v>
      </c>
      <c r="AO15" s="249">
        <f t="shared" si="2"/>
        <v>0</v>
      </c>
      <c r="AP15" s="250" t="e">
        <f t="shared" si="3"/>
        <v>#DIV/0!</v>
      </c>
      <c r="AQ15" s="59"/>
    </row>
    <row r="16" spans="1:43">
      <c r="A16" s="566"/>
      <c r="B16" s="591"/>
      <c r="C16" s="566"/>
      <c r="D16" s="53" t="s">
        <v>26</v>
      </c>
      <c r="E16" s="245">
        <v>20</v>
      </c>
      <c r="F16" s="245">
        <v>0</v>
      </c>
      <c r="G16" s="246">
        <v>0</v>
      </c>
      <c r="H16" s="246">
        <f t="shared" si="0"/>
        <v>20</v>
      </c>
      <c r="I16" s="487"/>
      <c r="J16" s="55"/>
      <c r="K16" s="55"/>
      <c r="L16" s="56"/>
      <c r="M16" s="263"/>
      <c r="N16" s="56"/>
      <c r="O16" s="56"/>
      <c r="P16" s="56"/>
      <c r="Q16" s="56">
        <v>8</v>
      </c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247"/>
      <c r="AN16" s="248">
        <f t="shared" si="1"/>
        <v>8</v>
      </c>
      <c r="AO16" s="249">
        <f t="shared" si="2"/>
        <v>-12</v>
      </c>
      <c r="AP16" s="250">
        <f t="shared" si="3"/>
        <v>0.4</v>
      </c>
      <c r="AQ16" s="59"/>
    </row>
    <row r="17" spans="1:43">
      <c r="A17" s="566"/>
      <c r="B17" s="591"/>
      <c r="C17" s="566"/>
      <c r="D17" s="53" t="s">
        <v>25</v>
      </c>
      <c r="E17" s="245">
        <v>1</v>
      </c>
      <c r="F17" s="245">
        <v>0</v>
      </c>
      <c r="G17" s="246">
        <v>0</v>
      </c>
      <c r="H17" s="246">
        <f t="shared" si="0"/>
        <v>1</v>
      </c>
      <c r="I17" s="487"/>
      <c r="J17" s="487"/>
      <c r="K17" s="487"/>
      <c r="L17" s="264"/>
      <c r="M17" s="263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5"/>
      <c r="AN17" s="266">
        <f t="shared" si="1"/>
        <v>0</v>
      </c>
      <c r="AO17" s="249">
        <f t="shared" si="2"/>
        <v>-1</v>
      </c>
      <c r="AP17" s="250">
        <f t="shared" si="3"/>
        <v>0</v>
      </c>
      <c r="AQ17" s="59"/>
    </row>
    <row r="18" spans="1:43">
      <c r="A18" s="566"/>
      <c r="B18" s="591"/>
      <c r="C18" s="566"/>
      <c r="D18" s="53" t="s">
        <v>77</v>
      </c>
      <c r="E18" s="245">
        <v>0</v>
      </c>
      <c r="F18" s="245">
        <v>0</v>
      </c>
      <c r="G18" s="246">
        <v>0</v>
      </c>
      <c r="H18" s="246">
        <f t="shared" si="0"/>
        <v>0</v>
      </c>
      <c r="I18" s="487"/>
      <c r="J18" s="487"/>
      <c r="K18" s="487"/>
      <c r="L18" s="264"/>
      <c r="M18" s="263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5"/>
      <c r="AN18" s="266">
        <f t="shared" si="1"/>
        <v>0</v>
      </c>
      <c r="AO18" s="249">
        <f t="shared" si="2"/>
        <v>0</v>
      </c>
      <c r="AP18" s="250" t="e">
        <f t="shared" si="3"/>
        <v>#DIV/0!</v>
      </c>
      <c r="AQ18" s="59"/>
    </row>
    <row r="19" spans="1:43" ht="13.5" thickBot="1">
      <c r="A19" s="565"/>
      <c r="B19" s="591"/>
      <c r="C19" s="565"/>
      <c r="D19" s="8" t="s">
        <v>76</v>
      </c>
      <c r="E19" s="251">
        <v>0</v>
      </c>
      <c r="F19" s="251">
        <v>0</v>
      </c>
      <c r="G19" s="252">
        <v>0</v>
      </c>
      <c r="H19" s="252">
        <f t="shared" si="0"/>
        <v>0</v>
      </c>
      <c r="I19" s="482"/>
      <c r="J19" s="482"/>
      <c r="K19" s="482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67"/>
      <c r="AN19" s="268">
        <f t="shared" si="1"/>
        <v>0</v>
      </c>
      <c r="AO19" s="255">
        <f t="shared" si="2"/>
        <v>0</v>
      </c>
      <c r="AP19" s="269" t="e">
        <f t="shared" si="3"/>
        <v>#DIV/0!</v>
      </c>
      <c r="AQ19" s="63"/>
    </row>
    <row r="20" spans="1:43">
      <c r="A20" s="567">
        <v>3</v>
      </c>
      <c r="B20" s="591"/>
      <c r="C20" s="567" t="s">
        <v>5</v>
      </c>
      <c r="D20" s="10" t="s">
        <v>24</v>
      </c>
      <c r="E20" s="270">
        <v>130</v>
      </c>
      <c r="F20" s="270">
        <v>0</v>
      </c>
      <c r="G20" s="271">
        <v>0</v>
      </c>
      <c r="H20" s="271">
        <f t="shared" si="0"/>
        <v>130</v>
      </c>
      <c r="I20" s="481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>
        <v>34</v>
      </c>
      <c r="AH20" s="31">
        <f>30+22</f>
        <v>52</v>
      </c>
      <c r="AI20" s="31">
        <v>17</v>
      </c>
      <c r="AJ20" s="31">
        <v>29</v>
      </c>
      <c r="AK20" s="31"/>
      <c r="AL20" s="31"/>
      <c r="AM20" s="272"/>
      <c r="AN20" s="273">
        <f t="shared" si="1"/>
        <v>132</v>
      </c>
      <c r="AO20" s="261">
        <f t="shared" si="2"/>
        <v>2</v>
      </c>
      <c r="AP20" s="274">
        <f t="shared" si="3"/>
        <v>1.0153846153846153</v>
      </c>
      <c r="AQ20" s="22"/>
    </row>
    <row r="21" spans="1:43">
      <c r="A21" s="566"/>
      <c r="B21" s="591"/>
      <c r="C21" s="566"/>
      <c r="D21" s="53" t="s">
        <v>23</v>
      </c>
      <c r="E21" s="245">
        <v>35</v>
      </c>
      <c r="F21" s="245">
        <v>0</v>
      </c>
      <c r="G21" s="246">
        <v>0</v>
      </c>
      <c r="H21" s="246">
        <f t="shared" si="0"/>
        <v>35</v>
      </c>
      <c r="I21" s="487"/>
      <c r="J21" s="55"/>
      <c r="K21" s="55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247"/>
      <c r="AN21" s="248">
        <f t="shared" si="1"/>
        <v>0</v>
      </c>
      <c r="AO21" s="249">
        <f t="shared" si="2"/>
        <v>-35</v>
      </c>
      <c r="AP21" s="250">
        <f t="shared" si="3"/>
        <v>0</v>
      </c>
      <c r="AQ21" s="59"/>
    </row>
    <row r="22" spans="1:43">
      <c r="A22" s="566"/>
      <c r="B22" s="591"/>
      <c r="C22" s="566"/>
      <c r="D22" s="53" t="s">
        <v>77</v>
      </c>
      <c r="E22" s="245">
        <v>130</v>
      </c>
      <c r="F22" s="245">
        <v>0</v>
      </c>
      <c r="G22" s="246">
        <v>0</v>
      </c>
      <c r="H22" s="246">
        <f t="shared" si="0"/>
        <v>130</v>
      </c>
      <c r="I22" s="487"/>
      <c r="J22" s="487"/>
      <c r="K22" s="487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3"/>
      <c r="AG22" s="264">
        <v>38</v>
      </c>
      <c r="AH22" s="264">
        <v>50</v>
      </c>
      <c r="AI22" s="264"/>
      <c r="AJ22" s="264">
        <v>43</v>
      </c>
      <c r="AK22" s="264"/>
      <c r="AL22" s="264"/>
      <c r="AM22" s="265"/>
      <c r="AN22" s="266">
        <f t="shared" si="1"/>
        <v>131</v>
      </c>
      <c r="AO22" s="249">
        <f t="shared" si="2"/>
        <v>1</v>
      </c>
      <c r="AP22" s="250">
        <f t="shared" si="3"/>
        <v>1.0076923076923077</v>
      </c>
      <c r="AQ22" s="59"/>
    </row>
    <row r="23" spans="1:43" ht="13.5" thickBot="1">
      <c r="A23" s="565"/>
      <c r="B23" s="591"/>
      <c r="C23" s="565"/>
      <c r="D23" s="8" t="s">
        <v>76</v>
      </c>
      <c r="E23" s="251">
        <v>35</v>
      </c>
      <c r="F23" s="251">
        <v>0</v>
      </c>
      <c r="G23" s="252">
        <v>0</v>
      </c>
      <c r="H23" s="252">
        <f t="shared" si="0"/>
        <v>35</v>
      </c>
      <c r="I23" s="482"/>
      <c r="J23" s="482"/>
      <c r="K23" s="482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6"/>
      <c r="AG23" s="14"/>
      <c r="AH23" s="14"/>
      <c r="AI23" s="14"/>
      <c r="AJ23" s="14"/>
      <c r="AK23" s="14"/>
      <c r="AL23" s="14"/>
      <c r="AM23" s="267"/>
      <c r="AN23" s="268">
        <f t="shared" si="1"/>
        <v>0</v>
      </c>
      <c r="AO23" s="255">
        <f t="shared" si="2"/>
        <v>-35</v>
      </c>
      <c r="AP23" s="256">
        <f t="shared" si="3"/>
        <v>0</v>
      </c>
      <c r="AQ23" s="23"/>
    </row>
    <row r="24" spans="1:43">
      <c r="A24" s="567">
        <v>4</v>
      </c>
      <c r="B24" s="591"/>
      <c r="C24" s="567" t="s">
        <v>7</v>
      </c>
      <c r="D24" s="10" t="s">
        <v>24</v>
      </c>
      <c r="E24" s="270">
        <v>74</v>
      </c>
      <c r="F24" s="270">
        <v>0</v>
      </c>
      <c r="G24" s="271">
        <v>0</v>
      </c>
      <c r="H24" s="271">
        <f t="shared" si="0"/>
        <v>74</v>
      </c>
      <c r="I24" s="481"/>
      <c r="J24" s="30"/>
      <c r="K24" s="30">
        <v>20</v>
      </c>
      <c r="L24" s="31"/>
      <c r="M24" s="31">
        <v>32</v>
      </c>
      <c r="N24" s="31"/>
      <c r="O24" s="31"/>
      <c r="P24" s="31"/>
      <c r="Q24" s="31"/>
      <c r="R24" s="31"/>
      <c r="S24" s="31"/>
      <c r="T24" s="31"/>
      <c r="U24" s="31">
        <v>8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1"/>
      <c r="AH24" s="31"/>
      <c r="AI24" s="31"/>
      <c r="AJ24" s="31"/>
      <c r="AK24" s="31"/>
      <c r="AL24" s="31">
        <v>20</v>
      </c>
      <c r="AM24" s="272"/>
      <c r="AN24" s="273">
        <f t="shared" si="1"/>
        <v>80</v>
      </c>
      <c r="AO24" s="261">
        <f t="shared" si="2"/>
        <v>6</v>
      </c>
      <c r="AP24" s="262">
        <f t="shared" si="3"/>
        <v>1.0810810810810811</v>
      </c>
      <c r="AQ24" s="77"/>
    </row>
    <row r="25" spans="1:43">
      <c r="A25" s="566"/>
      <c r="B25" s="591"/>
      <c r="C25" s="566"/>
      <c r="D25" s="53" t="s">
        <v>23</v>
      </c>
      <c r="E25" s="245">
        <v>22</v>
      </c>
      <c r="F25" s="245">
        <v>0</v>
      </c>
      <c r="G25" s="246">
        <v>0</v>
      </c>
      <c r="H25" s="246">
        <f t="shared" si="0"/>
        <v>22</v>
      </c>
      <c r="I25" s="487"/>
      <c r="J25" s="55"/>
      <c r="K25" s="55"/>
      <c r="L25" s="56"/>
      <c r="M25" s="56"/>
      <c r="N25" s="56">
        <v>5</v>
      </c>
      <c r="O25" s="56"/>
      <c r="P25" s="56"/>
      <c r="Q25" s="56">
        <v>9</v>
      </c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56"/>
      <c r="AH25" s="56"/>
      <c r="AI25" s="56"/>
      <c r="AJ25" s="56"/>
      <c r="AK25" s="56"/>
      <c r="AL25" s="56">
        <v>27</v>
      </c>
      <c r="AM25" s="247"/>
      <c r="AN25" s="248">
        <f t="shared" si="1"/>
        <v>41</v>
      </c>
      <c r="AO25" s="249">
        <f t="shared" si="2"/>
        <v>19</v>
      </c>
      <c r="AP25" s="250">
        <f t="shared" si="3"/>
        <v>1.8636363636363635</v>
      </c>
      <c r="AQ25" s="59"/>
    </row>
    <row r="26" spans="1:43">
      <c r="A26" s="566"/>
      <c r="B26" s="591"/>
      <c r="C26" s="566"/>
      <c r="D26" s="53" t="s">
        <v>77</v>
      </c>
      <c r="E26" s="245">
        <v>74</v>
      </c>
      <c r="F26" s="245">
        <v>0</v>
      </c>
      <c r="G26" s="246">
        <v>0</v>
      </c>
      <c r="H26" s="246">
        <f t="shared" si="0"/>
        <v>74</v>
      </c>
      <c r="I26" s="487"/>
      <c r="J26" s="55"/>
      <c r="K26" s="55"/>
      <c r="L26" s="56"/>
      <c r="M26" s="56"/>
      <c r="N26" s="56"/>
      <c r="O26" s="56"/>
      <c r="P26" s="56"/>
      <c r="Q26" s="56"/>
      <c r="R26" s="56"/>
      <c r="S26" s="56"/>
      <c r="T26" s="56"/>
      <c r="U26" s="56">
        <v>28</v>
      </c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6"/>
      <c r="AH26" s="56"/>
      <c r="AI26" s="56"/>
      <c r="AJ26" s="56">
        <v>46</v>
      </c>
      <c r="AK26" s="56"/>
      <c r="AL26" s="56">
        <v>7</v>
      </c>
      <c r="AM26" s="247"/>
      <c r="AN26" s="248">
        <f t="shared" si="1"/>
        <v>81</v>
      </c>
      <c r="AO26" s="249">
        <f t="shared" si="2"/>
        <v>7</v>
      </c>
      <c r="AP26" s="250">
        <f t="shared" si="3"/>
        <v>1.0945945945945945</v>
      </c>
      <c r="AQ26" s="59"/>
    </row>
    <row r="27" spans="1:43" ht="13.5" thickBot="1">
      <c r="A27" s="565"/>
      <c r="B27" s="591"/>
      <c r="C27" s="565"/>
      <c r="D27" s="8" t="s">
        <v>76</v>
      </c>
      <c r="E27" s="251">
        <v>20</v>
      </c>
      <c r="F27" s="251">
        <v>0</v>
      </c>
      <c r="G27" s="252">
        <v>0</v>
      </c>
      <c r="H27" s="252">
        <f t="shared" si="0"/>
        <v>20</v>
      </c>
      <c r="I27" s="482"/>
      <c r="J27" s="9"/>
      <c r="K27" s="9"/>
      <c r="L27" s="13"/>
      <c r="M27" s="13"/>
      <c r="N27" s="13"/>
      <c r="O27" s="13"/>
      <c r="P27" s="13"/>
      <c r="Q27" s="13"/>
      <c r="R27" s="13"/>
      <c r="S27" s="13"/>
      <c r="T27" s="13"/>
      <c r="U27" s="13">
        <v>34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8"/>
      <c r="AG27" s="13"/>
      <c r="AH27" s="13"/>
      <c r="AI27" s="13"/>
      <c r="AJ27" s="13"/>
      <c r="AK27" s="13"/>
      <c r="AL27" s="13"/>
      <c r="AM27" s="253"/>
      <c r="AN27" s="254">
        <f t="shared" si="1"/>
        <v>34</v>
      </c>
      <c r="AO27" s="255">
        <f t="shared" si="2"/>
        <v>14</v>
      </c>
      <c r="AP27" s="269">
        <f t="shared" si="3"/>
        <v>1.7</v>
      </c>
      <c r="AQ27" s="63"/>
    </row>
    <row r="28" spans="1:43">
      <c r="A28" s="567">
        <v>6</v>
      </c>
      <c r="B28" s="591"/>
      <c r="C28" s="567" t="s">
        <v>47</v>
      </c>
      <c r="D28" s="10" t="s">
        <v>24</v>
      </c>
      <c r="E28" s="270">
        <v>458</v>
      </c>
      <c r="F28" s="270">
        <v>0</v>
      </c>
      <c r="G28" s="271">
        <v>0</v>
      </c>
      <c r="H28" s="271">
        <f t="shared" si="0"/>
        <v>458</v>
      </c>
      <c r="I28" s="481"/>
      <c r="J28" s="30">
        <v>23</v>
      </c>
      <c r="K28" s="30">
        <v>9</v>
      </c>
      <c r="L28" s="31"/>
      <c r="M28" s="31"/>
      <c r="N28" s="31"/>
      <c r="O28" s="31"/>
      <c r="P28" s="31"/>
      <c r="Q28" s="31">
        <v>60</v>
      </c>
      <c r="R28" s="31">
        <v>61</v>
      </c>
      <c r="S28" s="31"/>
      <c r="T28" s="31"/>
      <c r="U28" s="31"/>
      <c r="V28" s="31"/>
      <c r="W28" s="31"/>
      <c r="X28" s="31"/>
      <c r="Y28" s="31">
        <v>80</v>
      </c>
      <c r="Z28" s="31">
        <v>52</v>
      </c>
      <c r="AA28" s="31">
        <v>30</v>
      </c>
      <c r="AB28" s="31">
        <f>25+25</f>
        <v>50</v>
      </c>
      <c r="AC28" s="31"/>
      <c r="AD28" s="31"/>
      <c r="AE28" s="31">
        <v>25</v>
      </c>
      <c r="AF28" s="32">
        <v>45</v>
      </c>
      <c r="AG28" s="31">
        <v>25</v>
      </c>
      <c r="AH28" s="31"/>
      <c r="AI28" s="31"/>
      <c r="AJ28" s="31"/>
      <c r="AK28" s="31"/>
      <c r="AL28" s="31"/>
      <c r="AM28" s="272"/>
      <c r="AN28" s="273">
        <f t="shared" si="1"/>
        <v>460</v>
      </c>
      <c r="AO28" s="242">
        <f t="shared" si="2"/>
        <v>2</v>
      </c>
      <c r="AP28" s="274">
        <f t="shared" si="3"/>
        <v>1.0043668122270741</v>
      </c>
      <c r="AQ28" s="22"/>
    </row>
    <row r="29" spans="1:43">
      <c r="A29" s="566"/>
      <c r="B29" s="591"/>
      <c r="C29" s="566"/>
      <c r="D29" s="53" t="s">
        <v>23</v>
      </c>
      <c r="E29" s="245">
        <v>18</v>
      </c>
      <c r="F29" s="245">
        <v>0</v>
      </c>
      <c r="G29" s="246">
        <v>0</v>
      </c>
      <c r="H29" s="246">
        <f t="shared" si="0"/>
        <v>18</v>
      </c>
      <c r="I29" s="487"/>
      <c r="J29" s="55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  <c r="AG29" s="56"/>
      <c r="AH29" s="56"/>
      <c r="AI29" s="56"/>
      <c r="AJ29" s="56"/>
      <c r="AK29" s="56"/>
      <c r="AL29" s="56">
        <v>18</v>
      </c>
      <c r="AM29" s="247"/>
      <c r="AN29" s="248">
        <f t="shared" si="1"/>
        <v>18</v>
      </c>
      <c r="AO29" s="249">
        <f t="shared" si="2"/>
        <v>0</v>
      </c>
      <c r="AP29" s="250">
        <f t="shared" si="3"/>
        <v>1</v>
      </c>
      <c r="AQ29" s="59"/>
    </row>
    <row r="30" spans="1:43">
      <c r="A30" s="566"/>
      <c r="B30" s="591"/>
      <c r="C30" s="566"/>
      <c r="D30" s="53" t="s">
        <v>77</v>
      </c>
      <c r="E30" s="245">
        <v>463</v>
      </c>
      <c r="F30" s="245">
        <v>0</v>
      </c>
      <c r="G30" s="246">
        <v>0</v>
      </c>
      <c r="H30" s="246">
        <f t="shared" si="0"/>
        <v>463</v>
      </c>
      <c r="I30" s="487"/>
      <c r="J30" s="55"/>
      <c r="K30" s="55"/>
      <c r="L30" s="56"/>
      <c r="M30" s="56">
        <v>72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>
        <v>48</v>
      </c>
      <c r="Z30" s="56">
        <v>53</v>
      </c>
      <c r="AA30" s="56">
        <v>40</v>
      </c>
      <c r="AB30" s="56">
        <f>35+10+18+27</f>
        <v>90</v>
      </c>
      <c r="AC30" s="56"/>
      <c r="AD30" s="56"/>
      <c r="AE30" s="56">
        <v>75</v>
      </c>
      <c r="AF30" s="57">
        <v>65</v>
      </c>
      <c r="AG30" s="56">
        <v>20</v>
      </c>
      <c r="AH30" s="56"/>
      <c r="AI30" s="56"/>
      <c r="AJ30" s="56"/>
      <c r="AK30" s="56"/>
      <c r="AL30" s="56">
        <v>3</v>
      </c>
      <c r="AM30" s="247"/>
      <c r="AN30" s="248">
        <f t="shared" si="1"/>
        <v>466</v>
      </c>
      <c r="AO30" s="249">
        <f t="shared" si="2"/>
        <v>3</v>
      </c>
      <c r="AP30" s="250">
        <f t="shared" si="3"/>
        <v>1.0064794816414686</v>
      </c>
      <c r="AQ30" s="59"/>
    </row>
    <row r="31" spans="1:43">
      <c r="A31" s="566"/>
      <c r="B31" s="591"/>
      <c r="C31" s="566"/>
      <c r="D31" s="53" t="s">
        <v>76</v>
      </c>
      <c r="E31" s="245">
        <v>103</v>
      </c>
      <c r="F31" s="245">
        <v>0</v>
      </c>
      <c r="G31" s="246">
        <v>0</v>
      </c>
      <c r="H31" s="246">
        <f t="shared" si="0"/>
        <v>103</v>
      </c>
      <c r="I31" s="487"/>
      <c r="J31" s="55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7"/>
      <c r="AG31" s="56"/>
      <c r="AH31" s="56"/>
      <c r="AI31" s="56"/>
      <c r="AJ31" s="56"/>
      <c r="AK31" s="56"/>
      <c r="AL31" s="56">
        <v>30</v>
      </c>
      <c r="AM31" s="247"/>
      <c r="AN31" s="248">
        <f t="shared" si="1"/>
        <v>30</v>
      </c>
      <c r="AO31" s="249">
        <f t="shared" si="2"/>
        <v>-73</v>
      </c>
      <c r="AP31" s="250">
        <f t="shared" si="3"/>
        <v>0.29126213592233008</v>
      </c>
      <c r="AQ31" s="59"/>
    </row>
    <row r="32" spans="1:43">
      <c r="A32" s="566"/>
      <c r="B32" s="591"/>
      <c r="C32" s="566"/>
      <c r="D32" s="53" t="s">
        <v>50</v>
      </c>
      <c r="E32" s="245">
        <v>463</v>
      </c>
      <c r="F32" s="245">
        <v>0</v>
      </c>
      <c r="G32" s="246">
        <v>0</v>
      </c>
      <c r="H32" s="246">
        <f t="shared" si="0"/>
        <v>463</v>
      </c>
      <c r="I32" s="487"/>
      <c r="J32" s="55"/>
      <c r="K32" s="55"/>
      <c r="L32" s="56"/>
      <c r="M32" s="56"/>
      <c r="N32" s="56"/>
      <c r="O32" s="56"/>
      <c r="P32" s="56"/>
      <c r="Q32" s="56"/>
      <c r="R32" s="56">
        <v>20</v>
      </c>
      <c r="S32" s="56">
        <v>7</v>
      </c>
      <c r="T32" s="56">
        <v>23</v>
      </c>
      <c r="U32" s="56">
        <v>110</v>
      </c>
      <c r="V32" s="56"/>
      <c r="W32" s="56"/>
      <c r="X32" s="56">
        <v>20</v>
      </c>
      <c r="Y32" s="56">
        <v>30</v>
      </c>
      <c r="Z32" s="56">
        <v>30</v>
      </c>
      <c r="AA32" s="56">
        <v>30</v>
      </c>
      <c r="AB32" s="56">
        <f>30+30</f>
        <v>60</v>
      </c>
      <c r="AC32" s="56"/>
      <c r="AD32" s="56"/>
      <c r="AE32" s="56">
        <v>30</v>
      </c>
      <c r="AF32" s="57">
        <v>30</v>
      </c>
      <c r="AG32" s="56">
        <v>30</v>
      </c>
      <c r="AH32" s="56">
        <v>30</v>
      </c>
      <c r="AI32" s="56">
        <v>14</v>
      </c>
      <c r="AJ32" s="56"/>
      <c r="AK32" s="56"/>
      <c r="AL32" s="56"/>
      <c r="AM32" s="247"/>
      <c r="AN32" s="248">
        <f t="shared" si="1"/>
        <v>464</v>
      </c>
      <c r="AO32" s="249">
        <f t="shared" si="2"/>
        <v>1</v>
      </c>
      <c r="AP32" s="250">
        <f t="shared" si="3"/>
        <v>1.0021598272138228</v>
      </c>
      <c r="AQ32" s="59"/>
    </row>
    <row r="33" spans="1:43" ht="13.5" thickBot="1">
      <c r="A33" s="565"/>
      <c r="B33" s="591"/>
      <c r="C33" s="565"/>
      <c r="D33" s="71" t="s">
        <v>51</v>
      </c>
      <c r="E33" s="275">
        <v>103</v>
      </c>
      <c r="F33" s="275">
        <v>0</v>
      </c>
      <c r="G33" s="276">
        <v>0</v>
      </c>
      <c r="H33" s="276">
        <f t="shared" si="0"/>
        <v>103</v>
      </c>
      <c r="I33" s="479"/>
      <c r="J33" s="73"/>
      <c r="K33" s="73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 t="s">
        <v>260</v>
      </c>
      <c r="AB33" s="74"/>
      <c r="AC33" s="74"/>
      <c r="AD33" s="74"/>
      <c r="AE33" s="74"/>
      <c r="AF33" s="75"/>
      <c r="AG33" s="74"/>
      <c r="AH33" s="74"/>
      <c r="AI33" s="74"/>
      <c r="AJ33" s="74"/>
      <c r="AK33" s="74"/>
      <c r="AL33" s="74"/>
      <c r="AM33" s="277"/>
      <c r="AN33" s="278">
        <f t="shared" si="1"/>
        <v>0</v>
      </c>
      <c r="AO33" s="279">
        <f t="shared" si="2"/>
        <v>-103</v>
      </c>
      <c r="AP33" s="256">
        <f t="shared" si="3"/>
        <v>0</v>
      </c>
      <c r="AQ33" s="23"/>
    </row>
    <row r="34" spans="1:43">
      <c r="A34" s="566">
        <v>7</v>
      </c>
      <c r="B34" s="591"/>
      <c r="C34" s="566" t="s">
        <v>22</v>
      </c>
      <c r="D34" s="4" t="s">
        <v>28</v>
      </c>
      <c r="E34" s="257">
        <v>1161</v>
      </c>
      <c r="F34" s="257">
        <v>0</v>
      </c>
      <c r="G34" s="258">
        <v>0</v>
      </c>
      <c r="H34" s="258">
        <f t="shared" si="0"/>
        <v>1161</v>
      </c>
      <c r="I34" s="484"/>
      <c r="J34" s="5"/>
      <c r="K34" s="5"/>
      <c r="L34" s="11"/>
      <c r="M34" s="11">
        <v>160</v>
      </c>
      <c r="N34" s="11">
        <v>100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>
        <v>32</v>
      </c>
      <c r="Z34" s="11">
        <v>185</v>
      </c>
      <c r="AA34" s="11">
        <v>105</v>
      </c>
      <c r="AB34" s="11">
        <f>95+21+100</f>
        <v>216</v>
      </c>
      <c r="AC34" s="11"/>
      <c r="AD34" s="11"/>
      <c r="AE34" s="11">
        <v>74</v>
      </c>
      <c r="AF34" s="17">
        <v>95</v>
      </c>
      <c r="AG34" s="11">
        <v>30</v>
      </c>
      <c r="AH34" s="11">
        <v>101</v>
      </c>
      <c r="AI34" s="11">
        <v>30</v>
      </c>
      <c r="AJ34" s="11">
        <v>140</v>
      </c>
      <c r="AK34" s="11"/>
      <c r="AL34" s="11">
        <v>6</v>
      </c>
      <c r="AM34" s="259"/>
      <c r="AN34" s="260">
        <f t="shared" si="1"/>
        <v>1274</v>
      </c>
      <c r="AO34" s="261">
        <f t="shared" si="2"/>
        <v>113</v>
      </c>
      <c r="AP34" s="262">
        <f t="shared" si="3"/>
        <v>1.0973298880275624</v>
      </c>
      <c r="AQ34" s="22"/>
    </row>
    <row r="35" spans="1:43" ht="13.5" thickBot="1">
      <c r="A35" s="565"/>
      <c r="B35" s="592"/>
      <c r="C35" s="565"/>
      <c r="D35" s="8" t="s">
        <v>27</v>
      </c>
      <c r="E35" s="251">
        <v>504</v>
      </c>
      <c r="F35" s="251">
        <v>0</v>
      </c>
      <c r="G35" s="252">
        <v>0</v>
      </c>
      <c r="H35" s="252">
        <f t="shared" si="0"/>
        <v>504</v>
      </c>
      <c r="I35" s="482"/>
      <c r="J35" s="9"/>
      <c r="K35" s="9"/>
      <c r="L35" s="13"/>
      <c r="M35" s="13"/>
      <c r="N35" s="13"/>
      <c r="O35" s="13"/>
      <c r="P35" s="13"/>
      <c r="Q35" s="13"/>
      <c r="R35" s="13"/>
      <c r="S35" s="13"/>
      <c r="T35" s="13"/>
      <c r="U35" s="13">
        <v>45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8"/>
      <c r="AG35" s="13"/>
      <c r="AH35" s="13"/>
      <c r="AI35" s="13"/>
      <c r="AJ35" s="13"/>
      <c r="AK35" s="13"/>
      <c r="AL35" s="13">
        <v>45</v>
      </c>
      <c r="AM35" s="253"/>
      <c r="AN35" s="254">
        <f t="shared" si="1"/>
        <v>90</v>
      </c>
      <c r="AO35" s="255">
        <f t="shared" si="2"/>
        <v>-414</v>
      </c>
      <c r="AP35" s="269">
        <f t="shared" si="3"/>
        <v>0.17857142857142858</v>
      </c>
      <c r="AQ35" s="63"/>
    </row>
    <row r="36" spans="1:43" s="38" customFormat="1" ht="30" customHeight="1" thickBot="1">
      <c r="A36" s="568" t="s">
        <v>120</v>
      </c>
      <c r="B36" s="569"/>
      <c r="C36" s="569"/>
      <c r="D36" s="570"/>
      <c r="E36" s="280">
        <f>SUM(E10:E35)</f>
        <v>3968</v>
      </c>
      <c r="F36" s="280">
        <f t="shared" ref="F36:AO36" si="4">SUM(F10:F35)</f>
        <v>0</v>
      </c>
      <c r="G36" s="280">
        <f t="shared" si="4"/>
        <v>0</v>
      </c>
      <c r="H36" s="280">
        <f t="shared" si="4"/>
        <v>3968</v>
      </c>
      <c r="I36" s="98">
        <f t="shared" si="4"/>
        <v>0</v>
      </c>
      <c r="J36" s="98">
        <f t="shared" si="4"/>
        <v>38</v>
      </c>
      <c r="K36" s="98">
        <f t="shared" si="4"/>
        <v>29</v>
      </c>
      <c r="L36" s="98">
        <f t="shared" si="4"/>
        <v>0</v>
      </c>
      <c r="M36" s="98">
        <f t="shared" si="4"/>
        <v>264</v>
      </c>
      <c r="N36" s="98">
        <f t="shared" si="4"/>
        <v>105</v>
      </c>
      <c r="O36" s="98">
        <f t="shared" si="4"/>
        <v>0</v>
      </c>
      <c r="P36" s="98">
        <f t="shared" si="4"/>
        <v>0</v>
      </c>
      <c r="Q36" s="98">
        <f t="shared" si="4"/>
        <v>77</v>
      </c>
      <c r="R36" s="98">
        <f t="shared" si="4"/>
        <v>81</v>
      </c>
      <c r="S36" s="98">
        <f t="shared" si="4"/>
        <v>7</v>
      </c>
      <c r="T36" s="98">
        <f t="shared" si="4"/>
        <v>23</v>
      </c>
      <c r="U36" s="98">
        <f t="shared" si="4"/>
        <v>225</v>
      </c>
      <c r="V36" s="98">
        <f t="shared" si="4"/>
        <v>0</v>
      </c>
      <c r="W36" s="98">
        <f t="shared" si="4"/>
        <v>0</v>
      </c>
      <c r="X36" s="98">
        <f t="shared" si="4"/>
        <v>20</v>
      </c>
      <c r="Y36" s="98">
        <f t="shared" si="4"/>
        <v>190</v>
      </c>
      <c r="Z36" s="98">
        <f t="shared" si="4"/>
        <v>320</v>
      </c>
      <c r="AA36" s="98">
        <f t="shared" si="4"/>
        <v>205</v>
      </c>
      <c r="AB36" s="98">
        <f t="shared" si="4"/>
        <v>416</v>
      </c>
      <c r="AC36" s="98">
        <f t="shared" si="4"/>
        <v>0</v>
      </c>
      <c r="AD36" s="98">
        <f t="shared" si="4"/>
        <v>0</v>
      </c>
      <c r="AE36" s="98">
        <f t="shared" si="4"/>
        <v>204</v>
      </c>
      <c r="AF36" s="98">
        <f t="shared" si="4"/>
        <v>235</v>
      </c>
      <c r="AG36" s="98">
        <f t="shared" si="4"/>
        <v>177</v>
      </c>
      <c r="AH36" s="98">
        <f t="shared" si="4"/>
        <v>233</v>
      </c>
      <c r="AI36" s="98">
        <f t="shared" si="4"/>
        <v>117</v>
      </c>
      <c r="AJ36" s="98">
        <f t="shared" si="4"/>
        <v>258</v>
      </c>
      <c r="AK36" s="98">
        <f t="shared" si="4"/>
        <v>0</v>
      </c>
      <c r="AL36" s="98">
        <f t="shared" si="4"/>
        <v>156</v>
      </c>
      <c r="AM36" s="483">
        <f t="shared" si="4"/>
        <v>0</v>
      </c>
      <c r="AN36" s="281">
        <f t="shared" si="4"/>
        <v>3380</v>
      </c>
      <c r="AO36" s="282">
        <f t="shared" si="4"/>
        <v>-588</v>
      </c>
      <c r="AP36" s="283">
        <f t="shared" si="3"/>
        <v>0.85181451612903225</v>
      </c>
      <c r="AQ36" s="284"/>
    </row>
    <row r="37" spans="1:43">
      <c r="A37" s="577">
        <v>8</v>
      </c>
      <c r="B37" s="590" t="s">
        <v>116</v>
      </c>
      <c r="C37" s="577" t="s">
        <v>14</v>
      </c>
      <c r="D37" s="4" t="s">
        <v>15</v>
      </c>
      <c r="E37" s="257">
        <v>0</v>
      </c>
      <c r="F37" s="258">
        <v>0</v>
      </c>
      <c r="G37" s="258">
        <v>0</v>
      </c>
      <c r="H37" s="258">
        <f t="shared" ref="H37:H43" si="5">E37+F37+G37</f>
        <v>0</v>
      </c>
      <c r="I37" s="484"/>
      <c r="J37" s="5"/>
      <c r="K37" s="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259"/>
      <c r="AN37" s="260">
        <f t="shared" si="1"/>
        <v>0</v>
      </c>
      <c r="AO37" s="261">
        <f t="shared" ref="AO37:AO43" si="6">AN37-H37</f>
        <v>0</v>
      </c>
      <c r="AP37" s="274" t="e">
        <f t="shared" ref="AP37:AP40" si="7">AN37/H37*100</f>
        <v>#DIV/0!</v>
      </c>
      <c r="AQ37" s="22"/>
    </row>
    <row r="38" spans="1:43" ht="13.5" thickBot="1">
      <c r="A38" s="573"/>
      <c r="B38" s="591"/>
      <c r="C38" s="573"/>
      <c r="D38" s="8" t="s">
        <v>16</v>
      </c>
      <c r="E38" s="251">
        <v>48</v>
      </c>
      <c r="F38" s="252">
        <v>0</v>
      </c>
      <c r="G38" s="252">
        <v>0</v>
      </c>
      <c r="H38" s="252">
        <f t="shared" si="5"/>
        <v>48</v>
      </c>
      <c r="I38" s="482"/>
      <c r="J38" s="9"/>
      <c r="K38" s="9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53"/>
      <c r="AN38" s="254">
        <f t="shared" si="1"/>
        <v>0</v>
      </c>
      <c r="AO38" s="255">
        <f t="shared" si="6"/>
        <v>-48</v>
      </c>
      <c r="AP38" s="256">
        <f t="shared" si="7"/>
        <v>0</v>
      </c>
      <c r="AQ38" s="23"/>
    </row>
    <row r="39" spans="1:43">
      <c r="A39" s="571">
        <v>9</v>
      </c>
      <c r="B39" s="591"/>
      <c r="C39" s="571" t="s">
        <v>17</v>
      </c>
      <c r="D39" s="10" t="s">
        <v>18</v>
      </c>
      <c r="E39" s="270">
        <v>70</v>
      </c>
      <c r="F39" s="258">
        <v>0</v>
      </c>
      <c r="G39" s="258">
        <v>0</v>
      </c>
      <c r="H39" s="258">
        <f t="shared" si="5"/>
        <v>70</v>
      </c>
      <c r="I39" s="484"/>
      <c r="J39" s="5"/>
      <c r="K39" s="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259"/>
      <c r="AN39" s="260">
        <f t="shared" si="1"/>
        <v>0</v>
      </c>
      <c r="AO39" s="242">
        <f t="shared" si="6"/>
        <v>-70</v>
      </c>
      <c r="AP39" s="262">
        <f t="shared" si="7"/>
        <v>0</v>
      </c>
      <c r="AQ39" s="77"/>
    </row>
    <row r="40" spans="1:43" ht="13.5" thickBot="1">
      <c r="A40" s="573"/>
      <c r="B40" s="592"/>
      <c r="C40" s="573"/>
      <c r="D40" s="8" t="s">
        <v>19</v>
      </c>
      <c r="E40" s="251">
        <v>88</v>
      </c>
      <c r="F40" s="252">
        <v>0</v>
      </c>
      <c r="G40" s="252">
        <v>0</v>
      </c>
      <c r="H40" s="252">
        <f t="shared" si="5"/>
        <v>88</v>
      </c>
      <c r="I40" s="482"/>
      <c r="J40" s="9"/>
      <c r="K40" s="9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53"/>
      <c r="AN40" s="254">
        <f t="shared" si="1"/>
        <v>0</v>
      </c>
      <c r="AO40" s="279">
        <f t="shared" si="6"/>
        <v>-88</v>
      </c>
      <c r="AP40" s="269">
        <f t="shared" si="7"/>
        <v>0</v>
      </c>
      <c r="AQ40" s="63"/>
    </row>
    <row r="41" spans="1:43">
      <c r="A41" s="571">
        <v>10</v>
      </c>
      <c r="B41" s="590" t="s">
        <v>126</v>
      </c>
      <c r="C41" s="571" t="s">
        <v>35</v>
      </c>
      <c r="D41" s="10" t="s">
        <v>149</v>
      </c>
      <c r="E41" s="270">
        <v>0</v>
      </c>
      <c r="F41" s="271">
        <v>0</v>
      </c>
      <c r="G41" s="271">
        <v>0</v>
      </c>
      <c r="H41" s="271">
        <f t="shared" si="5"/>
        <v>0</v>
      </c>
      <c r="I41" s="481"/>
      <c r="J41" s="30"/>
      <c r="K41" s="3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272"/>
      <c r="AN41" s="273">
        <f t="shared" si="1"/>
        <v>0</v>
      </c>
      <c r="AO41" s="261">
        <f t="shared" si="6"/>
        <v>0</v>
      </c>
      <c r="AP41" s="274" t="e">
        <f t="shared" ref="AP41:AP43" si="8">AN41/H41</f>
        <v>#DIV/0!</v>
      </c>
      <c r="AQ41" s="22"/>
    </row>
    <row r="42" spans="1:43">
      <c r="A42" s="578"/>
      <c r="B42" s="591"/>
      <c r="C42" s="578"/>
      <c r="D42" s="53" t="s">
        <v>111</v>
      </c>
      <c r="E42" s="245">
        <v>0</v>
      </c>
      <c r="F42" s="246">
        <v>0</v>
      </c>
      <c r="G42" s="246">
        <v>0</v>
      </c>
      <c r="H42" s="246">
        <f t="shared" si="5"/>
        <v>0</v>
      </c>
      <c r="I42" s="487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7"/>
      <c r="AN42" s="248">
        <f t="shared" si="1"/>
        <v>0</v>
      </c>
      <c r="AO42" s="249">
        <f t="shared" si="6"/>
        <v>0</v>
      </c>
      <c r="AP42" s="250" t="e">
        <f t="shared" si="8"/>
        <v>#DIV/0!</v>
      </c>
      <c r="AQ42" s="59"/>
    </row>
    <row r="43" spans="1:43" ht="13.5" thickBot="1">
      <c r="A43" s="573"/>
      <c r="B43" s="592"/>
      <c r="C43" s="573"/>
      <c r="D43" s="8" t="s">
        <v>40</v>
      </c>
      <c r="E43" s="251">
        <v>0</v>
      </c>
      <c r="F43" s="252">
        <v>0</v>
      </c>
      <c r="G43" s="252">
        <v>0</v>
      </c>
      <c r="H43" s="252">
        <f t="shared" si="5"/>
        <v>0</v>
      </c>
      <c r="I43" s="482"/>
      <c r="J43" s="9"/>
      <c r="K43" s="9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53"/>
      <c r="AN43" s="254">
        <f t="shared" si="1"/>
        <v>0</v>
      </c>
      <c r="AO43" s="255">
        <f t="shared" si="6"/>
        <v>0</v>
      </c>
      <c r="AP43" s="256" t="e">
        <f t="shared" si="8"/>
        <v>#DIV/0!</v>
      </c>
      <c r="AQ43" s="23"/>
    </row>
    <row r="44" spans="1:43" s="96" customFormat="1" ht="24" customHeight="1" thickBot="1">
      <c r="A44" s="574" t="s">
        <v>137</v>
      </c>
      <c r="B44" s="575"/>
      <c r="C44" s="575"/>
      <c r="D44" s="576"/>
      <c r="E44" s="286">
        <f t="shared" ref="E44:AO44" si="9">SUM(E37:E43)</f>
        <v>206</v>
      </c>
      <c r="F44" s="286">
        <f t="shared" si="9"/>
        <v>0</v>
      </c>
      <c r="G44" s="286">
        <f t="shared" si="9"/>
        <v>0</v>
      </c>
      <c r="H44" s="286">
        <f t="shared" si="9"/>
        <v>206</v>
      </c>
      <c r="I44" s="235">
        <f t="shared" si="9"/>
        <v>0</v>
      </c>
      <c r="J44" s="235">
        <f t="shared" si="9"/>
        <v>0</v>
      </c>
      <c r="K44" s="235">
        <f t="shared" si="9"/>
        <v>0</v>
      </c>
      <c r="L44" s="235">
        <f t="shared" si="9"/>
        <v>0</v>
      </c>
      <c r="M44" s="235">
        <f t="shared" si="9"/>
        <v>0</v>
      </c>
      <c r="N44" s="235">
        <f t="shared" si="9"/>
        <v>0</v>
      </c>
      <c r="O44" s="235">
        <f t="shared" si="9"/>
        <v>0</v>
      </c>
      <c r="P44" s="235">
        <f t="shared" si="9"/>
        <v>0</v>
      </c>
      <c r="Q44" s="235">
        <f t="shared" si="9"/>
        <v>0</v>
      </c>
      <c r="R44" s="235">
        <f t="shared" si="9"/>
        <v>0</v>
      </c>
      <c r="S44" s="235">
        <f t="shared" si="9"/>
        <v>0</v>
      </c>
      <c r="T44" s="235">
        <f t="shared" si="9"/>
        <v>0</v>
      </c>
      <c r="U44" s="235">
        <f t="shared" si="9"/>
        <v>0</v>
      </c>
      <c r="V44" s="235">
        <f t="shared" si="9"/>
        <v>0</v>
      </c>
      <c r="W44" s="235">
        <f t="shared" si="9"/>
        <v>0</v>
      </c>
      <c r="X44" s="235">
        <f t="shared" si="9"/>
        <v>0</v>
      </c>
      <c r="Y44" s="235">
        <f t="shared" si="9"/>
        <v>0</v>
      </c>
      <c r="Z44" s="235">
        <f t="shared" si="9"/>
        <v>0</v>
      </c>
      <c r="AA44" s="235">
        <f t="shared" si="9"/>
        <v>0</v>
      </c>
      <c r="AB44" s="235">
        <f t="shared" si="9"/>
        <v>0</v>
      </c>
      <c r="AC44" s="235">
        <f t="shared" si="9"/>
        <v>0</v>
      </c>
      <c r="AD44" s="235">
        <f t="shared" si="9"/>
        <v>0</v>
      </c>
      <c r="AE44" s="235">
        <f t="shared" si="9"/>
        <v>0</v>
      </c>
      <c r="AF44" s="235">
        <f t="shared" si="9"/>
        <v>0</v>
      </c>
      <c r="AG44" s="235">
        <f t="shared" si="9"/>
        <v>0</v>
      </c>
      <c r="AH44" s="235">
        <f t="shared" si="9"/>
        <v>0</v>
      </c>
      <c r="AI44" s="235">
        <f t="shared" si="9"/>
        <v>0</v>
      </c>
      <c r="AJ44" s="235">
        <f t="shared" si="9"/>
        <v>0</v>
      </c>
      <c r="AK44" s="235">
        <f t="shared" si="9"/>
        <v>0</v>
      </c>
      <c r="AL44" s="235">
        <f t="shared" si="9"/>
        <v>0</v>
      </c>
      <c r="AM44" s="287">
        <f t="shared" si="9"/>
        <v>0</v>
      </c>
      <c r="AN44" s="288">
        <f t="shared" si="9"/>
        <v>0</v>
      </c>
      <c r="AO44" s="285">
        <f t="shared" si="9"/>
        <v>-206</v>
      </c>
      <c r="AP44" s="289">
        <f>AN44/H44</f>
        <v>0</v>
      </c>
      <c r="AQ44" s="290"/>
    </row>
    <row r="45" spans="1:43">
      <c r="A45" s="567">
        <v>11</v>
      </c>
      <c r="B45" s="590" t="s">
        <v>117</v>
      </c>
      <c r="C45" s="609" t="s">
        <v>30</v>
      </c>
      <c r="D45" s="10" t="s">
        <v>31</v>
      </c>
      <c r="E45" s="270">
        <v>0</v>
      </c>
      <c r="F45" s="271">
        <v>0</v>
      </c>
      <c r="G45" s="271">
        <v>0</v>
      </c>
      <c r="H45" s="271">
        <f t="shared" ref="H45:H63" si="10">E45+F45+G45</f>
        <v>0</v>
      </c>
      <c r="I45" s="481"/>
      <c r="J45" s="30"/>
      <c r="K45" s="3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272"/>
      <c r="AN45" s="273">
        <f t="shared" ref="AN45:AN200" si="11">SUM(I45:AM45)</f>
        <v>0</v>
      </c>
      <c r="AO45" s="261">
        <f t="shared" ref="AO45:AO174" si="12">AN45-H45</f>
        <v>0</v>
      </c>
      <c r="AP45" s="250" t="e">
        <f t="shared" ref="AP45:AP61" si="13">AN45/H45</f>
        <v>#DIV/0!</v>
      </c>
      <c r="AQ45" s="59"/>
    </row>
    <row r="46" spans="1:43" ht="13.5" thickBot="1">
      <c r="A46" s="565"/>
      <c r="B46" s="591"/>
      <c r="C46" s="610"/>
      <c r="D46" s="8" t="s">
        <v>32</v>
      </c>
      <c r="E46" s="251">
        <v>0</v>
      </c>
      <c r="F46" s="252">
        <v>0</v>
      </c>
      <c r="G46" s="252">
        <v>0</v>
      </c>
      <c r="H46" s="252">
        <f t="shared" si="10"/>
        <v>0</v>
      </c>
      <c r="I46" s="482"/>
      <c r="J46" s="9"/>
      <c r="K46" s="9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253"/>
      <c r="AN46" s="254">
        <f t="shared" si="11"/>
        <v>0</v>
      </c>
      <c r="AO46" s="255">
        <f t="shared" si="12"/>
        <v>0</v>
      </c>
      <c r="AP46" s="256" t="e">
        <f t="shared" si="13"/>
        <v>#DIV/0!</v>
      </c>
      <c r="AQ46" s="23"/>
    </row>
    <row r="47" spans="1:43">
      <c r="A47" s="567">
        <v>12</v>
      </c>
      <c r="B47" s="591"/>
      <c r="C47" s="567" t="s">
        <v>38</v>
      </c>
      <c r="D47" s="4" t="s">
        <v>31</v>
      </c>
      <c r="E47" s="257">
        <v>0</v>
      </c>
      <c r="F47" s="258">
        <v>30</v>
      </c>
      <c r="G47" s="258">
        <v>0</v>
      </c>
      <c r="H47" s="258">
        <f t="shared" si="10"/>
        <v>30</v>
      </c>
      <c r="I47" s="484"/>
      <c r="J47" s="5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259"/>
      <c r="AN47" s="260">
        <f t="shared" si="11"/>
        <v>0</v>
      </c>
      <c r="AO47" s="242">
        <f t="shared" si="12"/>
        <v>-30</v>
      </c>
      <c r="AP47" s="262">
        <f t="shared" si="13"/>
        <v>0</v>
      </c>
      <c r="AQ47" s="77"/>
    </row>
    <row r="48" spans="1:43" ht="13.5" thickBot="1">
      <c r="A48" s="565"/>
      <c r="B48" s="591"/>
      <c r="C48" s="565"/>
      <c r="D48" s="8" t="s">
        <v>32</v>
      </c>
      <c r="E48" s="251">
        <v>0</v>
      </c>
      <c r="F48" s="252">
        <v>10</v>
      </c>
      <c r="G48" s="252">
        <v>0</v>
      </c>
      <c r="H48" s="252">
        <f t="shared" si="10"/>
        <v>10</v>
      </c>
      <c r="I48" s="482"/>
      <c r="J48" s="9"/>
      <c r="K48" s="9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253"/>
      <c r="AN48" s="254">
        <f t="shared" si="11"/>
        <v>0</v>
      </c>
      <c r="AO48" s="255">
        <f t="shared" si="12"/>
        <v>-10</v>
      </c>
      <c r="AP48" s="269">
        <f t="shared" si="13"/>
        <v>0</v>
      </c>
      <c r="AQ48" s="77"/>
    </row>
    <row r="49" spans="1:43" ht="13.5" thickBot="1">
      <c r="A49" s="480"/>
      <c r="B49" s="591"/>
      <c r="C49" s="567" t="s">
        <v>81</v>
      </c>
      <c r="D49" s="4" t="s">
        <v>31</v>
      </c>
      <c r="E49" s="257">
        <v>0</v>
      </c>
      <c r="F49" s="258">
        <v>41</v>
      </c>
      <c r="G49" s="258">
        <v>0</v>
      </c>
      <c r="H49" s="258">
        <f t="shared" si="10"/>
        <v>41</v>
      </c>
      <c r="I49" s="484"/>
      <c r="J49" s="5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259"/>
      <c r="AN49" s="273">
        <f t="shared" si="11"/>
        <v>0</v>
      </c>
      <c r="AO49" s="291">
        <f t="shared" si="12"/>
        <v>-41</v>
      </c>
      <c r="AP49" s="274">
        <f t="shared" si="13"/>
        <v>0</v>
      </c>
      <c r="AQ49" s="22"/>
    </row>
    <row r="50" spans="1:43" ht="13.5" thickBot="1">
      <c r="A50" s="479"/>
      <c r="B50" s="591"/>
      <c r="C50" s="565"/>
      <c r="D50" s="8" t="s">
        <v>32</v>
      </c>
      <c r="E50" s="251">
        <v>0</v>
      </c>
      <c r="F50" s="252">
        <v>25</v>
      </c>
      <c r="G50" s="252">
        <v>0</v>
      </c>
      <c r="H50" s="252">
        <f t="shared" si="10"/>
        <v>25</v>
      </c>
      <c r="I50" s="482"/>
      <c r="J50" s="9"/>
      <c r="K50" s="9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253"/>
      <c r="AN50" s="254">
        <f t="shared" si="11"/>
        <v>0</v>
      </c>
      <c r="AO50" s="255">
        <f t="shared" si="12"/>
        <v>-25</v>
      </c>
      <c r="AP50" s="256">
        <f t="shared" si="13"/>
        <v>0</v>
      </c>
      <c r="AQ50" s="22"/>
    </row>
    <row r="51" spans="1:43">
      <c r="A51" s="480"/>
      <c r="B51" s="591"/>
      <c r="C51" s="567" t="s">
        <v>208</v>
      </c>
      <c r="D51" s="4" t="s">
        <v>31</v>
      </c>
      <c r="E51" s="270">
        <v>0</v>
      </c>
      <c r="F51" s="271">
        <v>0</v>
      </c>
      <c r="G51" s="271">
        <v>0</v>
      </c>
      <c r="H51" s="271">
        <f t="shared" si="10"/>
        <v>0</v>
      </c>
      <c r="I51" s="481"/>
      <c r="J51" s="30"/>
      <c r="K51" s="3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272"/>
      <c r="AN51" s="273">
        <f t="shared" si="11"/>
        <v>0</v>
      </c>
      <c r="AO51" s="261">
        <f t="shared" si="12"/>
        <v>0</v>
      </c>
      <c r="AP51" s="274" t="e">
        <f t="shared" si="13"/>
        <v>#DIV/0!</v>
      </c>
      <c r="AQ51" s="22"/>
    </row>
    <row r="52" spans="1:43" ht="13.5" thickBot="1">
      <c r="A52" s="480"/>
      <c r="B52" s="591"/>
      <c r="C52" s="565"/>
      <c r="D52" s="8" t="s">
        <v>32</v>
      </c>
      <c r="E52" s="315">
        <v>0</v>
      </c>
      <c r="F52" s="316">
        <v>0</v>
      </c>
      <c r="G52" s="316">
        <v>0</v>
      </c>
      <c r="H52" s="316">
        <f t="shared" si="10"/>
        <v>0</v>
      </c>
      <c r="I52" s="486"/>
      <c r="J52" s="413"/>
      <c r="K52" s="413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5"/>
      <c r="AN52" s="318">
        <f t="shared" si="11"/>
        <v>0</v>
      </c>
      <c r="AO52" s="255">
        <f t="shared" si="12"/>
        <v>0</v>
      </c>
      <c r="AP52" s="256" t="e">
        <f t="shared" si="13"/>
        <v>#DIV/0!</v>
      </c>
      <c r="AQ52" s="23"/>
    </row>
    <row r="53" spans="1:43">
      <c r="A53" s="480"/>
      <c r="B53" s="591"/>
      <c r="C53" s="566" t="s">
        <v>82</v>
      </c>
      <c r="D53" s="10" t="s">
        <v>31</v>
      </c>
      <c r="E53" s="270">
        <v>0</v>
      </c>
      <c r="F53" s="271">
        <v>50</v>
      </c>
      <c r="G53" s="271">
        <v>0</v>
      </c>
      <c r="H53" s="271">
        <f t="shared" si="10"/>
        <v>50</v>
      </c>
      <c r="I53" s="481"/>
      <c r="J53" s="30"/>
      <c r="K53" s="30">
        <v>5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272"/>
      <c r="AN53" s="273">
        <f t="shared" si="11"/>
        <v>5</v>
      </c>
      <c r="AO53" s="291">
        <f t="shared" si="12"/>
        <v>-45</v>
      </c>
      <c r="AP53" s="262">
        <f t="shared" si="13"/>
        <v>0.1</v>
      </c>
      <c r="AQ53" s="77"/>
    </row>
    <row r="54" spans="1:43" ht="13.5" thickBot="1">
      <c r="A54" s="480"/>
      <c r="B54" s="591"/>
      <c r="C54" s="565"/>
      <c r="D54" s="8" t="s">
        <v>32</v>
      </c>
      <c r="E54" s="251">
        <v>0</v>
      </c>
      <c r="F54" s="252">
        <v>50</v>
      </c>
      <c r="G54" s="252">
        <v>0</v>
      </c>
      <c r="H54" s="252">
        <f t="shared" si="10"/>
        <v>50</v>
      </c>
      <c r="I54" s="482"/>
      <c r="J54" s="9"/>
      <c r="K54" s="9">
        <v>5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253"/>
      <c r="AN54" s="254">
        <f t="shared" si="11"/>
        <v>5</v>
      </c>
      <c r="AO54" s="279">
        <f t="shared" si="12"/>
        <v>-45</v>
      </c>
      <c r="AP54" s="269">
        <f t="shared" si="13"/>
        <v>0.1</v>
      </c>
      <c r="AQ54" s="63"/>
    </row>
    <row r="55" spans="1:43" ht="12.75" customHeight="1">
      <c r="A55" s="138"/>
      <c r="B55" s="591"/>
      <c r="C55" s="571" t="s">
        <v>100</v>
      </c>
      <c r="D55" s="4" t="s">
        <v>2</v>
      </c>
      <c r="E55" s="257">
        <v>0</v>
      </c>
      <c r="F55" s="258">
        <v>44</v>
      </c>
      <c r="G55" s="258">
        <v>0</v>
      </c>
      <c r="H55" s="258">
        <f t="shared" si="10"/>
        <v>44</v>
      </c>
      <c r="I55" s="484"/>
      <c r="J55" s="5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259"/>
      <c r="AN55" s="260">
        <f t="shared" si="11"/>
        <v>0</v>
      </c>
      <c r="AO55" s="261">
        <f t="shared" si="12"/>
        <v>-44</v>
      </c>
      <c r="AP55" s="274">
        <f t="shared" si="13"/>
        <v>0</v>
      </c>
      <c r="AQ55" s="22"/>
    </row>
    <row r="56" spans="1:43" ht="12.75" customHeight="1">
      <c r="A56" s="139"/>
      <c r="B56" s="591"/>
      <c r="C56" s="578"/>
      <c r="D56" s="53" t="s">
        <v>43</v>
      </c>
      <c r="E56" s="245">
        <v>0</v>
      </c>
      <c r="F56" s="246">
        <v>50</v>
      </c>
      <c r="G56" s="246">
        <v>0</v>
      </c>
      <c r="H56" s="246">
        <f t="shared" si="10"/>
        <v>50</v>
      </c>
      <c r="I56" s="487"/>
      <c r="J56" s="55"/>
      <c r="K56" s="55"/>
      <c r="L56" s="56"/>
      <c r="M56" s="56"/>
      <c r="N56" s="56">
        <v>49</v>
      </c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247"/>
      <c r="AN56" s="248">
        <f t="shared" si="11"/>
        <v>49</v>
      </c>
      <c r="AO56" s="249">
        <f t="shared" si="12"/>
        <v>-1</v>
      </c>
      <c r="AP56" s="250">
        <f t="shared" si="13"/>
        <v>0.98</v>
      </c>
      <c r="AQ56" s="59"/>
    </row>
    <row r="57" spans="1:43" ht="12.75" customHeight="1">
      <c r="A57" s="139"/>
      <c r="B57" s="591"/>
      <c r="C57" s="578"/>
      <c r="D57" s="53" t="s">
        <v>46</v>
      </c>
      <c r="E57" s="245">
        <v>0</v>
      </c>
      <c r="F57" s="246">
        <v>50</v>
      </c>
      <c r="G57" s="246">
        <v>0</v>
      </c>
      <c r="H57" s="246">
        <f t="shared" si="10"/>
        <v>50</v>
      </c>
      <c r="I57" s="487"/>
      <c r="J57" s="55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247"/>
      <c r="AN57" s="248">
        <f t="shared" si="11"/>
        <v>0</v>
      </c>
      <c r="AO57" s="249">
        <f t="shared" si="12"/>
        <v>-50</v>
      </c>
      <c r="AP57" s="250">
        <f t="shared" si="13"/>
        <v>0</v>
      </c>
      <c r="AQ57" s="59"/>
    </row>
    <row r="58" spans="1:43" ht="12.75" customHeight="1">
      <c r="A58" s="139"/>
      <c r="B58" s="591"/>
      <c r="C58" s="578"/>
      <c r="D58" s="53" t="s">
        <v>44</v>
      </c>
      <c r="E58" s="245">
        <v>0</v>
      </c>
      <c r="F58" s="246">
        <v>50</v>
      </c>
      <c r="G58" s="246">
        <v>0</v>
      </c>
      <c r="H58" s="246">
        <f t="shared" si="10"/>
        <v>50</v>
      </c>
      <c r="I58" s="487"/>
      <c r="J58" s="55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47"/>
      <c r="AN58" s="248">
        <f t="shared" si="11"/>
        <v>0</v>
      </c>
      <c r="AO58" s="249">
        <f t="shared" si="12"/>
        <v>-50</v>
      </c>
      <c r="AP58" s="250">
        <f t="shared" si="13"/>
        <v>0</v>
      </c>
      <c r="AQ58" s="59"/>
    </row>
    <row r="59" spans="1:43" ht="12.75" customHeight="1">
      <c r="A59" s="139"/>
      <c r="B59" s="591"/>
      <c r="C59" s="578"/>
      <c r="D59" s="53" t="s">
        <v>1</v>
      </c>
      <c r="E59" s="245">
        <v>0</v>
      </c>
      <c r="F59" s="246">
        <v>0</v>
      </c>
      <c r="G59" s="246">
        <v>0</v>
      </c>
      <c r="H59" s="246">
        <f t="shared" si="10"/>
        <v>0</v>
      </c>
      <c r="I59" s="487"/>
      <c r="J59" s="55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247"/>
      <c r="AN59" s="248">
        <f t="shared" si="11"/>
        <v>0</v>
      </c>
      <c r="AO59" s="249">
        <f t="shared" si="12"/>
        <v>0</v>
      </c>
      <c r="AP59" s="250" t="e">
        <f t="shared" si="13"/>
        <v>#DIV/0!</v>
      </c>
      <c r="AQ59" s="59"/>
    </row>
    <row r="60" spans="1:43" ht="12.75" customHeight="1">
      <c r="A60" s="139"/>
      <c r="B60" s="591"/>
      <c r="C60" s="578"/>
      <c r="D60" s="53" t="s">
        <v>186</v>
      </c>
      <c r="E60" s="245">
        <v>0</v>
      </c>
      <c r="F60" s="246">
        <v>46</v>
      </c>
      <c r="G60" s="246">
        <v>0</v>
      </c>
      <c r="H60" s="246">
        <f t="shared" si="10"/>
        <v>46</v>
      </c>
      <c r="I60" s="487"/>
      <c r="J60" s="55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247"/>
      <c r="AN60" s="248">
        <f t="shared" si="11"/>
        <v>0</v>
      </c>
      <c r="AO60" s="249">
        <f t="shared" si="12"/>
        <v>-46</v>
      </c>
      <c r="AP60" s="250">
        <f t="shared" si="13"/>
        <v>0</v>
      </c>
      <c r="AQ60" s="59"/>
    </row>
    <row r="61" spans="1:43" ht="12.75" customHeight="1">
      <c r="A61" s="139"/>
      <c r="B61" s="591"/>
      <c r="C61" s="578"/>
      <c r="D61" s="53" t="s">
        <v>101</v>
      </c>
      <c r="E61" s="245">
        <v>0</v>
      </c>
      <c r="F61" s="246">
        <v>0</v>
      </c>
      <c r="G61" s="246">
        <v>0</v>
      </c>
      <c r="H61" s="246">
        <f t="shared" si="10"/>
        <v>0</v>
      </c>
      <c r="I61" s="487"/>
      <c r="J61" s="55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47"/>
      <c r="AN61" s="248">
        <f t="shared" si="11"/>
        <v>0</v>
      </c>
      <c r="AO61" s="249">
        <f t="shared" si="12"/>
        <v>0</v>
      </c>
      <c r="AP61" s="250" t="e">
        <f t="shared" si="13"/>
        <v>#DIV/0!</v>
      </c>
      <c r="AQ61" s="59"/>
    </row>
    <row r="62" spans="1:43" ht="12.75" customHeight="1" thickBot="1">
      <c r="A62" s="140"/>
      <c r="B62" s="592"/>
      <c r="C62" s="573"/>
      <c r="D62" s="8" t="s">
        <v>32</v>
      </c>
      <c r="E62" s="251">
        <v>0</v>
      </c>
      <c r="F62" s="252">
        <v>0</v>
      </c>
      <c r="G62" s="252">
        <v>0</v>
      </c>
      <c r="H62" s="252">
        <f t="shared" si="10"/>
        <v>0</v>
      </c>
      <c r="I62" s="482"/>
      <c r="J62" s="9"/>
      <c r="K62" s="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253"/>
      <c r="AN62" s="254">
        <f t="shared" si="11"/>
        <v>0</v>
      </c>
      <c r="AO62" s="255">
        <f t="shared" si="12"/>
        <v>0</v>
      </c>
      <c r="AP62" s="256" t="e">
        <f>AN62/H62</f>
        <v>#DIV/0!</v>
      </c>
      <c r="AQ62" s="23"/>
    </row>
    <row r="63" spans="1:43" ht="12.75" customHeight="1" thickBot="1">
      <c r="A63" s="377"/>
      <c r="B63" s="400"/>
      <c r="C63" s="79" t="s">
        <v>206</v>
      </c>
      <c r="D63" s="401" t="s">
        <v>207</v>
      </c>
      <c r="E63" s="321">
        <v>0</v>
      </c>
      <c r="F63" s="322">
        <v>0</v>
      </c>
      <c r="G63" s="322">
        <v>0</v>
      </c>
      <c r="H63" s="322">
        <f t="shared" si="10"/>
        <v>0</v>
      </c>
      <c r="I63" s="485"/>
      <c r="J63" s="402"/>
      <c r="K63" s="402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4"/>
      <c r="AN63" s="324">
        <f t="shared" si="11"/>
        <v>0</v>
      </c>
      <c r="AO63" s="325">
        <f t="shared" si="12"/>
        <v>0</v>
      </c>
      <c r="AP63" s="256" t="e">
        <f>AN63/H63</f>
        <v>#DIV/0!</v>
      </c>
      <c r="AQ63" s="82"/>
    </row>
    <row r="64" spans="1:43" s="297" customFormat="1" ht="24" customHeight="1" thickBot="1">
      <c r="A64" s="574" t="s">
        <v>121</v>
      </c>
      <c r="B64" s="575"/>
      <c r="C64" s="575"/>
      <c r="D64" s="576"/>
      <c r="E64" s="292">
        <f>SUM(E45:E63)</f>
        <v>0</v>
      </c>
      <c r="F64" s="292">
        <f t="shared" ref="F64:AN64" si="14">SUM(F45:F63)</f>
        <v>446</v>
      </c>
      <c r="G64" s="292">
        <f t="shared" si="14"/>
        <v>0</v>
      </c>
      <c r="H64" s="292">
        <f t="shared" si="14"/>
        <v>446</v>
      </c>
      <c r="I64" s="292">
        <f t="shared" si="14"/>
        <v>0</v>
      </c>
      <c r="J64" s="292">
        <f t="shared" si="14"/>
        <v>0</v>
      </c>
      <c r="K64" s="292">
        <f t="shared" si="14"/>
        <v>10</v>
      </c>
      <c r="L64" s="292">
        <f t="shared" si="14"/>
        <v>0</v>
      </c>
      <c r="M64" s="292">
        <f t="shared" si="14"/>
        <v>0</v>
      </c>
      <c r="N64" s="292">
        <f t="shared" si="14"/>
        <v>49</v>
      </c>
      <c r="O64" s="292">
        <f t="shared" si="14"/>
        <v>0</v>
      </c>
      <c r="P64" s="292">
        <f t="shared" si="14"/>
        <v>0</v>
      </c>
      <c r="Q64" s="292">
        <f t="shared" si="14"/>
        <v>0</v>
      </c>
      <c r="R64" s="292">
        <f t="shared" si="14"/>
        <v>0</v>
      </c>
      <c r="S64" s="292">
        <f t="shared" si="14"/>
        <v>0</v>
      </c>
      <c r="T64" s="292">
        <f t="shared" si="14"/>
        <v>0</v>
      </c>
      <c r="U64" s="292">
        <f t="shared" si="14"/>
        <v>0</v>
      </c>
      <c r="V64" s="292">
        <f t="shared" si="14"/>
        <v>0</v>
      </c>
      <c r="W64" s="292">
        <f t="shared" si="14"/>
        <v>0</v>
      </c>
      <c r="X64" s="292">
        <f t="shared" si="14"/>
        <v>0</v>
      </c>
      <c r="Y64" s="292">
        <f t="shared" si="14"/>
        <v>0</v>
      </c>
      <c r="Z64" s="292">
        <f t="shared" si="14"/>
        <v>0</v>
      </c>
      <c r="AA64" s="292">
        <f t="shared" si="14"/>
        <v>0</v>
      </c>
      <c r="AB64" s="292">
        <f t="shared" si="14"/>
        <v>0</v>
      </c>
      <c r="AC64" s="292">
        <f t="shared" si="14"/>
        <v>0</v>
      </c>
      <c r="AD64" s="292">
        <f t="shared" si="14"/>
        <v>0</v>
      </c>
      <c r="AE64" s="292">
        <f t="shared" si="14"/>
        <v>0</v>
      </c>
      <c r="AF64" s="292">
        <f t="shared" si="14"/>
        <v>0</v>
      </c>
      <c r="AG64" s="292">
        <f t="shared" si="14"/>
        <v>0</v>
      </c>
      <c r="AH64" s="292">
        <f t="shared" si="14"/>
        <v>0</v>
      </c>
      <c r="AI64" s="292">
        <f t="shared" si="14"/>
        <v>0</v>
      </c>
      <c r="AJ64" s="292">
        <f t="shared" si="14"/>
        <v>0</v>
      </c>
      <c r="AK64" s="292">
        <f t="shared" si="14"/>
        <v>0</v>
      </c>
      <c r="AL64" s="292">
        <f t="shared" si="14"/>
        <v>0</v>
      </c>
      <c r="AM64" s="292">
        <f t="shared" si="14"/>
        <v>0</v>
      </c>
      <c r="AN64" s="292">
        <f t="shared" si="14"/>
        <v>59</v>
      </c>
      <c r="AO64" s="292">
        <f>SUM(AO45:AO63)</f>
        <v>-387</v>
      </c>
      <c r="AP64" s="295">
        <f>AN64/H64</f>
        <v>0.13228699551569506</v>
      </c>
      <c r="AQ64" s="296"/>
    </row>
    <row r="65" spans="1:43" ht="12.75" customHeight="1">
      <c r="A65" s="567">
        <v>13</v>
      </c>
      <c r="B65" s="590" t="s">
        <v>118</v>
      </c>
      <c r="C65" s="567" t="s">
        <v>49</v>
      </c>
      <c r="D65" s="10" t="s">
        <v>2</v>
      </c>
      <c r="E65" s="270">
        <v>100</v>
      </c>
      <c r="F65" s="271">
        <v>222</v>
      </c>
      <c r="G65" s="271">
        <v>0</v>
      </c>
      <c r="H65" s="271">
        <f t="shared" ref="H65:H84" si="15">E65+F65+G65</f>
        <v>322</v>
      </c>
      <c r="I65" s="481"/>
      <c r="J65" s="30"/>
      <c r="K65" s="3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272"/>
      <c r="AN65" s="273">
        <f t="shared" si="11"/>
        <v>0</v>
      </c>
      <c r="AO65" s="261">
        <f t="shared" si="12"/>
        <v>-322</v>
      </c>
      <c r="AP65" s="274">
        <f t="shared" ref="AP65:AP84" si="16">AN65/H65</f>
        <v>0</v>
      </c>
      <c r="AQ65" s="22"/>
    </row>
    <row r="66" spans="1:43" ht="12.75" customHeight="1">
      <c r="A66" s="566"/>
      <c r="B66" s="591"/>
      <c r="C66" s="566"/>
      <c r="D66" s="53" t="s">
        <v>43</v>
      </c>
      <c r="E66" s="245">
        <v>100</v>
      </c>
      <c r="F66" s="246">
        <v>0</v>
      </c>
      <c r="G66" s="246">
        <v>0</v>
      </c>
      <c r="H66" s="246">
        <f t="shared" si="15"/>
        <v>100</v>
      </c>
      <c r="I66" s="487"/>
      <c r="J66" s="55"/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247"/>
      <c r="AN66" s="248">
        <f t="shared" si="11"/>
        <v>0</v>
      </c>
      <c r="AO66" s="249">
        <f t="shared" si="12"/>
        <v>-100</v>
      </c>
      <c r="AP66" s="250">
        <f t="shared" si="16"/>
        <v>0</v>
      </c>
      <c r="AQ66" s="59"/>
    </row>
    <row r="67" spans="1:43" ht="12.75" customHeight="1">
      <c r="A67" s="566"/>
      <c r="B67" s="591"/>
      <c r="C67" s="566"/>
      <c r="D67" s="53" t="s">
        <v>46</v>
      </c>
      <c r="E67" s="245">
        <v>100</v>
      </c>
      <c r="F67" s="246">
        <v>0</v>
      </c>
      <c r="G67" s="246">
        <v>0</v>
      </c>
      <c r="H67" s="246">
        <f t="shared" si="15"/>
        <v>100</v>
      </c>
      <c r="I67" s="487"/>
      <c r="J67" s="55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247"/>
      <c r="AN67" s="248">
        <f t="shared" si="11"/>
        <v>0</v>
      </c>
      <c r="AO67" s="249">
        <f t="shared" si="12"/>
        <v>-100</v>
      </c>
      <c r="AP67" s="250">
        <f t="shared" si="16"/>
        <v>0</v>
      </c>
      <c r="AQ67" s="59"/>
    </row>
    <row r="68" spans="1:43" ht="12.75" customHeight="1">
      <c r="A68" s="566"/>
      <c r="B68" s="591"/>
      <c r="C68" s="566"/>
      <c r="D68" s="53" t="s">
        <v>44</v>
      </c>
      <c r="E68" s="245">
        <v>200</v>
      </c>
      <c r="F68" s="246">
        <v>0</v>
      </c>
      <c r="G68" s="246">
        <v>0</v>
      </c>
      <c r="H68" s="246">
        <f t="shared" si="15"/>
        <v>200</v>
      </c>
      <c r="I68" s="487"/>
      <c r="J68" s="55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247"/>
      <c r="AN68" s="248">
        <f t="shared" si="11"/>
        <v>0</v>
      </c>
      <c r="AO68" s="249">
        <f t="shared" si="12"/>
        <v>-200</v>
      </c>
      <c r="AP68" s="250">
        <f t="shared" si="16"/>
        <v>0</v>
      </c>
      <c r="AQ68" s="59"/>
    </row>
    <row r="69" spans="1:43" ht="12.75" customHeight="1" thickBot="1">
      <c r="A69" s="565"/>
      <c r="B69" s="591"/>
      <c r="C69" s="565"/>
      <c r="D69" s="8" t="s">
        <v>1</v>
      </c>
      <c r="E69" s="251">
        <v>100</v>
      </c>
      <c r="F69" s="252">
        <v>0</v>
      </c>
      <c r="G69" s="252">
        <v>0</v>
      </c>
      <c r="H69" s="252">
        <f t="shared" si="15"/>
        <v>100</v>
      </c>
      <c r="I69" s="482"/>
      <c r="J69" s="9"/>
      <c r="K69" s="9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253"/>
      <c r="AN69" s="254">
        <f t="shared" si="11"/>
        <v>0</v>
      </c>
      <c r="AO69" s="255">
        <f t="shared" si="12"/>
        <v>-100</v>
      </c>
      <c r="AP69" s="256">
        <f t="shared" si="16"/>
        <v>0</v>
      </c>
      <c r="AQ69" s="23"/>
    </row>
    <row r="70" spans="1:43" ht="12.75" hidden="1" customHeight="1">
      <c r="A70" s="567">
        <v>14</v>
      </c>
      <c r="B70" s="591"/>
      <c r="C70" s="579" t="s">
        <v>48</v>
      </c>
      <c r="D70" s="10" t="s">
        <v>2</v>
      </c>
      <c r="E70" s="257">
        <v>0</v>
      </c>
      <c r="F70" s="258">
        <v>0</v>
      </c>
      <c r="G70" s="258">
        <v>0</v>
      </c>
      <c r="H70" s="258">
        <f t="shared" si="15"/>
        <v>0</v>
      </c>
      <c r="I70" s="484"/>
      <c r="J70" s="5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259"/>
      <c r="AN70" s="260">
        <f t="shared" si="11"/>
        <v>0</v>
      </c>
      <c r="AO70" s="242">
        <f t="shared" si="12"/>
        <v>0</v>
      </c>
      <c r="AP70" s="262" t="e">
        <f t="shared" si="16"/>
        <v>#DIV/0!</v>
      </c>
      <c r="AQ70" s="77"/>
    </row>
    <row r="71" spans="1:43" ht="12.75" hidden="1" customHeight="1">
      <c r="A71" s="566"/>
      <c r="B71" s="591"/>
      <c r="C71" s="580"/>
      <c r="D71" s="53" t="s">
        <v>43</v>
      </c>
      <c r="E71" s="245">
        <v>0</v>
      </c>
      <c r="F71" s="246">
        <v>0</v>
      </c>
      <c r="G71" s="246">
        <v>0</v>
      </c>
      <c r="H71" s="246">
        <f t="shared" si="15"/>
        <v>0</v>
      </c>
      <c r="I71" s="487"/>
      <c r="J71" s="55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247"/>
      <c r="AN71" s="248">
        <f t="shared" si="11"/>
        <v>0</v>
      </c>
      <c r="AO71" s="249">
        <f t="shared" si="12"/>
        <v>0</v>
      </c>
      <c r="AP71" s="250" t="e">
        <f t="shared" si="16"/>
        <v>#DIV/0!</v>
      </c>
      <c r="AQ71" s="59"/>
    </row>
    <row r="72" spans="1:43" ht="12.75" hidden="1" customHeight="1">
      <c r="A72" s="566"/>
      <c r="B72" s="591"/>
      <c r="C72" s="580"/>
      <c r="D72" s="53" t="s">
        <v>46</v>
      </c>
      <c r="E72" s="245">
        <v>0</v>
      </c>
      <c r="F72" s="246">
        <v>0</v>
      </c>
      <c r="G72" s="246">
        <v>0</v>
      </c>
      <c r="H72" s="246">
        <f t="shared" si="15"/>
        <v>0</v>
      </c>
      <c r="I72" s="487"/>
      <c r="J72" s="55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247"/>
      <c r="AN72" s="248">
        <f t="shared" si="11"/>
        <v>0</v>
      </c>
      <c r="AO72" s="249">
        <f t="shared" si="12"/>
        <v>0</v>
      </c>
      <c r="AP72" s="250" t="e">
        <f t="shared" si="16"/>
        <v>#DIV/0!</v>
      </c>
      <c r="AQ72" s="59"/>
    </row>
    <row r="73" spans="1:43" ht="12.75" hidden="1" customHeight="1">
      <c r="A73" s="566"/>
      <c r="B73" s="591"/>
      <c r="C73" s="580"/>
      <c r="D73" s="53" t="s">
        <v>44</v>
      </c>
      <c r="E73" s="245">
        <v>0</v>
      </c>
      <c r="F73" s="246">
        <v>0</v>
      </c>
      <c r="G73" s="246">
        <v>0</v>
      </c>
      <c r="H73" s="246">
        <f t="shared" si="15"/>
        <v>0</v>
      </c>
      <c r="I73" s="487"/>
      <c r="J73" s="55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247"/>
      <c r="AN73" s="248">
        <f t="shared" si="11"/>
        <v>0</v>
      </c>
      <c r="AO73" s="249">
        <f t="shared" si="12"/>
        <v>0</v>
      </c>
      <c r="AP73" s="250" t="e">
        <f t="shared" si="16"/>
        <v>#DIV/0!</v>
      </c>
      <c r="AQ73" s="59"/>
    </row>
    <row r="74" spans="1:43" ht="12.75" hidden="1" customHeight="1" thickBot="1">
      <c r="A74" s="565"/>
      <c r="B74" s="591"/>
      <c r="C74" s="581"/>
      <c r="D74" s="8" t="s">
        <v>1</v>
      </c>
      <c r="E74" s="251">
        <v>0</v>
      </c>
      <c r="F74" s="252">
        <v>0</v>
      </c>
      <c r="G74" s="252">
        <v>0</v>
      </c>
      <c r="H74" s="252">
        <f t="shared" si="15"/>
        <v>0</v>
      </c>
      <c r="I74" s="482"/>
      <c r="J74" s="9"/>
      <c r="K74" s="9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253"/>
      <c r="AN74" s="254">
        <f t="shared" si="11"/>
        <v>0</v>
      </c>
      <c r="AO74" s="279">
        <f t="shared" si="12"/>
        <v>0</v>
      </c>
      <c r="AP74" s="269" t="e">
        <f t="shared" si="16"/>
        <v>#DIV/0!</v>
      </c>
      <c r="AQ74" s="63"/>
    </row>
    <row r="75" spans="1:43" ht="12.75" hidden="1" customHeight="1">
      <c r="A75" s="567">
        <v>15</v>
      </c>
      <c r="B75" s="591"/>
      <c r="C75" s="567" t="s">
        <v>52</v>
      </c>
      <c r="D75" s="10" t="s">
        <v>2</v>
      </c>
      <c r="E75" s="270">
        <v>0</v>
      </c>
      <c r="F75" s="271">
        <v>0</v>
      </c>
      <c r="G75" s="271">
        <v>0</v>
      </c>
      <c r="H75" s="271">
        <f t="shared" si="15"/>
        <v>0</v>
      </c>
      <c r="I75" s="481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272"/>
      <c r="AN75" s="273">
        <f t="shared" si="11"/>
        <v>0</v>
      </c>
      <c r="AO75" s="261">
        <f t="shared" si="12"/>
        <v>0</v>
      </c>
      <c r="AP75" s="274" t="e">
        <f t="shared" si="16"/>
        <v>#DIV/0!</v>
      </c>
      <c r="AQ75" s="22"/>
    </row>
    <row r="76" spans="1:43" ht="12.75" hidden="1" customHeight="1">
      <c r="A76" s="566"/>
      <c r="B76" s="591"/>
      <c r="C76" s="566"/>
      <c r="D76" s="53" t="s">
        <v>43</v>
      </c>
      <c r="E76" s="245">
        <v>0</v>
      </c>
      <c r="F76" s="246">
        <v>0</v>
      </c>
      <c r="G76" s="246">
        <v>0</v>
      </c>
      <c r="H76" s="246">
        <f t="shared" si="15"/>
        <v>0</v>
      </c>
      <c r="I76" s="487"/>
      <c r="J76" s="55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247"/>
      <c r="AN76" s="248">
        <f t="shared" si="11"/>
        <v>0</v>
      </c>
      <c r="AO76" s="249">
        <f t="shared" si="12"/>
        <v>0</v>
      </c>
      <c r="AP76" s="250" t="e">
        <f t="shared" si="16"/>
        <v>#DIV/0!</v>
      </c>
      <c r="AQ76" s="59"/>
    </row>
    <row r="77" spans="1:43" ht="12.75" hidden="1" customHeight="1">
      <c r="A77" s="566"/>
      <c r="B77" s="591"/>
      <c r="C77" s="566"/>
      <c r="D77" s="53" t="s">
        <v>46</v>
      </c>
      <c r="E77" s="245">
        <v>0</v>
      </c>
      <c r="F77" s="246">
        <v>0</v>
      </c>
      <c r="G77" s="246">
        <v>0</v>
      </c>
      <c r="H77" s="246">
        <f t="shared" si="15"/>
        <v>0</v>
      </c>
      <c r="I77" s="487"/>
      <c r="J77" s="55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247"/>
      <c r="AN77" s="248">
        <f t="shared" si="11"/>
        <v>0</v>
      </c>
      <c r="AO77" s="249">
        <f t="shared" si="12"/>
        <v>0</v>
      </c>
      <c r="AP77" s="250" t="e">
        <f t="shared" si="16"/>
        <v>#DIV/0!</v>
      </c>
      <c r="AQ77" s="59"/>
    </row>
    <row r="78" spans="1:43" ht="12.75" hidden="1" customHeight="1">
      <c r="A78" s="566"/>
      <c r="B78" s="591"/>
      <c r="C78" s="566"/>
      <c r="D78" s="53" t="s">
        <v>44</v>
      </c>
      <c r="E78" s="245">
        <v>0</v>
      </c>
      <c r="F78" s="246">
        <v>0</v>
      </c>
      <c r="G78" s="246">
        <v>0</v>
      </c>
      <c r="H78" s="246">
        <f t="shared" si="15"/>
        <v>0</v>
      </c>
      <c r="I78" s="487"/>
      <c r="J78" s="55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247"/>
      <c r="AN78" s="248">
        <f t="shared" si="11"/>
        <v>0</v>
      </c>
      <c r="AO78" s="249">
        <f t="shared" si="12"/>
        <v>0</v>
      </c>
      <c r="AP78" s="250" t="e">
        <f t="shared" si="16"/>
        <v>#DIV/0!</v>
      </c>
      <c r="AQ78" s="59"/>
    </row>
    <row r="79" spans="1:43" ht="12.75" hidden="1" customHeight="1" thickBot="1">
      <c r="A79" s="565"/>
      <c r="B79" s="591"/>
      <c r="C79" s="565"/>
      <c r="D79" s="8" t="s">
        <v>1</v>
      </c>
      <c r="E79" s="251">
        <v>0</v>
      </c>
      <c r="F79" s="252">
        <v>0</v>
      </c>
      <c r="G79" s="252">
        <v>0</v>
      </c>
      <c r="H79" s="252">
        <f t="shared" si="15"/>
        <v>0</v>
      </c>
      <c r="I79" s="482"/>
      <c r="J79" s="9"/>
      <c r="K79" s="9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253"/>
      <c r="AN79" s="254">
        <f t="shared" si="11"/>
        <v>0</v>
      </c>
      <c r="AO79" s="255">
        <f t="shared" si="12"/>
        <v>0</v>
      </c>
      <c r="AP79" s="256" t="e">
        <f t="shared" si="16"/>
        <v>#DIV/0!</v>
      </c>
      <c r="AQ79" s="23"/>
    </row>
    <row r="80" spans="1:43" ht="12.75" hidden="1" customHeight="1">
      <c r="A80" s="567">
        <v>16</v>
      </c>
      <c r="B80" s="591"/>
      <c r="C80" s="580" t="s">
        <v>53</v>
      </c>
      <c r="D80" s="4" t="s">
        <v>2</v>
      </c>
      <c r="E80" s="270">
        <v>0</v>
      </c>
      <c r="F80" s="271">
        <v>0</v>
      </c>
      <c r="G80" s="271">
        <v>0</v>
      </c>
      <c r="H80" s="271">
        <f t="shared" si="15"/>
        <v>0</v>
      </c>
      <c r="I80" s="481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272"/>
      <c r="AN80" s="273">
        <f t="shared" si="11"/>
        <v>0</v>
      </c>
      <c r="AO80" s="242">
        <f t="shared" si="12"/>
        <v>0</v>
      </c>
      <c r="AP80" s="262" t="e">
        <f t="shared" si="16"/>
        <v>#DIV/0!</v>
      </c>
      <c r="AQ80" s="77"/>
    </row>
    <row r="81" spans="1:43" ht="12.75" hidden="1" customHeight="1">
      <c r="A81" s="566"/>
      <c r="B81" s="591"/>
      <c r="C81" s="580"/>
      <c r="D81" s="53" t="s">
        <v>43</v>
      </c>
      <c r="E81" s="245">
        <v>0</v>
      </c>
      <c r="F81" s="246">
        <v>0</v>
      </c>
      <c r="G81" s="246">
        <v>0</v>
      </c>
      <c r="H81" s="246">
        <f t="shared" si="15"/>
        <v>0</v>
      </c>
      <c r="I81" s="487"/>
      <c r="J81" s="55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247"/>
      <c r="AN81" s="248">
        <f t="shared" si="11"/>
        <v>0</v>
      </c>
      <c r="AO81" s="249">
        <f t="shared" si="12"/>
        <v>0</v>
      </c>
      <c r="AP81" s="250" t="e">
        <f t="shared" si="16"/>
        <v>#DIV/0!</v>
      </c>
      <c r="AQ81" s="59"/>
    </row>
    <row r="82" spans="1:43" ht="12.75" hidden="1" customHeight="1">
      <c r="A82" s="566"/>
      <c r="B82" s="591"/>
      <c r="C82" s="580"/>
      <c r="D82" s="53" t="s">
        <v>46</v>
      </c>
      <c r="E82" s="245">
        <v>0</v>
      </c>
      <c r="F82" s="246">
        <v>0</v>
      </c>
      <c r="G82" s="246">
        <v>0</v>
      </c>
      <c r="H82" s="246">
        <f t="shared" si="15"/>
        <v>0</v>
      </c>
      <c r="I82" s="487"/>
      <c r="J82" s="55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247"/>
      <c r="AN82" s="248">
        <f t="shared" si="11"/>
        <v>0</v>
      </c>
      <c r="AO82" s="249">
        <f t="shared" si="12"/>
        <v>0</v>
      </c>
      <c r="AP82" s="250" t="e">
        <f t="shared" si="16"/>
        <v>#DIV/0!</v>
      </c>
      <c r="AQ82" s="59"/>
    </row>
    <row r="83" spans="1:43" ht="12.75" hidden="1" customHeight="1">
      <c r="A83" s="566"/>
      <c r="B83" s="591"/>
      <c r="C83" s="580"/>
      <c r="D83" s="53" t="s">
        <v>44</v>
      </c>
      <c r="E83" s="245">
        <v>0</v>
      </c>
      <c r="F83" s="246">
        <v>0</v>
      </c>
      <c r="G83" s="246">
        <v>0</v>
      </c>
      <c r="H83" s="246">
        <f t="shared" si="15"/>
        <v>0</v>
      </c>
      <c r="I83" s="487"/>
      <c r="J83" s="55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247"/>
      <c r="AN83" s="248">
        <f t="shared" si="11"/>
        <v>0</v>
      </c>
      <c r="AO83" s="249">
        <f t="shared" si="12"/>
        <v>0</v>
      </c>
      <c r="AP83" s="250" t="e">
        <f t="shared" si="16"/>
        <v>#DIV/0!</v>
      </c>
      <c r="AQ83" s="59"/>
    </row>
    <row r="84" spans="1:43" ht="12.75" hidden="1" customHeight="1" thickBot="1">
      <c r="A84" s="565"/>
      <c r="B84" s="592"/>
      <c r="C84" s="581"/>
      <c r="D84" s="8" t="s">
        <v>1</v>
      </c>
      <c r="E84" s="251">
        <v>0</v>
      </c>
      <c r="F84" s="252">
        <v>0</v>
      </c>
      <c r="G84" s="252">
        <v>0</v>
      </c>
      <c r="H84" s="252">
        <f t="shared" si="15"/>
        <v>0</v>
      </c>
      <c r="I84" s="482"/>
      <c r="J84" s="9"/>
      <c r="K84" s="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253"/>
      <c r="AN84" s="254">
        <f t="shared" si="11"/>
        <v>0</v>
      </c>
      <c r="AO84" s="255">
        <f t="shared" si="12"/>
        <v>0</v>
      </c>
      <c r="AP84" s="269" t="e">
        <f t="shared" si="16"/>
        <v>#DIV/0!</v>
      </c>
      <c r="AQ84" s="63"/>
    </row>
    <row r="85" spans="1:43" s="38" customFormat="1" ht="23.25" customHeight="1" thickBot="1">
      <c r="A85" s="574" t="s">
        <v>122</v>
      </c>
      <c r="B85" s="575"/>
      <c r="C85" s="575"/>
      <c r="D85" s="576"/>
      <c r="E85" s="298">
        <f>SUM(E65:E84)</f>
        <v>600</v>
      </c>
      <c r="F85" s="299">
        <f t="shared" ref="F85:AO85" si="17">SUM(F65:F84)</f>
        <v>222</v>
      </c>
      <c r="G85" s="299">
        <f t="shared" si="17"/>
        <v>0</v>
      </c>
      <c r="H85" s="299">
        <f t="shared" si="17"/>
        <v>822</v>
      </c>
      <c r="I85" s="137">
        <f t="shared" si="17"/>
        <v>0</v>
      </c>
      <c r="J85" s="137">
        <f t="shared" si="17"/>
        <v>0</v>
      </c>
      <c r="K85" s="137">
        <f t="shared" si="17"/>
        <v>0</v>
      </c>
      <c r="L85" s="137">
        <f t="shared" si="17"/>
        <v>0</v>
      </c>
      <c r="M85" s="137">
        <f t="shared" si="17"/>
        <v>0</v>
      </c>
      <c r="N85" s="137">
        <f t="shared" si="17"/>
        <v>0</v>
      </c>
      <c r="O85" s="137">
        <f t="shared" si="17"/>
        <v>0</v>
      </c>
      <c r="P85" s="137">
        <f t="shared" si="17"/>
        <v>0</v>
      </c>
      <c r="Q85" s="137">
        <f t="shared" si="17"/>
        <v>0</v>
      </c>
      <c r="R85" s="137">
        <f t="shared" si="17"/>
        <v>0</v>
      </c>
      <c r="S85" s="137">
        <f t="shared" si="17"/>
        <v>0</v>
      </c>
      <c r="T85" s="137">
        <f t="shared" si="17"/>
        <v>0</v>
      </c>
      <c r="U85" s="137">
        <f t="shared" si="17"/>
        <v>0</v>
      </c>
      <c r="V85" s="137">
        <f t="shared" si="17"/>
        <v>0</v>
      </c>
      <c r="W85" s="137">
        <f t="shared" si="17"/>
        <v>0</v>
      </c>
      <c r="X85" s="137">
        <f t="shared" si="17"/>
        <v>0</v>
      </c>
      <c r="Y85" s="137">
        <f t="shared" si="17"/>
        <v>0</v>
      </c>
      <c r="Z85" s="137">
        <f t="shared" si="17"/>
        <v>0</v>
      </c>
      <c r="AA85" s="137">
        <f t="shared" si="17"/>
        <v>0</v>
      </c>
      <c r="AB85" s="137">
        <f t="shared" si="17"/>
        <v>0</v>
      </c>
      <c r="AC85" s="137">
        <f t="shared" si="17"/>
        <v>0</v>
      </c>
      <c r="AD85" s="137">
        <f t="shared" si="17"/>
        <v>0</v>
      </c>
      <c r="AE85" s="137">
        <f t="shared" si="17"/>
        <v>0</v>
      </c>
      <c r="AF85" s="137">
        <f t="shared" si="17"/>
        <v>0</v>
      </c>
      <c r="AG85" s="137">
        <f t="shared" si="17"/>
        <v>0</v>
      </c>
      <c r="AH85" s="137">
        <f t="shared" si="17"/>
        <v>0</v>
      </c>
      <c r="AI85" s="137">
        <f t="shared" si="17"/>
        <v>0</v>
      </c>
      <c r="AJ85" s="137">
        <f t="shared" si="17"/>
        <v>0</v>
      </c>
      <c r="AK85" s="137">
        <f t="shared" si="17"/>
        <v>0</v>
      </c>
      <c r="AL85" s="137">
        <f t="shared" si="17"/>
        <v>0</v>
      </c>
      <c r="AM85" s="300">
        <f t="shared" si="17"/>
        <v>0</v>
      </c>
      <c r="AN85" s="301">
        <f t="shared" si="17"/>
        <v>0</v>
      </c>
      <c r="AO85" s="298">
        <f t="shared" si="17"/>
        <v>-822</v>
      </c>
      <c r="AP85" s="283">
        <f>AN85/H85</f>
        <v>0</v>
      </c>
      <c r="AQ85" s="284"/>
    </row>
    <row r="86" spans="1:43" ht="13.5" customHeight="1" thickBot="1">
      <c r="A86" s="582">
        <v>17</v>
      </c>
      <c r="B86" s="590" t="s">
        <v>45</v>
      </c>
      <c r="C86" s="582" t="s">
        <v>20</v>
      </c>
      <c r="D86" s="10" t="s">
        <v>21</v>
      </c>
      <c r="E86" s="270">
        <v>0</v>
      </c>
      <c r="F86" s="271">
        <v>0</v>
      </c>
      <c r="G86" s="271">
        <v>0</v>
      </c>
      <c r="H86" s="271">
        <f t="shared" ref="H86:H89" si="18">E86+F86+G86</f>
        <v>0</v>
      </c>
      <c r="I86" s="10"/>
      <c r="J86" s="22"/>
      <c r="K86" s="2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302"/>
      <c r="AN86" s="273">
        <f t="shared" si="11"/>
        <v>0</v>
      </c>
      <c r="AO86" s="242">
        <f t="shared" si="12"/>
        <v>0</v>
      </c>
      <c r="AP86" s="262" t="e">
        <f t="shared" ref="AP86:AP89" si="19">AN86/H86</f>
        <v>#DIV/0!</v>
      </c>
      <c r="AQ86" s="77"/>
    </row>
    <row r="87" spans="1:43" ht="13.5" customHeight="1" thickBot="1">
      <c r="A87" s="582"/>
      <c r="B87" s="592"/>
      <c r="C87" s="582"/>
      <c r="D87" s="8" t="s">
        <v>29</v>
      </c>
      <c r="E87" s="251">
        <v>0</v>
      </c>
      <c r="F87" s="252">
        <v>0</v>
      </c>
      <c r="G87" s="252">
        <v>0</v>
      </c>
      <c r="H87" s="252">
        <f t="shared" si="18"/>
        <v>0</v>
      </c>
      <c r="I87" s="8"/>
      <c r="J87" s="23"/>
      <c r="K87" s="2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303"/>
      <c r="AN87" s="254">
        <f t="shared" si="11"/>
        <v>0</v>
      </c>
      <c r="AO87" s="279">
        <f t="shared" si="12"/>
        <v>0</v>
      </c>
      <c r="AP87" s="269" t="e">
        <f t="shared" si="19"/>
        <v>#DIV/0!</v>
      </c>
      <c r="AQ87" s="63"/>
    </row>
    <row r="88" spans="1:43" ht="13.5" customHeight="1" thickBot="1">
      <c r="A88" s="478">
        <v>18</v>
      </c>
      <c r="B88" s="607" t="s">
        <v>65</v>
      </c>
      <c r="C88" s="571" t="s">
        <v>65</v>
      </c>
      <c r="D88" s="10" t="s">
        <v>252</v>
      </c>
      <c r="E88" s="270">
        <v>2300</v>
      </c>
      <c r="F88" s="271">
        <v>0</v>
      </c>
      <c r="G88" s="271">
        <v>0</v>
      </c>
      <c r="H88" s="271">
        <f t="shared" si="18"/>
        <v>2300</v>
      </c>
      <c r="I88" s="10"/>
      <c r="J88" s="22">
        <v>150</v>
      </c>
      <c r="K88" s="22">
        <v>480</v>
      </c>
      <c r="L88" s="41">
        <v>480</v>
      </c>
      <c r="M88" s="41"/>
      <c r="N88" s="41">
        <v>240</v>
      </c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>
        <v>463</v>
      </c>
      <c r="Z88" s="41"/>
      <c r="AA88" s="41"/>
      <c r="AB88" s="41"/>
      <c r="AC88" s="41"/>
      <c r="AD88" s="41"/>
      <c r="AE88" s="41">
        <v>300</v>
      </c>
      <c r="AF88" s="41"/>
      <c r="AG88" s="41"/>
      <c r="AH88" s="41"/>
      <c r="AI88" s="41"/>
      <c r="AJ88" s="41"/>
      <c r="AK88" s="41"/>
      <c r="AL88" s="41"/>
      <c r="AM88" s="302"/>
      <c r="AN88" s="273">
        <f t="shared" si="11"/>
        <v>2113</v>
      </c>
      <c r="AO88" s="261">
        <f t="shared" si="12"/>
        <v>-187</v>
      </c>
      <c r="AP88" s="274">
        <f t="shared" si="19"/>
        <v>0.91869565217391302</v>
      </c>
      <c r="AQ88" s="22"/>
    </row>
    <row r="89" spans="1:43" ht="15.75" customHeight="1" thickBot="1">
      <c r="A89" s="493"/>
      <c r="B89" s="608"/>
      <c r="C89" s="573"/>
      <c r="D89" s="8" t="s">
        <v>253</v>
      </c>
      <c r="E89" s="490">
        <v>580</v>
      </c>
      <c r="F89" s="491">
        <v>0</v>
      </c>
      <c r="G89" s="491">
        <v>0</v>
      </c>
      <c r="H89" s="491">
        <f t="shared" si="18"/>
        <v>580</v>
      </c>
      <c r="I89" s="157"/>
      <c r="J89" s="154"/>
      <c r="K89" s="154"/>
      <c r="L89" s="158"/>
      <c r="M89" s="158">
        <v>150</v>
      </c>
      <c r="N89" s="158"/>
      <c r="O89" s="158"/>
      <c r="P89" s="158"/>
      <c r="Q89" s="158"/>
      <c r="R89" s="158"/>
      <c r="S89" s="158"/>
      <c r="T89" s="158">
        <v>280</v>
      </c>
      <c r="U89" s="158"/>
      <c r="V89" s="158"/>
      <c r="W89" s="158"/>
      <c r="X89" s="158"/>
      <c r="Y89" s="158">
        <v>170</v>
      </c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492"/>
      <c r="AN89" s="320">
        <f t="shared" ref="AN89" si="20">SUM(I89:AM89)</f>
        <v>600</v>
      </c>
      <c r="AO89" s="291">
        <f t="shared" ref="AO89" si="21">AN89-H89</f>
        <v>20</v>
      </c>
      <c r="AP89" s="494">
        <f t="shared" si="19"/>
        <v>1.0344827586206897</v>
      </c>
      <c r="AQ89" s="495"/>
    </row>
    <row r="90" spans="1:43" ht="24" customHeight="1" thickBot="1">
      <c r="A90" s="568" t="s">
        <v>135</v>
      </c>
      <c r="B90" s="569"/>
      <c r="C90" s="569"/>
      <c r="D90" s="570"/>
      <c r="E90" s="310">
        <f>SUM(E86:E89)</f>
        <v>2880</v>
      </c>
      <c r="F90" s="310">
        <f t="shared" ref="F90:H90" si="22">SUM(F86:F89)</f>
        <v>0</v>
      </c>
      <c r="G90" s="310">
        <f t="shared" si="22"/>
        <v>0</v>
      </c>
      <c r="H90" s="310">
        <f t="shared" si="22"/>
        <v>2880</v>
      </c>
      <c r="I90" s="211">
        <f t="shared" ref="I90" si="23">SUM(I86:I88)</f>
        <v>0</v>
      </c>
      <c r="J90" s="211">
        <f>SUM(J86:J89)</f>
        <v>150</v>
      </c>
      <c r="K90" s="211">
        <f t="shared" ref="K90:AJ90" si="24">SUM(K86:K89)</f>
        <v>480</v>
      </c>
      <c r="L90" s="211">
        <f t="shared" si="24"/>
        <v>480</v>
      </c>
      <c r="M90" s="211">
        <f t="shared" si="24"/>
        <v>150</v>
      </c>
      <c r="N90" s="211">
        <f t="shared" si="24"/>
        <v>240</v>
      </c>
      <c r="O90" s="211">
        <f t="shared" si="24"/>
        <v>0</v>
      </c>
      <c r="P90" s="211">
        <f t="shared" si="24"/>
        <v>0</v>
      </c>
      <c r="Q90" s="211">
        <f t="shared" si="24"/>
        <v>0</v>
      </c>
      <c r="R90" s="211">
        <f t="shared" si="24"/>
        <v>0</v>
      </c>
      <c r="S90" s="211">
        <f t="shared" si="24"/>
        <v>0</v>
      </c>
      <c r="T90" s="211">
        <f t="shared" si="24"/>
        <v>280</v>
      </c>
      <c r="U90" s="211">
        <f t="shared" si="24"/>
        <v>0</v>
      </c>
      <c r="V90" s="211">
        <f t="shared" si="24"/>
        <v>0</v>
      </c>
      <c r="W90" s="211">
        <f t="shared" si="24"/>
        <v>0</v>
      </c>
      <c r="X90" s="211">
        <f t="shared" si="24"/>
        <v>0</v>
      </c>
      <c r="Y90" s="211">
        <f t="shared" si="24"/>
        <v>633</v>
      </c>
      <c r="Z90" s="211">
        <f t="shared" si="24"/>
        <v>0</v>
      </c>
      <c r="AA90" s="211">
        <f t="shared" si="24"/>
        <v>0</v>
      </c>
      <c r="AB90" s="211">
        <f t="shared" si="24"/>
        <v>0</v>
      </c>
      <c r="AC90" s="211">
        <f t="shared" si="24"/>
        <v>0</v>
      </c>
      <c r="AD90" s="211">
        <f t="shared" si="24"/>
        <v>0</v>
      </c>
      <c r="AE90" s="211">
        <f t="shared" si="24"/>
        <v>300</v>
      </c>
      <c r="AF90" s="211">
        <f t="shared" si="24"/>
        <v>0</v>
      </c>
      <c r="AG90" s="211">
        <f t="shared" si="24"/>
        <v>0</v>
      </c>
      <c r="AH90" s="211">
        <f t="shared" si="24"/>
        <v>0</v>
      </c>
      <c r="AI90" s="211">
        <f t="shared" si="24"/>
        <v>0</v>
      </c>
      <c r="AJ90" s="211">
        <f t="shared" si="24"/>
        <v>0</v>
      </c>
      <c r="AK90" s="211">
        <f t="shared" ref="AK90" si="25">SUM(AK86:AK89)</f>
        <v>0</v>
      </c>
      <c r="AL90" s="211">
        <f t="shared" ref="AL90" si="26">SUM(AL86:AL89)</f>
        <v>0</v>
      </c>
      <c r="AM90" s="211">
        <f t="shared" ref="AM90" si="27">SUM(AM86:AM89)</f>
        <v>0</v>
      </c>
      <c r="AN90" s="211">
        <f t="shared" ref="AN90" si="28">SUM(AN86:AN89)</f>
        <v>2713</v>
      </c>
      <c r="AO90" s="211">
        <f t="shared" ref="AO90" si="29">SUM(AO86:AO89)</f>
        <v>-167</v>
      </c>
      <c r="AP90" s="295">
        <f>AN90/H90</f>
        <v>0.94201388888888893</v>
      </c>
      <c r="AQ90" s="313"/>
    </row>
    <row r="91" spans="1:43" ht="12.75" hidden="1" customHeight="1">
      <c r="A91" s="566">
        <v>19</v>
      </c>
      <c r="B91" s="606" t="s">
        <v>61</v>
      </c>
      <c r="C91" s="480" t="s">
        <v>61</v>
      </c>
      <c r="D91" s="77" t="s">
        <v>62</v>
      </c>
      <c r="E91" s="257">
        <v>0</v>
      </c>
      <c r="F91" s="258">
        <v>0</v>
      </c>
      <c r="G91" s="258">
        <v>0</v>
      </c>
      <c r="H91" s="258">
        <f t="shared" ref="H91:H154" si="30">E91+F91+G91</f>
        <v>0</v>
      </c>
      <c r="I91" s="4"/>
      <c r="J91" s="77"/>
      <c r="K91" s="77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314"/>
      <c r="AN91" s="260">
        <f t="shared" si="11"/>
        <v>0</v>
      </c>
      <c r="AO91" s="242">
        <f t="shared" si="12"/>
        <v>0</v>
      </c>
      <c r="AP91" s="274" t="e">
        <f t="shared" ref="AP91:AP154" si="31">AN91/H91</f>
        <v>#DIV/0!</v>
      </c>
      <c r="AQ91" s="22"/>
    </row>
    <row r="92" spans="1:43" ht="12.75" hidden="1" customHeight="1">
      <c r="A92" s="566"/>
      <c r="B92" s="607"/>
      <c r="C92" s="480" t="s">
        <v>73</v>
      </c>
      <c r="D92" s="59" t="s">
        <v>63</v>
      </c>
      <c r="E92" s="245">
        <v>0</v>
      </c>
      <c r="F92" s="246">
        <v>0</v>
      </c>
      <c r="G92" s="246">
        <v>0</v>
      </c>
      <c r="H92" s="246">
        <f t="shared" si="30"/>
        <v>0</v>
      </c>
      <c r="I92" s="53"/>
      <c r="J92" s="59"/>
      <c r="K92" s="59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84"/>
      <c r="AN92" s="248">
        <f t="shared" si="11"/>
        <v>0</v>
      </c>
      <c r="AO92" s="249">
        <f t="shared" si="12"/>
        <v>0</v>
      </c>
      <c r="AP92" s="250" t="e">
        <f t="shared" si="31"/>
        <v>#DIV/0!</v>
      </c>
      <c r="AQ92" s="59"/>
    </row>
    <row r="93" spans="1:43" ht="13.5" hidden="1" customHeight="1" thickBot="1">
      <c r="A93" s="565"/>
      <c r="B93" s="607"/>
      <c r="C93" s="479"/>
      <c r="D93" s="23" t="s">
        <v>64</v>
      </c>
      <c r="E93" s="251">
        <v>0</v>
      </c>
      <c r="F93" s="252">
        <v>0</v>
      </c>
      <c r="G93" s="252">
        <v>0</v>
      </c>
      <c r="H93" s="252">
        <f t="shared" si="30"/>
        <v>0</v>
      </c>
      <c r="I93" s="8"/>
      <c r="J93" s="23"/>
      <c r="K93" s="2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303"/>
      <c r="AN93" s="254">
        <f t="shared" si="11"/>
        <v>0</v>
      </c>
      <c r="AO93" s="279">
        <f t="shared" si="12"/>
        <v>0</v>
      </c>
      <c r="AP93" s="256" t="e">
        <f t="shared" si="31"/>
        <v>#DIV/0!</v>
      </c>
      <c r="AQ93" s="23"/>
    </row>
    <row r="94" spans="1:43" ht="12.75" hidden="1" customHeight="1">
      <c r="A94" s="567">
        <v>20</v>
      </c>
      <c r="B94" s="607"/>
      <c r="C94" s="480" t="s">
        <v>61</v>
      </c>
      <c r="D94" s="22" t="s">
        <v>68</v>
      </c>
      <c r="E94" s="315">
        <v>0</v>
      </c>
      <c r="F94" s="316">
        <v>0</v>
      </c>
      <c r="G94" s="316">
        <v>0</v>
      </c>
      <c r="H94" s="316">
        <f t="shared" si="30"/>
        <v>0</v>
      </c>
      <c r="I94" s="61"/>
      <c r="J94" s="63"/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317"/>
      <c r="AN94" s="318">
        <f t="shared" si="11"/>
        <v>0</v>
      </c>
      <c r="AO94" s="261">
        <f t="shared" si="12"/>
        <v>0</v>
      </c>
      <c r="AP94" s="262" t="e">
        <f t="shared" si="31"/>
        <v>#DIV/0!</v>
      </c>
      <c r="AQ94" s="77"/>
    </row>
    <row r="95" spans="1:43" ht="12.75" hidden="1" customHeight="1">
      <c r="A95" s="566"/>
      <c r="B95" s="607"/>
      <c r="C95" s="480" t="s">
        <v>74</v>
      </c>
      <c r="D95" s="59" t="s">
        <v>69</v>
      </c>
      <c r="E95" s="315">
        <v>0</v>
      </c>
      <c r="F95" s="316">
        <v>0</v>
      </c>
      <c r="G95" s="316">
        <v>0</v>
      </c>
      <c r="H95" s="316">
        <f t="shared" si="30"/>
        <v>0</v>
      </c>
      <c r="I95" s="61"/>
      <c r="J95" s="63"/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317"/>
      <c r="AN95" s="318">
        <f t="shared" si="11"/>
        <v>0</v>
      </c>
      <c r="AO95" s="249">
        <f t="shared" si="12"/>
        <v>0</v>
      </c>
      <c r="AP95" s="250" t="e">
        <f t="shared" si="31"/>
        <v>#DIV/0!</v>
      </c>
      <c r="AQ95" s="59"/>
    </row>
    <row r="96" spans="1:43" ht="12.75" hidden="1" customHeight="1">
      <c r="A96" s="566"/>
      <c r="B96" s="607"/>
      <c r="C96" s="480"/>
      <c r="D96" s="59" t="s">
        <v>70</v>
      </c>
      <c r="E96" s="315">
        <v>0</v>
      </c>
      <c r="F96" s="316">
        <v>0</v>
      </c>
      <c r="G96" s="316">
        <v>0</v>
      </c>
      <c r="H96" s="316">
        <f t="shared" si="30"/>
        <v>0</v>
      </c>
      <c r="I96" s="61"/>
      <c r="J96" s="63"/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317"/>
      <c r="AN96" s="318">
        <f t="shared" si="11"/>
        <v>0</v>
      </c>
      <c r="AO96" s="249">
        <f t="shared" si="12"/>
        <v>0</v>
      </c>
      <c r="AP96" s="250" t="e">
        <f t="shared" si="31"/>
        <v>#DIV/0!</v>
      </c>
      <c r="AQ96" s="59"/>
    </row>
    <row r="97" spans="1:43" ht="13.5" hidden="1" customHeight="1" thickBot="1">
      <c r="A97" s="565"/>
      <c r="B97" s="607"/>
      <c r="C97" s="479"/>
      <c r="D97" s="23" t="s">
        <v>71</v>
      </c>
      <c r="E97" s="251">
        <v>0</v>
      </c>
      <c r="F97" s="252">
        <v>0</v>
      </c>
      <c r="G97" s="252">
        <v>0</v>
      </c>
      <c r="H97" s="252">
        <f t="shared" si="30"/>
        <v>0</v>
      </c>
      <c r="I97" s="8"/>
      <c r="J97" s="23"/>
      <c r="K97" s="2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303"/>
      <c r="AN97" s="254">
        <f t="shared" si="11"/>
        <v>0</v>
      </c>
      <c r="AO97" s="255">
        <f t="shared" si="12"/>
        <v>0</v>
      </c>
      <c r="AP97" s="269" t="e">
        <f t="shared" si="31"/>
        <v>#DIV/0!</v>
      </c>
      <c r="AQ97" s="63"/>
    </row>
    <row r="98" spans="1:43" ht="12.75" hidden="1" customHeight="1">
      <c r="A98" s="480"/>
      <c r="B98" s="607"/>
      <c r="C98" s="480" t="s">
        <v>95</v>
      </c>
      <c r="D98" s="22" t="s">
        <v>97</v>
      </c>
      <c r="E98" s="270">
        <v>0</v>
      </c>
      <c r="F98" s="271">
        <v>0</v>
      </c>
      <c r="G98" s="271">
        <v>0</v>
      </c>
      <c r="H98" s="271">
        <f t="shared" si="30"/>
        <v>0</v>
      </c>
      <c r="I98" s="10"/>
      <c r="J98" s="22"/>
      <c r="K98" s="2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302"/>
      <c r="AN98" s="273">
        <f t="shared" si="11"/>
        <v>0</v>
      </c>
      <c r="AO98" s="261">
        <f t="shared" si="12"/>
        <v>0</v>
      </c>
      <c r="AP98" s="274" t="e">
        <f t="shared" si="31"/>
        <v>#DIV/0!</v>
      </c>
      <c r="AQ98" s="22"/>
    </row>
    <row r="99" spans="1:43" ht="13.5" hidden="1" customHeight="1" thickBot="1">
      <c r="A99" s="479"/>
      <c r="B99" s="607"/>
      <c r="C99" s="479" t="s">
        <v>96</v>
      </c>
      <c r="D99" s="23" t="s">
        <v>98</v>
      </c>
      <c r="E99" s="251">
        <v>0</v>
      </c>
      <c r="F99" s="252">
        <v>0</v>
      </c>
      <c r="G99" s="252">
        <v>0</v>
      </c>
      <c r="H99" s="252">
        <f t="shared" si="30"/>
        <v>0</v>
      </c>
      <c r="I99" s="8"/>
      <c r="J99" s="23"/>
      <c r="K99" s="2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303"/>
      <c r="AN99" s="254">
        <f t="shared" si="11"/>
        <v>0</v>
      </c>
      <c r="AO99" s="255">
        <f t="shared" si="12"/>
        <v>0</v>
      </c>
      <c r="AP99" s="256" t="e">
        <f t="shared" si="31"/>
        <v>#DIV/0!</v>
      </c>
      <c r="AQ99" s="23"/>
    </row>
    <row r="100" spans="1:43" ht="12.75" hidden="1" customHeight="1">
      <c r="A100" s="480"/>
      <c r="B100" s="607"/>
      <c r="C100" s="481" t="s">
        <v>95</v>
      </c>
      <c r="D100" s="22" t="s">
        <v>105</v>
      </c>
      <c r="E100" s="270">
        <v>0</v>
      </c>
      <c r="F100" s="271">
        <v>0</v>
      </c>
      <c r="G100" s="271">
        <v>0</v>
      </c>
      <c r="H100" s="271">
        <f t="shared" si="30"/>
        <v>0</v>
      </c>
      <c r="I100" s="10"/>
      <c r="J100" s="22"/>
      <c r="K100" s="22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67">
        <f t="shared" si="11"/>
        <v>0</v>
      </c>
      <c r="AO100" s="261">
        <f t="shared" si="12"/>
        <v>0</v>
      </c>
      <c r="AP100" s="262" t="e">
        <f t="shared" si="31"/>
        <v>#DIV/0!</v>
      </c>
      <c r="AQ100" s="77"/>
    </row>
    <row r="101" spans="1:43" ht="12.75" hidden="1" customHeight="1">
      <c r="A101" s="480"/>
      <c r="B101" s="607"/>
      <c r="C101" s="487"/>
      <c r="D101" s="59" t="s">
        <v>106</v>
      </c>
      <c r="E101" s="245">
        <v>0</v>
      </c>
      <c r="F101" s="246">
        <v>0</v>
      </c>
      <c r="G101" s="246">
        <v>0</v>
      </c>
      <c r="H101" s="246">
        <f t="shared" si="30"/>
        <v>0</v>
      </c>
      <c r="I101" s="53"/>
      <c r="J101" s="59"/>
      <c r="K101" s="59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70">
        <f t="shared" si="11"/>
        <v>0</v>
      </c>
      <c r="AO101" s="249">
        <f t="shared" si="12"/>
        <v>0</v>
      </c>
      <c r="AP101" s="250" t="e">
        <f t="shared" si="31"/>
        <v>#DIV/0!</v>
      </c>
      <c r="AQ101" s="59"/>
    </row>
    <row r="102" spans="1:43" ht="12.75" hidden="1" customHeight="1">
      <c r="A102" s="480"/>
      <c r="B102" s="607"/>
      <c r="C102" s="487"/>
      <c r="D102" s="59" t="s">
        <v>107</v>
      </c>
      <c r="E102" s="245">
        <v>0</v>
      </c>
      <c r="F102" s="246">
        <v>0</v>
      </c>
      <c r="G102" s="246">
        <v>0</v>
      </c>
      <c r="H102" s="246">
        <f t="shared" si="30"/>
        <v>0</v>
      </c>
      <c r="I102" s="53"/>
      <c r="J102" s="59"/>
      <c r="K102" s="59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70">
        <f t="shared" si="11"/>
        <v>0</v>
      </c>
      <c r="AO102" s="249">
        <f t="shared" si="12"/>
        <v>0</v>
      </c>
      <c r="AP102" s="250" t="e">
        <f t="shared" si="31"/>
        <v>#DIV/0!</v>
      </c>
      <c r="AQ102" s="59"/>
    </row>
    <row r="103" spans="1:43" ht="13.5" hidden="1" customHeight="1" thickBot="1">
      <c r="A103" s="480"/>
      <c r="B103" s="607"/>
      <c r="C103" s="482"/>
      <c r="D103" s="23" t="s">
        <v>108</v>
      </c>
      <c r="E103" s="251">
        <v>0</v>
      </c>
      <c r="F103" s="252">
        <v>0</v>
      </c>
      <c r="G103" s="252">
        <v>0</v>
      </c>
      <c r="H103" s="252">
        <f t="shared" si="30"/>
        <v>0</v>
      </c>
      <c r="I103" s="8"/>
      <c r="J103" s="23"/>
      <c r="K103" s="2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65">
        <f t="shared" si="11"/>
        <v>0</v>
      </c>
      <c r="AO103" s="255">
        <f t="shared" si="12"/>
        <v>0</v>
      </c>
      <c r="AP103" s="269" t="e">
        <f t="shared" si="31"/>
        <v>#DIV/0!</v>
      </c>
      <c r="AQ103" s="63"/>
    </row>
    <row r="104" spans="1:43" ht="12.75" hidden="1" customHeight="1">
      <c r="A104" s="481"/>
      <c r="B104" s="607"/>
      <c r="C104" s="481" t="s">
        <v>112</v>
      </c>
      <c r="D104" s="22" t="s">
        <v>113</v>
      </c>
      <c r="E104" s="270">
        <v>0</v>
      </c>
      <c r="F104" s="271">
        <v>0</v>
      </c>
      <c r="G104" s="271">
        <v>0</v>
      </c>
      <c r="H104" s="271">
        <f t="shared" si="30"/>
        <v>0</v>
      </c>
      <c r="I104" s="10"/>
      <c r="J104" s="22"/>
      <c r="K104" s="22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302"/>
      <c r="AN104" s="273">
        <f>SUM(I104:AM104)</f>
        <v>0</v>
      </c>
      <c r="AO104" s="261">
        <f t="shared" si="12"/>
        <v>0</v>
      </c>
      <c r="AP104" s="274" t="e">
        <f t="shared" si="31"/>
        <v>#DIV/0!</v>
      </c>
      <c r="AQ104" s="22"/>
    </row>
    <row r="105" spans="1:43" ht="13.5" hidden="1" customHeight="1" thickBot="1">
      <c r="A105" s="482"/>
      <c r="B105" s="607"/>
      <c r="C105" s="482"/>
      <c r="D105" s="23" t="s">
        <v>114</v>
      </c>
      <c r="E105" s="251">
        <v>0</v>
      </c>
      <c r="F105" s="252">
        <v>0</v>
      </c>
      <c r="G105" s="252">
        <v>0</v>
      </c>
      <c r="H105" s="252">
        <f t="shared" si="30"/>
        <v>0</v>
      </c>
      <c r="I105" s="8"/>
      <c r="J105" s="23"/>
      <c r="K105" s="2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303"/>
      <c r="AN105" s="254">
        <f>SUM(I105:AM105)</f>
        <v>0</v>
      </c>
      <c r="AO105" s="255">
        <f t="shared" si="12"/>
        <v>0</v>
      </c>
      <c r="AP105" s="256" t="e">
        <f t="shared" si="31"/>
        <v>#DIV/0!</v>
      </c>
      <c r="AQ105" s="23"/>
    </row>
    <row r="106" spans="1:43" ht="12.75" hidden="1" customHeight="1">
      <c r="A106" s="481"/>
      <c r="B106" s="607"/>
      <c r="C106" s="481" t="s">
        <v>127</v>
      </c>
      <c r="D106" s="184" t="s">
        <v>128</v>
      </c>
      <c r="E106" s="270">
        <v>0</v>
      </c>
      <c r="F106" s="271">
        <v>0</v>
      </c>
      <c r="G106" s="271">
        <v>0</v>
      </c>
      <c r="H106" s="271">
        <f t="shared" si="30"/>
        <v>0</v>
      </c>
      <c r="I106" s="10"/>
      <c r="J106" s="22"/>
      <c r="K106" s="22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302"/>
      <c r="AN106" s="273">
        <f t="shared" ref="AN106:AN165" si="32">SUM(I106:AM106)</f>
        <v>0</v>
      </c>
      <c r="AO106" s="261">
        <f t="shared" si="12"/>
        <v>0</v>
      </c>
      <c r="AP106" s="262" t="e">
        <f t="shared" si="31"/>
        <v>#DIV/0!</v>
      </c>
      <c r="AQ106" s="77"/>
    </row>
    <row r="107" spans="1:43" ht="13.5" hidden="1" customHeight="1" thickBot="1">
      <c r="A107" s="487"/>
      <c r="B107" s="607"/>
      <c r="C107" s="482"/>
      <c r="D107" s="187" t="s">
        <v>129</v>
      </c>
      <c r="E107" s="251">
        <v>0</v>
      </c>
      <c r="F107" s="252">
        <v>0</v>
      </c>
      <c r="G107" s="252">
        <v>0</v>
      </c>
      <c r="H107" s="252">
        <f t="shared" si="30"/>
        <v>0</v>
      </c>
      <c r="I107" s="8"/>
      <c r="J107" s="23"/>
      <c r="K107" s="2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303"/>
      <c r="AN107" s="254">
        <f t="shared" si="32"/>
        <v>0</v>
      </c>
      <c r="AO107" s="255">
        <f t="shared" si="12"/>
        <v>0</v>
      </c>
      <c r="AP107" s="269" t="e">
        <f t="shared" si="31"/>
        <v>#DIV/0!</v>
      </c>
      <c r="AQ107" s="63"/>
    </row>
    <row r="108" spans="1:43" ht="12.75" hidden="1" customHeight="1">
      <c r="A108" s="487"/>
      <c r="B108" s="607"/>
      <c r="C108" s="484" t="s">
        <v>130</v>
      </c>
      <c r="D108" s="186" t="s">
        <v>131</v>
      </c>
      <c r="E108" s="257">
        <v>0</v>
      </c>
      <c r="F108" s="258">
        <v>0</v>
      </c>
      <c r="G108" s="258">
        <v>0</v>
      </c>
      <c r="H108" s="258">
        <f t="shared" si="30"/>
        <v>0</v>
      </c>
      <c r="I108" s="4"/>
      <c r="J108" s="77"/>
      <c r="K108" s="77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314"/>
      <c r="AN108" s="260">
        <f t="shared" si="32"/>
        <v>0</v>
      </c>
      <c r="AO108" s="242">
        <f t="shared" si="12"/>
        <v>0</v>
      </c>
      <c r="AP108" s="274" t="e">
        <f t="shared" si="31"/>
        <v>#DIV/0!</v>
      </c>
      <c r="AQ108" s="22"/>
    </row>
    <row r="109" spans="1:43" ht="12.75" hidden="1" customHeight="1">
      <c r="A109" s="487"/>
      <c r="B109" s="607"/>
      <c r="C109" s="487"/>
      <c r="D109" s="185" t="s">
        <v>132</v>
      </c>
      <c r="E109" s="245">
        <v>0</v>
      </c>
      <c r="F109" s="246">
        <v>0</v>
      </c>
      <c r="G109" s="246">
        <v>0</v>
      </c>
      <c r="H109" s="246">
        <f t="shared" si="30"/>
        <v>0</v>
      </c>
      <c r="I109" s="53"/>
      <c r="J109" s="59"/>
      <c r="K109" s="59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84"/>
      <c r="AN109" s="248">
        <f t="shared" si="32"/>
        <v>0</v>
      </c>
      <c r="AO109" s="249">
        <f t="shared" si="12"/>
        <v>0</v>
      </c>
      <c r="AP109" s="250" t="e">
        <f t="shared" si="31"/>
        <v>#DIV/0!</v>
      </c>
      <c r="AQ109" s="59"/>
    </row>
    <row r="110" spans="1:43" ht="12.75" hidden="1" customHeight="1">
      <c r="A110" s="487"/>
      <c r="B110" s="607"/>
      <c r="C110" s="487"/>
      <c r="D110" s="185" t="s">
        <v>133</v>
      </c>
      <c r="E110" s="245">
        <v>0</v>
      </c>
      <c r="F110" s="246">
        <v>0</v>
      </c>
      <c r="G110" s="246">
        <v>0</v>
      </c>
      <c r="H110" s="246">
        <f t="shared" si="30"/>
        <v>0</v>
      </c>
      <c r="I110" s="53"/>
      <c r="J110" s="59"/>
      <c r="K110" s="59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84"/>
      <c r="AN110" s="248">
        <f t="shared" si="32"/>
        <v>0</v>
      </c>
      <c r="AO110" s="249">
        <f t="shared" si="12"/>
        <v>0</v>
      </c>
      <c r="AP110" s="250" t="e">
        <f t="shared" si="31"/>
        <v>#DIV/0!</v>
      </c>
      <c r="AQ110" s="59"/>
    </row>
    <row r="111" spans="1:43" ht="13.5" hidden="1" customHeight="1" thickBot="1">
      <c r="A111" s="487"/>
      <c r="B111" s="607"/>
      <c r="C111" s="482"/>
      <c r="D111" s="188" t="s">
        <v>134</v>
      </c>
      <c r="E111" s="315">
        <v>0</v>
      </c>
      <c r="F111" s="316">
        <v>0</v>
      </c>
      <c r="G111" s="316">
        <v>0</v>
      </c>
      <c r="H111" s="316">
        <f t="shared" si="30"/>
        <v>0</v>
      </c>
      <c r="I111" s="61"/>
      <c r="J111" s="63"/>
      <c r="K111" s="63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317"/>
      <c r="AN111" s="318">
        <f t="shared" si="32"/>
        <v>0</v>
      </c>
      <c r="AO111" s="279">
        <f t="shared" si="12"/>
        <v>0</v>
      </c>
      <c r="AP111" s="269" t="e">
        <f t="shared" si="31"/>
        <v>#DIV/0!</v>
      </c>
      <c r="AQ111" s="63"/>
    </row>
    <row r="112" spans="1:43" hidden="1">
      <c r="A112" s="487"/>
      <c r="B112" s="607"/>
      <c r="C112" s="481" t="s">
        <v>139</v>
      </c>
      <c r="D112" s="22" t="s">
        <v>191</v>
      </c>
      <c r="E112" s="270">
        <v>0</v>
      </c>
      <c r="F112" s="271">
        <v>0</v>
      </c>
      <c r="G112" s="271">
        <v>0</v>
      </c>
      <c r="H112" s="271">
        <f t="shared" si="30"/>
        <v>0</v>
      </c>
      <c r="I112" s="10"/>
      <c r="J112" s="22"/>
      <c r="K112" s="22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302"/>
      <c r="AN112" s="273">
        <f t="shared" si="32"/>
        <v>0</v>
      </c>
      <c r="AO112" s="261">
        <f t="shared" si="12"/>
        <v>0</v>
      </c>
      <c r="AP112" s="274" t="e">
        <f t="shared" si="31"/>
        <v>#DIV/0!</v>
      </c>
      <c r="AQ112" s="22"/>
    </row>
    <row r="113" spans="1:43" ht="13.5" hidden="1" thickBot="1">
      <c r="A113" s="487"/>
      <c r="B113" s="607"/>
      <c r="C113" s="482"/>
      <c r="D113" s="23" t="s">
        <v>192</v>
      </c>
      <c r="E113" s="251">
        <v>0</v>
      </c>
      <c r="F113" s="252">
        <v>0</v>
      </c>
      <c r="G113" s="252">
        <v>0</v>
      </c>
      <c r="H113" s="252">
        <f t="shared" si="30"/>
        <v>0</v>
      </c>
      <c r="I113" s="8"/>
      <c r="J113" s="23"/>
      <c r="K113" s="2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303"/>
      <c r="AN113" s="254">
        <f t="shared" si="32"/>
        <v>0</v>
      </c>
      <c r="AO113" s="255">
        <f t="shared" si="12"/>
        <v>0</v>
      </c>
      <c r="AP113" s="256" t="e">
        <f t="shared" si="31"/>
        <v>#DIV/0!</v>
      </c>
      <c r="AQ113" s="23"/>
    </row>
    <row r="114" spans="1:43" hidden="1">
      <c r="A114" s="487"/>
      <c r="B114" s="607"/>
      <c r="C114" s="481" t="s">
        <v>142</v>
      </c>
      <c r="D114" s="22" t="s">
        <v>143</v>
      </c>
      <c r="E114" s="270">
        <v>0</v>
      </c>
      <c r="F114" s="271">
        <v>0</v>
      </c>
      <c r="G114" s="271">
        <v>0</v>
      </c>
      <c r="H114" s="271">
        <f t="shared" si="30"/>
        <v>0</v>
      </c>
      <c r="I114" s="10"/>
      <c r="J114" s="22"/>
      <c r="K114" s="22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302"/>
      <c r="AN114" s="273">
        <f t="shared" si="32"/>
        <v>0</v>
      </c>
      <c r="AO114" s="261">
        <f t="shared" si="12"/>
        <v>0</v>
      </c>
      <c r="AP114" s="274" t="e">
        <f t="shared" si="31"/>
        <v>#DIV/0!</v>
      </c>
      <c r="AQ114" s="22"/>
    </row>
    <row r="115" spans="1:43" hidden="1">
      <c r="A115" s="487"/>
      <c r="B115" s="607"/>
      <c r="C115" s="487"/>
      <c r="D115" s="59" t="s">
        <v>144</v>
      </c>
      <c r="E115" s="245">
        <v>0</v>
      </c>
      <c r="F115" s="246">
        <v>0</v>
      </c>
      <c r="G115" s="246">
        <v>0</v>
      </c>
      <c r="H115" s="246">
        <f t="shared" si="30"/>
        <v>0</v>
      </c>
      <c r="I115" s="53"/>
      <c r="J115" s="59"/>
      <c r="K115" s="59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84"/>
      <c r="AN115" s="248">
        <f t="shared" si="32"/>
        <v>0</v>
      </c>
      <c r="AO115" s="249">
        <f t="shared" si="12"/>
        <v>0</v>
      </c>
      <c r="AP115" s="250" t="e">
        <f t="shared" si="31"/>
        <v>#DIV/0!</v>
      </c>
      <c r="AQ115" s="59"/>
    </row>
    <row r="116" spans="1:43" hidden="1">
      <c r="A116" s="487"/>
      <c r="B116" s="607"/>
      <c r="C116" s="487"/>
      <c r="D116" s="59" t="s">
        <v>145</v>
      </c>
      <c r="E116" s="245">
        <v>0</v>
      </c>
      <c r="F116" s="246">
        <v>0</v>
      </c>
      <c r="G116" s="246">
        <v>0</v>
      </c>
      <c r="H116" s="246">
        <f t="shared" si="30"/>
        <v>0</v>
      </c>
      <c r="I116" s="53"/>
      <c r="J116" s="59"/>
      <c r="K116" s="59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84"/>
      <c r="AN116" s="248">
        <f t="shared" si="32"/>
        <v>0</v>
      </c>
      <c r="AO116" s="249">
        <f t="shared" si="12"/>
        <v>0</v>
      </c>
      <c r="AP116" s="250" t="e">
        <f t="shared" si="31"/>
        <v>#DIV/0!</v>
      </c>
      <c r="AQ116" s="59"/>
    </row>
    <row r="117" spans="1:43" hidden="1">
      <c r="A117" s="487"/>
      <c r="B117" s="607"/>
      <c r="C117" s="487"/>
      <c r="D117" s="59" t="s">
        <v>146</v>
      </c>
      <c r="E117" s="245">
        <v>0</v>
      </c>
      <c r="F117" s="246">
        <v>0</v>
      </c>
      <c r="G117" s="246">
        <v>0</v>
      </c>
      <c r="H117" s="246">
        <f t="shared" si="30"/>
        <v>0</v>
      </c>
      <c r="I117" s="53"/>
      <c r="J117" s="59"/>
      <c r="K117" s="59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84"/>
      <c r="AN117" s="248">
        <f t="shared" si="32"/>
        <v>0</v>
      </c>
      <c r="AO117" s="249">
        <f t="shared" si="12"/>
        <v>0</v>
      </c>
      <c r="AP117" s="250" t="e">
        <f t="shared" si="31"/>
        <v>#DIV/0!</v>
      </c>
      <c r="AQ117" s="59"/>
    </row>
    <row r="118" spans="1:43" hidden="1">
      <c r="A118" s="487"/>
      <c r="B118" s="607"/>
      <c r="C118" s="487"/>
      <c r="D118" s="59" t="s">
        <v>147</v>
      </c>
      <c r="E118" s="245">
        <v>0</v>
      </c>
      <c r="F118" s="246">
        <v>0</v>
      </c>
      <c r="G118" s="246">
        <v>0</v>
      </c>
      <c r="H118" s="246">
        <f t="shared" si="30"/>
        <v>0</v>
      </c>
      <c r="I118" s="53"/>
      <c r="J118" s="59"/>
      <c r="K118" s="59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84"/>
      <c r="AN118" s="248">
        <f t="shared" si="32"/>
        <v>0</v>
      </c>
      <c r="AO118" s="249">
        <f t="shared" si="12"/>
        <v>0</v>
      </c>
      <c r="AP118" s="250" t="e">
        <f t="shared" si="31"/>
        <v>#DIV/0!</v>
      </c>
      <c r="AQ118" s="59"/>
    </row>
    <row r="119" spans="1:43" hidden="1">
      <c r="A119" s="486"/>
      <c r="B119" s="607"/>
      <c r="C119" s="487"/>
      <c r="D119" s="59" t="s">
        <v>148</v>
      </c>
      <c r="E119" s="245">
        <v>0</v>
      </c>
      <c r="F119" s="246">
        <v>0</v>
      </c>
      <c r="G119" s="246">
        <v>0</v>
      </c>
      <c r="H119" s="246">
        <f t="shared" si="30"/>
        <v>0</v>
      </c>
      <c r="I119" s="53"/>
      <c r="J119" s="59"/>
      <c r="K119" s="59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409"/>
      <c r="AN119" s="408">
        <f t="shared" si="32"/>
        <v>0</v>
      </c>
      <c r="AO119" s="249">
        <f t="shared" si="12"/>
        <v>0</v>
      </c>
      <c r="AP119" s="250" t="e">
        <f t="shared" si="31"/>
        <v>#DIV/0!</v>
      </c>
      <c r="AQ119" s="59"/>
    </row>
    <row r="120" spans="1:43" hidden="1">
      <c r="A120" s="51"/>
      <c r="B120" s="607"/>
      <c r="C120" s="487"/>
      <c r="D120" s="59" t="s">
        <v>194</v>
      </c>
      <c r="E120" s="245">
        <v>0</v>
      </c>
      <c r="F120" s="246">
        <v>0</v>
      </c>
      <c r="G120" s="246">
        <v>0</v>
      </c>
      <c r="H120" s="246">
        <f t="shared" si="30"/>
        <v>0</v>
      </c>
      <c r="I120" s="53"/>
      <c r="J120" s="59"/>
      <c r="K120" s="59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409"/>
      <c r="AN120" s="408">
        <f t="shared" si="32"/>
        <v>0</v>
      </c>
      <c r="AO120" s="249">
        <f t="shared" si="12"/>
        <v>0</v>
      </c>
      <c r="AP120" s="250" t="e">
        <f t="shared" si="31"/>
        <v>#DIV/0!</v>
      </c>
      <c r="AQ120" s="59"/>
    </row>
    <row r="121" spans="1:43" hidden="1">
      <c r="A121" s="51"/>
      <c r="B121" s="607"/>
      <c r="C121" s="487"/>
      <c r="D121" s="59" t="s">
        <v>195</v>
      </c>
      <c r="E121" s="245">
        <v>0</v>
      </c>
      <c r="F121" s="246">
        <v>0</v>
      </c>
      <c r="G121" s="246">
        <v>0</v>
      </c>
      <c r="H121" s="246">
        <f t="shared" si="30"/>
        <v>0</v>
      </c>
      <c r="I121" s="53"/>
      <c r="J121" s="59"/>
      <c r="K121" s="59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409"/>
      <c r="AN121" s="408">
        <f t="shared" si="32"/>
        <v>0</v>
      </c>
      <c r="AO121" s="249">
        <f t="shared" si="12"/>
        <v>0</v>
      </c>
      <c r="AP121" s="250" t="e">
        <f t="shared" si="31"/>
        <v>#DIV/0!</v>
      </c>
      <c r="AQ121" s="59"/>
    </row>
    <row r="122" spans="1:43" hidden="1">
      <c r="A122" s="51"/>
      <c r="B122" s="607"/>
      <c r="C122" s="487"/>
      <c r="D122" s="59" t="s">
        <v>196</v>
      </c>
      <c r="E122" s="245">
        <v>0</v>
      </c>
      <c r="F122" s="246">
        <v>0</v>
      </c>
      <c r="G122" s="246">
        <v>0</v>
      </c>
      <c r="H122" s="246">
        <f t="shared" si="30"/>
        <v>0</v>
      </c>
      <c r="I122" s="53"/>
      <c r="J122" s="59"/>
      <c r="K122" s="59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409"/>
      <c r="AN122" s="408">
        <f t="shared" si="32"/>
        <v>0</v>
      </c>
      <c r="AO122" s="249">
        <f t="shared" si="12"/>
        <v>0</v>
      </c>
      <c r="AP122" s="250" t="e">
        <f t="shared" si="31"/>
        <v>#DIV/0!</v>
      </c>
      <c r="AQ122" s="59"/>
    </row>
    <row r="123" spans="1:43" hidden="1">
      <c r="A123" s="51"/>
      <c r="B123" s="607"/>
      <c r="C123" s="487"/>
      <c r="D123" s="59" t="s">
        <v>171</v>
      </c>
      <c r="E123" s="245">
        <v>0</v>
      </c>
      <c r="F123" s="246">
        <v>0</v>
      </c>
      <c r="G123" s="246">
        <v>0</v>
      </c>
      <c r="H123" s="246">
        <f t="shared" si="30"/>
        <v>0</v>
      </c>
      <c r="I123" s="53"/>
      <c r="J123" s="59"/>
      <c r="K123" s="59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409"/>
      <c r="AN123" s="408">
        <f t="shared" si="32"/>
        <v>0</v>
      </c>
      <c r="AO123" s="249">
        <f t="shared" si="12"/>
        <v>0</v>
      </c>
      <c r="AP123" s="250" t="e">
        <f t="shared" si="31"/>
        <v>#DIV/0!</v>
      </c>
      <c r="AQ123" s="59"/>
    </row>
    <row r="124" spans="1:43" hidden="1">
      <c r="A124" s="51"/>
      <c r="B124" s="607"/>
      <c r="C124" s="487"/>
      <c r="D124" s="59" t="s">
        <v>197</v>
      </c>
      <c r="E124" s="245">
        <v>0</v>
      </c>
      <c r="F124" s="246">
        <v>0</v>
      </c>
      <c r="G124" s="246">
        <v>0</v>
      </c>
      <c r="H124" s="246">
        <f t="shared" si="30"/>
        <v>0</v>
      </c>
      <c r="I124" s="53"/>
      <c r="J124" s="59"/>
      <c r="K124" s="59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409"/>
      <c r="AN124" s="408">
        <f t="shared" si="32"/>
        <v>0</v>
      </c>
      <c r="AO124" s="249">
        <f t="shared" si="12"/>
        <v>0</v>
      </c>
      <c r="AP124" s="250" t="e">
        <f t="shared" si="31"/>
        <v>#DIV/0!</v>
      </c>
      <c r="AQ124" s="59"/>
    </row>
    <row r="125" spans="1:43" hidden="1">
      <c r="A125" s="51"/>
      <c r="B125" s="607"/>
      <c r="C125" s="487"/>
      <c r="D125" s="59" t="s">
        <v>198</v>
      </c>
      <c r="E125" s="245">
        <v>0</v>
      </c>
      <c r="F125" s="246">
        <v>0</v>
      </c>
      <c r="G125" s="246">
        <v>0</v>
      </c>
      <c r="H125" s="246">
        <f t="shared" si="30"/>
        <v>0</v>
      </c>
      <c r="I125" s="53"/>
      <c r="J125" s="59"/>
      <c r="K125" s="59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409"/>
      <c r="AN125" s="408">
        <f t="shared" si="32"/>
        <v>0</v>
      </c>
      <c r="AO125" s="249">
        <f t="shared" si="12"/>
        <v>0</v>
      </c>
      <c r="AP125" s="250" t="e">
        <f t="shared" si="31"/>
        <v>#DIV/0!</v>
      </c>
      <c r="AQ125" s="59"/>
    </row>
    <row r="126" spans="1:43" ht="13.5" hidden="1" thickBot="1">
      <c r="A126" s="51"/>
      <c r="B126" s="607"/>
      <c r="C126" s="482"/>
      <c r="D126" s="419" t="s">
        <v>213</v>
      </c>
      <c r="E126" s="420">
        <v>0</v>
      </c>
      <c r="F126" s="69">
        <v>0</v>
      </c>
      <c r="G126" s="69">
        <v>0</v>
      </c>
      <c r="H126" s="69">
        <f t="shared" si="30"/>
        <v>0</v>
      </c>
      <c r="I126" s="8"/>
      <c r="J126" s="23"/>
      <c r="K126" s="2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303"/>
      <c r="AN126" s="65">
        <f t="shared" si="32"/>
        <v>0</v>
      </c>
      <c r="AO126" s="255">
        <f t="shared" si="12"/>
        <v>0</v>
      </c>
      <c r="AP126" s="256" t="e">
        <f t="shared" si="31"/>
        <v>#DIV/0!</v>
      </c>
      <c r="AQ126" s="23"/>
    </row>
    <row r="127" spans="1:43" hidden="1">
      <c r="A127" s="183"/>
      <c r="B127" s="607"/>
      <c r="C127" s="481" t="s">
        <v>158</v>
      </c>
      <c r="D127" s="184" t="s">
        <v>159</v>
      </c>
      <c r="E127" s="270">
        <v>0</v>
      </c>
      <c r="F127" s="271">
        <v>0</v>
      </c>
      <c r="G127" s="271">
        <v>0</v>
      </c>
      <c r="H127" s="405">
        <f t="shared" si="30"/>
        <v>0</v>
      </c>
      <c r="I127" s="10"/>
      <c r="J127" s="22"/>
      <c r="K127" s="22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302"/>
      <c r="AN127" s="273">
        <f t="shared" si="32"/>
        <v>0</v>
      </c>
      <c r="AO127" s="261">
        <f t="shared" si="12"/>
        <v>0</v>
      </c>
      <c r="AP127" s="274" t="e">
        <f t="shared" si="31"/>
        <v>#DIV/0!</v>
      </c>
      <c r="AQ127" s="22"/>
    </row>
    <row r="128" spans="1:43" hidden="1">
      <c r="A128" s="139"/>
      <c r="B128" s="607"/>
      <c r="C128" s="487"/>
      <c r="D128" s="185" t="s">
        <v>160</v>
      </c>
      <c r="E128" s="245">
        <v>0</v>
      </c>
      <c r="F128" s="246">
        <v>0</v>
      </c>
      <c r="G128" s="246">
        <v>0</v>
      </c>
      <c r="H128" s="406">
        <f t="shared" si="30"/>
        <v>0</v>
      </c>
      <c r="I128" s="53"/>
      <c r="J128" s="59"/>
      <c r="K128" s="59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84"/>
      <c r="AN128" s="248">
        <f t="shared" si="32"/>
        <v>0</v>
      </c>
      <c r="AO128" s="249">
        <f t="shared" si="12"/>
        <v>0</v>
      </c>
      <c r="AP128" s="250" t="e">
        <f t="shared" si="31"/>
        <v>#DIV/0!</v>
      </c>
      <c r="AQ128" s="59"/>
    </row>
    <row r="129" spans="1:43" hidden="1">
      <c r="A129" s="139"/>
      <c r="B129" s="607"/>
      <c r="C129" s="487"/>
      <c r="D129" s="185" t="s">
        <v>161</v>
      </c>
      <c r="E129" s="245">
        <v>0</v>
      </c>
      <c r="F129" s="246">
        <v>0</v>
      </c>
      <c r="G129" s="246">
        <v>0</v>
      </c>
      <c r="H129" s="406">
        <f t="shared" si="30"/>
        <v>0</v>
      </c>
      <c r="I129" s="53"/>
      <c r="J129" s="59"/>
      <c r="K129" s="59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84"/>
      <c r="AN129" s="248">
        <f t="shared" si="32"/>
        <v>0</v>
      </c>
      <c r="AO129" s="249">
        <f t="shared" si="12"/>
        <v>0</v>
      </c>
      <c r="AP129" s="250" t="e">
        <f t="shared" si="31"/>
        <v>#DIV/0!</v>
      </c>
      <c r="AQ129" s="59"/>
    </row>
    <row r="130" spans="1:43" hidden="1">
      <c r="A130" s="139"/>
      <c r="B130" s="607"/>
      <c r="C130" s="487"/>
      <c r="D130" s="185" t="s">
        <v>162</v>
      </c>
      <c r="E130" s="245">
        <v>0</v>
      </c>
      <c r="F130" s="246">
        <v>0</v>
      </c>
      <c r="G130" s="246">
        <v>0</v>
      </c>
      <c r="H130" s="406">
        <f t="shared" si="30"/>
        <v>0</v>
      </c>
      <c r="I130" s="53"/>
      <c r="J130" s="59"/>
      <c r="K130" s="59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84"/>
      <c r="AN130" s="248">
        <f t="shared" si="32"/>
        <v>0</v>
      </c>
      <c r="AO130" s="249">
        <f t="shared" si="12"/>
        <v>0</v>
      </c>
      <c r="AP130" s="250" t="e">
        <f t="shared" si="31"/>
        <v>#DIV/0!</v>
      </c>
      <c r="AQ130" s="59"/>
    </row>
    <row r="131" spans="1:43" hidden="1">
      <c r="A131" s="139"/>
      <c r="B131" s="607"/>
      <c r="C131" s="487"/>
      <c r="D131" s="185" t="s">
        <v>163</v>
      </c>
      <c r="E131" s="245">
        <v>0</v>
      </c>
      <c r="F131" s="246">
        <v>0</v>
      </c>
      <c r="G131" s="246">
        <v>0</v>
      </c>
      <c r="H131" s="406">
        <f t="shared" si="30"/>
        <v>0</v>
      </c>
      <c r="I131" s="53"/>
      <c r="J131" s="59"/>
      <c r="K131" s="59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84"/>
      <c r="AN131" s="248">
        <f t="shared" si="32"/>
        <v>0</v>
      </c>
      <c r="AO131" s="249">
        <f t="shared" si="12"/>
        <v>0</v>
      </c>
      <c r="AP131" s="250" t="e">
        <f t="shared" si="31"/>
        <v>#DIV/0!</v>
      </c>
      <c r="AQ131" s="59"/>
    </row>
    <row r="132" spans="1:43" hidden="1">
      <c r="A132" s="139"/>
      <c r="B132" s="607"/>
      <c r="C132" s="487"/>
      <c r="D132" s="185" t="s">
        <v>164</v>
      </c>
      <c r="E132" s="245">
        <v>0</v>
      </c>
      <c r="F132" s="246">
        <v>0</v>
      </c>
      <c r="G132" s="246">
        <v>0</v>
      </c>
      <c r="H132" s="406">
        <f t="shared" si="30"/>
        <v>0</v>
      </c>
      <c r="I132" s="53"/>
      <c r="J132" s="59"/>
      <c r="K132" s="59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84"/>
      <c r="AN132" s="248">
        <f t="shared" si="32"/>
        <v>0</v>
      </c>
      <c r="AO132" s="249">
        <f t="shared" si="12"/>
        <v>0</v>
      </c>
      <c r="AP132" s="250" t="e">
        <f t="shared" si="31"/>
        <v>#DIV/0!</v>
      </c>
      <c r="AQ132" s="59"/>
    </row>
    <row r="133" spans="1:43" hidden="1">
      <c r="A133" s="139"/>
      <c r="B133" s="607"/>
      <c r="C133" s="487"/>
      <c r="D133" s="185" t="s">
        <v>165</v>
      </c>
      <c r="E133" s="245">
        <v>0</v>
      </c>
      <c r="F133" s="246">
        <v>0</v>
      </c>
      <c r="G133" s="246">
        <v>0</v>
      </c>
      <c r="H133" s="406">
        <f t="shared" si="30"/>
        <v>0</v>
      </c>
      <c r="I133" s="53"/>
      <c r="J133" s="59"/>
      <c r="K133" s="59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84"/>
      <c r="AN133" s="248">
        <f t="shared" si="32"/>
        <v>0</v>
      </c>
      <c r="AO133" s="249">
        <f t="shared" si="12"/>
        <v>0</v>
      </c>
      <c r="AP133" s="250" t="e">
        <f t="shared" si="31"/>
        <v>#DIV/0!</v>
      </c>
      <c r="AQ133" s="59"/>
    </row>
    <row r="134" spans="1:43" hidden="1">
      <c r="A134" s="139"/>
      <c r="B134" s="607"/>
      <c r="C134" s="487"/>
      <c r="D134" s="185" t="s">
        <v>166</v>
      </c>
      <c r="E134" s="245">
        <v>0</v>
      </c>
      <c r="F134" s="246">
        <v>0</v>
      </c>
      <c r="G134" s="246">
        <v>0</v>
      </c>
      <c r="H134" s="406">
        <f t="shared" si="30"/>
        <v>0</v>
      </c>
      <c r="I134" s="53"/>
      <c r="J134" s="59"/>
      <c r="K134" s="59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84"/>
      <c r="AN134" s="248">
        <f t="shared" si="32"/>
        <v>0</v>
      </c>
      <c r="AO134" s="249">
        <f t="shared" si="12"/>
        <v>0</v>
      </c>
      <c r="AP134" s="250" t="e">
        <f t="shared" si="31"/>
        <v>#DIV/0!</v>
      </c>
      <c r="AQ134" s="59"/>
    </row>
    <row r="135" spans="1:43" hidden="1">
      <c r="A135" s="139"/>
      <c r="B135" s="607"/>
      <c r="C135" s="487"/>
      <c r="D135" s="185" t="s">
        <v>167</v>
      </c>
      <c r="E135" s="245">
        <v>0</v>
      </c>
      <c r="F135" s="246">
        <v>0</v>
      </c>
      <c r="G135" s="246">
        <v>0</v>
      </c>
      <c r="H135" s="406">
        <f t="shared" si="30"/>
        <v>0</v>
      </c>
      <c r="I135" s="53"/>
      <c r="J135" s="59"/>
      <c r="K135" s="59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84"/>
      <c r="AN135" s="248">
        <f t="shared" si="32"/>
        <v>0</v>
      </c>
      <c r="AO135" s="249">
        <f t="shared" si="12"/>
        <v>0</v>
      </c>
      <c r="AP135" s="250" t="e">
        <f t="shared" si="31"/>
        <v>#DIV/0!</v>
      </c>
      <c r="AQ135" s="59"/>
    </row>
    <row r="136" spans="1:43" hidden="1">
      <c r="A136" s="139"/>
      <c r="B136" s="607"/>
      <c r="C136" s="487"/>
      <c r="D136" s="185" t="s">
        <v>168</v>
      </c>
      <c r="E136" s="245">
        <v>0</v>
      </c>
      <c r="F136" s="246">
        <v>0</v>
      </c>
      <c r="G136" s="246">
        <v>0</v>
      </c>
      <c r="H136" s="406">
        <f t="shared" si="30"/>
        <v>0</v>
      </c>
      <c r="I136" s="53"/>
      <c r="J136" s="59"/>
      <c r="K136" s="59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84"/>
      <c r="AN136" s="248">
        <f t="shared" si="32"/>
        <v>0</v>
      </c>
      <c r="AO136" s="249">
        <f t="shared" si="12"/>
        <v>0</v>
      </c>
      <c r="AP136" s="250" t="e">
        <f t="shared" si="31"/>
        <v>#DIV/0!</v>
      </c>
      <c r="AQ136" s="59"/>
    </row>
    <row r="137" spans="1:43" hidden="1">
      <c r="A137" s="139"/>
      <c r="B137" s="607"/>
      <c r="C137" s="487"/>
      <c r="D137" s="185" t="s">
        <v>169</v>
      </c>
      <c r="E137" s="245">
        <v>0</v>
      </c>
      <c r="F137" s="246">
        <v>0</v>
      </c>
      <c r="G137" s="246">
        <v>0</v>
      </c>
      <c r="H137" s="406">
        <f t="shared" si="30"/>
        <v>0</v>
      </c>
      <c r="I137" s="53"/>
      <c r="J137" s="59"/>
      <c r="K137" s="59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84"/>
      <c r="AN137" s="248">
        <f t="shared" si="32"/>
        <v>0</v>
      </c>
      <c r="AO137" s="249">
        <f t="shared" si="12"/>
        <v>0</v>
      </c>
      <c r="AP137" s="250" t="e">
        <f t="shared" si="31"/>
        <v>#DIV/0!</v>
      </c>
      <c r="AQ137" s="59"/>
    </row>
    <row r="138" spans="1:43" hidden="1">
      <c r="A138" s="139"/>
      <c r="B138" s="607"/>
      <c r="C138" s="487"/>
      <c r="D138" s="185" t="s">
        <v>172</v>
      </c>
      <c r="E138" s="245">
        <v>0</v>
      </c>
      <c r="F138" s="246">
        <v>0</v>
      </c>
      <c r="G138" s="246">
        <v>0</v>
      </c>
      <c r="H138" s="406">
        <f t="shared" si="30"/>
        <v>0</v>
      </c>
      <c r="I138" s="53"/>
      <c r="J138" s="59"/>
      <c r="K138" s="59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84"/>
      <c r="AN138" s="248">
        <f t="shared" si="32"/>
        <v>0</v>
      </c>
      <c r="AO138" s="249">
        <f t="shared" si="12"/>
        <v>0</v>
      </c>
      <c r="AP138" s="250" t="e">
        <f t="shared" si="31"/>
        <v>#DIV/0!</v>
      </c>
      <c r="AQ138" s="59"/>
    </row>
    <row r="139" spans="1:43" hidden="1">
      <c r="A139" s="139"/>
      <c r="B139" s="607"/>
      <c r="C139" s="487"/>
      <c r="D139" s="185" t="s">
        <v>173</v>
      </c>
      <c r="E139" s="245">
        <v>0</v>
      </c>
      <c r="F139" s="246">
        <v>0</v>
      </c>
      <c r="G139" s="246">
        <v>0</v>
      </c>
      <c r="H139" s="406">
        <f t="shared" si="30"/>
        <v>0</v>
      </c>
      <c r="I139" s="53"/>
      <c r="J139" s="59"/>
      <c r="K139" s="59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84"/>
      <c r="AN139" s="248">
        <f t="shared" si="32"/>
        <v>0</v>
      </c>
      <c r="AO139" s="249">
        <f t="shared" si="12"/>
        <v>0</v>
      </c>
      <c r="AP139" s="250" t="e">
        <f t="shared" si="31"/>
        <v>#DIV/0!</v>
      </c>
      <c r="AQ139" s="59"/>
    </row>
    <row r="140" spans="1:43" hidden="1">
      <c r="A140" s="139"/>
      <c r="B140" s="607"/>
      <c r="C140" s="487"/>
      <c r="D140" s="185" t="s">
        <v>170</v>
      </c>
      <c r="E140" s="245">
        <v>0</v>
      </c>
      <c r="F140" s="246">
        <v>0</v>
      </c>
      <c r="G140" s="246">
        <v>0</v>
      </c>
      <c r="H140" s="406">
        <f t="shared" si="30"/>
        <v>0</v>
      </c>
      <c r="I140" s="53"/>
      <c r="J140" s="59"/>
      <c r="K140" s="59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84"/>
      <c r="AN140" s="248">
        <f t="shared" si="32"/>
        <v>0</v>
      </c>
      <c r="AO140" s="249">
        <f t="shared" si="12"/>
        <v>0</v>
      </c>
      <c r="AP140" s="250" t="e">
        <f t="shared" si="31"/>
        <v>#DIV/0!</v>
      </c>
      <c r="AQ140" s="59"/>
    </row>
    <row r="141" spans="1:43" ht="13.5" hidden="1" thickBot="1">
      <c r="A141" s="140"/>
      <c r="B141" s="608"/>
      <c r="C141" s="482"/>
      <c r="D141" s="187" t="s">
        <v>171</v>
      </c>
      <c r="E141" s="251">
        <v>0</v>
      </c>
      <c r="F141" s="252">
        <v>0</v>
      </c>
      <c r="G141" s="252">
        <v>0</v>
      </c>
      <c r="H141" s="407">
        <f t="shared" si="30"/>
        <v>0</v>
      </c>
      <c r="I141" s="8"/>
      <c r="J141" s="23"/>
      <c r="K141" s="2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303"/>
      <c r="AN141" s="254">
        <f t="shared" si="32"/>
        <v>0</v>
      </c>
      <c r="AO141" s="255">
        <f t="shared" si="12"/>
        <v>0</v>
      </c>
      <c r="AP141" s="256" t="e">
        <f t="shared" si="31"/>
        <v>#DIV/0!</v>
      </c>
      <c r="AQ141" s="23"/>
    </row>
    <row r="142" spans="1:43" ht="15.75" hidden="1" customHeight="1" thickBot="1">
      <c r="A142" s="377"/>
      <c r="B142" s="590" t="s">
        <v>61</v>
      </c>
      <c r="C142" s="481" t="s">
        <v>215</v>
      </c>
      <c r="D142" s="22" t="s">
        <v>216</v>
      </c>
      <c r="E142" s="245">
        <v>0</v>
      </c>
      <c r="F142" s="245">
        <v>0</v>
      </c>
      <c r="G142" s="436">
        <v>0</v>
      </c>
      <c r="H142" s="405">
        <f t="shared" si="30"/>
        <v>0</v>
      </c>
      <c r="I142" s="10"/>
      <c r="J142" s="22"/>
      <c r="K142" s="22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67">
        <f t="shared" si="32"/>
        <v>0</v>
      </c>
      <c r="AO142" s="261">
        <f t="shared" si="12"/>
        <v>0</v>
      </c>
      <c r="AP142" s="274" t="e">
        <f t="shared" si="31"/>
        <v>#DIV/0!</v>
      </c>
      <c r="AQ142" s="22"/>
    </row>
    <row r="143" spans="1:43" ht="13.5" hidden="1" customHeight="1" thickBot="1">
      <c r="A143" s="377"/>
      <c r="B143" s="591"/>
      <c r="C143" s="487"/>
      <c r="D143" s="59" t="s">
        <v>217</v>
      </c>
      <c r="E143" s="245">
        <v>0</v>
      </c>
      <c r="F143" s="245">
        <v>0</v>
      </c>
      <c r="G143" s="437">
        <v>0</v>
      </c>
      <c r="H143" s="406">
        <f t="shared" si="30"/>
        <v>0</v>
      </c>
      <c r="I143" s="53"/>
      <c r="J143" s="59"/>
      <c r="K143" s="59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70">
        <f t="shared" si="32"/>
        <v>0</v>
      </c>
      <c r="AO143" s="249">
        <f t="shared" si="12"/>
        <v>0</v>
      </c>
      <c r="AP143" s="250" t="e">
        <f t="shared" si="31"/>
        <v>#DIV/0!</v>
      </c>
      <c r="AQ143" s="59"/>
    </row>
    <row r="144" spans="1:43" ht="13.5" hidden="1" customHeight="1" thickBot="1">
      <c r="A144" s="377"/>
      <c r="B144" s="591"/>
      <c r="C144" s="487"/>
      <c r="D144" s="59" t="s">
        <v>218</v>
      </c>
      <c r="E144" s="245">
        <v>0</v>
      </c>
      <c r="F144" s="245">
        <v>0</v>
      </c>
      <c r="G144" s="437">
        <v>0</v>
      </c>
      <c r="H144" s="406">
        <f t="shared" si="30"/>
        <v>0</v>
      </c>
      <c r="I144" s="53"/>
      <c r="J144" s="59"/>
      <c r="K144" s="59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70">
        <f t="shared" si="32"/>
        <v>0</v>
      </c>
      <c r="AO144" s="249">
        <f t="shared" si="12"/>
        <v>0</v>
      </c>
      <c r="AP144" s="250" t="e">
        <f t="shared" si="31"/>
        <v>#DIV/0!</v>
      </c>
      <c r="AQ144" s="59"/>
    </row>
    <row r="145" spans="1:43" ht="13.5" hidden="1" customHeight="1" thickBot="1">
      <c r="A145" s="377"/>
      <c r="B145" s="591"/>
      <c r="C145" s="487"/>
      <c r="D145" s="59" t="s">
        <v>219</v>
      </c>
      <c r="E145" s="245">
        <v>0</v>
      </c>
      <c r="F145" s="245">
        <v>0</v>
      </c>
      <c r="G145" s="437">
        <v>0</v>
      </c>
      <c r="H145" s="406">
        <f t="shared" si="30"/>
        <v>0</v>
      </c>
      <c r="I145" s="53"/>
      <c r="J145" s="59"/>
      <c r="K145" s="59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70">
        <f t="shared" si="32"/>
        <v>0</v>
      </c>
      <c r="AO145" s="249">
        <f t="shared" si="12"/>
        <v>0</v>
      </c>
      <c r="AP145" s="250" t="e">
        <f t="shared" si="31"/>
        <v>#DIV/0!</v>
      </c>
      <c r="AQ145" s="59"/>
    </row>
    <row r="146" spans="1:43" ht="13.5" hidden="1" customHeight="1" thickBot="1">
      <c r="A146" s="377"/>
      <c r="B146" s="591"/>
      <c r="C146" s="487"/>
      <c r="D146" s="59" t="s">
        <v>220</v>
      </c>
      <c r="E146" s="245">
        <v>0</v>
      </c>
      <c r="F146" s="245">
        <v>0</v>
      </c>
      <c r="G146" s="437">
        <v>0</v>
      </c>
      <c r="H146" s="406">
        <f t="shared" si="30"/>
        <v>0</v>
      </c>
      <c r="I146" s="53"/>
      <c r="J146" s="59"/>
      <c r="K146" s="5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70">
        <f t="shared" si="32"/>
        <v>0</v>
      </c>
      <c r="AO146" s="249">
        <f t="shared" si="12"/>
        <v>0</v>
      </c>
      <c r="AP146" s="250" t="e">
        <f t="shared" si="31"/>
        <v>#DIV/0!</v>
      </c>
      <c r="AQ146" s="59"/>
    </row>
    <row r="147" spans="1:43" ht="13.5" hidden="1" customHeight="1" thickBot="1">
      <c r="A147" s="377"/>
      <c r="B147" s="591"/>
      <c r="C147" s="487"/>
      <c r="D147" s="59" t="s">
        <v>221</v>
      </c>
      <c r="E147" s="245">
        <v>0</v>
      </c>
      <c r="F147" s="245">
        <v>0</v>
      </c>
      <c r="G147" s="437">
        <v>0</v>
      </c>
      <c r="H147" s="406">
        <f t="shared" si="30"/>
        <v>0</v>
      </c>
      <c r="I147" s="53"/>
      <c r="J147" s="59"/>
      <c r="K147" s="59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70">
        <f t="shared" si="32"/>
        <v>0</v>
      </c>
      <c r="AO147" s="249">
        <f t="shared" si="12"/>
        <v>0</v>
      </c>
      <c r="AP147" s="250" t="e">
        <f t="shared" si="31"/>
        <v>#DIV/0!</v>
      </c>
      <c r="AQ147" s="59"/>
    </row>
    <row r="148" spans="1:43" ht="13.5" hidden="1" customHeight="1" thickBot="1">
      <c r="A148" s="377"/>
      <c r="B148" s="591"/>
      <c r="C148" s="487"/>
      <c r="D148" s="59" t="s">
        <v>222</v>
      </c>
      <c r="E148" s="245">
        <v>0</v>
      </c>
      <c r="F148" s="245">
        <v>0</v>
      </c>
      <c r="G148" s="437">
        <v>0</v>
      </c>
      <c r="H148" s="406">
        <f t="shared" si="30"/>
        <v>0</v>
      </c>
      <c r="I148" s="53"/>
      <c r="J148" s="59"/>
      <c r="K148" s="5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70">
        <f t="shared" si="32"/>
        <v>0</v>
      </c>
      <c r="AO148" s="249">
        <f t="shared" si="12"/>
        <v>0</v>
      </c>
      <c r="AP148" s="250" t="e">
        <f t="shared" si="31"/>
        <v>#DIV/0!</v>
      </c>
      <c r="AQ148" s="59"/>
    </row>
    <row r="149" spans="1:43" ht="13.5" hidden="1" customHeight="1" thickBot="1">
      <c r="A149" s="377"/>
      <c r="B149" s="591"/>
      <c r="C149" s="487"/>
      <c r="D149" s="59" t="s">
        <v>223</v>
      </c>
      <c r="E149" s="245">
        <v>0</v>
      </c>
      <c r="F149" s="245">
        <v>0</v>
      </c>
      <c r="G149" s="437">
        <v>0</v>
      </c>
      <c r="H149" s="406">
        <f t="shared" si="30"/>
        <v>0</v>
      </c>
      <c r="I149" s="53"/>
      <c r="J149" s="59"/>
      <c r="K149" s="5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70">
        <f t="shared" si="32"/>
        <v>0</v>
      </c>
      <c r="AO149" s="249">
        <f t="shared" si="12"/>
        <v>0</v>
      </c>
      <c r="AP149" s="250" t="e">
        <f t="shared" si="31"/>
        <v>#DIV/0!</v>
      </c>
      <c r="AQ149" s="59"/>
    </row>
    <row r="150" spans="1:43" ht="13.5" hidden="1" customHeight="1" thickBot="1">
      <c r="A150" s="377"/>
      <c r="B150" s="591"/>
      <c r="C150" s="487"/>
      <c r="D150" s="59" t="s">
        <v>224</v>
      </c>
      <c r="E150" s="245">
        <v>0</v>
      </c>
      <c r="F150" s="245">
        <v>0</v>
      </c>
      <c r="G150" s="437">
        <v>0</v>
      </c>
      <c r="H150" s="406">
        <f t="shared" si="30"/>
        <v>0</v>
      </c>
      <c r="I150" s="53"/>
      <c r="J150" s="59"/>
      <c r="K150" s="5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70">
        <f t="shared" si="32"/>
        <v>0</v>
      </c>
      <c r="AO150" s="249">
        <f t="shared" si="12"/>
        <v>0</v>
      </c>
      <c r="AP150" s="250" t="e">
        <f t="shared" si="31"/>
        <v>#DIV/0!</v>
      </c>
      <c r="AQ150" s="59"/>
    </row>
    <row r="151" spans="1:43" ht="13.5" hidden="1" customHeight="1" thickBot="1">
      <c r="A151" s="377"/>
      <c r="B151" s="591"/>
      <c r="C151" s="487"/>
      <c r="D151" s="59" t="s">
        <v>225</v>
      </c>
      <c r="E151" s="245">
        <v>0</v>
      </c>
      <c r="F151" s="245">
        <v>0</v>
      </c>
      <c r="G151" s="437">
        <v>0</v>
      </c>
      <c r="H151" s="406">
        <f t="shared" si="30"/>
        <v>0</v>
      </c>
      <c r="I151" s="53"/>
      <c r="J151" s="59"/>
      <c r="K151" s="5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70">
        <f t="shared" si="32"/>
        <v>0</v>
      </c>
      <c r="AO151" s="249">
        <f t="shared" si="12"/>
        <v>0</v>
      </c>
      <c r="AP151" s="250" t="e">
        <f t="shared" si="31"/>
        <v>#DIV/0!</v>
      </c>
      <c r="AQ151" s="59"/>
    </row>
    <row r="152" spans="1:43" ht="13.5" hidden="1" customHeight="1" thickBot="1">
      <c r="A152" s="377"/>
      <c r="B152" s="591"/>
      <c r="C152" s="487"/>
      <c r="D152" s="59" t="s">
        <v>226</v>
      </c>
      <c r="E152" s="245">
        <v>0</v>
      </c>
      <c r="F152" s="245">
        <v>0</v>
      </c>
      <c r="G152" s="437">
        <v>0</v>
      </c>
      <c r="H152" s="406">
        <f t="shared" si="30"/>
        <v>0</v>
      </c>
      <c r="I152" s="53"/>
      <c r="J152" s="59"/>
      <c r="K152" s="59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70">
        <f t="shared" si="32"/>
        <v>0</v>
      </c>
      <c r="AO152" s="249">
        <f t="shared" si="12"/>
        <v>0</v>
      </c>
      <c r="AP152" s="250" t="e">
        <f t="shared" si="31"/>
        <v>#DIV/0!</v>
      </c>
      <c r="AQ152" s="59"/>
    </row>
    <row r="153" spans="1:43" ht="13.5" hidden="1" customHeight="1" thickBot="1">
      <c r="A153" s="377"/>
      <c r="B153" s="591"/>
      <c r="C153" s="487"/>
      <c r="D153" s="59" t="s">
        <v>227</v>
      </c>
      <c r="E153" s="245">
        <v>0</v>
      </c>
      <c r="F153" s="245">
        <v>0</v>
      </c>
      <c r="G153" s="437">
        <v>0</v>
      </c>
      <c r="H153" s="406">
        <f t="shared" si="30"/>
        <v>0</v>
      </c>
      <c r="I153" s="53"/>
      <c r="J153" s="59"/>
      <c r="K153" s="5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70">
        <f t="shared" si="32"/>
        <v>0</v>
      </c>
      <c r="AO153" s="249">
        <f t="shared" si="12"/>
        <v>0</v>
      </c>
      <c r="AP153" s="250" t="e">
        <f t="shared" si="31"/>
        <v>#DIV/0!</v>
      </c>
      <c r="AQ153" s="59"/>
    </row>
    <row r="154" spans="1:43" ht="13.5" hidden="1" customHeight="1" thickBot="1">
      <c r="A154" s="377"/>
      <c r="B154" s="591"/>
      <c r="C154" s="487"/>
      <c r="D154" s="59" t="s">
        <v>228</v>
      </c>
      <c r="E154" s="245">
        <v>0</v>
      </c>
      <c r="F154" s="245">
        <v>0</v>
      </c>
      <c r="G154" s="437">
        <v>0</v>
      </c>
      <c r="H154" s="406">
        <f t="shared" si="30"/>
        <v>0</v>
      </c>
      <c r="I154" s="53"/>
      <c r="J154" s="59"/>
      <c r="K154" s="59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70">
        <f t="shared" si="32"/>
        <v>0</v>
      </c>
      <c r="AO154" s="249">
        <f t="shared" si="12"/>
        <v>0</v>
      </c>
      <c r="AP154" s="250" t="e">
        <f t="shared" si="31"/>
        <v>#DIV/0!</v>
      </c>
      <c r="AQ154" s="59"/>
    </row>
    <row r="155" spans="1:43" ht="13.5" hidden="1" customHeight="1" thickBot="1">
      <c r="A155" s="377"/>
      <c r="B155" s="591"/>
      <c r="C155" s="487"/>
      <c r="D155" s="59" t="s">
        <v>229</v>
      </c>
      <c r="E155" s="245">
        <v>0</v>
      </c>
      <c r="F155" s="245">
        <v>0</v>
      </c>
      <c r="G155" s="437">
        <v>0</v>
      </c>
      <c r="H155" s="406">
        <f t="shared" ref="H155:H168" si="33">E155+F155+G155</f>
        <v>0</v>
      </c>
      <c r="I155" s="53"/>
      <c r="J155" s="59"/>
      <c r="K155" s="5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70">
        <f t="shared" si="32"/>
        <v>0</v>
      </c>
      <c r="AO155" s="249">
        <f t="shared" si="12"/>
        <v>0</v>
      </c>
      <c r="AP155" s="250" t="e">
        <f t="shared" ref="AP155:AP165" si="34">AN155/H155</f>
        <v>#DIV/0!</v>
      </c>
      <c r="AQ155" s="59"/>
    </row>
    <row r="156" spans="1:43" ht="13.5" hidden="1" customHeight="1" thickBot="1">
      <c r="A156" s="377"/>
      <c r="B156" s="591"/>
      <c r="C156" s="487"/>
      <c r="D156" s="59" t="s">
        <v>230</v>
      </c>
      <c r="E156" s="245">
        <v>0</v>
      </c>
      <c r="F156" s="245">
        <v>0</v>
      </c>
      <c r="G156" s="437">
        <v>0</v>
      </c>
      <c r="H156" s="406">
        <f t="shared" si="33"/>
        <v>0</v>
      </c>
      <c r="I156" s="53"/>
      <c r="J156" s="59"/>
      <c r="K156" s="59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70">
        <f t="shared" si="32"/>
        <v>0</v>
      </c>
      <c r="AO156" s="249">
        <f t="shared" si="12"/>
        <v>0</v>
      </c>
      <c r="AP156" s="250" t="e">
        <f t="shared" si="34"/>
        <v>#DIV/0!</v>
      </c>
      <c r="AQ156" s="59"/>
    </row>
    <row r="157" spans="1:43" ht="13.5" hidden="1" customHeight="1" thickBot="1">
      <c r="A157" s="377"/>
      <c r="B157" s="591"/>
      <c r="C157" s="487"/>
      <c r="D157" s="59" t="s">
        <v>231</v>
      </c>
      <c r="E157" s="245">
        <v>0</v>
      </c>
      <c r="F157" s="245">
        <v>0</v>
      </c>
      <c r="G157" s="437">
        <v>0</v>
      </c>
      <c r="H157" s="406">
        <f t="shared" si="33"/>
        <v>0</v>
      </c>
      <c r="I157" s="53"/>
      <c r="J157" s="59"/>
      <c r="K157" s="59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70">
        <f t="shared" si="32"/>
        <v>0</v>
      </c>
      <c r="AO157" s="249">
        <f t="shared" si="12"/>
        <v>0</v>
      </c>
      <c r="AP157" s="250" t="e">
        <f t="shared" si="34"/>
        <v>#DIV/0!</v>
      </c>
      <c r="AQ157" s="59"/>
    </row>
    <row r="158" spans="1:43" ht="13.5" hidden="1" customHeight="1" thickBot="1">
      <c r="A158" s="377"/>
      <c r="B158" s="591"/>
      <c r="C158" s="487"/>
      <c r="D158" s="59" t="s">
        <v>232</v>
      </c>
      <c r="E158" s="245">
        <v>0</v>
      </c>
      <c r="F158" s="245">
        <v>0</v>
      </c>
      <c r="G158" s="437">
        <v>0</v>
      </c>
      <c r="H158" s="406">
        <f t="shared" si="33"/>
        <v>0</v>
      </c>
      <c r="I158" s="53"/>
      <c r="J158" s="59"/>
      <c r="K158" s="59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70">
        <f t="shared" si="32"/>
        <v>0</v>
      </c>
      <c r="AO158" s="249">
        <f t="shared" si="12"/>
        <v>0</v>
      </c>
      <c r="AP158" s="250" t="e">
        <f t="shared" si="34"/>
        <v>#DIV/0!</v>
      </c>
      <c r="AQ158" s="59"/>
    </row>
    <row r="159" spans="1:43" ht="13.5" hidden="1" customHeight="1" thickBot="1">
      <c r="A159" s="377"/>
      <c r="B159" s="591"/>
      <c r="C159" s="482"/>
      <c r="D159" s="23" t="s">
        <v>233</v>
      </c>
      <c r="E159" s="251">
        <v>0</v>
      </c>
      <c r="F159" s="251">
        <v>0</v>
      </c>
      <c r="G159" s="69">
        <v>0</v>
      </c>
      <c r="H159" s="407">
        <f t="shared" si="33"/>
        <v>0</v>
      </c>
      <c r="I159" s="8"/>
      <c r="J159" s="23"/>
      <c r="K159" s="2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65">
        <f t="shared" si="32"/>
        <v>0</v>
      </c>
      <c r="AO159" s="255">
        <f t="shared" si="12"/>
        <v>0</v>
      </c>
      <c r="AP159" s="256" t="e">
        <f t="shared" si="34"/>
        <v>#DIV/0!</v>
      </c>
      <c r="AQ159" s="23"/>
    </row>
    <row r="160" spans="1:43" ht="13.5" hidden="1" thickBot="1">
      <c r="A160" s="377"/>
      <c r="B160" s="591"/>
      <c r="C160" s="481" t="s">
        <v>215</v>
      </c>
      <c r="D160" s="22" t="s">
        <v>243</v>
      </c>
      <c r="E160" s="270">
        <v>0</v>
      </c>
      <c r="F160" s="270">
        <v>0</v>
      </c>
      <c r="G160" s="436">
        <v>0</v>
      </c>
      <c r="H160" s="405">
        <f t="shared" si="33"/>
        <v>0</v>
      </c>
      <c r="I160" s="10"/>
      <c r="J160" s="22"/>
      <c r="K160" s="22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67">
        <f t="shared" si="32"/>
        <v>0</v>
      </c>
      <c r="AO160" s="261">
        <f t="shared" si="12"/>
        <v>0</v>
      </c>
      <c r="AP160" s="274" t="e">
        <f t="shared" si="34"/>
        <v>#DIV/0!</v>
      </c>
      <c r="AQ160" s="22"/>
    </row>
    <row r="161" spans="1:43" ht="13.5" hidden="1" thickBot="1">
      <c r="A161" s="377"/>
      <c r="B161" s="591"/>
      <c r="C161" s="487"/>
      <c r="D161" s="59" t="s">
        <v>244</v>
      </c>
      <c r="E161" s="245">
        <v>0</v>
      </c>
      <c r="F161" s="245">
        <v>0</v>
      </c>
      <c r="G161" s="437">
        <v>0</v>
      </c>
      <c r="H161" s="406">
        <f t="shared" si="33"/>
        <v>0</v>
      </c>
      <c r="I161" s="53"/>
      <c r="J161" s="59"/>
      <c r="K161" s="59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70">
        <f t="shared" si="32"/>
        <v>0</v>
      </c>
      <c r="AO161" s="249">
        <f t="shared" si="12"/>
        <v>0</v>
      </c>
      <c r="AP161" s="250" t="e">
        <f t="shared" si="34"/>
        <v>#DIV/0!</v>
      </c>
      <c r="AQ161" s="59"/>
    </row>
    <row r="162" spans="1:43" ht="13.5" hidden="1" thickBot="1">
      <c r="A162" s="377"/>
      <c r="B162" s="591"/>
      <c r="C162" s="487"/>
      <c r="D162" s="59" t="s">
        <v>245</v>
      </c>
      <c r="E162" s="245">
        <v>0</v>
      </c>
      <c r="F162" s="245">
        <v>0</v>
      </c>
      <c r="G162" s="437">
        <v>0</v>
      </c>
      <c r="H162" s="406">
        <f t="shared" si="33"/>
        <v>0</v>
      </c>
      <c r="I162" s="53"/>
      <c r="J162" s="59"/>
      <c r="K162" s="59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70">
        <f t="shared" si="32"/>
        <v>0</v>
      </c>
      <c r="AO162" s="249">
        <f t="shared" si="12"/>
        <v>0</v>
      </c>
      <c r="AP162" s="250" t="e">
        <f t="shared" si="34"/>
        <v>#DIV/0!</v>
      </c>
      <c r="AQ162" s="59"/>
    </row>
    <row r="163" spans="1:43" ht="13.5" hidden="1" thickBot="1">
      <c r="A163" s="377"/>
      <c r="B163" s="592"/>
      <c r="C163" s="482"/>
      <c r="D163" s="23" t="s">
        <v>246</v>
      </c>
      <c r="E163" s="251">
        <v>0</v>
      </c>
      <c r="F163" s="251">
        <v>0</v>
      </c>
      <c r="G163" s="69">
        <v>0</v>
      </c>
      <c r="H163" s="407">
        <f t="shared" si="33"/>
        <v>0</v>
      </c>
      <c r="I163" s="8"/>
      <c r="J163" s="23"/>
      <c r="K163" s="2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65">
        <f t="shared" si="32"/>
        <v>0</v>
      </c>
      <c r="AO163" s="255">
        <f t="shared" si="12"/>
        <v>0</v>
      </c>
      <c r="AP163" s="256" t="e">
        <f t="shared" si="34"/>
        <v>#DIV/0!</v>
      </c>
      <c r="AQ163" s="23"/>
    </row>
    <row r="164" spans="1:43" ht="15.75" hidden="1" customHeight="1" thickBot="1">
      <c r="A164" s="377"/>
      <c r="B164" s="590" t="s">
        <v>61</v>
      </c>
      <c r="C164" s="484" t="s">
        <v>236</v>
      </c>
      <c r="D164" s="77" t="s">
        <v>237</v>
      </c>
      <c r="E164" s="257">
        <v>0</v>
      </c>
      <c r="F164" s="257">
        <v>0</v>
      </c>
      <c r="G164" s="438">
        <v>0</v>
      </c>
      <c r="H164" s="439">
        <f t="shared" si="33"/>
        <v>0</v>
      </c>
      <c r="I164" s="4"/>
      <c r="J164" s="77"/>
      <c r="K164" s="77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66">
        <f t="shared" si="32"/>
        <v>0</v>
      </c>
      <c r="AO164" s="242">
        <f t="shared" si="12"/>
        <v>0</v>
      </c>
      <c r="AP164" s="262" t="e">
        <f t="shared" si="34"/>
        <v>#DIV/0!</v>
      </c>
      <c r="AQ164" s="77"/>
    </row>
    <row r="165" spans="1:43" ht="13.5" hidden="1" thickBot="1">
      <c r="A165" s="377"/>
      <c r="B165" s="592"/>
      <c r="C165" s="482"/>
      <c r="D165" s="23" t="s">
        <v>238</v>
      </c>
      <c r="E165" s="251">
        <v>0</v>
      </c>
      <c r="F165" s="251">
        <v>0</v>
      </c>
      <c r="G165" s="69">
        <v>0</v>
      </c>
      <c r="H165" s="407">
        <f t="shared" si="33"/>
        <v>0</v>
      </c>
      <c r="I165" s="8"/>
      <c r="J165" s="23"/>
      <c r="K165" s="2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65">
        <f t="shared" si="32"/>
        <v>0</v>
      </c>
      <c r="AO165" s="255">
        <f t="shared" si="12"/>
        <v>0</v>
      </c>
      <c r="AP165" s="256" t="e">
        <f t="shared" si="34"/>
        <v>#DIV/0!</v>
      </c>
      <c r="AQ165" s="23"/>
    </row>
    <row r="166" spans="1:43" ht="15.75" hidden="1" thickBot="1">
      <c r="A166" s="377"/>
      <c r="B166" s="499" t="s">
        <v>61</v>
      </c>
      <c r="C166" s="498" t="s">
        <v>255</v>
      </c>
      <c r="D166" s="22" t="s">
        <v>256</v>
      </c>
      <c r="E166" s="270">
        <v>0</v>
      </c>
      <c r="F166" s="270">
        <v>0</v>
      </c>
      <c r="G166" s="436">
        <v>2</v>
      </c>
      <c r="H166" s="405">
        <f t="shared" si="33"/>
        <v>2</v>
      </c>
      <c r="I166" s="10"/>
      <c r="J166" s="22"/>
      <c r="K166" s="22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>
        <v>2</v>
      </c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67">
        <f t="shared" ref="AN166:AN169" si="35">SUM(I166:AM166)</f>
        <v>2</v>
      </c>
      <c r="AO166" s="261">
        <f t="shared" ref="AO166:AO169" si="36">AN166-H166</f>
        <v>0</v>
      </c>
      <c r="AP166" s="274">
        <f t="shared" ref="AP166:AP169" si="37">AN166/H166</f>
        <v>1</v>
      </c>
      <c r="AQ166" s="22"/>
    </row>
    <row r="167" spans="1:43" ht="15.75" hidden="1" thickBot="1">
      <c r="A167" s="377"/>
      <c r="B167" s="500"/>
      <c r="C167" s="496"/>
      <c r="D167" s="59" t="s">
        <v>257</v>
      </c>
      <c r="E167" s="245">
        <v>0</v>
      </c>
      <c r="F167" s="245">
        <v>0</v>
      </c>
      <c r="G167" s="437">
        <v>1</v>
      </c>
      <c r="H167" s="406">
        <f t="shared" si="33"/>
        <v>1</v>
      </c>
      <c r="I167" s="53"/>
      <c r="J167" s="59"/>
      <c r="K167" s="59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>
        <v>1</v>
      </c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70">
        <f t="shared" si="35"/>
        <v>1</v>
      </c>
      <c r="AO167" s="249">
        <f t="shared" si="36"/>
        <v>0</v>
      </c>
      <c r="AP167" s="250">
        <f t="shared" si="37"/>
        <v>1</v>
      </c>
      <c r="AQ167" s="59"/>
    </row>
    <row r="168" spans="1:43" ht="15.75" hidden="1" thickBot="1">
      <c r="A168" s="377"/>
      <c r="B168" s="500"/>
      <c r="C168" s="496"/>
      <c r="D168" s="59" t="s">
        <v>258</v>
      </c>
      <c r="E168" s="245">
        <v>0</v>
      </c>
      <c r="F168" s="245">
        <v>0</v>
      </c>
      <c r="G168" s="437">
        <v>1</v>
      </c>
      <c r="H168" s="406">
        <f t="shared" si="33"/>
        <v>1</v>
      </c>
      <c r="I168" s="53"/>
      <c r="J168" s="59"/>
      <c r="K168" s="59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>
        <v>1</v>
      </c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70">
        <f t="shared" si="35"/>
        <v>1</v>
      </c>
      <c r="AO168" s="249">
        <f t="shared" si="36"/>
        <v>0</v>
      </c>
      <c r="AP168" s="250">
        <f t="shared" si="37"/>
        <v>1</v>
      </c>
      <c r="AQ168" s="59"/>
    </row>
    <row r="169" spans="1:43" ht="15.75" hidden="1" thickBot="1">
      <c r="A169" s="377"/>
      <c r="B169" s="500"/>
      <c r="C169" s="496"/>
      <c r="D169" s="59" t="s">
        <v>259</v>
      </c>
      <c r="E169" s="245">
        <v>0</v>
      </c>
      <c r="F169" s="245">
        <v>0</v>
      </c>
      <c r="G169" s="437">
        <v>1</v>
      </c>
      <c r="H169" s="406">
        <v>2</v>
      </c>
      <c r="I169" s="53"/>
      <c r="J169" s="59"/>
      <c r="K169" s="59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>
        <v>2</v>
      </c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70">
        <f t="shared" si="35"/>
        <v>2</v>
      </c>
      <c r="AO169" s="249">
        <f t="shared" si="36"/>
        <v>0</v>
      </c>
      <c r="AP169" s="250">
        <f t="shared" si="37"/>
        <v>1</v>
      </c>
      <c r="AQ169" s="59"/>
    </row>
    <row r="170" spans="1:43" ht="15.75" hidden="1" thickBot="1">
      <c r="A170" s="377"/>
      <c r="B170" s="500"/>
      <c r="C170" s="496"/>
      <c r="D170" s="59"/>
      <c r="E170" s="245"/>
      <c r="F170" s="245"/>
      <c r="G170" s="437"/>
      <c r="H170" s="406"/>
      <c r="I170" s="53"/>
      <c r="J170" s="59"/>
      <c r="K170" s="59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70"/>
      <c r="AO170" s="249"/>
      <c r="AP170" s="250"/>
      <c r="AQ170" s="59"/>
    </row>
    <row r="171" spans="1:43" ht="15.75" hidden="1" thickBot="1">
      <c r="A171" s="377"/>
      <c r="B171" s="500"/>
      <c r="C171" s="496"/>
      <c r="D171" s="59"/>
      <c r="E171" s="245"/>
      <c r="F171" s="245"/>
      <c r="G171" s="437"/>
      <c r="H171" s="406"/>
      <c r="I171" s="53"/>
      <c r="J171" s="59"/>
      <c r="K171" s="59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70"/>
      <c r="AO171" s="249"/>
      <c r="AP171" s="250"/>
      <c r="AQ171" s="59"/>
    </row>
    <row r="172" spans="1:43" ht="15.75" hidden="1" thickBot="1">
      <c r="A172" s="377"/>
      <c r="B172" s="501"/>
      <c r="C172" s="497"/>
      <c r="D172" s="23"/>
      <c r="E172" s="251"/>
      <c r="F172" s="251"/>
      <c r="G172" s="69"/>
      <c r="H172" s="407"/>
      <c r="I172" s="8"/>
      <c r="J172" s="23"/>
      <c r="K172" s="2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65"/>
      <c r="AO172" s="255"/>
      <c r="AP172" s="256"/>
      <c r="AQ172" s="23"/>
    </row>
    <row r="173" spans="1:43" ht="24" hidden="1" customHeight="1" thickBot="1">
      <c r="A173" s="574" t="s">
        <v>123</v>
      </c>
      <c r="B173" s="575"/>
      <c r="C173" s="575"/>
      <c r="D173" s="576"/>
      <c r="E173" s="368">
        <f>SUM(E91:E112)</f>
        <v>0</v>
      </c>
      <c r="F173" s="369">
        <f t="shared" ref="F173" si="38">SUM(F91:F111)</f>
        <v>0</v>
      </c>
      <c r="G173" s="369">
        <f>SUM(G91:G169)</f>
        <v>5</v>
      </c>
      <c r="H173" s="369">
        <f>SUM(H91:H165)</f>
        <v>0</v>
      </c>
      <c r="I173" s="369">
        <f t="shared" ref="I173:AO173" si="39">SUM(I91:I165)</f>
        <v>0</v>
      </c>
      <c r="J173" s="369">
        <f t="shared" si="39"/>
        <v>0</v>
      </c>
      <c r="K173" s="369">
        <f t="shared" si="39"/>
        <v>0</v>
      </c>
      <c r="L173" s="369">
        <f t="shared" si="39"/>
        <v>0</v>
      </c>
      <c r="M173" s="369">
        <f t="shared" si="39"/>
        <v>0</v>
      </c>
      <c r="N173" s="369">
        <f t="shared" si="39"/>
        <v>0</v>
      </c>
      <c r="O173" s="369">
        <f t="shared" si="39"/>
        <v>0</v>
      </c>
      <c r="P173" s="369">
        <f t="shared" si="39"/>
        <v>0</v>
      </c>
      <c r="Q173" s="369">
        <f t="shared" si="39"/>
        <v>0</v>
      </c>
      <c r="R173" s="369">
        <f t="shared" si="39"/>
        <v>0</v>
      </c>
      <c r="S173" s="369">
        <f t="shared" si="39"/>
        <v>0</v>
      </c>
      <c r="T173" s="369">
        <f t="shared" si="39"/>
        <v>0</v>
      </c>
      <c r="U173" s="369">
        <f t="shared" si="39"/>
        <v>0</v>
      </c>
      <c r="V173" s="369">
        <f t="shared" si="39"/>
        <v>0</v>
      </c>
      <c r="W173" s="369">
        <f t="shared" si="39"/>
        <v>0</v>
      </c>
      <c r="X173" s="369">
        <f t="shared" si="39"/>
        <v>0</v>
      </c>
      <c r="Y173" s="369">
        <f t="shared" si="39"/>
        <v>0</v>
      </c>
      <c r="Z173" s="369">
        <f t="shared" si="39"/>
        <v>0</v>
      </c>
      <c r="AA173" s="369">
        <f t="shared" si="39"/>
        <v>0</v>
      </c>
      <c r="AB173" s="369">
        <f t="shared" si="39"/>
        <v>0</v>
      </c>
      <c r="AC173" s="369">
        <f t="shared" si="39"/>
        <v>0</v>
      </c>
      <c r="AD173" s="369">
        <f t="shared" si="39"/>
        <v>0</v>
      </c>
      <c r="AE173" s="369">
        <f t="shared" si="39"/>
        <v>0</v>
      </c>
      <c r="AF173" s="369">
        <f t="shared" si="39"/>
        <v>0</v>
      </c>
      <c r="AG173" s="369">
        <f t="shared" si="39"/>
        <v>0</v>
      </c>
      <c r="AH173" s="369">
        <f t="shared" si="39"/>
        <v>0</v>
      </c>
      <c r="AI173" s="369">
        <f t="shared" si="39"/>
        <v>0</v>
      </c>
      <c r="AJ173" s="369">
        <f t="shared" si="39"/>
        <v>0</v>
      </c>
      <c r="AK173" s="369">
        <f t="shared" si="39"/>
        <v>0</v>
      </c>
      <c r="AL173" s="369">
        <f t="shared" si="39"/>
        <v>0</v>
      </c>
      <c r="AM173" s="369">
        <f t="shared" si="39"/>
        <v>0</v>
      </c>
      <c r="AN173" s="369">
        <f t="shared" si="39"/>
        <v>0</v>
      </c>
      <c r="AO173" s="369">
        <f t="shared" si="39"/>
        <v>0</v>
      </c>
      <c r="AP173" s="295" t="e">
        <f>AN173/H173</f>
        <v>#DIV/0!</v>
      </c>
      <c r="AQ173" s="313"/>
    </row>
    <row r="174" spans="1:43" hidden="1">
      <c r="A174" s="571">
        <v>21</v>
      </c>
      <c r="B174" s="590" t="s">
        <v>119</v>
      </c>
      <c r="C174" s="481" t="s">
        <v>78</v>
      </c>
      <c r="D174" s="22" t="s">
        <v>75</v>
      </c>
      <c r="E174" s="270">
        <v>0</v>
      </c>
      <c r="F174" s="271">
        <v>0</v>
      </c>
      <c r="G174" s="271">
        <v>0</v>
      </c>
      <c r="H174" s="271">
        <f t="shared" ref="H174:H177" si="40">E174+F174+G174</f>
        <v>0</v>
      </c>
      <c r="I174" s="10"/>
      <c r="J174" s="22"/>
      <c r="K174" s="22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302"/>
      <c r="AN174" s="273">
        <f t="shared" si="11"/>
        <v>0</v>
      </c>
      <c r="AO174" s="261">
        <f t="shared" si="12"/>
        <v>0</v>
      </c>
      <c r="AP174" s="274" t="e">
        <f t="shared" ref="AP174:AP177" si="41">AN174/H174</f>
        <v>#DIV/0!</v>
      </c>
      <c r="AQ174" s="22"/>
    </row>
    <row r="175" spans="1:43" ht="13.5" hidden="1" thickBot="1">
      <c r="A175" s="573"/>
      <c r="B175" s="592"/>
      <c r="C175" s="482" t="s">
        <v>79</v>
      </c>
      <c r="D175" s="23" t="s">
        <v>75</v>
      </c>
      <c r="E175" s="251">
        <v>0</v>
      </c>
      <c r="F175" s="252">
        <v>0</v>
      </c>
      <c r="G175" s="252">
        <v>10</v>
      </c>
      <c r="H175" s="252">
        <f t="shared" si="40"/>
        <v>10</v>
      </c>
      <c r="I175" s="8"/>
      <c r="J175" s="23"/>
      <c r="K175" s="2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>
        <v>10</v>
      </c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303"/>
      <c r="AN175" s="254">
        <f t="shared" si="11"/>
        <v>10</v>
      </c>
      <c r="AO175" s="255">
        <f t="shared" ref="AO175:AO177" si="42">AN175-H175</f>
        <v>0</v>
      </c>
      <c r="AP175" s="256">
        <f t="shared" si="41"/>
        <v>1</v>
      </c>
      <c r="AQ175" s="23"/>
    </row>
    <row r="176" spans="1:43" ht="15.75" hidden="1" thickBot="1">
      <c r="A176" s="377"/>
      <c r="B176" s="384" t="s">
        <v>199</v>
      </c>
      <c r="C176" s="485" t="s">
        <v>200</v>
      </c>
      <c r="D176" s="82" t="s">
        <v>201</v>
      </c>
      <c r="E176" s="251">
        <v>0</v>
      </c>
      <c r="F176" s="251">
        <v>0</v>
      </c>
      <c r="G176" s="276">
        <v>0</v>
      </c>
      <c r="H176" s="276">
        <f t="shared" si="40"/>
        <v>0</v>
      </c>
      <c r="I176" s="71"/>
      <c r="J176" s="378"/>
      <c r="K176" s="378"/>
      <c r="L176" s="379"/>
      <c r="M176" s="379"/>
      <c r="N176" s="379"/>
      <c r="O176" s="379"/>
      <c r="P176" s="379"/>
      <c r="Q176" s="379"/>
      <c r="R176" s="379"/>
      <c r="S176" s="379"/>
      <c r="T176" s="379"/>
      <c r="U176" s="379"/>
      <c r="V176" s="379"/>
      <c r="W176" s="379"/>
      <c r="X176" s="379"/>
      <c r="Y176" s="379"/>
      <c r="Z176" s="379"/>
      <c r="AA176" s="379"/>
      <c r="AB176" s="379"/>
      <c r="AC176" s="379"/>
      <c r="AD176" s="379"/>
      <c r="AE176" s="379"/>
      <c r="AF176" s="379"/>
      <c r="AG176" s="379"/>
      <c r="AH176" s="379"/>
      <c r="AI176" s="379"/>
      <c r="AJ176" s="379"/>
      <c r="AK176" s="379"/>
      <c r="AL176" s="379"/>
      <c r="AM176" s="380"/>
      <c r="AN176" s="278">
        <f t="shared" si="11"/>
        <v>0</v>
      </c>
      <c r="AO176" s="381">
        <f t="shared" si="42"/>
        <v>0</v>
      </c>
      <c r="AP176" s="309" t="e">
        <f t="shared" si="41"/>
        <v>#DIV/0!</v>
      </c>
      <c r="AQ176" s="82"/>
    </row>
    <row r="177" spans="1:43" ht="15.75" hidden="1" thickBot="1">
      <c r="A177" s="377"/>
      <c r="B177" s="473"/>
      <c r="C177" s="474" t="s">
        <v>249</v>
      </c>
      <c r="D177" s="475" t="s">
        <v>250</v>
      </c>
      <c r="E177" s="275"/>
      <c r="F177" s="275"/>
      <c r="G177" s="276">
        <v>0</v>
      </c>
      <c r="H177" s="276">
        <f t="shared" si="40"/>
        <v>0</v>
      </c>
      <c r="I177" s="71"/>
      <c r="J177" s="378"/>
      <c r="K177" s="378"/>
      <c r="L177" s="379"/>
      <c r="M177" s="379"/>
      <c r="N177" s="379"/>
      <c r="O177" s="379"/>
      <c r="P177" s="379"/>
      <c r="Q177" s="379"/>
      <c r="R177" s="379"/>
      <c r="S177" s="379"/>
      <c r="T177" s="379"/>
      <c r="U177" s="379"/>
      <c r="V177" s="379"/>
      <c r="W177" s="379"/>
      <c r="X177" s="379"/>
      <c r="Y177" s="379"/>
      <c r="Z177" s="379"/>
      <c r="AA177" s="379"/>
      <c r="AB177" s="379"/>
      <c r="AC177" s="379"/>
      <c r="AD177" s="379"/>
      <c r="AE177" s="379"/>
      <c r="AF177" s="379"/>
      <c r="AG177" s="379"/>
      <c r="AH177" s="379"/>
      <c r="AI177" s="379"/>
      <c r="AJ177" s="379"/>
      <c r="AK177" s="379"/>
      <c r="AL177" s="379"/>
      <c r="AM177" s="380"/>
      <c r="AN177" s="278">
        <f t="shared" si="11"/>
        <v>0</v>
      </c>
      <c r="AO177" s="381">
        <f t="shared" si="42"/>
        <v>0</v>
      </c>
      <c r="AP177" s="326" t="e">
        <f t="shared" si="41"/>
        <v>#DIV/0!</v>
      </c>
      <c r="AQ177" s="154"/>
    </row>
    <row r="178" spans="1:43" ht="21.75" hidden="1" customHeight="1" thickBot="1">
      <c r="A178" s="568" t="s">
        <v>203</v>
      </c>
      <c r="B178" s="569"/>
      <c r="C178" s="569"/>
      <c r="D178" s="570"/>
      <c r="E178" s="310">
        <f>SUM(E174:E176)</f>
        <v>0</v>
      </c>
      <c r="F178" s="311">
        <f t="shared" ref="F178:AO178" si="43">SUM(F174:F176)</f>
        <v>0</v>
      </c>
      <c r="G178" s="311">
        <f>SUM(G174:G177)</f>
        <v>10</v>
      </c>
      <c r="H178" s="311">
        <f t="shared" si="43"/>
        <v>10</v>
      </c>
      <c r="I178" s="212">
        <f t="shared" si="43"/>
        <v>0</v>
      </c>
      <c r="J178" s="212">
        <f t="shared" si="43"/>
        <v>0</v>
      </c>
      <c r="K178" s="212">
        <f t="shared" si="43"/>
        <v>0</v>
      </c>
      <c r="L178" s="212">
        <f t="shared" si="43"/>
        <v>0</v>
      </c>
      <c r="M178" s="212">
        <f t="shared" si="43"/>
        <v>0</v>
      </c>
      <c r="N178" s="212">
        <f t="shared" si="43"/>
        <v>0</v>
      </c>
      <c r="O178" s="212">
        <f t="shared" si="43"/>
        <v>0</v>
      </c>
      <c r="P178" s="212">
        <f t="shared" si="43"/>
        <v>0</v>
      </c>
      <c r="Q178" s="212">
        <f t="shared" si="43"/>
        <v>0</v>
      </c>
      <c r="R178" s="212">
        <f t="shared" si="43"/>
        <v>0</v>
      </c>
      <c r="S178" s="212">
        <f t="shared" si="43"/>
        <v>0</v>
      </c>
      <c r="T178" s="212">
        <f t="shared" si="43"/>
        <v>0</v>
      </c>
      <c r="U178" s="212">
        <f t="shared" si="43"/>
        <v>0</v>
      </c>
      <c r="V178" s="212">
        <f t="shared" si="43"/>
        <v>0</v>
      </c>
      <c r="W178" s="212">
        <f t="shared" si="43"/>
        <v>0</v>
      </c>
      <c r="X178" s="212">
        <f t="shared" si="43"/>
        <v>0</v>
      </c>
      <c r="Y178" s="212">
        <f t="shared" si="43"/>
        <v>10</v>
      </c>
      <c r="Z178" s="212">
        <f t="shared" si="43"/>
        <v>0</v>
      </c>
      <c r="AA178" s="212">
        <f t="shared" si="43"/>
        <v>0</v>
      </c>
      <c r="AB178" s="212">
        <f t="shared" si="43"/>
        <v>0</v>
      </c>
      <c r="AC178" s="212">
        <f t="shared" si="43"/>
        <v>0</v>
      </c>
      <c r="AD178" s="212">
        <f t="shared" si="43"/>
        <v>0</v>
      </c>
      <c r="AE178" s="212">
        <f t="shared" si="43"/>
        <v>0</v>
      </c>
      <c r="AF178" s="212">
        <f t="shared" si="43"/>
        <v>0</v>
      </c>
      <c r="AG178" s="212">
        <f t="shared" si="43"/>
        <v>0</v>
      </c>
      <c r="AH178" s="212">
        <f t="shared" si="43"/>
        <v>0</v>
      </c>
      <c r="AI178" s="212">
        <f t="shared" si="43"/>
        <v>0</v>
      </c>
      <c r="AJ178" s="212">
        <f t="shared" si="43"/>
        <v>0</v>
      </c>
      <c r="AK178" s="212">
        <f t="shared" si="43"/>
        <v>0</v>
      </c>
      <c r="AL178" s="212">
        <f t="shared" si="43"/>
        <v>0</v>
      </c>
      <c r="AM178" s="319">
        <f t="shared" si="43"/>
        <v>0</v>
      </c>
      <c r="AN178" s="281">
        <f t="shared" si="43"/>
        <v>10</v>
      </c>
      <c r="AO178" s="280">
        <f t="shared" si="43"/>
        <v>0</v>
      </c>
      <c r="AP178" s="382">
        <f>AN178/H178</f>
        <v>1</v>
      </c>
      <c r="AQ178" s="383"/>
    </row>
    <row r="179" spans="1:43" hidden="1">
      <c r="A179" s="566">
        <v>22</v>
      </c>
      <c r="B179" s="591" t="s">
        <v>72</v>
      </c>
      <c r="C179" s="577" t="s">
        <v>54</v>
      </c>
      <c r="D179" s="4" t="s">
        <v>56</v>
      </c>
      <c r="E179" s="257"/>
      <c r="F179" s="258"/>
      <c r="G179" s="258"/>
      <c r="H179" s="258">
        <f t="shared" ref="H179:H187" si="44">E179+F179+G179</f>
        <v>0</v>
      </c>
      <c r="I179" s="4"/>
      <c r="J179" s="77"/>
      <c r="K179" s="77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314"/>
      <c r="AN179" s="320">
        <f t="shared" si="11"/>
        <v>0</v>
      </c>
      <c r="AO179" s="242">
        <f t="shared" ref="AO179:AO187" si="45">AN179-H179</f>
        <v>0</v>
      </c>
      <c r="AP179" s="274" t="e">
        <f t="shared" ref="AP179:AP187" si="46">AN179/H179</f>
        <v>#DIV/0!</v>
      </c>
      <c r="AQ179" s="22"/>
    </row>
    <row r="180" spans="1:43" hidden="1">
      <c r="A180" s="577"/>
      <c r="B180" s="591"/>
      <c r="C180" s="578"/>
      <c r="D180" s="53" t="s">
        <v>21</v>
      </c>
      <c r="E180" s="245"/>
      <c r="F180" s="246"/>
      <c r="G180" s="246"/>
      <c r="H180" s="246">
        <f t="shared" si="44"/>
        <v>0</v>
      </c>
      <c r="I180" s="53"/>
      <c r="J180" s="59"/>
      <c r="K180" s="59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84"/>
      <c r="AN180" s="318">
        <f t="shared" si="11"/>
        <v>0</v>
      </c>
      <c r="AO180" s="249">
        <f t="shared" si="45"/>
        <v>0</v>
      </c>
      <c r="AP180" s="250" t="e">
        <f t="shared" si="46"/>
        <v>#DIV/0!</v>
      </c>
      <c r="AQ180" s="59"/>
    </row>
    <row r="181" spans="1:43" hidden="1">
      <c r="A181" s="589">
        <v>23</v>
      </c>
      <c r="B181" s="591"/>
      <c r="C181" s="578" t="s">
        <v>55</v>
      </c>
      <c r="D181" s="53" t="s">
        <v>57</v>
      </c>
      <c r="E181" s="245"/>
      <c r="F181" s="246"/>
      <c r="G181" s="246"/>
      <c r="H181" s="246">
        <f t="shared" si="44"/>
        <v>0</v>
      </c>
      <c r="I181" s="53"/>
      <c r="J181" s="59"/>
      <c r="K181" s="59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84"/>
      <c r="AN181" s="318">
        <f t="shared" si="11"/>
        <v>0</v>
      </c>
      <c r="AO181" s="249">
        <f t="shared" si="45"/>
        <v>0</v>
      </c>
      <c r="AP181" s="250" t="e">
        <f t="shared" si="46"/>
        <v>#DIV/0!</v>
      </c>
      <c r="AQ181" s="59"/>
    </row>
    <row r="182" spans="1:43" hidden="1">
      <c r="A182" s="566"/>
      <c r="B182" s="591"/>
      <c r="C182" s="578"/>
      <c r="D182" s="53" t="s">
        <v>58</v>
      </c>
      <c r="E182" s="245"/>
      <c r="F182" s="246"/>
      <c r="G182" s="246"/>
      <c r="H182" s="246">
        <f t="shared" si="44"/>
        <v>0</v>
      </c>
      <c r="I182" s="53"/>
      <c r="J182" s="59"/>
      <c r="K182" s="59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84"/>
      <c r="AN182" s="318">
        <f t="shared" si="11"/>
        <v>0</v>
      </c>
      <c r="AO182" s="249">
        <f t="shared" si="45"/>
        <v>0</v>
      </c>
      <c r="AP182" s="250" t="e">
        <f t="shared" si="46"/>
        <v>#DIV/0!</v>
      </c>
      <c r="AQ182" s="59"/>
    </row>
    <row r="183" spans="1:43" hidden="1">
      <c r="A183" s="566"/>
      <c r="B183" s="591"/>
      <c r="C183" s="578"/>
      <c r="D183" s="53" t="s">
        <v>59</v>
      </c>
      <c r="E183" s="245"/>
      <c r="F183" s="246"/>
      <c r="G183" s="246"/>
      <c r="H183" s="246">
        <f t="shared" si="44"/>
        <v>0</v>
      </c>
      <c r="I183" s="53"/>
      <c r="J183" s="59"/>
      <c r="K183" s="59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84"/>
      <c r="AN183" s="318">
        <f t="shared" si="11"/>
        <v>0</v>
      </c>
      <c r="AO183" s="249">
        <f t="shared" si="45"/>
        <v>0</v>
      </c>
      <c r="AP183" s="250" t="e">
        <f t="shared" si="46"/>
        <v>#DIV/0!</v>
      </c>
      <c r="AQ183" s="59"/>
    </row>
    <row r="184" spans="1:43" ht="13.5" hidden="1" thickBot="1">
      <c r="A184" s="565"/>
      <c r="B184" s="591"/>
      <c r="C184" s="573"/>
      <c r="D184" s="8" t="s">
        <v>60</v>
      </c>
      <c r="E184" s="251"/>
      <c r="F184" s="252"/>
      <c r="G184" s="252"/>
      <c r="H184" s="252">
        <f t="shared" si="44"/>
        <v>0</v>
      </c>
      <c r="I184" s="8"/>
      <c r="J184" s="23"/>
      <c r="K184" s="2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303"/>
      <c r="AN184" s="254">
        <f t="shared" si="11"/>
        <v>0</v>
      </c>
      <c r="AO184" s="255">
        <f t="shared" si="45"/>
        <v>0</v>
      </c>
      <c r="AP184" s="256" t="e">
        <f t="shared" si="46"/>
        <v>#DIV/0!</v>
      </c>
      <c r="AQ184" s="23"/>
    </row>
    <row r="185" spans="1:43" hidden="1">
      <c r="A185" s="567">
        <v>24</v>
      </c>
      <c r="B185" s="591"/>
      <c r="C185" s="577" t="s">
        <v>66</v>
      </c>
      <c r="D185" s="4" t="s">
        <v>56</v>
      </c>
      <c r="E185" s="245"/>
      <c r="F185" s="246"/>
      <c r="G185" s="246"/>
      <c r="H185" s="246">
        <f t="shared" si="44"/>
        <v>0</v>
      </c>
      <c r="I185" s="53"/>
      <c r="J185" s="59"/>
      <c r="K185" s="59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84"/>
      <c r="AN185" s="320">
        <f t="shared" si="11"/>
        <v>0</v>
      </c>
      <c r="AO185" s="261">
        <f t="shared" si="45"/>
        <v>0</v>
      </c>
      <c r="AP185" s="274" t="e">
        <f t="shared" si="46"/>
        <v>#DIV/0!</v>
      </c>
      <c r="AQ185" s="22"/>
    </row>
    <row r="186" spans="1:43" ht="13.5" hidden="1" thickBot="1">
      <c r="A186" s="565"/>
      <c r="B186" s="591"/>
      <c r="C186" s="573"/>
      <c r="D186" s="8" t="s">
        <v>21</v>
      </c>
      <c r="E186" s="251"/>
      <c r="F186" s="252"/>
      <c r="G186" s="252"/>
      <c r="H186" s="252">
        <f t="shared" si="44"/>
        <v>0</v>
      </c>
      <c r="I186" s="8"/>
      <c r="J186" s="23"/>
      <c r="K186" s="2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303"/>
      <c r="AN186" s="254">
        <f t="shared" si="11"/>
        <v>0</v>
      </c>
      <c r="AO186" s="255">
        <f t="shared" si="45"/>
        <v>0</v>
      </c>
      <c r="AP186" s="256" t="e">
        <f t="shared" si="46"/>
        <v>#DIV/0!</v>
      </c>
      <c r="AQ186" s="23"/>
    </row>
    <row r="187" spans="1:43" ht="13.5" hidden="1" thickBot="1">
      <c r="A187" s="485">
        <v>25</v>
      </c>
      <c r="B187" s="592"/>
      <c r="C187" s="485" t="s">
        <v>67</v>
      </c>
      <c r="D187" s="81" t="s">
        <v>57</v>
      </c>
      <c r="E187" s="321"/>
      <c r="F187" s="322"/>
      <c r="G187" s="322"/>
      <c r="H187" s="322">
        <f t="shared" si="44"/>
        <v>0</v>
      </c>
      <c r="I187" s="81"/>
      <c r="J187" s="82"/>
      <c r="K187" s="82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323"/>
      <c r="AN187" s="324">
        <f t="shared" si="11"/>
        <v>0</v>
      </c>
      <c r="AO187" s="325">
        <f t="shared" si="45"/>
        <v>0</v>
      </c>
      <c r="AP187" s="326" t="e">
        <f t="shared" si="46"/>
        <v>#DIV/0!</v>
      </c>
      <c r="AQ187" s="154"/>
    </row>
    <row r="188" spans="1:43" s="96" customFormat="1" ht="18.75" hidden="1" customHeight="1" thickBot="1">
      <c r="A188" s="574" t="s">
        <v>125</v>
      </c>
      <c r="B188" s="575"/>
      <c r="C188" s="575"/>
      <c r="D188" s="576"/>
      <c r="E188" s="327">
        <f>SUM(E179:E187)</f>
        <v>0</v>
      </c>
      <c r="F188" s="328">
        <f t="shared" ref="F188:AO188" si="47">SUM(F179:F187)</f>
        <v>0</v>
      </c>
      <c r="G188" s="328">
        <f t="shared" si="47"/>
        <v>0</v>
      </c>
      <c r="H188" s="328">
        <f t="shared" si="47"/>
        <v>0</v>
      </c>
      <c r="I188" s="103">
        <f t="shared" si="47"/>
        <v>0</v>
      </c>
      <c r="J188" s="103">
        <f t="shared" si="47"/>
        <v>0</v>
      </c>
      <c r="K188" s="103">
        <f t="shared" si="47"/>
        <v>0</v>
      </c>
      <c r="L188" s="103">
        <f t="shared" si="47"/>
        <v>0</v>
      </c>
      <c r="M188" s="103">
        <f t="shared" si="47"/>
        <v>0</v>
      </c>
      <c r="N188" s="103">
        <f t="shared" si="47"/>
        <v>0</v>
      </c>
      <c r="O188" s="103">
        <f t="shared" si="47"/>
        <v>0</v>
      </c>
      <c r="P188" s="103">
        <f t="shared" si="47"/>
        <v>0</v>
      </c>
      <c r="Q188" s="103">
        <f t="shared" si="47"/>
        <v>0</v>
      </c>
      <c r="R188" s="103">
        <f t="shared" si="47"/>
        <v>0</v>
      </c>
      <c r="S188" s="103">
        <f t="shared" si="47"/>
        <v>0</v>
      </c>
      <c r="T188" s="103">
        <f t="shared" si="47"/>
        <v>0</v>
      </c>
      <c r="U188" s="103">
        <f t="shared" si="47"/>
        <v>0</v>
      </c>
      <c r="V188" s="103">
        <f t="shared" si="47"/>
        <v>0</v>
      </c>
      <c r="W188" s="103">
        <f t="shared" si="47"/>
        <v>0</v>
      </c>
      <c r="X188" s="103">
        <f t="shared" si="47"/>
        <v>0</v>
      </c>
      <c r="Y188" s="103">
        <f t="shared" si="47"/>
        <v>0</v>
      </c>
      <c r="Z188" s="103">
        <f t="shared" si="47"/>
        <v>0</v>
      </c>
      <c r="AA188" s="103">
        <f t="shared" si="47"/>
        <v>0</v>
      </c>
      <c r="AB188" s="103">
        <f t="shared" si="47"/>
        <v>0</v>
      </c>
      <c r="AC188" s="103">
        <f t="shared" si="47"/>
        <v>0</v>
      </c>
      <c r="AD188" s="103">
        <f t="shared" si="47"/>
        <v>0</v>
      </c>
      <c r="AE188" s="103">
        <f t="shared" si="47"/>
        <v>0</v>
      </c>
      <c r="AF188" s="103">
        <f t="shared" si="47"/>
        <v>0</v>
      </c>
      <c r="AG188" s="103">
        <f t="shared" si="47"/>
        <v>0</v>
      </c>
      <c r="AH188" s="103">
        <f t="shared" si="47"/>
        <v>0</v>
      </c>
      <c r="AI188" s="103">
        <f t="shared" si="47"/>
        <v>0</v>
      </c>
      <c r="AJ188" s="103">
        <f t="shared" si="47"/>
        <v>0</v>
      </c>
      <c r="AK188" s="103">
        <f t="shared" si="47"/>
        <v>0</v>
      </c>
      <c r="AL188" s="103">
        <f t="shared" si="47"/>
        <v>0</v>
      </c>
      <c r="AM188" s="329">
        <f t="shared" si="47"/>
        <v>0</v>
      </c>
      <c r="AN188" s="330">
        <f t="shared" si="47"/>
        <v>0</v>
      </c>
      <c r="AO188" s="280">
        <f t="shared" si="47"/>
        <v>0</v>
      </c>
      <c r="AP188" s="331" t="e">
        <f>AN188/H188</f>
        <v>#DIV/0!</v>
      </c>
      <c r="AQ188" s="332"/>
    </row>
    <row r="189" spans="1:43" ht="15" hidden="1">
      <c r="A189" s="481">
        <v>11</v>
      </c>
      <c r="B189" s="488"/>
      <c r="C189" s="584" t="s">
        <v>36</v>
      </c>
      <c r="D189" s="10" t="s">
        <v>83</v>
      </c>
      <c r="E189" s="333"/>
      <c r="F189" s="334"/>
      <c r="G189" s="334"/>
      <c r="H189" s="334">
        <f t="shared" ref="H189:H200" si="48">E189+F189+G189</f>
        <v>0</v>
      </c>
      <c r="I189" s="105"/>
      <c r="J189" s="106"/>
      <c r="K189" s="106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335"/>
      <c r="AN189" s="336">
        <f t="shared" si="11"/>
        <v>0</v>
      </c>
      <c r="AO189" s="337">
        <f t="shared" ref="AO189:AO200" si="49">AN189-H189</f>
        <v>0</v>
      </c>
      <c r="AP189" s="274"/>
      <c r="AQ189" s="22"/>
    </row>
    <row r="190" spans="1:43" ht="15" hidden="1">
      <c r="A190" s="487">
        <v>12</v>
      </c>
      <c r="B190" s="489"/>
      <c r="C190" s="583"/>
      <c r="D190" s="53" t="s">
        <v>84</v>
      </c>
      <c r="E190" s="338"/>
      <c r="F190" s="339"/>
      <c r="G190" s="339"/>
      <c r="H190" s="339">
        <f t="shared" si="48"/>
        <v>0</v>
      </c>
      <c r="I190" s="52"/>
      <c r="J190" s="340"/>
      <c r="K190" s="340"/>
      <c r="L190" s="341"/>
      <c r="M190" s="341"/>
      <c r="N190" s="341"/>
      <c r="O190" s="341"/>
      <c r="P190" s="341"/>
      <c r="Q190" s="341"/>
      <c r="R190" s="341"/>
      <c r="S190" s="341"/>
      <c r="T190" s="341"/>
      <c r="U190" s="341"/>
      <c r="V190" s="341"/>
      <c r="W190" s="341"/>
      <c r="X190" s="341"/>
      <c r="Y190" s="341"/>
      <c r="Z190" s="341"/>
      <c r="AA190" s="341"/>
      <c r="AB190" s="341"/>
      <c r="AC190" s="341"/>
      <c r="AD190" s="341"/>
      <c r="AE190" s="341"/>
      <c r="AF190" s="341"/>
      <c r="AG190" s="341"/>
      <c r="AH190" s="341"/>
      <c r="AI190" s="341"/>
      <c r="AJ190" s="341"/>
      <c r="AK190" s="341"/>
      <c r="AL190" s="341"/>
      <c r="AM190" s="342"/>
      <c r="AN190" s="343">
        <f t="shared" si="11"/>
        <v>0</v>
      </c>
      <c r="AO190" s="344">
        <f t="shared" si="49"/>
        <v>0</v>
      </c>
      <c r="AP190" s="250"/>
      <c r="AQ190" s="59"/>
    </row>
    <row r="191" spans="1:43" ht="15" hidden="1">
      <c r="A191" s="487">
        <v>13</v>
      </c>
      <c r="B191" s="489"/>
      <c r="C191" s="583"/>
      <c r="D191" s="53" t="s">
        <v>85</v>
      </c>
      <c r="E191" s="338"/>
      <c r="F191" s="339"/>
      <c r="G191" s="339"/>
      <c r="H191" s="339">
        <f t="shared" si="48"/>
        <v>0</v>
      </c>
      <c r="I191" s="52"/>
      <c r="J191" s="340"/>
      <c r="K191" s="340"/>
      <c r="L191" s="341"/>
      <c r="M191" s="341"/>
      <c r="N191" s="341"/>
      <c r="O191" s="341"/>
      <c r="P191" s="341"/>
      <c r="Q191" s="341"/>
      <c r="R191" s="341"/>
      <c r="S191" s="341"/>
      <c r="T191" s="341"/>
      <c r="U191" s="341"/>
      <c r="V191" s="341"/>
      <c r="W191" s="341"/>
      <c r="X191" s="341"/>
      <c r="Y191" s="341"/>
      <c r="Z191" s="341"/>
      <c r="AA191" s="341"/>
      <c r="AB191" s="341"/>
      <c r="AC191" s="341"/>
      <c r="AD191" s="341"/>
      <c r="AE191" s="341"/>
      <c r="AF191" s="341"/>
      <c r="AG191" s="341"/>
      <c r="AH191" s="341"/>
      <c r="AI191" s="341"/>
      <c r="AJ191" s="341"/>
      <c r="AK191" s="341"/>
      <c r="AL191" s="341"/>
      <c r="AM191" s="342"/>
      <c r="AN191" s="343">
        <f t="shared" si="11"/>
        <v>0</v>
      </c>
      <c r="AO191" s="344">
        <f t="shared" si="49"/>
        <v>0</v>
      </c>
      <c r="AP191" s="250"/>
      <c r="AQ191" s="59"/>
    </row>
    <row r="192" spans="1:43" ht="15" hidden="1">
      <c r="A192" s="487">
        <v>14</v>
      </c>
      <c r="B192" s="489"/>
      <c r="C192" s="583"/>
      <c r="D192" s="53" t="s">
        <v>86</v>
      </c>
      <c r="E192" s="338"/>
      <c r="F192" s="339"/>
      <c r="G192" s="339"/>
      <c r="H192" s="339">
        <f t="shared" si="48"/>
        <v>0</v>
      </c>
      <c r="I192" s="52"/>
      <c r="J192" s="340"/>
      <c r="K192" s="340"/>
      <c r="L192" s="341"/>
      <c r="M192" s="341"/>
      <c r="N192" s="341"/>
      <c r="O192" s="341"/>
      <c r="P192" s="341"/>
      <c r="Q192" s="341"/>
      <c r="R192" s="341"/>
      <c r="S192" s="341"/>
      <c r="T192" s="341"/>
      <c r="U192" s="341"/>
      <c r="V192" s="341"/>
      <c r="W192" s="341"/>
      <c r="X192" s="341"/>
      <c r="Y192" s="341"/>
      <c r="Z192" s="341"/>
      <c r="AA192" s="341"/>
      <c r="AB192" s="341"/>
      <c r="AC192" s="341"/>
      <c r="AD192" s="341"/>
      <c r="AE192" s="341"/>
      <c r="AF192" s="341"/>
      <c r="AG192" s="341"/>
      <c r="AH192" s="341"/>
      <c r="AI192" s="341"/>
      <c r="AJ192" s="341"/>
      <c r="AK192" s="341"/>
      <c r="AL192" s="341"/>
      <c r="AM192" s="342"/>
      <c r="AN192" s="343">
        <f t="shared" si="11"/>
        <v>0</v>
      </c>
      <c r="AO192" s="344">
        <f t="shared" si="49"/>
        <v>0</v>
      </c>
      <c r="AP192" s="250"/>
      <c r="AQ192" s="59"/>
    </row>
    <row r="193" spans="1:43" ht="15" hidden="1">
      <c r="A193" s="486">
        <v>15</v>
      </c>
      <c r="B193" s="489"/>
      <c r="C193" s="583"/>
      <c r="D193" s="61" t="s">
        <v>87</v>
      </c>
      <c r="E193" s="345"/>
      <c r="F193" s="346"/>
      <c r="G193" s="346"/>
      <c r="H193" s="346">
        <f t="shared" si="48"/>
        <v>0</v>
      </c>
      <c r="I193" s="347"/>
      <c r="J193" s="348"/>
      <c r="K193" s="348"/>
      <c r="L193" s="349"/>
      <c r="M193" s="349"/>
      <c r="N193" s="349"/>
      <c r="O193" s="349"/>
      <c r="P193" s="349"/>
      <c r="Q193" s="349"/>
      <c r="R193" s="349"/>
      <c r="S193" s="349"/>
      <c r="T193" s="349"/>
      <c r="U193" s="349"/>
      <c r="V193" s="349"/>
      <c r="W193" s="349"/>
      <c r="X193" s="349"/>
      <c r="Y193" s="349"/>
      <c r="Z193" s="349"/>
      <c r="AA193" s="349"/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50"/>
      <c r="AN193" s="343">
        <f t="shared" si="11"/>
        <v>0</v>
      </c>
      <c r="AO193" s="344">
        <f t="shared" si="49"/>
        <v>0</v>
      </c>
      <c r="AP193" s="250"/>
      <c r="AQ193" s="59"/>
    </row>
    <row r="194" spans="1:43" ht="15" hidden="1">
      <c r="A194" s="487">
        <v>16</v>
      </c>
      <c r="B194" s="489"/>
      <c r="C194" s="583"/>
      <c r="D194" s="53" t="s">
        <v>88</v>
      </c>
      <c r="E194" s="338"/>
      <c r="F194" s="339"/>
      <c r="G194" s="339"/>
      <c r="H194" s="339">
        <f t="shared" si="48"/>
        <v>0</v>
      </c>
      <c r="I194" s="52"/>
      <c r="J194" s="340"/>
      <c r="K194" s="340"/>
      <c r="L194" s="341"/>
      <c r="M194" s="341"/>
      <c r="N194" s="341"/>
      <c r="O194" s="341"/>
      <c r="P194" s="341"/>
      <c r="Q194" s="341"/>
      <c r="R194" s="341"/>
      <c r="S194" s="341"/>
      <c r="T194" s="341"/>
      <c r="U194" s="341"/>
      <c r="V194" s="341"/>
      <c r="W194" s="341"/>
      <c r="X194" s="341"/>
      <c r="Y194" s="341"/>
      <c r="Z194" s="341"/>
      <c r="AA194" s="341"/>
      <c r="AB194" s="341"/>
      <c r="AC194" s="341"/>
      <c r="AD194" s="341"/>
      <c r="AE194" s="341"/>
      <c r="AF194" s="341"/>
      <c r="AG194" s="341"/>
      <c r="AH194" s="341"/>
      <c r="AI194" s="341"/>
      <c r="AJ194" s="341"/>
      <c r="AK194" s="341"/>
      <c r="AL194" s="341"/>
      <c r="AM194" s="342"/>
      <c r="AN194" s="343">
        <f t="shared" si="11"/>
        <v>0</v>
      </c>
      <c r="AO194" s="344">
        <f t="shared" si="49"/>
        <v>0</v>
      </c>
      <c r="AP194" s="250"/>
      <c r="AQ194" s="59"/>
    </row>
    <row r="195" spans="1:43" ht="15" hidden="1">
      <c r="A195" s="486">
        <v>17</v>
      </c>
      <c r="B195" s="489"/>
      <c r="C195" s="583"/>
      <c r="D195" s="53" t="s">
        <v>89</v>
      </c>
      <c r="E195" s="338"/>
      <c r="F195" s="339"/>
      <c r="G195" s="339"/>
      <c r="H195" s="339">
        <f t="shared" si="48"/>
        <v>0</v>
      </c>
      <c r="I195" s="52"/>
      <c r="J195" s="340"/>
      <c r="K195" s="340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/>
      <c r="Y195" s="341"/>
      <c r="Z195" s="341"/>
      <c r="AA195" s="341"/>
      <c r="AB195" s="341"/>
      <c r="AC195" s="341"/>
      <c r="AD195" s="341"/>
      <c r="AE195" s="341"/>
      <c r="AF195" s="341"/>
      <c r="AG195" s="341"/>
      <c r="AH195" s="341"/>
      <c r="AI195" s="341"/>
      <c r="AJ195" s="341"/>
      <c r="AK195" s="341"/>
      <c r="AL195" s="341"/>
      <c r="AM195" s="342"/>
      <c r="AN195" s="343">
        <f t="shared" si="11"/>
        <v>0</v>
      </c>
      <c r="AO195" s="344">
        <f t="shared" si="49"/>
        <v>0</v>
      </c>
      <c r="AP195" s="250"/>
      <c r="AQ195" s="59"/>
    </row>
    <row r="196" spans="1:43" ht="15" hidden="1">
      <c r="A196" s="487">
        <v>18</v>
      </c>
      <c r="B196" s="489"/>
      <c r="C196" s="583"/>
      <c r="D196" s="53" t="s">
        <v>90</v>
      </c>
      <c r="E196" s="338"/>
      <c r="F196" s="339"/>
      <c r="G196" s="339"/>
      <c r="H196" s="339">
        <f t="shared" si="48"/>
        <v>0</v>
      </c>
      <c r="I196" s="52"/>
      <c r="J196" s="340"/>
      <c r="K196" s="340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/>
      <c r="X196" s="341"/>
      <c r="Y196" s="341"/>
      <c r="Z196" s="341"/>
      <c r="AA196" s="341"/>
      <c r="AB196" s="341"/>
      <c r="AC196" s="341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342"/>
      <c r="AN196" s="343">
        <f t="shared" si="11"/>
        <v>0</v>
      </c>
      <c r="AO196" s="344">
        <f t="shared" si="49"/>
        <v>0</v>
      </c>
      <c r="AP196" s="250"/>
      <c r="AQ196" s="59"/>
    </row>
    <row r="197" spans="1:43" ht="15" hidden="1">
      <c r="A197" s="486">
        <v>19</v>
      </c>
      <c r="B197" s="489"/>
      <c r="C197" s="583"/>
      <c r="D197" s="53" t="s">
        <v>91</v>
      </c>
      <c r="E197" s="338"/>
      <c r="F197" s="339"/>
      <c r="G197" s="339"/>
      <c r="H197" s="339">
        <f t="shared" si="48"/>
        <v>0</v>
      </c>
      <c r="I197" s="52"/>
      <c r="J197" s="340"/>
      <c r="K197" s="340"/>
      <c r="L197" s="341"/>
      <c r="M197" s="341"/>
      <c r="N197" s="341"/>
      <c r="O197" s="341"/>
      <c r="P197" s="341"/>
      <c r="Q197" s="341"/>
      <c r="R197" s="341"/>
      <c r="S197" s="341"/>
      <c r="T197" s="341"/>
      <c r="U197" s="341"/>
      <c r="V197" s="341"/>
      <c r="W197" s="341"/>
      <c r="X197" s="341"/>
      <c r="Y197" s="341"/>
      <c r="Z197" s="341"/>
      <c r="AA197" s="341"/>
      <c r="AB197" s="341"/>
      <c r="AC197" s="341"/>
      <c r="AD197" s="341"/>
      <c r="AE197" s="341"/>
      <c r="AF197" s="341"/>
      <c r="AG197" s="341"/>
      <c r="AH197" s="341"/>
      <c r="AI197" s="341"/>
      <c r="AJ197" s="341"/>
      <c r="AK197" s="341"/>
      <c r="AL197" s="341"/>
      <c r="AM197" s="342"/>
      <c r="AN197" s="343">
        <f t="shared" si="11"/>
        <v>0</v>
      </c>
      <c r="AO197" s="344">
        <f t="shared" si="49"/>
        <v>0</v>
      </c>
      <c r="AP197" s="250"/>
      <c r="AQ197" s="59"/>
    </row>
    <row r="198" spans="1:43" ht="15" hidden="1">
      <c r="A198" s="487">
        <v>20</v>
      </c>
      <c r="B198" s="489"/>
      <c r="C198" s="583"/>
      <c r="D198" s="351" t="s">
        <v>92</v>
      </c>
      <c r="E198" s="338"/>
      <c r="F198" s="339"/>
      <c r="G198" s="339"/>
      <c r="H198" s="339">
        <f t="shared" si="48"/>
        <v>0</v>
      </c>
      <c r="I198" s="52"/>
      <c r="J198" s="340"/>
      <c r="K198" s="340"/>
      <c r="L198" s="341"/>
      <c r="M198" s="341"/>
      <c r="N198" s="341"/>
      <c r="O198" s="341"/>
      <c r="P198" s="341"/>
      <c r="Q198" s="341"/>
      <c r="R198" s="341"/>
      <c r="S198" s="341"/>
      <c r="T198" s="341"/>
      <c r="U198" s="341"/>
      <c r="V198" s="341"/>
      <c r="W198" s="341"/>
      <c r="X198" s="341"/>
      <c r="Y198" s="341"/>
      <c r="Z198" s="341"/>
      <c r="AA198" s="341"/>
      <c r="AB198" s="341"/>
      <c r="AC198" s="341"/>
      <c r="AD198" s="341"/>
      <c r="AE198" s="341"/>
      <c r="AF198" s="341"/>
      <c r="AG198" s="341"/>
      <c r="AH198" s="341"/>
      <c r="AI198" s="341"/>
      <c r="AJ198" s="341"/>
      <c r="AK198" s="341"/>
      <c r="AL198" s="341"/>
      <c r="AM198" s="342"/>
      <c r="AN198" s="343">
        <f t="shared" si="11"/>
        <v>0</v>
      </c>
      <c r="AO198" s="344">
        <f t="shared" si="49"/>
        <v>0</v>
      </c>
      <c r="AP198" s="250"/>
      <c r="AQ198" s="59"/>
    </row>
    <row r="199" spans="1:43" ht="15" hidden="1">
      <c r="A199" s="486">
        <v>21</v>
      </c>
      <c r="B199" s="489"/>
      <c r="C199" s="583"/>
      <c r="D199" s="351" t="s">
        <v>93</v>
      </c>
      <c r="E199" s="338"/>
      <c r="F199" s="339"/>
      <c r="G199" s="339"/>
      <c r="H199" s="339">
        <f t="shared" si="48"/>
        <v>0</v>
      </c>
      <c r="I199" s="52"/>
      <c r="J199" s="340"/>
      <c r="K199" s="340"/>
      <c r="L199" s="341"/>
      <c r="M199" s="341"/>
      <c r="N199" s="341"/>
      <c r="O199" s="341"/>
      <c r="P199" s="341"/>
      <c r="Q199" s="341"/>
      <c r="R199" s="341"/>
      <c r="S199" s="341"/>
      <c r="T199" s="341"/>
      <c r="U199" s="341"/>
      <c r="V199" s="341"/>
      <c r="W199" s="341"/>
      <c r="X199" s="341"/>
      <c r="Y199" s="341"/>
      <c r="Z199" s="341"/>
      <c r="AA199" s="341"/>
      <c r="AB199" s="341"/>
      <c r="AC199" s="341"/>
      <c r="AD199" s="341"/>
      <c r="AE199" s="341"/>
      <c r="AF199" s="341"/>
      <c r="AG199" s="341"/>
      <c r="AH199" s="341"/>
      <c r="AI199" s="341"/>
      <c r="AJ199" s="341"/>
      <c r="AK199" s="341"/>
      <c r="AL199" s="341"/>
      <c r="AM199" s="342"/>
      <c r="AN199" s="343">
        <f t="shared" si="11"/>
        <v>0</v>
      </c>
      <c r="AO199" s="344">
        <f t="shared" si="49"/>
        <v>0</v>
      </c>
      <c r="AP199" s="250"/>
      <c r="AQ199" s="59"/>
    </row>
    <row r="200" spans="1:43" ht="15" hidden="1">
      <c r="A200" s="487">
        <v>22</v>
      </c>
      <c r="B200" s="489"/>
      <c r="C200" s="583"/>
      <c r="D200" s="351" t="s">
        <v>94</v>
      </c>
      <c r="E200" s="338"/>
      <c r="F200" s="339"/>
      <c r="G200" s="339"/>
      <c r="H200" s="339">
        <f t="shared" si="48"/>
        <v>0</v>
      </c>
      <c r="I200" s="52"/>
      <c r="J200" s="340"/>
      <c r="K200" s="340"/>
      <c r="L200" s="341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341"/>
      <c r="AE200" s="341"/>
      <c r="AF200" s="341"/>
      <c r="AG200" s="341"/>
      <c r="AH200" s="341"/>
      <c r="AI200" s="341"/>
      <c r="AJ200" s="341"/>
      <c r="AK200" s="341"/>
      <c r="AL200" s="341"/>
      <c r="AM200" s="342"/>
      <c r="AN200" s="343">
        <f t="shared" si="11"/>
        <v>0</v>
      </c>
      <c r="AO200" s="344">
        <f t="shared" si="49"/>
        <v>0</v>
      </c>
      <c r="AP200" s="250"/>
      <c r="AQ200" s="59"/>
    </row>
    <row r="201" spans="1:43" ht="17.25" hidden="1" customHeight="1" thickBot="1">
      <c r="A201" s="585" t="s">
        <v>39</v>
      </c>
      <c r="B201" s="586"/>
      <c r="C201" s="586"/>
      <c r="D201" s="587"/>
      <c r="E201" s="285">
        <f>SUM(E189:E200)</f>
        <v>0</v>
      </c>
      <c r="F201" s="285">
        <f t="shared" ref="F201:AO201" si="50">SUM(F189:F200)</f>
        <v>0</v>
      </c>
      <c r="G201" s="285">
        <f t="shared" si="50"/>
        <v>0</v>
      </c>
      <c r="H201" s="285">
        <f t="shared" si="50"/>
        <v>0</v>
      </c>
      <c r="I201" s="352">
        <f t="shared" si="50"/>
        <v>0</v>
      </c>
      <c r="J201" s="352">
        <f t="shared" si="50"/>
        <v>0</v>
      </c>
      <c r="K201" s="352">
        <f t="shared" si="50"/>
        <v>0</v>
      </c>
      <c r="L201" s="352">
        <f t="shared" si="50"/>
        <v>0</v>
      </c>
      <c r="M201" s="352">
        <f t="shared" si="50"/>
        <v>0</v>
      </c>
      <c r="N201" s="352">
        <f t="shared" si="50"/>
        <v>0</v>
      </c>
      <c r="O201" s="352">
        <f t="shared" si="50"/>
        <v>0</v>
      </c>
      <c r="P201" s="352">
        <f t="shared" si="50"/>
        <v>0</v>
      </c>
      <c r="Q201" s="352">
        <f t="shared" si="50"/>
        <v>0</v>
      </c>
      <c r="R201" s="352">
        <f t="shared" si="50"/>
        <v>0</v>
      </c>
      <c r="S201" s="352">
        <f t="shared" si="50"/>
        <v>0</v>
      </c>
      <c r="T201" s="352">
        <f t="shared" si="50"/>
        <v>0</v>
      </c>
      <c r="U201" s="352">
        <f t="shared" si="50"/>
        <v>0</v>
      </c>
      <c r="V201" s="352">
        <f t="shared" si="50"/>
        <v>0</v>
      </c>
      <c r="W201" s="352">
        <f t="shared" si="50"/>
        <v>0</v>
      </c>
      <c r="X201" s="352">
        <f t="shared" si="50"/>
        <v>0</v>
      </c>
      <c r="Y201" s="352">
        <f t="shared" si="50"/>
        <v>0</v>
      </c>
      <c r="Z201" s="352">
        <f t="shared" si="50"/>
        <v>0</v>
      </c>
      <c r="AA201" s="352">
        <f t="shared" si="50"/>
        <v>0</v>
      </c>
      <c r="AB201" s="352">
        <f t="shared" si="50"/>
        <v>0</v>
      </c>
      <c r="AC201" s="352">
        <f t="shared" si="50"/>
        <v>0</v>
      </c>
      <c r="AD201" s="352">
        <f t="shared" si="50"/>
        <v>0</v>
      </c>
      <c r="AE201" s="352">
        <f t="shared" si="50"/>
        <v>0</v>
      </c>
      <c r="AF201" s="352">
        <f t="shared" si="50"/>
        <v>0</v>
      </c>
      <c r="AG201" s="352">
        <f t="shared" si="50"/>
        <v>0</v>
      </c>
      <c r="AH201" s="352">
        <f t="shared" si="50"/>
        <v>0</v>
      </c>
      <c r="AI201" s="352">
        <f t="shared" si="50"/>
        <v>0</v>
      </c>
      <c r="AJ201" s="352">
        <f t="shared" si="50"/>
        <v>0</v>
      </c>
      <c r="AK201" s="352">
        <f t="shared" si="50"/>
        <v>0</v>
      </c>
      <c r="AL201" s="352">
        <f t="shared" si="50"/>
        <v>0</v>
      </c>
      <c r="AM201" s="353">
        <f t="shared" si="50"/>
        <v>0</v>
      </c>
      <c r="AN201" s="288">
        <f t="shared" si="50"/>
        <v>0</v>
      </c>
      <c r="AO201" s="354">
        <f t="shared" si="50"/>
        <v>0</v>
      </c>
      <c r="AP201" s="355"/>
      <c r="AQ201" s="356"/>
    </row>
    <row r="202" spans="1:43" s="38" customFormat="1" ht="21.75" customHeight="1" thickBot="1">
      <c r="A202" s="588" t="s">
        <v>0</v>
      </c>
      <c r="B202" s="588"/>
      <c r="C202" s="588"/>
      <c r="D202" s="588"/>
      <c r="E202" s="357">
        <f t="shared" ref="E202:AO202" si="51">E36+E44+E64+E85+E90+E173+E178+E188+E201</f>
        <v>7654</v>
      </c>
      <c r="F202" s="357">
        <f t="shared" si="51"/>
        <v>668</v>
      </c>
      <c r="G202" s="357">
        <f t="shared" si="51"/>
        <v>15</v>
      </c>
      <c r="H202" s="357">
        <f t="shared" si="51"/>
        <v>8332</v>
      </c>
      <c r="I202" s="119">
        <f t="shared" si="51"/>
        <v>0</v>
      </c>
      <c r="J202" s="119">
        <f t="shared" si="51"/>
        <v>188</v>
      </c>
      <c r="K202" s="119">
        <f t="shared" si="51"/>
        <v>519</v>
      </c>
      <c r="L202" s="119">
        <f t="shared" si="51"/>
        <v>480</v>
      </c>
      <c r="M202" s="119">
        <f t="shared" si="51"/>
        <v>414</v>
      </c>
      <c r="N202" s="119">
        <f t="shared" si="51"/>
        <v>394</v>
      </c>
      <c r="O202" s="119">
        <f t="shared" si="51"/>
        <v>0</v>
      </c>
      <c r="P202" s="119">
        <f t="shared" si="51"/>
        <v>0</v>
      </c>
      <c r="Q202" s="119">
        <f t="shared" si="51"/>
        <v>77</v>
      </c>
      <c r="R202" s="119">
        <f t="shared" si="51"/>
        <v>81</v>
      </c>
      <c r="S202" s="119">
        <f t="shared" si="51"/>
        <v>7</v>
      </c>
      <c r="T202" s="119">
        <f t="shared" si="51"/>
        <v>303</v>
      </c>
      <c r="U202" s="119">
        <f t="shared" si="51"/>
        <v>225</v>
      </c>
      <c r="V202" s="119">
        <f t="shared" si="51"/>
        <v>0</v>
      </c>
      <c r="W202" s="119">
        <f t="shared" si="51"/>
        <v>0</v>
      </c>
      <c r="X202" s="119">
        <f t="shared" si="51"/>
        <v>20</v>
      </c>
      <c r="Y202" s="119">
        <f t="shared" si="51"/>
        <v>833</v>
      </c>
      <c r="Z202" s="119">
        <f t="shared" si="51"/>
        <v>320</v>
      </c>
      <c r="AA202" s="119">
        <f t="shared" si="51"/>
        <v>205</v>
      </c>
      <c r="AB202" s="119">
        <f t="shared" si="51"/>
        <v>416</v>
      </c>
      <c r="AC202" s="119">
        <f t="shared" si="51"/>
        <v>0</v>
      </c>
      <c r="AD202" s="119">
        <f t="shared" si="51"/>
        <v>0</v>
      </c>
      <c r="AE202" s="119">
        <f t="shared" si="51"/>
        <v>504</v>
      </c>
      <c r="AF202" s="119">
        <f t="shared" si="51"/>
        <v>235</v>
      </c>
      <c r="AG202" s="119">
        <f t="shared" si="51"/>
        <v>177</v>
      </c>
      <c r="AH202" s="119">
        <f t="shared" si="51"/>
        <v>233</v>
      </c>
      <c r="AI202" s="119">
        <f t="shared" si="51"/>
        <v>117</v>
      </c>
      <c r="AJ202" s="119">
        <f t="shared" si="51"/>
        <v>258</v>
      </c>
      <c r="AK202" s="119">
        <f t="shared" si="51"/>
        <v>0</v>
      </c>
      <c r="AL202" s="119">
        <f t="shared" si="51"/>
        <v>156</v>
      </c>
      <c r="AM202" s="358">
        <f t="shared" si="51"/>
        <v>0</v>
      </c>
      <c r="AN202" s="359">
        <f t="shared" si="51"/>
        <v>6162</v>
      </c>
      <c r="AO202" s="357">
        <f t="shared" si="51"/>
        <v>-2170</v>
      </c>
      <c r="AP202" s="360">
        <f>AN202/H202</f>
        <v>0.73955832933269328</v>
      </c>
      <c r="AQ202" s="361"/>
    </row>
    <row r="203" spans="1:43">
      <c r="A203" s="120"/>
      <c r="B203" s="120"/>
      <c r="C203" s="120"/>
      <c r="D203" s="120"/>
      <c r="E203" s="120"/>
      <c r="F203" s="120"/>
      <c r="G203" s="120"/>
      <c r="H203" s="120"/>
      <c r="I203" s="120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</row>
    <row r="204" spans="1:43" ht="23.25" customHeight="1">
      <c r="C204" s="440" t="s">
        <v>241</v>
      </c>
      <c r="D204" s="441"/>
      <c r="E204" s="364">
        <f>E44+E64+E85+E173+E178</f>
        <v>806</v>
      </c>
      <c r="F204" s="364">
        <f>F44+F64+F85+F173+F178</f>
        <v>668</v>
      </c>
      <c r="G204" s="364">
        <f>G44+G64+G85+G173+G178</f>
        <v>15</v>
      </c>
      <c r="H204" s="364">
        <f>H44+H64+H85+H173+H178</f>
        <v>1484</v>
      </c>
      <c r="I204" s="365"/>
      <c r="J204" s="365"/>
      <c r="K204" s="365"/>
      <c r="L204" s="365"/>
      <c r="M204" s="365"/>
      <c r="N204" s="365"/>
      <c r="O204" s="365"/>
      <c r="P204" s="365"/>
      <c r="Q204" s="365"/>
      <c r="R204" s="365"/>
      <c r="S204" s="365"/>
      <c r="T204" s="365"/>
      <c r="U204" s="365"/>
      <c r="V204" s="365"/>
      <c r="W204" s="365"/>
      <c r="X204" s="365"/>
      <c r="Y204" s="365"/>
      <c r="Z204" s="365"/>
      <c r="AA204" s="365"/>
      <c r="AB204" s="365"/>
      <c r="AC204" s="365"/>
      <c r="AD204" s="365"/>
      <c r="AE204" s="365"/>
      <c r="AF204" s="365"/>
      <c r="AG204" s="365"/>
      <c r="AH204" s="365"/>
      <c r="AI204" s="365"/>
      <c r="AJ204" s="365"/>
      <c r="AK204" s="365"/>
      <c r="AL204" s="365"/>
      <c r="AM204" s="365"/>
      <c r="AN204" s="364">
        <f>AN44+AN64+AN85+AN173+AN178</f>
        <v>69</v>
      </c>
      <c r="AO204" s="366">
        <f>AO44+AO64+AO85+AO173+AO178</f>
        <v>-1415</v>
      </c>
      <c r="AP204" s="367">
        <f>AN204/H204</f>
        <v>4.6495956873315362E-2</v>
      </c>
    </row>
    <row r="206" spans="1:43">
      <c r="AN206" s="159"/>
    </row>
    <row r="209" spans="4:4">
      <c r="D209" s="416"/>
    </row>
    <row r="212" spans="4:4">
      <c r="D212" s="472"/>
    </row>
    <row r="213" spans="4:4">
      <c r="D213" s="472"/>
    </row>
    <row r="214" spans="4:4">
      <c r="D214" s="472"/>
    </row>
    <row r="215" spans="4:4">
      <c r="D215" s="472"/>
    </row>
    <row r="216" spans="4:4">
      <c r="D216" s="472"/>
    </row>
    <row r="217" spans="4:4">
      <c r="D217" s="472"/>
    </row>
    <row r="231" spans="4:4">
      <c r="D231">
        <f>15+27+26+23+25+109</f>
        <v>225</v>
      </c>
    </row>
  </sheetData>
  <mergeCells count="83">
    <mergeCell ref="A4:AN4"/>
    <mergeCell ref="A8:A9"/>
    <mergeCell ref="B8:B9"/>
    <mergeCell ref="C8:C9"/>
    <mergeCell ref="D8:D9"/>
    <mergeCell ref="E8:E9"/>
    <mergeCell ref="F8:F9"/>
    <mergeCell ref="G8:G9"/>
    <mergeCell ref="H8:H9"/>
    <mergeCell ref="I8:AM8"/>
    <mergeCell ref="AQ8:AQ9"/>
    <mergeCell ref="A10:A13"/>
    <mergeCell ref="B10:B35"/>
    <mergeCell ref="C10:C13"/>
    <mergeCell ref="A14:A19"/>
    <mergeCell ref="C14:C19"/>
    <mergeCell ref="A20:A23"/>
    <mergeCell ref="A34:A35"/>
    <mergeCell ref="C34:C35"/>
    <mergeCell ref="AN8:AN9"/>
    <mergeCell ref="AO8:AO9"/>
    <mergeCell ref="AP8:AP9"/>
    <mergeCell ref="C20:C23"/>
    <mergeCell ref="A24:A27"/>
    <mergeCell ref="C24:C27"/>
    <mergeCell ref="A28:A33"/>
    <mergeCell ref="C28:C33"/>
    <mergeCell ref="A36:D36"/>
    <mergeCell ref="A37:A38"/>
    <mergeCell ref="B37:B40"/>
    <mergeCell ref="C37:C38"/>
    <mergeCell ref="A39:A40"/>
    <mergeCell ref="C39:C40"/>
    <mergeCell ref="A41:A43"/>
    <mergeCell ref="B41:B43"/>
    <mergeCell ref="C41:C43"/>
    <mergeCell ref="A44:D44"/>
    <mergeCell ref="A45:A46"/>
    <mergeCell ref="B45:B62"/>
    <mergeCell ref="C45:C46"/>
    <mergeCell ref="A47:A48"/>
    <mergeCell ref="C47:C48"/>
    <mergeCell ref="C49:C50"/>
    <mergeCell ref="C51:C52"/>
    <mergeCell ref="C53:C54"/>
    <mergeCell ref="C55:C62"/>
    <mergeCell ref="A64:D64"/>
    <mergeCell ref="A65:A69"/>
    <mergeCell ref="B65:B84"/>
    <mergeCell ref="C65:C69"/>
    <mergeCell ref="A70:A74"/>
    <mergeCell ref="C70:C74"/>
    <mergeCell ref="A75:A79"/>
    <mergeCell ref="B164:B165"/>
    <mergeCell ref="C75:C79"/>
    <mergeCell ref="A80:A84"/>
    <mergeCell ref="C80:C84"/>
    <mergeCell ref="A85:D85"/>
    <mergeCell ref="A86:A87"/>
    <mergeCell ref="C86:C87"/>
    <mergeCell ref="A90:D90"/>
    <mergeCell ref="A91:A93"/>
    <mergeCell ref="B91:B141"/>
    <mergeCell ref="A94:A97"/>
    <mergeCell ref="B142:B163"/>
    <mergeCell ref="B88:B89"/>
    <mergeCell ref="B86:B87"/>
    <mergeCell ref="A188:D188"/>
    <mergeCell ref="C189:C200"/>
    <mergeCell ref="A201:D201"/>
    <mergeCell ref="A202:D202"/>
    <mergeCell ref="C88:C89"/>
    <mergeCell ref="A173:D173"/>
    <mergeCell ref="A174:A175"/>
    <mergeCell ref="B174:B175"/>
    <mergeCell ref="A178:D178"/>
    <mergeCell ref="A179:A180"/>
    <mergeCell ref="B179:B187"/>
    <mergeCell ref="C179:C180"/>
    <mergeCell ref="A181:A184"/>
    <mergeCell ref="C181:C184"/>
    <mergeCell ref="A185:A186"/>
    <mergeCell ref="C185:C186"/>
  </mergeCells>
  <printOptions horizontalCentered="1"/>
  <pageMargins left="0.31496062992125984" right="0.31496062992125984" top="0.35433070866141736" bottom="0.15748031496062992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JANUARI</vt:lpstr>
      <vt:lpstr>PEBRUARI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NOPEMBER</vt:lpstr>
      <vt:lpstr>DESEMBER</vt:lpstr>
      <vt:lpstr>AGUSTUS!Print_Area</vt:lpstr>
      <vt:lpstr>APRIL!Print_Area</vt:lpstr>
      <vt:lpstr>DESEMBER!Print_Area</vt:lpstr>
      <vt:lpstr>JANUARI!Print_Area</vt:lpstr>
      <vt:lpstr>JULI!Print_Area</vt:lpstr>
      <vt:lpstr>JUNI!Print_Area</vt:lpstr>
      <vt:lpstr>MARET!Print_Area</vt:lpstr>
      <vt:lpstr>MEI!Print_Area</vt:lpstr>
      <vt:lpstr>NOPEMBER!Print_Area</vt:lpstr>
      <vt:lpstr>OKTOBER!Print_Area</vt:lpstr>
      <vt:lpstr>PEBRUARI!Print_Area</vt:lpstr>
      <vt:lpstr>SEPTEMBER!Print_Area</vt:lpstr>
      <vt:lpstr>JANUARI!Print_Titles</vt:lpstr>
      <vt:lpstr>MARET!Print_Titles</vt:lpstr>
      <vt:lpstr>PEBRUARI!Print_Titles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Agung</cp:lastModifiedBy>
  <cp:lastPrinted>2019-12-13T05:45:01Z</cp:lastPrinted>
  <dcterms:created xsi:type="dcterms:W3CDTF">2017-11-29T01:06:57Z</dcterms:created>
  <dcterms:modified xsi:type="dcterms:W3CDTF">2020-04-14T03:25:08Z</dcterms:modified>
</cp:coreProperties>
</file>