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8790" yWindow="60" windowWidth="11475" windowHeight="8205" tabRatio="715"/>
  </bookViews>
  <sheets>
    <sheet name="Resume" sheetId="7" r:id="rId1"/>
    <sheet name="Jan" sheetId="13" r:id="rId2"/>
    <sheet name="Feb" sheetId="14" r:id="rId3"/>
    <sheet name="Mar" sheetId="16" r:id="rId4"/>
    <sheet name="April" sheetId="17" r:id="rId5"/>
    <sheet name="May" sheetId="18" r:id="rId6"/>
    <sheet name="Juni" sheetId="19" r:id="rId7"/>
    <sheet name="Juli" sheetId="20" r:id="rId8"/>
    <sheet name="Aug" sheetId="21" r:id="rId9"/>
    <sheet name="Sept" sheetId="22" r:id="rId10"/>
    <sheet name="Oct" sheetId="23" r:id="rId11"/>
    <sheet name="Nov" sheetId="24" r:id="rId12"/>
    <sheet name="Des" sheetId="25" r:id="rId13"/>
  </sheets>
  <definedNames>
    <definedName name="_xlnm._FilterDatabase" localSheetId="4" hidden="1">April!$A$8:$G$20</definedName>
    <definedName name="_xlnm._FilterDatabase" localSheetId="8" hidden="1">Aug!$A$8:$G$20</definedName>
    <definedName name="_xlnm._FilterDatabase" localSheetId="12" hidden="1">Des!$A$8:$G$20</definedName>
    <definedName name="_xlnm._FilterDatabase" localSheetId="2" hidden="1">Feb!$A$8:$G$20</definedName>
    <definedName name="_xlnm._FilterDatabase" localSheetId="1" hidden="1">Jan!$A$8:$G$20</definedName>
    <definedName name="_xlnm._FilterDatabase" localSheetId="7" hidden="1">Juli!$A$8:$G$20</definedName>
    <definedName name="_xlnm._FilterDatabase" localSheetId="6" hidden="1">Juni!$A$8:$G$20</definedName>
    <definedName name="_xlnm._FilterDatabase" localSheetId="3" hidden="1">Mar!$A$8:$G$20</definedName>
    <definedName name="_xlnm._FilterDatabase" localSheetId="5" hidden="1">May!$A$8:$G$20</definedName>
    <definedName name="_xlnm._FilterDatabase" localSheetId="11" hidden="1">Nov!$A$8:$G$20</definedName>
    <definedName name="_xlnm._FilterDatabase" localSheetId="10" hidden="1">Oct!$A$8:$G$20</definedName>
    <definedName name="_xlnm._FilterDatabase" localSheetId="9" hidden="1">Sept!$A$8:$G$20</definedName>
    <definedName name="_xlnm.Database" localSheetId="4">#REF!</definedName>
    <definedName name="_xlnm.Database" localSheetId="8">#REF!</definedName>
    <definedName name="_xlnm.Database" localSheetId="12">#REF!</definedName>
    <definedName name="_xlnm.Database" localSheetId="2">#REF!</definedName>
    <definedName name="_xlnm.Database" localSheetId="1">#REF!</definedName>
    <definedName name="_xlnm.Database" localSheetId="7">#REF!</definedName>
    <definedName name="_xlnm.Database" localSheetId="6">#REF!</definedName>
    <definedName name="_xlnm.Database" localSheetId="3">#REF!</definedName>
    <definedName name="_xlnm.Database" localSheetId="5">#REF!</definedName>
    <definedName name="_xlnm.Database" localSheetId="11">#REF!</definedName>
    <definedName name="_xlnm.Database" localSheetId="10">#REF!</definedName>
    <definedName name="_xlnm.Database" localSheetId="9">#REF!</definedName>
    <definedName name="_xlnm.Database">#REF!</definedName>
    <definedName name="Excel_BuiltIn_Print_Area_1_1_1" localSheetId="4">#REF!</definedName>
    <definedName name="Excel_BuiltIn_Print_Area_1_1_1" localSheetId="8">#REF!</definedName>
    <definedName name="Excel_BuiltIn_Print_Area_1_1_1" localSheetId="12">#REF!</definedName>
    <definedName name="Excel_BuiltIn_Print_Area_1_1_1" localSheetId="2">#REF!</definedName>
    <definedName name="Excel_BuiltIn_Print_Area_1_1_1" localSheetId="1">#REF!</definedName>
    <definedName name="Excel_BuiltIn_Print_Area_1_1_1" localSheetId="7">#REF!</definedName>
    <definedName name="Excel_BuiltIn_Print_Area_1_1_1" localSheetId="6">#REF!</definedName>
    <definedName name="Excel_BuiltIn_Print_Area_1_1_1" localSheetId="3">#REF!</definedName>
    <definedName name="Excel_BuiltIn_Print_Area_1_1_1" localSheetId="5">#REF!</definedName>
    <definedName name="Excel_BuiltIn_Print_Area_1_1_1" localSheetId="11">#REF!</definedName>
    <definedName name="Excel_BuiltIn_Print_Area_1_1_1" localSheetId="10">#REF!</definedName>
    <definedName name="Excel_BuiltIn_Print_Area_1_1_1" localSheetId="9">#REF!</definedName>
    <definedName name="Excel_BuiltIn_Print_Area_1_1_1">#REF!</definedName>
    <definedName name="Excel_BuiltIn_Print_Area_1_1_1_1" localSheetId="4">#REF!</definedName>
    <definedName name="Excel_BuiltIn_Print_Area_1_1_1_1" localSheetId="8">#REF!</definedName>
    <definedName name="Excel_BuiltIn_Print_Area_1_1_1_1" localSheetId="12">#REF!</definedName>
    <definedName name="Excel_BuiltIn_Print_Area_1_1_1_1" localSheetId="2">#REF!</definedName>
    <definedName name="Excel_BuiltIn_Print_Area_1_1_1_1" localSheetId="1">#REF!</definedName>
    <definedName name="Excel_BuiltIn_Print_Area_1_1_1_1" localSheetId="7">#REF!</definedName>
    <definedName name="Excel_BuiltIn_Print_Area_1_1_1_1" localSheetId="6">#REF!</definedName>
    <definedName name="Excel_BuiltIn_Print_Area_1_1_1_1" localSheetId="3">#REF!</definedName>
    <definedName name="Excel_BuiltIn_Print_Area_1_1_1_1" localSheetId="5">#REF!</definedName>
    <definedName name="Excel_BuiltIn_Print_Area_1_1_1_1" localSheetId="11">#REF!</definedName>
    <definedName name="Excel_BuiltIn_Print_Area_1_1_1_1" localSheetId="10">#REF!</definedName>
    <definedName name="Excel_BuiltIn_Print_Area_1_1_1_1" localSheetId="9">#REF!</definedName>
    <definedName name="Excel_BuiltIn_Print_Area_1_1_1_1">#REF!</definedName>
    <definedName name="Excel_BuiltIn_Print_Area_2_1" localSheetId="4">#REF!</definedName>
    <definedName name="Excel_BuiltIn_Print_Area_2_1" localSheetId="8">#REF!</definedName>
    <definedName name="Excel_BuiltIn_Print_Area_2_1" localSheetId="12">#REF!</definedName>
    <definedName name="Excel_BuiltIn_Print_Area_2_1" localSheetId="2">#REF!</definedName>
    <definedName name="Excel_BuiltIn_Print_Area_2_1" localSheetId="1">#REF!</definedName>
    <definedName name="Excel_BuiltIn_Print_Area_2_1" localSheetId="7">#REF!</definedName>
    <definedName name="Excel_BuiltIn_Print_Area_2_1" localSheetId="6">#REF!</definedName>
    <definedName name="Excel_BuiltIn_Print_Area_2_1" localSheetId="3">#REF!</definedName>
    <definedName name="Excel_BuiltIn_Print_Area_2_1" localSheetId="5">#REF!</definedName>
    <definedName name="Excel_BuiltIn_Print_Area_2_1" localSheetId="11">#REF!</definedName>
    <definedName name="Excel_BuiltIn_Print_Area_2_1" localSheetId="10">#REF!</definedName>
    <definedName name="Excel_BuiltIn_Print_Area_2_1" localSheetId="9">#REF!</definedName>
    <definedName name="Excel_BuiltIn_Print_Area_2_1">#REF!</definedName>
    <definedName name="Excel_BuiltIn_Print_Area_3_1" localSheetId="4">#REF!</definedName>
    <definedName name="Excel_BuiltIn_Print_Area_3_1" localSheetId="8">#REF!</definedName>
    <definedName name="Excel_BuiltIn_Print_Area_3_1" localSheetId="12">#REF!</definedName>
    <definedName name="Excel_BuiltIn_Print_Area_3_1" localSheetId="2">#REF!</definedName>
    <definedName name="Excel_BuiltIn_Print_Area_3_1" localSheetId="1">#REF!</definedName>
    <definedName name="Excel_BuiltIn_Print_Area_3_1" localSheetId="7">#REF!</definedName>
    <definedName name="Excel_BuiltIn_Print_Area_3_1" localSheetId="6">#REF!</definedName>
    <definedName name="Excel_BuiltIn_Print_Area_3_1" localSheetId="3">#REF!</definedName>
    <definedName name="Excel_BuiltIn_Print_Area_3_1" localSheetId="5">#REF!</definedName>
    <definedName name="Excel_BuiltIn_Print_Area_3_1" localSheetId="11">#REF!</definedName>
    <definedName name="Excel_BuiltIn_Print_Area_3_1" localSheetId="10">#REF!</definedName>
    <definedName name="Excel_BuiltIn_Print_Area_3_1" localSheetId="9">#REF!</definedName>
    <definedName name="Excel_BuiltIn_Print_Area_3_1">#REF!</definedName>
    <definedName name="Excel_BuiltIn_Print_Area_4_1" localSheetId="4">#REF!</definedName>
    <definedName name="Excel_BuiltIn_Print_Area_4_1" localSheetId="8">#REF!</definedName>
    <definedName name="Excel_BuiltIn_Print_Area_4_1" localSheetId="12">#REF!</definedName>
    <definedName name="Excel_BuiltIn_Print_Area_4_1" localSheetId="2">#REF!</definedName>
    <definedName name="Excel_BuiltIn_Print_Area_4_1" localSheetId="1">#REF!</definedName>
    <definedName name="Excel_BuiltIn_Print_Area_4_1" localSheetId="7">#REF!</definedName>
    <definedName name="Excel_BuiltIn_Print_Area_4_1" localSheetId="6">#REF!</definedName>
    <definedName name="Excel_BuiltIn_Print_Area_4_1" localSheetId="3">#REF!</definedName>
    <definedName name="Excel_BuiltIn_Print_Area_4_1" localSheetId="5">#REF!</definedName>
    <definedName name="Excel_BuiltIn_Print_Area_4_1" localSheetId="11">#REF!</definedName>
    <definedName name="Excel_BuiltIn_Print_Area_4_1" localSheetId="10">#REF!</definedName>
    <definedName name="Excel_BuiltIn_Print_Area_4_1" localSheetId="9">#REF!</definedName>
    <definedName name="Excel_BuiltIn_Print_Area_4_1">#REF!</definedName>
    <definedName name="Excel_BuiltIn_Print_Area_4_1_1" localSheetId="4">#REF!</definedName>
    <definedName name="Excel_BuiltIn_Print_Area_4_1_1" localSheetId="8">#REF!</definedName>
    <definedName name="Excel_BuiltIn_Print_Area_4_1_1" localSheetId="12">#REF!</definedName>
    <definedName name="Excel_BuiltIn_Print_Area_4_1_1" localSheetId="2">#REF!</definedName>
    <definedName name="Excel_BuiltIn_Print_Area_4_1_1" localSheetId="1">#REF!</definedName>
    <definedName name="Excel_BuiltIn_Print_Area_4_1_1" localSheetId="7">#REF!</definedName>
    <definedName name="Excel_BuiltIn_Print_Area_4_1_1" localSheetId="6">#REF!</definedName>
    <definedName name="Excel_BuiltIn_Print_Area_4_1_1" localSheetId="3">#REF!</definedName>
    <definedName name="Excel_BuiltIn_Print_Area_4_1_1" localSheetId="5">#REF!</definedName>
    <definedName name="Excel_BuiltIn_Print_Area_4_1_1" localSheetId="11">#REF!</definedName>
    <definedName name="Excel_BuiltIn_Print_Area_4_1_1" localSheetId="10">#REF!</definedName>
    <definedName name="Excel_BuiltIn_Print_Area_4_1_1" localSheetId="9">#REF!</definedName>
    <definedName name="Excel_BuiltIn_Print_Area_4_1_1">#REF!</definedName>
    <definedName name="_xlnm.Print_Area" localSheetId="4">April!$A$1:$G$17</definedName>
    <definedName name="_xlnm.Print_Area" localSheetId="8">Aug!$A$1:$G$17</definedName>
    <definedName name="_xlnm.Print_Area" localSheetId="12">Des!$A$1:$G$17</definedName>
    <definedName name="_xlnm.Print_Area" localSheetId="2">Feb!$A$1:$G$17</definedName>
    <definedName name="_xlnm.Print_Area" localSheetId="1">Jan!$A$1:$G$17</definedName>
    <definedName name="_xlnm.Print_Area" localSheetId="7">Juli!$A$1:$G$17</definedName>
    <definedName name="_xlnm.Print_Area" localSheetId="6">Juni!$A$1:$G$17</definedName>
    <definedName name="_xlnm.Print_Area" localSheetId="3">Mar!$A$1:$G$17</definedName>
    <definedName name="_xlnm.Print_Area" localSheetId="5">May!$A$1:$G$17</definedName>
    <definedName name="_xlnm.Print_Area" localSheetId="11">Nov!$A$1:$G$17</definedName>
    <definedName name="_xlnm.Print_Area" localSheetId="10">Oct!$A$1:$G$17</definedName>
    <definedName name="_xlnm.Print_Area" localSheetId="9">Sept!$A$1:$G$17</definedName>
    <definedName name="_xlnm.Print_Titles" localSheetId="4">April!$1:$8</definedName>
    <definedName name="_xlnm.Print_Titles" localSheetId="8">Aug!$1:$8</definedName>
    <definedName name="_xlnm.Print_Titles" localSheetId="12">Des!$1:$8</definedName>
    <definedName name="_xlnm.Print_Titles" localSheetId="2">Feb!$1:$8</definedName>
    <definedName name="_xlnm.Print_Titles" localSheetId="1">Jan!$1:$8</definedName>
    <definedName name="_xlnm.Print_Titles" localSheetId="7">Juli!$1:$8</definedName>
    <definedName name="_xlnm.Print_Titles" localSheetId="6">Juni!$1:$8</definedName>
    <definedName name="_xlnm.Print_Titles" localSheetId="3">Mar!$1:$8</definedName>
    <definedName name="_xlnm.Print_Titles" localSheetId="5">May!$1:$8</definedName>
    <definedName name="_xlnm.Print_Titles" localSheetId="11">Nov!$1:$8</definedName>
    <definedName name="_xlnm.Print_Titles" localSheetId="10">Oct!$1:$8</definedName>
    <definedName name="_xlnm.Print_Titles" localSheetId="9">Sept!$1:$8</definedName>
  </definedNames>
  <calcPr calcId="145621"/>
</workbook>
</file>

<file path=xl/calcChain.xml><?xml version="1.0" encoding="utf-8"?>
<calcChain xmlns="http://schemas.openxmlformats.org/spreadsheetml/2006/main">
  <c r="D16" i="7" l="1"/>
  <c r="C16" i="7"/>
  <c r="D18" i="25" l="1"/>
  <c r="F17" i="25"/>
  <c r="G17" i="25" s="1"/>
  <c r="F16" i="25"/>
  <c r="G16" i="25" s="1"/>
  <c r="F15" i="25"/>
  <c r="G15" i="25" s="1"/>
  <c r="F14" i="25"/>
  <c r="G14" i="25" s="1"/>
  <c r="F13" i="25"/>
  <c r="G13" i="25" s="1"/>
  <c r="F12" i="25"/>
  <c r="G12" i="25" s="1"/>
  <c r="F11" i="25"/>
  <c r="G11" i="25" s="1"/>
  <c r="F10" i="25"/>
  <c r="G10" i="25" s="1"/>
  <c r="F9" i="25"/>
  <c r="D18" i="23"/>
  <c r="F18" i="25" l="1"/>
  <c r="D19" i="25" s="1"/>
  <c r="D20" i="25" s="1"/>
  <c r="G9" i="25"/>
  <c r="D18" i="24"/>
  <c r="F17" i="24"/>
  <c r="G17" i="24" s="1"/>
  <c r="F16" i="24"/>
  <c r="G16" i="24" s="1"/>
  <c r="F15" i="24"/>
  <c r="G15" i="24" s="1"/>
  <c r="F14" i="24"/>
  <c r="G14" i="24" s="1"/>
  <c r="F13" i="24"/>
  <c r="G13" i="24" s="1"/>
  <c r="F12" i="24"/>
  <c r="G12" i="24" s="1"/>
  <c r="F11" i="24"/>
  <c r="G11" i="24" s="1"/>
  <c r="F10" i="24"/>
  <c r="G10" i="24" s="1"/>
  <c r="F9" i="24"/>
  <c r="F18" i="24" l="1"/>
  <c r="D19" i="24" s="1"/>
  <c r="G9" i="24"/>
  <c r="F17" i="23"/>
  <c r="G17" i="23" s="1"/>
  <c r="F16" i="23"/>
  <c r="G16" i="23" s="1"/>
  <c r="F15" i="23"/>
  <c r="G15" i="23" s="1"/>
  <c r="F14" i="23"/>
  <c r="G14" i="23" s="1"/>
  <c r="F13" i="23"/>
  <c r="G13" i="23" s="1"/>
  <c r="F12" i="23"/>
  <c r="G12" i="23" s="1"/>
  <c r="F11" i="23"/>
  <c r="G11" i="23" s="1"/>
  <c r="F10" i="23"/>
  <c r="G10" i="23" s="1"/>
  <c r="F9" i="23"/>
  <c r="F18" i="23" s="1"/>
  <c r="D20" i="24" l="1"/>
  <c r="C15" i="7"/>
  <c r="D15" i="7" s="1"/>
  <c r="D19" i="23"/>
  <c r="G9" i="23"/>
  <c r="D18" i="22"/>
  <c r="F17" i="22"/>
  <c r="G17" i="22" s="1"/>
  <c r="F16" i="22"/>
  <c r="G16" i="22" s="1"/>
  <c r="F15" i="22"/>
  <c r="G15" i="22" s="1"/>
  <c r="F14" i="22"/>
  <c r="G14" i="22" s="1"/>
  <c r="F13" i="22"/>
  <c r="G13" i="22" s="1"/>
  <c r="F12" i="22"/>
  <c r="G12" i="22" s="1"/>
  <c r="F11" i="22"/>
  <c r="G11" i="22" s="1"/>
  <c r="F10" i="22"/>
  <c r="G10" i="22" s="1"/>
  <c r="F9" i="22"/>
  <c r="D18" i="21"/>
  <c r="F17" i="21"/>
  <c r="G17" i="21" s="1"/>
  <c r="F16" i="21"/>
  <c r="G16" i="21" s="1"/>
  <c r="F15" i="21"/>
  <c r="G15" i="21" s="1"/>
  <c r="F14" i="21"/>
  <c r="G14" i="21" s="1"/>
  <c r="F13" i="21"/>
  <c r="G13" i="21" s="1"/>
  <c r="F12" i="21"/>
  <c r="G12" i="21" s="1"/>
  <c r="F11" i="21"/>
  <c r="G11" i="21" s="1"/>
  <c r="F10" i="21"/>
  <c r="G10" i="21" s="1"/>
  <c r="F9" i="21"/>
  <c r="D18" i="20"/>
  <c r="F17" i="20"/>
  <c r="G17" i="20" s="1"/>
  <c r="F16" i="20"/>
  <c r="G16" i="20" s="1"/>
  <c r="F15" i="20"/>
  <c r="G15" i="20" s="1"/>
  <c r="F14" i="20"/>
  <c r="G14" i="20" s="1"/>
  <c r="F13" i="20"/>
  <c r="G13" i="20" s="1"/>
  <c r="F12" i="20"/>
  <c r="G12" i="20" s="1"/>
  <c r="F11" i="20"/>
  <c r="G11" i="20" s="1"/>
  <c r="F10" i="20"/>
  <c r="G10" i="20" s="1"/>
  <c r="F9" i="20"/>
  <c r="G9" i="20" s="1"/>
  <c r="D20" i="23" l="1"/>
  <c r="C14" i="7"/>
  <c r="D14" i="7" s="1"/>
  <c r="F18" i="22"/>
  <c r="D19" i="22" s="1"/>
  <c r="G9" i="22"/>
  <c r="F18" i="21"/>
  <c r="D19" i="21" s="1"/>
  <c r="G9" i="21"/>
  <c r="F18" i="20"/>
  <c r="D19" i="20" s="1"/>
  <c r="D18" i="19"/>
  <c r="F17" i="19"/>
  <c r="G17" i="19" s="1"/>
  <c r="F16" i="19"/>
  <c r="G16" i="19" s="1"/>
  <c r="F15" i="19"/>
  <c r="G15" i="19" s="1"/>
  <c r="F14" i="19"/>
  <c r="G14" i="19" s="1"/>
  <c r="F13" i="19"/>
  <c r="G13" i="19" s="1"/>
  <c r="F12" i="19"/>
  <c r="G12" i="19" s="1"/>
  <c r="F11" i="19"/>
  <c r="G11" i="19" s="1"/>
  <c r="F10" i="19"/>
  <c r="G10" i="19" s="1"/>
  <c r="F9" i="19"/>
  <c r="D18" i="18"/>
  <c r="F17" i="18"/>
  <c r="G17" i="18" s="1"/>
  <c r="F16" i="18"/>
  <c r="G16" i="18" s="1"/>
  <c r="F15" i="18"/>
  <c r="G15" i="18" s="1"/>
  <c r="F14" i="18"/>
  <c r="G14" i="18" s="1"/>
  <c r="F13" i="18"/>
  <c r="G13" i="18" s="1"/>
  <c r="F12" i="18"/>
  <c r="G12" i="18" s="1"/>
  <c r="F11" i="18"/>
  <c r="G11" i="18" s="1"/>
  <c r="F10" i="18"/>
  <c r="G10" i="18" s="1"/>
  <c r="F9" i="18"/>
  <c r="D20" i="21" l="1"/>
  <c r="C12" i="7"/>
  <c r="D12" i="7" s="1"/>
  <c r="D20" i="22"/>
  <c r="C13" i="7"/>
  <c r="D13" i="7" s="1"/>
  <c r="D20" i="20"/>
  <c r="C11" i="7"/>
  <c r="D11" i="7" s="1"/>
  <c r="F18" i="19"/>
  <c r="D19" i="19" s="1"/>
  <c r="G9" i="19"/>
  <c r="F18" i="18"/>
  <c r="D19" i="18" s="1"/>
  <c r="G9" i="18"/>
  <c r="D20" i="18" l="1"/>
  <c r="C9" i="7"/>
  <c r="D9" i="7" s="1"/>
  <c r="D20" i="19"/>
  <c r="C10" i="7"/>
  <c r="D10" i="7" s="1"/>
  <c r="D18" i="17"/>
  <c r="F17" i="17"/>
  <c r="G17" i="17" s="1"/>
  <c r="F16" i="17"/>
  <c r="G16" i="17" s="1"/>
  <c r="F15" i="17"/>
  <c r="G15" i="17" s="1"/>
  <c r="F14" i="17"/>
  <c r="G14" i="17" s="1"/>
  <c r="F13" i="17"/>
  <c r="G13" i="17" s="1"/>
  <c r="F12" i="17"/>
  <c r="G12" i="17" s="1"/>
  <c r="F11" i="17"/>
  <c r="G11" i="17" s="1"/>
  <c r="F10" i="17"/>
  <c r="G10" i="17" s="1"/>
  <c r="F9" i="17"/>
  <c r="F18" i="17" l="1"/>
  <c r="D19" i="17" s="1"/>
  <c r="G9" i="17"/>
  <c r="D18" i="16"/>
  <c r="F17" i="16"/>
  <c r="G17" i="16" s="1"/>
  <c r="F16" i="16"/>
  <c r="G16" i="16" s="1"/>
  <c r="F15" i="16"/>
  <c r="G15" i="16" s="1"/>
  <c r="F14" i="16"/>
  <c r="G14" i="16" s="1"/>
  <c r="F13" i="16"/>
  <c r="G13" i="16" s="1"/>
  <c r="F12" i="16"/>
  <c r="G12" i="16" s="1"/>
  <c r="F11" i="16"/>
  <c r="G11" i="16" s="1"/>
  <c r="F10" i="16"/>
  <c r="G10" i="16" s="1"/>
  <c r="F9" i="16"/>
  <c r="D20" i="17" l="1"/>
  <c r="C8" i="7"/>
  <c r="D8" i="7" s="1"/>
  <c r="F18" i="16"/>
  <c r="D19" i="16" s="1"/>
  <c r="G9" i="16"/>
  <c r="D18" i="14"/>
  <c r="F17" i="14"/>
  <c r="G17" i="14" s="1"/>
  <c r="F16" i="14"/>
  <c r="G16" i="14" s="1"/>
  <c r="F15" i="14"/>
  <c r="G15" i="14" s="1"/>
  <c r="F14" i="14"/>
  <c r="G14" i="14" s="1"/>
  <c r="F13" i="14"/>
  <c r="G13" i="14" s="1"/>
  <c r="F12" i="14"/>
  <c r="G12" i="14" s="1"/>
  <c r="F11" i="14"/>
  <c r="G11" i="14" s="1"/>
  <c r="F10" i="14"/>
  <c r="G10" i="14" s="1"/>
  <c r="F9" i="14"/>
  <c r="D18" i="13"/>
  <c r="D20" i="16" l="1"/>
  <c r="C7" i="7"/>
  <c r="D7" i="7" s="1"/>
  <c r="F18" i="14"/>
  <c r="D19" i="14" s="1"/>
  <c r="G9" i="14"/>
  <c r="F14" i="13"/>
  <c r="G14" i="13" s="1"/>
  <c r="F15" i="13"/>
  <c r="G15" i="13" s="1"/>
  <c r="F16" i="13"/>
  <c r="G16" i="13" s="1"/>
  <c r="F17" i="13"/>
  <c r="G17" i="13" s="1"/>
  <c r="F10" i="13"/>
  <c r="G10" i="13" s="1"/>
  <c r="F9" i="13"/>
  <c r="F11" i="13"/>
  <c r="G11" i="13" s="1"/>
  <c r="F12" i="13"/>
  <c r="G12" i="13" s="1"/>
  <c r="F13" i="13"/>
  <c r="G13" i="13" s="1"/>
  <c r="D20" i="14" l="1"/>
  <c r="C6" i="7"/>
  <c r="D6" i="7" s="1"/>
  <c r="F18" i="13"/>
  <c r="D19" i="13" l="1"/>
  <c r="C5" i="7" s="1"/>
  <c r="G9" i="13"/>
  <c r="D5" i="7" l="1"/>
  <c r="C17" i="7"/>
  <c r="D20" i="13"/>
  <c r="D17" i="7" l="1"/>
</calcChain>
</file>

<file path=xl/sharedStrings.xml><?xml version="1.0" encoding="utf-8"?>
<sst xmlns="http://schemas.openxmlformats.org/spreadsheetml/2006/main" count="640" uniqueCount="89">
  <si>
    <t>PT. CHITOSE INTERNASIONAL Tbk</t>
  </si>
  <si>
    <t>Production Departement</t>
  </si>
  <si>
    <t>Production Planning &amp; Inventory Control</t>
  </si>
  <si>
    <t>NO</t>
  </si>
  <si>
    <t>ITEM NUMBER</t>
  </si>
  <si>
    <t>PRODUCT NAME</t>
  </si>
  <si>
    <t>TOTAL</t>
  </si>
  <si>
    <t>SCHED.</t>
  </si>
  <si>
    <t>DELIV.</t>
  </si>
  <si>
    <t>A</t>
  </si>
  <si>
    <t>&gt;=90 %</t>
  </si>
  <si>
    <t>B</t>
  </si>
  <si>
    <t>80-89 %</t>
  </si>
  <si>
    <t>C</t>
  </si>
  <si>
    <t>70-79 %</t>
  </si>
  <si>
    <t>D</t>
  </si>
  <si>
    <t>50-69 %</t>
  </si>
  <si>
    <t>E</t>
  </si>
  <si>
    <t>&lt;50%</t>
  </si>
  <si>
    <t>Month</t>
  </si>
  <si>
    <t xml:space="preserve">Score </t>
  </si>
  <si>
    <t>Achievement</t>
  </si>
  <si>
    <t>Jan</t>
  </si>
  <si>
    <t>Feb</t>
  </si>
  <si>
    <t>Mar</t>
  </si>
  <si>
    <t>Apr</t>
  </si>
  <si>
    <t>May</t>
  </si>
  <si>
    <t>Jun</t>
  </si>
  <si>
    <t>Jul</t>
  </si>
  <si>
    <t>Aug</t>
  </si>
  <si>
    <t>Sept</t>
  </si>
  <si>
    <t>Oct</t>
  </si>
  <si>
    <t>Nov</t>
  </si>
  <si>
    <t>Dec</t>
  </si>
  <si>
    <t>Average</t>
  </si>
  <si>
    <t>Indicator</t>
  </si>
  <si>
    <t>CS</t>
  </si>
  <si>
    <t>Kriteria Penilaian</t>
  </si>
  <si>
    <t>ACHIEVEMENT</t>
  </si>
  <si>
    <t>SCORE</t>
  </si>
  <si>
    <t>PT. Chitose Internasional, Tbk.</t>
  </si>
  <si>
    <t>(                                             )</t>
  </si>
  <si>
    <t>PIA-019</t>
  </si>
  <si>
    <t>CENTER BRACKET - R COMPLE ROLAND EDP</t>
  </si>
  <si>
    <t>PIA-070</t>
  </si>
  <si>
    <t>CENTER BRACKET - L COMPLE ROLAND EDP</t>
  </si>
  <si>
    <t>KAW-129</t>
  </si>
  <si>
    <t>HINGE-1 ASSY  WB-35 EDP</t>
  </si>
  <si>
    <t>KAW-130</t>
  </si>
  <si>
    <t>HINGE-2 ASSY  WB-35 EDP</t>
  </si>
  <si>
    <t>PIA-023</t>
  </si>
  <si>
    <t>MAIN BRACKET ROLAND EDP</t>
  </si>
  <si>
    <t>PIA-024</t>
  </si>
  <si>
    <t>RAIL PLATE ROLAND EDP</t>
  </si>
  <si>
    <t>PIA-018</t>
  </si>
  <si>
    <t>SEAT PLATE ROLAND EDP</t>
  </si>
  <si>
    <t>PIA-025</t>
  </si>
  <si>
    <t>INSERT PLATE ROLAND EDP</t>
  </si>
  <si>
    <t>PIA-020</t>
  </si>
  <si>
    <t>CRANK ROLAND EDP</t>
  </si>
  <si>
    <t>MONTHLY REPORT OF DELIVERY SCHEDULE
SUBCONTRACTOR - ACT METAL INDONESIA</t>
  </si>
  <si>
    <t>Angling S</t>
  </si>
  <si>
    <r>
      <t>Cimahi, January 31</t>
    </r>
    <r>
      <rPr>
        <vertAlign val="superscript"/>
        <sz val="11"/>
        <rFont val="Arial"/>
        <family val="2"/>
      </rPr>
      <t>th</t>
    </r>
    <r>
      <rPr>
        <sz val="11"/>
        <rFont val="Arial"/>
        <family val="2"/>
      </rPr>
      <t>, 2021</t>
    </r>
  </si>
  <si>
    <t>Manager of Subcontractor Controller</t>
  </si>
  <si>
    <t>Act Metal Indonesia</t>
  </si>
  <si>
    <t>JANUARY 2021</t>
  </si>
  <si>
    <t>FEBRUARY 2021</t>
  </si>
  <si>
    <t>MARCH 2021</t>
  </si>
  <si>
    <r>
      <t>Cimahi, March 30</t>
    </r>
    <r>
      <rPr>
        <vertAlign val="superscript"/>
        <sz val="11"/>
        <rFont val="Arial"/>
        <family val="2"/>
      </rPr>
      <t>th</t>
    </r>
    <r>
      <rPr>
        <sz val="11"/>
        <rFont val="Arial"/>
        <family val="2"/>
      </rPr>
      <t>, 2021</t>
    </r>
  </si>
  <si>
    <r>
      <t>Cimahi, February 28</t>
    </r>
    <r>
      <rPr>
        <vertAlign val="superscript"/>
        <sz val="11"/>
        <rFont val="Arial"/>
        <family val="2"/>
      </rPr>
      <t>th</t>
    </r>
    <r>
      <rPr>
        <sz val="11"/>
        <rFont val="Arial"/>
        <family val="2"/>
      </rPr>
      <t>, 2021</t>
    </r>
  </si>
  <si>
    <t>APRIL 2021</t>
  </si>
  <si>
    <t>MAY 2021</t>
  </si>
  <si>
    <t>JUNE 2021</t>
  </si>
  <si>
    <t>JULY 2021</t>
  </si>
  <si>
    <t>SEPTEMBER 2021</t>
  </si>
  <si>
    <t>NOVEMBER  2021</t>
  </si>
  <si>
    <r>
      <t xml:space="preserve">PT. CHITOSE INTERNASIONAL, TBK
REPORT OF PERFORMANCE
SUBCONTRACTOR : ACTMETAL INDONESIA
2021
</t>
    </r>
    <r>
      <rPr>
        <i/>
        <sz val="11"/>
        <rFont val="Calibri"/>
        <family val="2"/>
        <scheme val="minor"/>
      </rPr>
      <t>(Data as per November 30</t>
    </r>
    <r>
      <rPr>
        <i/>
        <vertAlign val="superscript"/>
        <sz val="11"/>
        <rFont val="Calibri"/>
        <family val="2"/>
        <scheme val="minor"/>
      </rPr>
      <t>th</t>
    </r>
    <r>
      <rPr>
        <i/>
        <sz val="11"/>
        <rFont val="Calibri"/>
        <family val="2"/>
        <scheme val="minor"/>
      </rPr>
      <t>, 2021)</t>
    </r>
  </si>
  <si>
    <r>
      <t>Cimahi, December 3</t>
    </r>
    <r>
      <rPr>
        <vertAlign val="superscript"/>
        <sz val="11"/>
        <rFont val="Arial"/>
        <family val="2"/>
      </rPr>
      <t>rd</t>
    </r>
    <r>
      <rPr>
        <sz val="11"/>
        <rFont val="Arial"/>
        <family val="2"/>
      </rPr>
      <t>, 2021</t>
    </r>
  </si>
  <si>
    <t>OCTOBER 2021</t>
  </si>
  <si>
    <r>
      <t>Cimahi, November 3</t>
    </r>
    <r>
      <rPr>
        <vertAlign val="superscript"/>
        <sz val="11"/>
        <rFont val="Arial"/>
        <family val="2"/>
      </rPr>
      <t>rd</t>
    </r>
    <r>
      <rPr>
        <sz val="11"/>
        <rFont val="Arial"/>
        <family val="2"/>
      </rPr>
      <t>, 2021</t>
    </r>
  </si>
  <si>
    <r>
      <t>Cimahi, October 5</t>
    </r>
    <r>
      <rPr>
        <vertAlign val="superscript"/>
        <sz val="11"/>
        <rFont val="Arial"/>
        <family val="2"/>
      </rPr>
      <t>th</t>
    </r>
    <r>
      <rPr>
        <sz val="11"/>
        <rFont val="Arial"/>
        <family val="2"/>
      </rPr>
      <t>, 2021</t>
    </r>
  </si>
  <si>
    <t>AUGUST 2021</t>
  </si>
  <si>
    <r>
      <t>Cimahi, September 3</t>
    </r>
    <r>
      <rPr>
        <vertAlign val="superscript"/>
        <sz val="11"/>
        <rFont val="Arial"/>
        <family val="2"/>
      </rPr>
      <t>rd</t>
    </r>
    <r>
      <rPr>
        <sz val="11"/>
        <rFont val="Arial"/>
        <family val="2"/>
      </rPr>
      <t>, 2021</t>
    </r>
  </si>
  <si>
    <r>
      <t>Cimahi, August 5</t>
    </r>
    <r>
      <rPr>
        <vertAlign val="superscript"/>
        <sz val="11"/>
        <rFont val="Arial"/>
        <family val="2"/>
      </rPr>
      <t>th</t>
    </r>
    <r>
      <rPr>
        <sz val="11"/>
        <rFont val="Arial"/>
        <family val="2"/>
      </rPr>
      <t>, 2021</t>
    </r>
  </si>
  <si>
    <r>
      <t>Cimahi, July 5</t>
    </r>
    <r>
      <rPr>
        <vertAlign val="superscript"/>
        <sz val="11"/>
        <rFont val="Arial"/>
        <family val="2"/>
      </rPr>
      <t>th</t>
    </r>
    <r>
      <rPr>
        <sz val="11"/>
        <rFont val="Arial"/>
        <family val="2"/>
      </rPr>
      <t>, 2021</t>
    </r>
  </si>
  <si>
    <r>
      <t>Cimahi, June 4</t>
    </r>
    <r>
      <rPr>
        <vertAlign val="superscript"/>
        <sz val="11"/>
        <rFont val="Arial"/>
        <family val="2"/>
      </rPr>
      <t>th</t>
    </r>
    <r>
      <rPr>
        <sz val="11"/>
        <rFont val="Arial"/>
        <family val="2"/>
      </rPr>
      <t>, 2021</t>
    </r>
  </si>
  <si>
    <r>
      <t>Cimahi, May 5</t>
    </r>
    <r>
      <rPr>
        <vertAlign val="superscript"/>
        <sz val="11"/>
        <rFont val="Arial"/>
        <family val="2"/>
      </rPr>
      <t>th</t>
    </r>
    <r>
      <rPr>
        <sz val="11"/>
        <rFont val="Arial"/>
        <family val="2"/>
      </rPr>
      <t>, 2021</t>
    </r>
  </si>
  <si>
    <t>DESEMBER  2021</t>
  </si>
  <si>
    <t>Cimahi, January 5th,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</si>
</sst>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_);_(* \(#,##0\);_(* &quot;-&quot;??_);_(@_)"/>
    <numFmt numFmtId="165" formatCode="#,##0.00\ ;&quot; (&quot;#,##0.00\);\-#\ ;@\ "/>
  </numFmts>
  <fonts count="4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4"/>
      <name val="Georgia"/>
      <family val="1"/>
    </font>
    <font>
      <sz val="10"/>
      <name val="Arial"/>
      <family val="2"/>
    </font>
    <font>
      <sz val="12"/>
      <name val="Georgia"/>
      <family val="1"/>
    </font>
    <font>
      <u/>
      <sz val="12"/>
      <name val="Georgia"/>
      <family val="1"/>
    </font>
    <font>
      <b/>
      <sz val="9"/>
      <name val="Georgia"/>
      <family val="1"/>
    </font>
    <font>
      <b/>
      <sz val="12"/>
      <name val="Georgia"/>
      <family val="1"/>
    </font>
    <font>
      <b/>
      <sz val="10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Mangal"/>
      <family val="2"/>
    </font>
    <font>
      <sz val="11"/>
      <color indexed="16"/>
      <name val="Calibri"/>
      <family val="2"/>
    </font>
    <font>
      <sz val="10"/>
      <color indexed="8"/>
      <name val="Arial"/>
      <family val="2"/>
    </font>
    <font>
      <sz val="11"/>
      <color indexed="17"/>
      <name val="Calibri"/>
      <family val="2"/>
    </font>
    <font>
      <b/>
      <sz val="18"/>
      <color indexed="62"/>
      <name val="Cambria"/>
      <family val="2"/>
    </font>
    <font>
      <i/>
      <sz val="11"/>
      <color indexed="23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1"/>
      <color indexed="8"/>
      <name val="Calibri"/>
      <family val="2"/>
    </font>
    <font>
      <sz val="11"/>
      <color indexed="53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i/>
      <sz val="11"/>
      <name val="Calibri"/>
      <family val="2"/>
      <scheme val="minor"/>
    </font>
    <font>
      <i/>
      <vertAlign val="superscript"/>
      <sz val="1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name val="Calibri"/>
      <family val="2"/>
    </font>
    <font>
      <b/>
      <sz val="11"/>
      <color theme="0"/>
      <name val="Arial"/>
      <family val="2"/>
    </font>
    <font>
      <b/>
      <sz val="12"/>
      <color theme="0"/>
      <name val="Arial"/>
      <family val="2"/>
    </font>
    <font>
      <sz val="11"/>
      <name val="Arial"/>
      <family val="2"/>
    </font>
    <font>
      <b/>
      <u/>
      <sz val="11"/>
      <name val="Arial"/>
      <family val="2"/>
    </font>
    <font>
      <vertAlign val="superscript"/>
      <sz val="11"/>
      <name val="Arial"/>
      <family val="2"/>
    </font>
  </fonts>
  <fills count="3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11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45"/>
      </patternFill>
    </fill>
    <fill>
      <patternFill patternType="solid">
        <fgColor indexed="55"/>
      </patternFill>
    </fill>
    <fill>
      <patternFill patternType="solid">
        <fgColor indexed="23"/>
        <bgColor indexed="48"/>
      </patternFill>
    </fill>
    <fill>
      <patternFill patternType="solid">
        <fgColor indexed="52"/>
        <bgColor indexed="29"/>
      </patternFill>
    </fill>
    <fill>
      <patternFill patternType="solid">
        <fgColor indexed="61"/>
        <bgColor indexed="15"/>
      </patternFill>
    </fill>
    <fill>
      <patternFill patternType="solid">
        <fgColor indexed="42"/>
        <bgColor indexed="40"/>
      </patternFill>
    </fill>
    <fill>
      <patternFill patternType="solid">
        <fgColor indexed="42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5" tint="-0.249977111117893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242">
    <xf numFmtId="0" fontId="0" fillId="0" borderId="0"/>
    <xf numFmtId="9" fontId="5" fillId="0" borderId="0" applyFont="0" applyFill="0" applyBorder="0" applyAlignment="0" applyProtection="0"/>
    <xf numFmtId="0" fontId="3" fillId="0" borderId="0"/>
    <xf numFmtId="0" fontId="3" fillId="0" borderId="0"/>
    <xf numFmtId="0" fontId="5" fillId="0" borderId="0"/>
    <xf numFmtId="0" fontId="5" fillId="0" borderId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3" fillId="6" borderId="9" applyNumberFormat="0" applyAlignment="0" applyProtection="0"/>
    <xf numFmtId="0" fontId="13" fillId="6" borderId="9" applyNumberFormat="0" applyAlignment="0" applyProtection="0"/>
    <xf numFmtId="0" fontId="13" fillId="6" borderId="9" applyNumberFormat="0" applyAlignment="0" applyProtection="0"/>
    <xf numFmtId="0" fontId="13" fillId="6" borderId="9" applyNumberFormat="0" applyAlignment="0" applyProtection="0"/>
    <xf numFmtId="0" fontId="13" fillId="6" borderId="9" applyNumberFormat="0" applyAlignment="0" applyProtection="0"/>
    <xf numFmtId="0" fontId="14" fillId="19" borderId="10" applyNumberFormat="0" applyAlignment="0" applyProtection="0"/>
    <xf numFmtId="0" fontId="14" fillId="19" borderId="10" applyNumberFormat="0" applyAlignment="0" applyProtection="0"/>
    <xf numFmtId="0" fontId="14" fillId="19" borderId="10" applyNumberFormat="0" applyAlignment="0" applyProtection="0"/>
    <xf numFmtId="0" fontId="14" fillId="19" borderId="10" applyNumberFormat="0" applyAlignment="0" applyProtection="0"/>
    <xf numFmtId="0" fontId="14" fillId="19" borderId="10" applyNumberFormat="0" applyAlignment="0" applyProtection="0"/>
    <xf numFmtId="164" fontId="15" fillId="0" borderId="0" applyFill="0" applyBorder="0" applyAlignment="0" applyProtection="0"/>
    <xf numFmtId="164" fontId="15" fillId="0" borderId="0" applyFill="0" applyBorder="0" applyAlignment="0" applyProtection="0"/>
    <xf numFmtId="164" fontId="15" fillId="0" borderId="0" applyFill="0" applyBorder="0" applyAlignment="0" applyProtection="0"/>
    <xf numFmtId="164" fontId="15" fillId="0" borderId="0" applyFill="0" applyBorder="0" applyAlignment="0" applyProtection="0"/>
    <xf numFmtId="164" fontId="15" fillId="0" borderId="0" applyFill="0" applyBorder="0" applyAlignment="0" applyProtection="0"/>
    <xf numFmtId="164" fontId="15" fillId="0" borderId="0" applyFill="0" applyBorder="0" applyAlignment="0" applyProtection="0"/>
    <xf numFmtId="165" fontId="3" fillId="0" borderId="0" applyBorder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6" fillId="22" borderId="0" applyNumberFormat="0" applyBorder="0" applyAlignment="0" applyProtection="0"/>
    <xf numFmtId="0" fontId="17" fillId="0" borderId="0" applyBorder="0" applyProtection="0"/>
    <xf numFmtId="0" fontId="18" fillId="23" borderId="0" applyNumberFormat="0" applyBorder="0" applyAlignment="0" applyProtection="0"/>
    <xf numFmtId="0" fontId="5" fillId="0" borderId="0"/>
    <xf numFmtId="0" fontId="17" fillId="0" borderId="0" applyBorder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21" fillId="0" borderId="11" applyNumberFormat="0" applyFill="0" applyAlignment="0" applyProtection="0"/>
    <xf numFmtId="0" fontId="21" fillId="0" borderId="11" applyNumberFormat="0" applyFill="0" applyAlignment="0" applyProtection="0"/>
    <xf numFmtId="0" fontId="21" fillId="0" borderId="11" applyNumberFormat="0" applyFill="0" applyAlignment="0" applyProtection="0"/>
    <xf numFmtId="0" fontId="21" fillId="0" borderId="11" applyNumberFormat="0" applyFill="0" applyAlignment="0" applyProtection="0"/>
    <xf numFmtId="0" fontId="21" fillId="0" borderId="11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3" fillId="0" borderId="13" applyNumberFormat="0" applyFill="0" applyAlignment="0" applyProtection="0"/>
    <xf numFmtId="0" fontId="23" fillId="0" borderId="13" applyNumberFormat="0" applyFill="0" applyAlignment="0" applyProtection="0"/>
    <xf numFmtId="0" fontId="23" fillId="0" borderId="13" applyNumberFormat="0" applyFill="0" applyAlignment="0" applyProtection="0"/>
    <xf numFmtId="0" fontId="23" fillId="0" borderId="13" applyNumberFormat="0" applyFill="0" applyAlignment="0" applyProtection="0"/>
    <xf numFmtId="0" fontId="23" fillId="0" borderId="13" applyNumberFormat="0" applyFill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7" borderId="9" applyNumberFormat="0" applyAlignment="0" applyProtection="0"/>
    <xf numFmtId="0" fontId="24" fillId="7" borderId="9" applyNumberFormat="0" applyAlignment="0" applyProtection="0"/>
    <xf numFmtId="0" fontId="24" fillId="7" borderId="9" applyNumberFormat="0" applyAlignment="0" applyProtection="0"/>
    <xf numFmtId="0" fontId="24" fillId="7" borderId="9" applyNumberFormat="0" applyAlignment="0" applyProtection="0"/>
    <xf numFmtId="0" fontId="24" fillId="7" borderId="9" applyNumberFormat="0" applyAlignment="0" applyProtection="0"/>
    <xf numFmtId="0" fontId="25" fillId="0" borderId="14" applyNumberFormat="0" applyFill="0" applyAlignment="0" applyProtection="0"/>
    <xf numFmtId="0" fontId="25" fillId="0" borderId="14" applyNumberFormat="0" applyFill="0" applyAlignment="0" applyProtection="0"/>
    <xf numFmtId="0" fontId="25" fillId="0" borderId="14" applyNumberFormat="0" applyFill="0" applyAlignment="0" applyProtection="0"/>
    <xf numFmtId="0" fontId="25" fillId="0" borderId="14" applyNumberFormat="0" applyFill="0" applyAlignment="0" applyProtection="0"/>
    <xf numFmtId="0" fontId="25" fillId="0" borderId="14" applyNumberFormat="0" applyFill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3" fillId="8" borderId="15" applyNumberFormat="0" applyFont="0" applyAlignment="0" applyProtection="0"/>
    <xf numFmtId="0" fontId="3" fillId="8" borderId="15" applyNumberFormat="0" applyFont="0" applyAlignment="0" applyProtection="0"/>
    <xf numFmtId="0" fontId="3" fillId="8" borderId="15" applyNumberFormat="0" applyFont="0" applyAlignment="0" applyProtection="0"/>
    <xf numFmtId="0" fontId="3" fillId="8" borderId="15" applyNumberFormat="0" applyFont="0" applyAlignment="0" applyProtection="0"/>
    <xf numFmtId="0" fontId="3" fillId="8" borderId="15" applyNumberFormat="0" applyFont="0" applyAlignment="0" applyProtection="0"/>
    <xf numFmtId="0" fontId="27" fillId="6" borderId="16" applyNumberFormat="0" applyAlignment="0" applyProtection="0"/>
    <xf numFmtId="0" fontId="27" fillId="6" borderId="16" applyNumberFormat="0" applyAlignment="0" applyProtection="0"/>
    <xf numFmtId="0" fontId="27" fillId="6" borderId="16" applyNumberFormat="0" applyAlignment="0" applyProtection="0"/>
    <xf numFmtId="0" fontId="27" fillId="6" borderId="16" applyNumberFormat="0" applyAlignment="0" applyProtection="0"/>
    <xf numFmtId="0" fontId="27" fillId="6" borderId="16" applyNumberFormat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8" fillId="0" borderId="17" applyNumberFormat="0" applyFill="0" applyAlignment="0" applyProtection="0"/>
    <xf numFmtId="0" fontId="28" fillId="0" borderId="17" applyNumberFormat="0" applyFill="0" applyAlignment="0" applyProtection="0"/>
    <xf numFmtId="0" fontId="28" fillId="0" borderId="17" applyNumberFormat="0" applyFill="0" applyAlignment="0" applyProtection="0"/>
    <xf numFmtId="0" fontId="28" fillId="0" borderId="17" applyNumberFormat="0" applyFill="0" applyAlignment="0" applyProtection="0"/>
    <xf numFmtId="0" fontId="28" fillId="0" borderId="17" applyNumberFormat="0" applyFill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1" fillId="0" borderId="0"/>
    <xf numFmtId="0" fontId="1" fillId="0" borderId="0"/>
  </cellStyleXfs>
  <cellXfs count="71">
    <xf numFmtId="0" fontId="0" fillId="0" borderId="0" xfId="0"/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8" fillId="2" borderId="0" xfId="3" applyFont="1" applyFill="1" applyAlignment="1">
      <alignment horizontal="center" vertical="center"/>
    </xf>
    <xf numFmtId="0" fontId="8" fillId="2" borderId="0" xfId="3" applyFont="1" applyFill="1" applyAlignment="1">
      <alignment vertical="center"/>
    </xf>
    <xf numFmtId="49" fontId="5" fillId="2" borderId="0" xfId="0" applyNumberFormat="1" applyFont="1" applyFill="1" applyAlignment="1">
      <alignment vertical="center"/>
    </xf>
    <xf numFmtId="0" fontId="30" fillId="4" borderId="0" xfId="0" applyFont="1" applyFill="1" applyAlignment="1">
      <alignment horizontal="center" vertical="center"/>
    </xf>
    <xf numFmtId="0" fontId="30" fillId="4" borderId="0" xfId="0" applyFont="1" applyFill="1" applyAlignment="1">
      <alignment horizontal="left" vertical="center"/>
    </xf>
    <xf numFmtId="0" fontId="32" fillId="4" borderId="0" xfId="0" applyFont="1" applyFill="1" applyAlignment="1">
      <alignment vertical="center"/>
    </xf>
    <xf numFmtId="0" fontId="32" fillId="4" borderId="20" xfId="0" applyFont="1" applyFill="1" applyBorder="1" applyAlignment="1">
      <alignment horizontal="center" vertical="center"/>
    </xf>
    <xf numFmtId="0" fontId="37" fillId="25" borderId="20" xfId="0" applyFont="1" applyFill="1" applyBorder="1" applyAlignment="1">
      <alignment horizontal="center" vertical="center"/>
    </xf>
    <xf numFmtId="0" fontId="31" fillId="26" borderId="21" xfId="0" applyFont="1" applyFill="1" applyBorder="1" applyAlignment="1">
      <alignment horizontal="center" vertical="center"/>
    </xf>
    <xf numFmtId="0" fontId="31" fillId="26" borderId="22" xfId="0" applyFont="1" applyFill="1" applyBorder="1" applyAlignment="1">
      <alignment horizontal="left" vertical="center"/>
    </xf>
    <xf numFmtId="0" fontId="31" fillId="26" borderId="7" xfId="0" applyFont="1" applyFill="1" applyBorder="1" applyAlignment="1">
      <alignment horizontal="center" vertical="center"/>
    </xf>
    <xf numFmtId="0" fontId="31" fillId="26" borderId="19" xfId="0" applyFont="1" applyFill="1" applyBorder="1" applyAlignment="1">
      <alignment horizontal="left" vertical="center"/>
    </xf>
    <xf numFmtId="0" fontId="33" fillId="27" borderId="20" xfId="0" applyFont="1" applyFill="1" applyBorder="1" applyAlignment="1">
      <alignment horizontal="center" vertical="center"/>
    </xf>
    <xf numFmtId="9" fontId="10" fillId="5" borderId="8" xfId="1" applyFont="1" applyFill="1" applyBorder="1" applyAlignment="1">
      <alignment horizontal="center" vertical="center"/>
    </xf>
    <xf numFmtId="0" fontId="39" fillId="28" borderId="0" xfId="0" applyFont="1" applyFill="1" applyAlignment="1">
      <alignment horizontal="center" vertical="center" wrapText="1"/>
    </xf>
    <xf numFmtId="38" fontId="40" fillId="29" borderId="0" xfId="0" applyNumberFormat="1" applyFont="1" applyFill="1" applyAlignment="1">
      <alignment vertical="center"/>
    </xf>
    <xf numFmtId="0" fontId="40" fillId="31" borderId="0" xfId="0" applyFont="1" applyFill="1" applyAlignment="1">
      <alignment vertical="center"/>
    </xf>
    <xf numFmtId="0" fontId="40" fillId="30" borderId="0" xfId="0" applyFont="1" applyFill="1" applyAlignment="1">
      <alignment vertical="center"/>
    </xf>
    <xf numFmtId="10" fontId="32" fillId="4" borderId="20" xfId="0" applyNumberFormat="1" applyFont="1" applyFill="1" applyBorder="1" applyAlignment="1">
      <alignment horizontal="center" vertical="center"/>
    </xf>
    <xf numFmtId="10" fontId="33" fillId="27" borderId="20" xfId="1" applyNumberFormat="1" applyFont="1" applyFill="1" applyBorder="1" applyAlignment="1">
      <alignment horizontal="center" vertical="center"/>
    </xf>
    <xf numFmtId="0" fontId="41" fillId="2" borderId="0" xfId="0" applyFont="1" applyFill="1" applyAlignment="1">
      <alignment vertical="center"/>
    </xf>
    <xf numFmtId="16" fontId="5" fillId="0" borderId="8" xfId="4" applyNumberFormat="1" applyFont="1" applyFill="1" applyBorder="1" applyAlignment="1">
      <alignment horizontal="center" vertical="center"/>
    </xf>
    <xf numFmtId="38" fontId="10" fillId="0" borderId="8" xfId="3" applyNumberFormat="1" applyFont="1" applyFill="1" applyBorder="1" applyAlignment="1">
      <alignment vertical="center"/>
    </xf>
    <xf numFmtId="0" fontId="5" fillId="0" borderId="2" xfId="3" applyFont="1" applyFill="1" applyBorder="1" applyAlignment="1">
      <alignment vertical="center"/>
    </xf>
    <xf numFmtId="0" fontId="5" fillId="0" borderId="8" xfId="3" applyFont="1" applyFill="1" applyBorder="1" applyAlignment="1">
      <alignment horizontal="center" vertical="center"/>
    </xf>
    <xf numFmtId="0" fontId="41" fillId="2" borderId="0" xfId="0" applyFont="1" applyFill="1" applyAlignment="1">
      <alignment horizontal="center" vertical="center"/>
    </xf>
    <xf numFmtId="49" fontId="38" fillId="3" borderId="2" xfId="3" applyNumberFormat="1" applyFont="1" applyFill="1" applyBorder="1" applyAlignment="1">
      <alignment horizontal="center" vertical="center"/>
    </xf>
    <xf numFmtId="0" fontId="5" fillId="0" borderId="2" xfId="3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5" fillId="4" borderId="2" xfId="0" applyNumberFormat="1" applyFont="1" applyFill="1" applyBorder="1" applyAlignment="1">
      <alignment vertical="center"/>
    </xf>
    <xf numFmtId="0" fontId="5" fillId="0" borderId="2" xfId="3" applyFont="1" applyFill="1" applyBorder="1" applyAlignment="1">
      <alignment horizontal="center" vertical="center"/>
    </xf>
    <xf numFmtId="0" fontId="41" fillId="2" borderId="0" xfId="0" applyFont="1" applyFill="1" applyAlignment="1">
      <alignment horizontal="center" vertical="center"/>
    </xf>
    <xf numFmtId="49" fontId="38" fillId="3" borderId="2" xfId="3" applyNumberFormat="1" applyFont="1" applyFill="1" applyBorder="1" applyAlignment="1">
      <alignment horizontal="center" vertical="center"/>
    </xf>
    <xf numFmtId="0" fontId="41" fillId="2" borderId="0" xfId="0" applyFont="1" applyFill="1" applyAlignment="1">
      <alignment horizontal="center" vertical="center"/>
    </xf>
    <xf numFmtId="49" fontId="38" fillId="3" borderId="2" xfId="3" applyNumberFormat="1" applyFont="1" applyFill="1" applyBorder="1" applyAlignment="1">
      <alignment horizontal="center" vertical="center"/>
    </xf>
    <xf numFmtId="0" fontId="41" fillId="2" borderId="0" xfId="0" applyFont="1" applyFill="1" applyAlignment="1">
      <alignment horizontal="center" vertical="center"/>
    </xf>
    <xf numFmtId="49" fontId="38" fillId="3" borderId="2" xfId="3" applyNumberFormat="1" applyFont="1" applyFill="1" applyBorder="1" applyAlignment="1">
      <alignment horizontal="center" vertical="center"/>
    </xf>
    <xf numFmtId="0" fontId="41" fillId="2" borderId="0" xfId="0" applyFont="1" applyFill="1" applyAlignment="1">
      <alignment horizontal="center" vertical="center"/>
    </xf>
    <xf numFmtId="49" fontId="38" fillId="3" borderId="2" xfId="3" applyNumberFormat="1" applyFont="1" applyFill="1" applyBorder="1" applyAlignment="1">
      <alignment horizontal="center" vertical="center"/>
    </xf>
    <xf numFmtId="0" fontId="41" fillId="2" borderId="0" xfId="0" applyFont="1" applyFill="1" applyAlignment="1">
      <alignment horizontal="center" vertical="center"/>
    </xf>
    <xf numFmtId="49" fontId="38" fillId="3" borderId="2" xfId="3" applyNumberFormat="1" applyFont="1" applyFill="1" applyBorder="1" applyAlignment="1">
      <alignment horizontal="center" vertical="center"/>
    </xf>
    <xf numFmtId="0" fontId="41" fillId="2" borderId="0" xfId="0" applyFont="1" applyFill="1" applyAlignment="1">
      <alignment horizontal="center" vertical="center"/>
    </xf>
    <xf numFmtId="49" fontId="38" fillId="3" borderId="2" xfId="3" applyNumberFormat="1" applyFont="1" applyFill="1" applyBorder="1" applyAlignment="1">
      <alignment horizontal="center" vertical="center"/>
    </xf>
    <xf numFmtId="0" fontId="41" fillId="2" borderId="0" xfId="0" applyFont="1" applyFill="1" applyAlignment="1">
      <alignment horizontal="center" vertical="center"/>
    </xf>
    <xf numFmtId="49" fontId="38" fillId="3" borderId="2" xfId="3" applyNumberFormat="1" applyFont="1" applyFill="1" applyBorder="1" applyAlignment="1">
      <alignment horizontal="center" vertical="center"/>
    </xf>
    <xf numFmtId="10" fontId="40" fillId="31" borderId="0" xfId="1" applyNumberFormat="1" applyFont="1" applyFill="1" applyAlignment="1">
      <alignment vertical="center"/>
    </xf>
    <xf numFmtId="0" fontId="41" fillId="2" borderId="0" xfId="0" applyFont="1" applyFill="1" applyAlignment="1">
      <alignment horizontal="center" vertical="center"/>
    </xf>
    <xf numFmtId="49" fontId="38" fillId="3" borderId="2" xfId="3" applyNumberFormat="1" applyFont="1" applyFill="1" applyBorder="1" applyAlignment="1">
      <alignment horizontal="center" vertical="center"/>
    </xf>
    <xf numFmtId="0" fontId="34" fillId="4" borderId="0" xfId="0" applyFont="1" applyFill="1" applyAlignment="1">
      <alignment horizontal="center" vertical="center" wrapText="1"/>
    </xf>
    <xf numFmtId="0" fontId="34" fillId="28" borderId="3" xfId="0" applyFont="1" applyFill="1" applyBorder="1" applyAlignment="1">
      <alignment horizontal="center" vertical="center"/>
    </xf>
    <xf numFmtId="0" fontId="34" fillId="28" borderId="18" xfId="0" applyFont="1" applyFill="1" applyBorder="1" applyAlignment="1">
      <alignment horizontal="center" vertical="center"/>
    </xf>
    <xf numFmtId="0" fontId="41" fillId="2" borderId="0" xfId="0" applyFont="1" applyFill="1" applyAlignment="1">
      <alignment horizontal="center" vertical="center"/>
    </xf>
    <xf numFmtId="0" fontId="42" fillId="2" borderId="0" xfId="0" applyFont="1" applyFill="1" applyAlignment="1">
      <alignment horizontal="center" vertical="center"/>
    </xf>
    <xf numFmtId="0" fontId="4" fillId="2" borderId="0" xfId="2" applyFont="1" applyFill="1" applyAlignment="1">
      <alignment horizontal="left" vertical="center"/>
    </xf>
    <xf numFmtId="0" fontId="6" fillId="2" borderId="0" xfId="2" applyFont="1" applyFill="1" applyAlignment="1">
      <alignment horizontal="left" vertical="center"/>
    </xf>
    <xf numFmtId="0" fontId="7" fillId="2" borderId="0" xfId="2" applyFont="1" applyFill="1" applyBorder="1" applyAlignment="1">
      <alignment horizontal="left" vertical="center"/>
    </xf>
    <xf numFmtId="0" fontId="9" fillId="2" borderId="0" xfId="3" applyFont="1" applyFill="1" applyAlignment="1">
      <alignment horizontal="left" vertical="center" wrapText="1"/>
    </xf>
    <xf numFmtId="49" fontId="9" fillId="2" borderId="1" xfId="3" applyNumberFormat="1" applyFont="1" applyFill="1" applyBorder="1" applyAlignment="1">
      <alignment horizontal="left" vertical="center"/>
    </xf>
    <xf numFmtId="49" fontId="38" fillId="3" borderId="2" xfId="3" applyNumberFormat="1" applyFont="1" applyFill="1" applyBorder="1" applyAlignment="1">
      <alignment horizontal="center" vertical="center"/>
    </xf>
    <xf numFmtId="49" fontId="38" fillId="3" borderId="3" xfId="3" applyNumberFormat="1" applyFont="1" applyFill="1" applyBorder="1" applyAlignment="1">
      <alignment horizontal="center" vertical="center" wrapText="1"/>
    </xf>
    <xf numFmtId="49" fontId="38" fillId="3" borderId="7" xfId="3" applyNumberFormat="1" applyFont="1" applyFill="1" applyBorder="1" applyAlignment="1">
      <alignment horizontal="center" vertical="center" wrapText="1"/>
    </xf>
    <xf numFmtId="49" fontId="38" fillId="3" borderId="4" xfId="3" applyNumberFormat="1" applyFont="1" applyFill="1" applyBorder="1" applyAlignment="1">
      <alignment horizontal="center" vertical="center" wrapText="1"/>
    </xf>
    <xf numFmtId="49" fontId="38" fillId="3" borderId="6" xfId="3" applyNumberFormat="1" applyFont="1" applyFill="1" applyBorder="1" applyAlignment="1">
      <alignment horizontal="center" vertical="center" wrapText="1"/>
    </xf>
    <xf numFmtId="49" fontId="38" fillId="3" borderId="5" xfId="3" applyNumberFormat="1" applyFont="1" applyFill="1" applyBorder="1" applyAlignment="1">
      <alignment horizontal="center" vertical="center" wrapText="1"/>
    </xf>
    <xf numFmtId="0" fontId="40" fillId="29" borderId="23" xfId="0" applyFont="1" applyFill="1" applyBorder="1" applyAlignment="1">
      <alignment horizontal="center" vertical="center"/>
    </xf>
    <xf numFmtId="0" fontId="40" fillId="31" borderId="0" xfId="0" applyFont="1" applyFill="1" applyAlignment="1">
      <alignment horizontal="center" vertical="center"/>
    </xf>
    <xf numFmtId="10" fontId="40" fillId="31" borderId="0" xfId="1" applyNumberFormat="1" applyFont="1" applyFill="1" applyAlignment="1">
      <alignment horizontal="center" vertical="center"/>
    </xf>
    <xf numFmtId="0" fontId="40" fillId="30" borderId="0" xfId="0" applyFont="1" applyFill="1" applyAlignment="1">
      <alignment horizontal="center" vertical="center"/>
    </xf>
  </cellXfs>
  <cellStyles count="242">
    <cellStyle name="20% - Accent1 2" xfId="6"/>
    <cellStyle name="20% - Accent1 3" xfId="7"/>
    <cellStyle name="20% - Accent1 4" xfId="8"/>
    <cellStyle name="20% - Accent1 5" xfId="9"/>
    <cellStyle name="20% - Accent1 6" xfId="10"/>
    <cellStyle name="20% - Accent2 2" xfId="11"/>
    <cellStyle name="20% - Accent2 3" xfId="12"/>
    <cellStyle name="20% - Accent2 4" xfId="13"/>
    <cellStyle name="20% - Accent2 5" xfId="14"/>
    <cellStyle name="20% - Accent2 6" xfId="15"/>
    <cellStyle name="20% - Accent3 2" xfId="16"/>
    <cellStyle name="20% - Accent3 3" xfId="17"/>
    <cellStyle name="20% - Accent3 4" xfId="18"/>
    <cellStyle name="20% - Accent3 5" xfId="19"/>
    <cellStyle name="20% - Accent3 6" xfId="20"/>
    <cellStyle name="20% - Accent4 2" xfId="21"/>
    <cellStyle name="20% - Accent4 3" xfId="22"/>
    <cellStyle name="20% - Accent4 4" xfId="23"/>
    <cellStyle name="20% - Accent4 5" xfId="24"/>
    <cellStyle name="20% - Accent4 6" xfId="25"/>
    <cellStyle name="20% - Accent5 2" xfId="26"/>
    <cellStyle name="20% - Accent5 3" xfId="27"/>
    <cellStyle name="20% - Accent5 4" xfId="28"/>
    <cellStyle name="20% - Accent5 5" xfId="29"/>
    <cellStyle name="20% - Accent5 6" xfId="30"/>
    <cellStyle name="20% - Accent6 2" xfId="31"/>
    <cellStyle name="20% - Accent6 3" xfId="32"/>
    <cellStyle name="20% - Accent6 4" xfId="33"/>
    <cellStyle name="20% - Accent6 5" xfId="34"/>
    <cellStyle name="20% - Accent6 6" xfId="35"/>
    <cellStyle name="40% - Accent1 2" xfId="36"/>
    <cellStyle name="40% - Accent1 3" xfId="37"/>
    <cellStyle name="40% - Accent1 4" xfId="38"/>
    <cellStyle name="40% - Accent1 5" xfId="39"/>
    <cellStyle name="40% - Accent1 6" xfId="40"/>
    <cellStyle name="40% - Accent2 2" xfId="41"/>
    <cellStyle name="40% - Accent2 3" xfId="42"/>
    <cellStyle name="40% - Accent2 4" xfId="43"/>
    <cellStyle name="40% - Accent2 5" xfId="44"/>
    <cellStyle name="40% - Accent2 6" xfId="45"/>
    <cellStyle name="40% - Accent3 2" xfId="46"/>
    <cellStyle name="40% - Accent3 3" xfId="47"/>
    <cellStyle name="40% - Accent3 4" xfId="48"/>
    <cellStyle name="40% - Accent3 5" xfId="49"/>
    <cellStyle name="40% - Accent3 6" xfId="50"/>
    <cellStyle name="40% - Accent4 2" xfId="51"/>
    <cellStyle name="40% - Accent4 3" xfId="52"/>
    <cellStyle name="40% - Accent4 4" xfId="53"/>
    <cellStyle name="40% - Accent4 5" xfId="54"/>
    <cellStyle name="40% - Accent4 6" xfId="55"/>
    <cellStyle name="40% - Accent5 2" xfId="56"/>
    <cellStyle name="40% - Accent5 3" xfId="57"/>
    <cellStyle name="40% - Accent5 4" xfId="58"/>
    <cellStyle name="40% - Accent5 5" xfId="59"/>
    <cellStyle name="40% - Accent5 6" xfId="60"/>
    <cellStyle name="40% - Accent6 2" xfId="61"/>
    <cellStyle name="40% - Accent6 3" xfId="62"/>
    <cellStyle name="40% - Accent6 4" xfId="63"/>
    <cellStyle name="40% - Accent6 5" xfId="64"/>
    <cellStyle name="40% - Accent6 6" xfId="65"/>
    <cellStyle name="60% - Accent1 2" xfId="66"/>
    <cellStyle name="60% - Accent1 3" xfId="67"/>
    <cellStyle name="60% - Accent1 4" xfId="68"/>
    <cellStyle name="60% - Accent1 5" xfId="69"/>
    <cellStyle name="60% - Accent1 6" xfId="70"/>
    <cellStyle name="60% - Accent2 2" xfId="71"/>
    <cellStyle name="60% - Accent2 3" xfId="72"/>
    <cellStyle name="60% - Accent2 4" xfId="73"/>
    <cellStyle name="60% - Accent2 5" xfId="74"/>
    <cellStyle name="60% - Accent2 6" xfId="75"/>
    <cellStyle name="60% - Accent3 2" xfId="76"/>
    <cellStyle name="60% - Accent3 3" xfId="77"/>
    <cellStyle name="60% - Accent3 4" xfId="78"/>
    <cellStyle name="60% - Accent3 5" xfId="79"/>
    <cellStyle name="60% - Accent3 6" xfId="80"/>
    <cellStyle name="60% - Accent4 2" xfId="81"/>
    <cellStyle name="60% - Accent4 3" xfId="82"/>
    <cellStyle name="60% - Accent4 4" xfId="83"/>
    <cellStyle name="60% - Accent4 5" xfId="84"/>
    <cellStyle name="60% - Accent4 6" xfId="85"/>
    <cellStyle name="60% - Accent5 2" xfId="86"/>
    <cellStyle name="60% - Accent5 3" xfId="87"/>
    <cellStyle name="60% - Accent5 4" xfId="88"/>
    <cellStyle name="60% - Accent5 5" xfId="89"/>
    <cellStyle name="60% - Accent5 6" xfId="90"/>
    <cellStyle name="60% - Accent6 2" xfId="91"/>
    <cellStyle name="60% - Accent6 3" xfId="92"/>
    <cellStyle name="60% - Accent6 4" xfId="93"/>
    <cellStyle name="60% - Accent6 5" xfId="94"/>
    <cellStyle name="60% - Accent6 6" xfId="95"/>
    <cellStyle name="Accent1 2" xfId="96"/>
    <cellStyle name="Accent1 3" xfId="97"/>
    <cellStyle name="Accent1 4" xfId="98"/>
    <cellStyle name="Accent1 5" xfId="99"/>
    <cellStyle name="Accent1 6" xfId="100"/>
    <cellStyle name="Accent2 2" xfId="101"/>
    <cellStyle name="Accent2 3" xfId="102"/>
    <cellStyle name="Accent2 4" xfId="103"/>
    <cellStyle name="Accent2 5" xfId="104"/>
    <cellStyle name="Accent2 6" xfId="105"/>
    <cellStyle name="Accent3 2" xfId="106"/>
    <cellStyle name="Accent3 3" xfId="107"/>
    <cellStyle name="Accent3 4" xfId="108"/>
    <cellStyle name="Accent3 5" xfId="109"/>
    <cellStyle name="Accent3 6" xfId="110"/>
    <cellStyle name="Accent4 2" xfId="111"/>
    <cellStyle name="Accent4 3" xfId="112"/>
    <cellStyle name="Accent4 4" xfId="113"/>
    <cellStyle name="Accent4 5" xfId="114"/>
    <cellStyle name="Accent4 6" xfId="115"/>
    <cellStyle name="Accent5 2" xfId="116"/>
    <cellStyle name="Accent5 3" xfId="117"/>
    <cellStyle name="Accent5 4" xfId="118"/>
    <cellStyle name="Accent5 5" xfId="119"/>
    <cellStyle name="Accent5 6" xfId="120"/>
    <cellStyle name="Accent6 2" xfId="121"/>
    <cellStyle name="Accent6 3" xfId="122"/>
    <cellStyle name="Accent6 4" xfId="123"/>
    <cellStyle name="Accent6 5" xfId="124"/>
    <cellStyle name="Accent6 6" xfId="125"/>
    <cellStyle name="Bad 2" xfId="126"/>
    <cellStyle name="Bad 3" xfId="127"/>
    <cellStyle name="Bad 4" xfId="128"/>
    <cellStyle name="Bad 5" xfId="129"/>
    <cellStyle name="Bad 6" xfId="130"/>
    <cellStyle name="Calculation 2" xfId="131"/>
    <cellStyle name="Calculation 3" xfId="132"/>
    <cellStyle name="Calculation 4" xfId="133"/>
    <cellStyle name="Calculation 5" xfId="134"/>
    <cellStyle name="Calculation 6" xfId="135"/>
    <cellStyle name="Check Cell 2" xfId="136"/>
    <cellStyle name="Check Cell 3" xfId="137"/>
    <cellStyle name="Check Cell 4" xfId="138"/>
    <cellStyle name="Check Cell 5" xfId="139"/>
    <cellStyle name="Check Cell 6" xfId="140"/>
    <cellStyle name="Comma 2" xfId="141"/>
    <cellStyle name="Comma 2 2" xfId="142"/>
    <cellStyle name="Comma 2 3" xfId="143"/>
    <cellStyle name="Comma 2 4" xfId="144"/>
    <cellStyle name="Comma 2 5" xfId="145"/>
    <cellStyle name="Comma 2 6" xfId="146"/>
    <cellStyle name="Comma 3" xfId="147"/>
    <cellStyle name="Comma 5" xfId="148"/>
    <cellStyle name="Comma 6" xfId="149"/>
    <cellStyle name="Excel Built-in Accent1" xfId="150"/>
    <cellStyle name="Excel Built-in Accent6" xfId="151"/>
    <cellStyle name="Excel Built-in Bad" xfId="152"/>
    <cellStyle name="Excel Built-in Explanatory Text" xfId="153"/>
    <cellStyle name="Excel Built-in Good" xfId="154"/>
    <cellStyle name="Excel Built-in Normal" xfId="155"/>
    <cellStyle name="Excel Built-in Normal 1" xfId="156"/>
    <cellStyle name="Excel Built-in Title" xfId="157"/>
    <cellStyle name="Explanatory Text 2" xfId="158"/>
    <cellStyle name="Explanatory Text 3" xfId="159"/>
    <cellStyle name="Explanatory Text 4" xfId="160"/>
    <cellStyle name="Explanatory Text 5" xfId="161"/>
    <cellStyle name="Explanatory Text 6" xfId="162"/>
    <cellStyle name="Good 2" xfId="163"/>
    <cellStyle name="Good 3" xfId="164"/>
    <cellStyle name="Good 4" xfId="165"/>
    <cellStyle name="Good 5" xfId="166"/>
    <cellStyle name="Good 6" xfId="167"/>
    <cellStyle name="Heading 1 2" xfId="168"/>
    <cellStyle name="Heading 1 3" xfId="169"/>
    <cellStyle name="Heading 1 4" xfId="170"/>
    <cellStyle name="Heading 1 5" xfId="171"/>
    <cellStyle name="Heading 1 6" xfId="172"/>
    <cellStyle name="Heading 2 2" xfId="173"/>
    <cellStyle name="Heading 2 3" xfId="174"/>
    <cellStyle name="Heading 2 4" xfId="175"/>
    <cellStyle name="Heading 2 5" xfId="176"/>
    <cellStyle name="Heading 2 6" xfId="177"/>
    <cellStyle name="Heading 3 2" xfId="178"/>
    <cellStyle name="Heading 3 3" xfId="179"/>
    <cellStyle name="Heading 3 4" xfId="180"/>
    <cellStyle name="Heading 3 5" xfId="181"/>
    <cellStyle name="Heading 3 6" xfId="182"/>
    <cellStyle name="Heading 4 2" xfId="183"/>
    <cellStyle name="Heading 4 3" xfId="184"/>
    <cellStyle name="Heading 4 4" xfId="185"/>
    <cellStyle name="Heading 4 5" xfId="186"/>
    <cellStyle name="Heading 4 6" xfId="187"/>
    <cellStyle name="Input 2" xfId="188"/>
    <cellStyle name="Input 3" xfId="189"/>
    <cellStyle name="Input 4" xfId="190"/>
    <cellStyle name="Input 5" xfId="191"/>
    <cellStyle name="Input 6" xfId="192"/>
    <cellStyle name="Linked Cell 2" xfId="193"/>
    <cellStyle name="Linked Cell 3" xfId="194"/>
    <cellStyle name="Linked Cell 4" xfId="195"/>
    <cellStyle name="Linked Cell 5" xfId="196"/>
    <cellStyle name="Linked Cell 6" xfId="197"/>
    <cellStyle name="Neutral 2" xfId="198"/>
    <cellStyle name="Neutral 3" xfId="199"/>
    <cellStyle name="Neutral 4" xfId="200"/>
    <cellStyle name="Neutral 5" xfId="201"/>
    <cellStyle name="Neutral 6" xfId="202"/>
    <cellStyle name="Normal" xfId="0" builtinId="0"/>
    <cellStyle name="Normal 11" xfId="240"/>
    <cellStyle name="Normal 2" xfId="5"/>
    <cellStyle name="Normal 2 2" xfId="203"/>
    <cellStyle name="Normal 2 3" xfId="204"/>
    <cellStyle name="Normal 2 4" xfId="205"/>
    <cellStyle name="Normal 2 5" xfId="206"/>
    <cellStyle name="Normal 2 6" xfId="207"/>
    <cellStyle name="Normal 2_Jadwal Rajawali - Okt 17 100%" xfId="208"/>
    <cellStyle name="Normal 3" xfId="209"/>
    <cellStyle name="Normal 4" xfId="210"/>
    <cellStyle name="Normal 5" xfId="211"/>
    <cellStyle name="Normal 6" xfId="212"/>
    <cellStyle name="Normal 7" xfId="213"/>
    <cellStyle name="Normal 7 2" xfId="214"/>
    <cellStyle name="Normal 8" xfId="241"/>
    <cellStyle name="Normal_Raport" xfId="2"/>
    <cellStyle name="Normal_Sheet1" xfId="3"/>
    <cellStyle name="Normal_Sheet1_1" xfId="4"/>
    <cellStyle name="Note 2" xfId="215"/>
    <cellStyle name="Note 3" xfId="216"/>
    <cellStyle name="Note 4" xfId="217"/>
    <cellStyle name="Note 5" xfId="218"/>
    <cellStyle name="Note 6" xfId="219"/>
    <cellStyle name="Output 2" xfId="220"/>
    <cellStyle name="Output 3" xfId="221"/>
    <cellStyle name="Output 4" xfId="222"/>
    <cellStyle name="Output 5" xfId="223"/>
    <cellStyle name="Output 6" xfId="224"/>
    <cellStyle name="Percent" xfId="1" builtinId="5"/>
    <cellStyle name="Title 2" xfId="225"/>
    <cellStyle name="Title 3" xfId="226"/>
    <cellStyle name="Title 4" xfId="227"/>
    <cellStyle name="Title 5" xfId="228"/>
    <cellStyle name="Title 6" xfId="229"/>
    <cellStyle name="Total 2" xfId="230"/>
    <cellStyle name="Total 3" xfId="231"/>
    <cellStyle name="Total 4" xfId="232"/>
    <cellStyle name="Total 5" xfId="233"/>
    <cellStyle name="Total 6" xfId="234"/>
    <cellStyle name="Warning Text 2" xfId="235"/>
    <cellStyle name="Warning Text 3" xfId="236"/>
    <cellStyle name="Warning Text 4" xfId="237"/>
    <cellStyle name="Warning Text 5" xfId="238"/>
    <cellStyle name="Warning Text 6" xfId="239"/>
  </cellStyles>
  <dxfs count="24">
    <dxf>
      <font>
        <color theme="1"/>
      </font>
      <fill>
        <gradientFill degree="270">
          <stop position="0">
            <color theme="0"/>
          </stop>
          <stop position="1">
            <color rgb="FFFF0000"/>
          </stop>
        </gradient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color theme="1"/>
      </font>
      <fill>
        <gradientFill degree="270">
          <stop position="0">
            <color theme="0"/>
          </stop>
          <stop position="1">
            <color rgb="FFFF0000"/>
          </stop>
        </gradient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color theme="1"/>
      </font>
      <fill>
        <gradientFill degree="270">
          <stop position="0">
            <color theme="0"/>
          </stop>
          <stop position="1">
            <color rgb="FFFF0000"/>
          </stop>
        </gradient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color theme="1"/>
      </font>
      <fill>
        <gradientFill degree="270">
          <stop position="0">
            <color theme="0"/>
          </stop>
          <stop position="1">
            <color rgb="FFFF0000"/>
          </stop>
        </gradient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color theme="1"/>
      </font>
      <fill>
        <gradientFill degree="270">
          <stop position="0">
            <color theme="0"/>
          </stop>
          <stop position="1">
            <color rgb="FFFF0000"/>
          </stop>
        </gradient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color theme="1"/>
      </font>
      <fill>
        <gradientFill degree="270">
          <stop position="0">
            <color theme="0"/>
          </stop>
          <stop position="1">
            <color rgb="FFFF0000"/>
          </stop>
        </gradient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color theme="1"/>
      </font>
      <fill>
        <gradientFill degree="270">
          <stop position="0">
            <color theme="0"/>
          </stop>
          <stop position="1">
            <color rgb="FFFF0000"/>
          </stop>
        </gradient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color theme="1"/>
      </font>
      <fill>
        <gradientFill degree="270">
          <stop position="0">
            <color theme="0"/>
          </stop>
          <stop position="1">
            <color rgb="FFFF0000"/>
          </stop>
        </gradient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color theme="1"/>
      </font>
      <fill>
        <gradientFill degree="270">
          <stop position="0">
            <color theme="0"/>
          </stop>
          <stop position="1">
            <color rgb="FFFF0000"/>
          </stop>
        </gradient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color theme="1"/>
      </font>
      <fill>
        <gradientFill degree="270">
          <stop position="0">
            <color theme="0"/>
          </stop>
          <stop position="1">
            <color rgb="FFFF0000"/>
          </stop>
        </gradient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color theme="1"/>
      </font>
      <fill>
        <gradientFill degree="270">
          <stop position="0">
            <color theme="0"/>
          </stop>
          <stop position="1">
            <color rgb="FFFF0000"/>
          </stop>
        </gradient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color theme="1"/>
      </font>
      <fill>
        <gradientFill degree="270">
          <stop position="0">
            <color theme="0"/>
          </stop>
          <stop position="1">
            <color rgb="FFFF0000"/>
          </stop>
        </gradientFill>
      </fill>
    </dxf>
    <dxf>
      <font>
        <b/>
        <i val="0"/>
        <color theme="1"/>
      </font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B2:G17"/>
  <sheetViews>
    <sheetView tabSelected="1" topLeftCell="A7" workbookViewId="0">
      <selection activeCell="H21" sqref="H21:H22"/>
    </sheetView>
  </sheetViews>
  <sheetFormatPr defaultRowHeight="15.75" x14ac:dyDescent="0.2"/>
  <cols>
    <col min="1" max="1" width="9.140625" style="8"/>
    <col min="2" max="3" width="12.28515625" style="8" customWidth="1"/>
    <col min="4" max="4" width="14.28515625" style="8" customWidth="1"/>
    <col min="5" max="16384" width="9.140625" style="8"/>
  </cols>
  <sheetData>
    <row r="2" spans="2:7" ht="97.5" customHeight="1" x14ac:dyDescent="0.2">
      <c r="B2" s="51" t="s">
        <v>76</v>
      </c>
      <c r="C2" s="51"/>
      <c r="D2" s="51"/>
      <c r="E2" s="51"/>
      <c r="F2" s="51"/>
      <c r="G2" s="51"/>
    </row>
    <row r="4" spans="2:7" ht="19.5" customHeight="1" x14ac:dyDescent="0.2">
      <c r="B4" s="10" t="s">
        <v>19</v>
      </c>
      <c r="C4" s="10" t="s">
        <v>20</v>
      </c>
      <c r="D4" s="10" t="s">
        <v>21</v>
      </c>
    </row>
    <row r="5" spans="2:7" ht="19.5" customHeight="1" x14ac:dyDescent="0.2">
      <c r="B5" s="9" t="s">
        <v>22</v>
      </c>
      <c r="C5" s="21">
        <f>Jan!D19</f>
        <v>0.90577277379733878</v>
      </c>
      <c r="D5" s="9" t="str">
        <f t="shared" ref="D5:D16" si="0">IF($C5&lt;50%,$F$10,IF($C5&lt;70%,$F$9,IF($C5&lt;80%,$F$8,IF($C5&lt;90%,$F$7,$F$6))))</f>
        <v>A</v>
      </c>
      <c r="F5" s="52" t="s">
        <v>35</v>
      </c>
      <c r="G5" s="53"/>
    </row>
    <row r="6" spans="2:7" ht="19.5" customHeight="1" x14ac:dyDescent="0.2">
      <c r="B6" s="9" t="s">
        <v>23</v>
      </c>
      <c r="C6" s="21">
        <f>Feb!D19</f>
        <v>0.92785053466298206</v>
      </c>
      <c r="D6" s="9" t="str">
        <f t="shared" si="0"/>
        <v>A</v>
      </c>
      <c r="F6" s="11" t="s">
        <v>9</v>
      </c>
      <c r="G6" s="12" t="s">
        <v>10</v>
      </c>
    </row>
    <row r="7" spans="2:7" ht="19.5" customHeight="1" x14ac:dyDescent="0.2">
      <c r="B7" s="9" t="s">
        <v>24</v>
      </c>
      <c r="C7" s="21">
        <f>Mar!D19</f>
        <v>0.96471471471471471</v>
      </c>
      <c r="D7" s="9" t="str">
        <f t="shared" si="0"/>
        <v>A</v>
      </c>
      <c r="F7" s="11" t="s">
        <v>11</v>
      </c>
      <c r="G7" s="12" t="s">
        <v>12</v>
      </c>
    </row>
    <row r="8" spans="2:7" ht="19.5" customHeight="1" x14ac:dyDescent="0.2">
      <c r="B8" s="9" t="s">
        <v>25</v>
      </c>
      <c r="C8" s="21">
        <f>April!D19</f>
        <v>0.9752714932126697</v>
      </c>
      <c r="D8" s="9" t="str">
        <f t="shared" si="0"/>
        <v>A</v>
      </c>
      <c r="F8" s="11" t="s">
        <v>13</v>
      </c>
      <c r="G8" s="12" t="s">
        <v>14</v>
      </c>
    </row>
    <row r="9" spans="2:7" ht="19.5" customHeight="1" x14ac:dyDescent="0.2">
      <c r="B9" s="9" t="s">
        <v>26</v>
      </c>
      <c r="C9" s="21">
        <f>May!D19</f>
        <v>0.91471177944862159</v>
      </c>
      <c r="D9" s="9" t="str">
        <f t="shared" si="0"/>
        <v>A</v>
      </c>
      <c r="F9" s="11" t="s">
        <v>15</v>
      </c>
      <c r="G9" s="12" t="s">
        <v>16</v>
      </c>
    </row>
    <row r="10" spans="2:7" ht="19.5" customHeight="1" x14ac:dyDescent="0.2">
      <c r="B10" s="9" t="s">
        <v>27</v>
      </c>
      <c r="C10" s="21">
        <f>Juni!D19</f>
        <v>0.9244515441959531</v>
      </c>
      <c r="D10" s="9" t="str">
        <f t="shared" si="0"/>
        <v>A</v>
      </c>
      <c r="F10" s="13" t="s">
        <v>17</v>
      </c>
      <c r="G10" s="14" t="s">
        <v>18</v>
      </c>
    </row>
    <row r="11" spans="2:7" ht="19.5" customHeight="1" x14ac:dyDescent="0.2">
      <c r="B11" s="9" t="s">
        <v>28</v>
      </c>
      <c r="C11" s="21">
        <f>Juli!D19</f>
        <v>0.91436090225563915</v>
      </c>
      <c r="D11" s="9" t="str">
        <f t="shared" si="0"/>
        <v>A</v>
      </c>
    </row>
    <row r="12" spans="2:7" ht="19.5" customHeight="1" x14ac:dyDescent="0.2">
      <c r="B12" s="9" t="s">
        <v>29</v>
      </c>
      <c r="C12" s="21">
        <f>Aug!D19</f>
        <v>0.91527069072806466</v>
      </c>
      <c r="D12" s="9" t="str">
        <f t="shared" si="0"/>
        <v>A</v>
      </c>
    </row>
    <row r="13" spans="2:7" ht="19.5" customHeight="1" x14ac:dyDescent="0.2">
      <c r="B13" s="9" t="s">
        <v>30</v>
      </c>
      <c r="C13" s="21">
        <f>Sept!D19</f>
        <v>0.92301132902911442</v>
      </c>
      <c r="D13" s="9" t="str">
        <f t="shared" si="0"/>
        <v>A</v>
      </c>
    </row>
    <row r="14" spans="2:7" ht="19.5" customHeight="1" x14ac:dyDescent="0.2">
      <c r="B14" s="9" t="s">
        <v>31</v>
      </c>
      <c r="C14" s="21">
        <f>Oct!D19</f>
        <v>0.96100565948988725</v>
      </c>
      <c r="D14" s="9" t="str">
        <f t="shared" si="0"/>
        <v>A</v>
      </c>
    </row>
    <row r="15" spans="2:7" ht="19.5" customHeight="1" x14ac:dyDescent="0.2">
      <c r="B15" s="9" t="s">
        <v>32</v>
      </c>
      <c r="C15" s="21">
        <f>Nov!D19</f>
        <v>0.95797142857142858</v>
      </c>
      <c r="D15" s="9" t="str">
        <f t="shared" si="0"/>
        <v>A</v>
      </c>
    </row>
    <row r="16" spans="2:7" ht="19.5" customHeight="1" x14ac:dyDescent="0.2">
      <c r="B16" s="9" t="s">
        <v>33</v>
      </c>
      <c r="C16" s="21">
        <f>Des!D19</f>
        <v>0.99216376691521679</v>
      </c>
      <c r="D16" s="9" t="str">
        <f t="shared" si="0"/>
        <v>A</v>
      </c>
    </row>
    <row r="17" spans="2:4" ht="19.5" customHeight="1" x14ac:dyDescent="0.2">
      <c r="B17" s="15" t="s">
        <v>34</v>
      </c>
      <c r="C17" s="22">
        <f>AVERAGE(C5:C16)</f>
        <v>0.93971305141846917</v>
      </c>
      <c r="D17" s="15" t="str">
        <f>IF($C17&lt;50%,$F$10,IF($C17&lt;70%,$F$9,IF($C17&lt;80%,$F$8,IF($C17&lt;90%,$F$7,$F$6))))</f>
        <v>A</v>
      </c>
    </row>
  </sheetData>
  <mergeCells count="2">
    <mergeCell ref="B2:G2"/>
    <mergeCell ref="F5:G5"/>
  </mergeCells>
  <pageMargins left="0.7" right="0.7" top="0.75" bottom="0.75" header="0.3" footer="0.3"/>
  <pageSetup orientation="portrait" horizontalDpi="4294967293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showGridLines="0" zoomScale="90" zoomScaleNormal="90" workbookViewId="0">
      <pane xSplit="3" ySplit="8" topLeftCell="D21" activePane="bottomRight" state="frozen"/>
      <selection pane="topRight" activeCell="D1" sqref="D1"/>
      <selection pane="bottomLeft" activeCell="A9" sqref="A9"/>
      <selection pane="bottomRight" activeCell="A30" sqref="A30:C30"/>
    </sheetView>
  </sheetViews>
  <sheetFormatPr defaultRowHeight="20.100000000000001" customHeight="1" x14ac:dyDescent="0.2"/>
  <cols>
    <col min="1" max="1" width="6" style="2" customWidth="1"/>
    <col min="2" max="2" width="11.85546875" style="2" customWidth="1"/>
    <col min="3" max="3" width="47.7109375" style="1" bestFit="1" customWidth="1"/>
    <col min="4" max="6" width="11.140625" style="1" customWidth="1"/>
    <col min="7" max="7" width="11.28515625" style="1" bestFit="1" customWidth="1"/>
    <col min="8" max="16384" width="9.140625" style="1"/>
  </cols>
  <sheetData>
    <row r="1" spans="1:7" ht="20.100000000000001" customHeight="1" x14ac:dyDescent="0.2">
      <c r="A1" s="56" t="s">
        <v>0</v>
      </c>
      <c r="B1" s="56"/>
      <c r="C1" s="56"/>
      <c r="D1" s="56"/>
      <c r="E1" s="56"/>
      <c r="F1" s="56"/>
      <c r="G1" s="56"/>
    </row>
    <row r="2" spans="1:7" ht="20.100000000000001" customHeight="1" x14ac:dyDescent="0.2">
      <c r="A2" s="57" t="s">
        <v>1</v>
      </c>
      <c r="B2" s="57"/>
      <c r="C2" s="57"/>
      <c r="D2" s="57"/>
      <c r="E2" s="57"/>
      <c r="F2" s="57"/>
      <c r="G2" s="57"/>
    </row>
    <row r="3" spans="1:7" ht="20.100000000000001" customHeight="1" x14ac:dyDescent="0.2">
      <c r="A3" s="58" t="s">
        <v>2</v>
      </c>
      <c r="B3" s="58"/>
      <c r="C3" s="58"/>
      <c r="D3" s="58"/>
      <c r="E3" s="58"/>
      <c r="F3" s="58"/>
      <c r="G3" s="58"/>
    </row>
    <row r="4" spans="1:7" ht="20.100000000000001" customHeight="1" x14ac:dyDescent="0.2">
      <c r="A4" s="3"/>
      <c r="B4" s="3"/>
      <c r="C4" s="4"/>
      <c r="D4" s="4"/>
      <c r="E4" s="4"/>
      <c r="F4" s="4"/>
      <c r="G4" s="4"/>
    </row>
    <row r="5" spans="1:7" ht="30.75" customHeight="1" x14ac:dyDescent="0.2">
      <c r="A5" s="59" t="s">
        <v>60</v>
      </c>
      <c r="B5" s="59"/>
      <c r="C5" s="59"/>
      <c r="D5" s="59"/>
      <c r="E5" s="59"/>
      <c r="F5" s="59"/>
      <c r="G5" s="59"/>
    </row>
    <row r="6" spans="1:7" ht="20.100000000000001" customHeight="1" x14ac:dyDescent="0.2">
      <c r="A6" s="60" t="s">
        <v>74</v>
      </c>
      <c r="B6" s="60"/>
      <c r="C6" s="60"/>
      <c r="D6" s="60"/>
      <c r="E6" s="60"/>
      <c r="F6" s="60"/>
      <c r="G6" s="60"/>
    </row>
    <row r="7" spans="1:7" s="5" customFormat="1" ht="20.100000000000001" customHeight="1" x14ac:dyDescent="0.2">
      <c r="A7" s="61" t="s">
        <v>3</v>
      </c>
      <c r="B7" s="62" t="s">
        <v>4</v>
      </c>
      <c r="C7" s="61" t="s">
        <v>5</v>
      </c>
      <c r="D7" s="64" t="s">
        <v>6</v>
      </c>
      <c r="E7" s="65"/>
      <c r="F7" s="65"/>
      <c r="G7" s="66"/>
    </row>
    <row r="8" spans="1:7" s="5" customFormat="1" ht="20.100000000000001" customHeight="1" x14ac:dyDescent="0.2">
      <c r="A8" s="61"/>
      <c r="B8" s="63"/>
      <c r="C8" s="61"/>
      <c r="D8" s="43" t="s">
        <v>7</v>
      </c>
      <c r="E8" s="43" t="s">
        <v>8</v>
      </c>
      <c r="F8" s="43" t="s">
        <v>36</v>
      </c>
      <c r="G8" s="43" t="s">
        <v>39</v>
      </c>
    </row>
    <row r="9" spans="1:7" ht="20.100000000000001" customHeight="1" x14ac:dyDescent="0.2">
      <c r="A9" s="27">
        <v>1</v>
      </c>
      <c r="B9" s="24" t="s">
        <v>42</v>
      </c>
      <c r="C9" s="26" t="s">
        <v>43</v>
      </c>
      <c r="D9" s="25">
        <v>5000</v>
      </c>
      <c r="E9" s="25">
        <v>4801</v>
      </c>
      <c r="F9" s="25">
        <f>IF(E9&gt;D9,D9,E9)</f>
        <v>4801</v>
      </c>
      <c r="G9" s="16">
        <f t="shared" ref="G9:G17" si="0">IFERROR(F9/D9,"")</f>
        <v>0.96020000000000005</v>
      </c>
    </row>
    <row r="10" spans="1:7" s="31" customFormat="1" ht="20.100000000000001" customHeight="1" x14ac:dyDescent="0.2">
      <c r="A10" s="33">
        <v>2</v>
      </c>
      <c r="B10" s="24" t="s">
        <v>44</v>
      </c>
      <c r="C10" s="32" t="s">
        <v>45</v>
      </c>
      <c r="D10" s="25">
        <v>4700</v>
      </c>
      <c r="E10" s="25">
        <v>4500</v>
      </c>
      <c r="F10" s="25">
        <f>IF(E10&gt;D10,D10,E10)</f>
        <v>4500</v>
      </c>
      <c r="G10" s="16">
        <f t="shared" si="0"/>
        <v>0.95744680851063835</v>
      </c>
    </row>
    <row r="11" spans="1:7" s="31" customFormat="1" ht="20.100000000000001" customHeight="1" x14ac:dyDescent="0.2">
      <c r="A11" s="27">
        <v>3</v>
      </c>
      <c r="B11" s="24" t="s">
        <v>46</v>
      </c>
      <c r="C11" s="26" t="s">
        <v>47</v>
      </c>
      <c r="D11" s="25">
        <v>10000</v>
      </c>
      <c r="E11" s="25">
        <v>9004</v>
      </c>
      <c r="F11" s="25">
        <f t="shared" ref="F11:F13" si="1">IF(E11&gt;D11,D11,E11)</f>
        <v>9004</v>
      </c>
      <c r="G11" s="16">
        <f t="shared" si="0"/>
        <v>0.90039999999999998</v>
      </c>
    </row>
    <row r="12" spans="1:7" s="31" customFormat="1" ht="20.100000000000001" customHeight="1" x14ac:dyDescent="0.2">
      <c r="A12" s="33">
        <v>4</v>
      </c>
      <c r="B12" s="24" t="s">
        <v>48</v>
      </c>
      <c r="C12" s="26" t="s">
        <v>49</v>
      </c>
      <c r="D12" s="25">
        <v>10000</v>
      </c>
      <c r="E12" s="25">
        <v>7275</v>
      </c>
      <c r="F12" s="25">
        <f t="shared" si="1"/>
        <v>7275</v>
      </c>
      <c r="G12" s="16">
        <f t="shared" si="0"/>
        <v>0.72750000000000004</v>
      </c>
    </row>
    <row r="13" spans="1:7" s="31" customFormat="1" ht="20.100000000000001" customHeight="1" x14ac:dyDescent="0.2">
      <c r="A13" s="27">
        <v>5</v>
      </c>
      <c r="B13" s="24" t="s">
        <v>50</v>
      </c>
      <c r="C13" s="26" t="s">
        <v>51</v>
      </c>
      <c r="D13" s="25">
        <v>10000</v>
      </c>
      <c r="E13" s="25">
        <v>9600</v>
      </c>
      <c r="F13" s="25">
        <f t="shared" si="1"/>
        <v>9600</v>
      </c>
      <c r="G13" s="16">
        <f t="shared" si="0"/>
        <v>0.96</v>
      </c>
    </row>
    <row r="14" spans="1:7" s="31" customFormat="1" ht="20.100000000000001" customHeight="1" x14ac:dyDescent="0.2">
      <c r="A14" s="33">
        <v>6</v>
      </c>
      <c r="B14" s="24" t="s">
        <v>52</v>
      </c>
      <c r="C14" s="26" t="s">
        <v>53</v>
      </c>
      <c r="D14" s="25">
        <v>10000</v>
      </c>
      <c r="E14" s="25">
        <v>9000</v>
      </c>
      <c r="F14" s="25">
        <f>IF(E14&gt;D14,D14,E14)</f>
        <v>9000</v>
      </c>
      <c r="G14" s="16">
        <f t="shared" si="0"/>
        <v>0.9</v>
      </c>
    </row>
    <row r="15" spans="1:7" s="31" customFormat="1" ht="20.100000000000001" customHeight="1" x14ac:dyDescent="0.2">
      <c r="A15" s="27">
        <v>7</v>
      </c>
      <c r="B15" s="24" t="s">
        <v>54</v>
      </c>
      <c r="C15" s="26" t="s">
        <v>55</v>
      </c>
      <c r="D15" s="25">
        <v>10000</v>
      </c>
      <c r="E15" s="25">
        <v>9200</v>
      </c>
      <c r="F15" s="25">
        <f>IF(E15&gt;D15,D15,E15)</f>
        <v>9200</v>
      </c>
      <c r="G15" s="16">
        <f t="shared" si="0"/>
        <v>0.92</v>
      </c>
    </row>
    <row r="16" spans="1:7" s="31" customFormat="1" ht="20.100000000000001" customHeight="1" x14ac:dyDescent="0.2">
      <c r="A16" s="33">
        <v>8</v>
      </c>
      <c r="B16" s="24" t="s">
        <v>56</v>
      </c>
      <c r="C16" s="26" t="s">
        <v>57</v>
      </c>
      <c r="D16" s="25">
        <v>21808</v>
      </c>
      <c r="E16" s="25">
        <v>22773</v>
      </c>
      <c r="F16" s="25">
        <f t="shared" ref="F16:F17" si="2">IF(E16&gt;D16,D16,E16)</f>
        <v>21808</v>
      </c>
      <c r="G16" s="16">
        <f t="shared" si="0"/>
        <v>1</v>
      </c>
    </row>
    <row r="17" spans="1:7" s="31" customFormat="1" ht="20.100000000000001" customHeight="1" x14ac:dyDescent="0.2">
      <c r="A17" s="27">
        <v>9</v>
      </c>
      <c r="B17" s="24" t="s">
        <v>58</v>
      </c>
      <c r="C17" s="26" t="s">
        <v>59</v>
      </c>
      <c r="D17" s="25">
        <v>582</v>
      </c>
      <c r="E17" s="25">
        <v>582</v>
      </c>
      <c r="F17" s="25">
        <f t="shared" si="2"/>
        <v>582</v>
      </c>
      <c r="G17" s="16">
        <f t="shared" si="0"/>
        <v>1</v>
      </c>
    </row>
    <row r="18" spans="1:7" ht="25.5" customHeight="1" x14ac:dyDescent="0.2">
      <c r="A18" s="67" t="s">
        <v>6</v>
      </c>
      <c r="B18" s="67"/>
      <c r="C18" s="67"/>
      <c r="D18" s="18">
        <f>SUM(D9:D17)</f>
        <v>82090</v>
      </c>
      <c r="E18" s="18"/>
      <c r="F18" s="18">
        <f>SUM(F9:F17)</f>
        <v>75770</v>
      </c>
      <c r="G18" s="18"/>
    </row>
    <row r="19" spans="1:7" ht="25.5" customHeight="1" x14ac:dyDescent="0.2">
      <c r="A19" s="68" t="s">
        <v>39</v>
      </c>
      <c r="B19" s="68"/>
      <c r="C19" s="68"/>
      <c r="D19" s="69">
        <f>F18/D18</f>
        <v>0.92301132902911442</v>
      </c>
      <c r="E19" s="69"/>
      <c r="F19" s="69"/>
      <c r="G19" s="19"/>
    </row>
    <row r="20" spans="1:7" ht="25.5" customHeight="1" x14ac:dyDescent="0.2">
      <c r="A20" s="70" t="s">
        <v>38</v>
      </c>
      <c r="B20" s="70"/>
      <c r="C20" s="70"/>
      <c r="D20" s="70" t="str">
        <f>IF(D19&lt;50%,B27,IF(D19&lt;70%,B26,IF(D19&lt;80%,B25,IF(D19&lt;90%,B24,B23))))</f>
        <v>A</v>
      </c>
      <c r="E20" s="70"/>
      <c r="F20" s="70"/>
      <c r="G20" s="20"/>
    </row>
    <row r="21" spans="1:7" ht="20.100000000000001" customHeight="1" x14ac:dyDescent="0.2">
      <c r="E21" s="2"/>
      <c r="F21" s="2"/>
    </row>
    <row r="22" spans="1:7" ht="35.25" customHeight="1" x14ac:dyDescent="0.2">
      <c r="B22" s="17" t="s">
        <v>37</v>
      </c>
    </row>
    <row r="23" spans="1:7" ht="20.100000000000001" customHeight="1" x14ac:dyDescent="0.2">
      <c r="B23" s="6" t="s">
        <v>9</v>
      </c>
      <c r="C23" s="7" t="s">
        <v>10</v>
      </c>
    </row>
    <row r="24" spans="1:7" ht="20.100000000000001" customHeight="1" x14ac:dyDescent="0.2">
      <c r="B24" s="6" t="s">
        <v>11</v>
      </c>
      <c r="C24" s="7" t="s">
        <v>12</v>
      </c>
    </row>
    <row r="25" spans="1:7" ht="20.100000000000001" customHeight="1" x14ac:dyDescent="0.2">
      <c r="B25" s="6" t="s">
        <v>13</v>
      </c>
      <c r="C25" s="7" t="s">
        <v>14</v>
      </c>
    </row>
    <row r="26" spans="1:7" ht="20.100000000000001" customHeight="1" x14ac:dyDescent="0.2">
      <c r="B26" s="6" t="s">
        <v>15</v>
      </c>
      <c r="C26" s="7" t="s">
        <v>16</v>
      </c>
    </row>
    <row r="27" spans="1:7" ht="20.100000000000001" customHeight="1" x14ac:dyDescent="0.2">
      <c r="B27" s="6" t="s">
        <v>17</v>
      </c>
      <c r="C27" s="7" t="s">
        <v>18</v>
      </c>
    </row>
    <row r="29" spans="1:7" ht="20.100000000000001" customHeight="1" x14ac:dyDescent="0.2">
      <c r="A29" s="42"/>
      <c r="B29" s="54" t="s">
        <v>80</v>
      </c>
      <c r="C29" s="54"/>
      <c r="D29" s="54"/>
      <c r="E29" s="54"/>
      <c r="F29" s="54"/>
      <c r="G29" s="54"/>
    </row>
    <row r="30" spans="1:7" ht="20.100000000000001" customHeight="1" x14ac:dyDescent="0.2">
      <c r="A30" s="54" t="s">
        <v>40</v>
      </c>
      <c r="B30" s="54"/>
      <c r="C30" s="54"/>
      <c r="D30" s="54" t="s">
        <v>64</v>
      </c>
      <c r="E30" s="54"/>
      <c r="F30" s="54"/>
      <c r="G30" s="54"/>
    </row>
    <row r="31" spans="1:7" ht="53.25" customHeight="1" x14ac:dyDescent="0.2">
      <c r="A31" s="42"/>
      <c r="B31" s="42"/>
      <c r="C31" s="23"/>
      <c r="D31" s="23"/>
      <c r="E31" s="23"/>
      <c r="F31" s="23"/>
      <c r="G31" s="23"/>
    </row>
    <row r="32" spans="1:7" ht="20.100000000000001" customHeight="1" x14ac:dyDescent="0.2">
      <c r="A32" s="55" t="s">
        <v>61</v>
      </c>
      <c r="B32" s="55"/>
      <c r="C32" s="55"/>
      <c r="D32" s="54" t="s">
        <v>41</v>
      </c>
      <c r="E32" s="54"/>
      <c r="F32" s="54"/>
      <c r="G32" s="54"/>
    </row>
    <row r="33" spans="1:7" ht="20.100000000000001" customHeight="1" x14ac:dyDescent="0.2">
      <c r="A33" s="54" t="s">
        <v>63</v>
      </c>
      <c r="B33" s="54"/>
      <c r="C33" s="54"/>
      <c r="D33" s="54"/>
      <c r="E33" s="54"/>
      <c r="F33" s="54"/>
      <c r="G33" s="54"/>
    </row>
  </sheetData>
  <autoFilter ref="A8:G20">
    <filterColumn colId="1" showButton="0"/>
  </autoFilter>
  <mergeCells count="21">
    <mergeCell ref="A30:C30"/>
    <mergeCell ref="D30:G30"/>
    <mergeCell ref="A32:C32"/>
    <mergeCell ref="D32:G32"/>
    <mergeCell ref="A33:C33"/>
    <mergeCell ref="D33:G33"/>
    <mergeCell ref="B29:G29"/>
    <mergeCell ref="A1:G1"/>
    <mergeCell ref="A2:G2"/>
    <mergeCell ref="A3:G3"/>
    <mergeCell ref="A5:G5"/>
    <mergeCell ref="A6:G6"/>
    <mergeCell ref="A7:A8"/>
    <mergeCell ref="B7:B8"/>
    <mergeCell ref="C7:C8"/>
    <mergeCell ref="D7:G7"/>
    <mergeCell ref="A18:C18"/>
    <mergeCell ref="A19:C19"/>
    <mergeCell ref="D19:F19"/>
    <mergeCell ref="A20:C20"/>
    <mergeCell ref="D20:F20"/>
  </mergeCells>
  <conditionalFormatting sqref="G9:G17">
    <cfRule type="cellIs" dxfId="7" priority="1" operator="lessThan">
      <formula>0.9</formula>
    </cfRule>
    <cfRule type="cellIs" dxfId="6" priority="2" stopIfTrue="1" operator="lessThan">
      <formula>0</formula>
    </cfRule>
  </conditionalFormatting>
  <pageMargins left="0.23" right="0.16" top="0.19" bottom="0.19" header="0.12" footer="0.12"/>
  <pageSetup paperSize="9" scale="78" orientation="landscape" horizontalDpi="180" verticalDpi="18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showGridLines="0" zoomScale="90" zoomScaleNormal="90" workbookViewId="0">
      <pane xSplit="3" ySplit="8" topLeftCell="D9" activePane="bottomRight" state="frozen"/>
      <selection pane="topRight" activeCell="D1" sqref="D1"/>
      <selection pane="bottomLeft" activeCell="A9" sqref="A9"/>
      <selection pane="bottomRight" activeCell="B29" sqref="B29:G29"/>
    </sheetView>
  </sheetViews>
  <sheetFormatPr defaultRowHeight="20.100000000000001" customHeight="1" x14ac:dyDescent="0.2"/>
  <cols>
    <col min="1" max="1" width="6" style="2" customWidth="1"/>
    <col min="2" max="2" width="11.85546875" style="2" customWidth="1"/>
    <col min="3" max="3" width="47.7109375" style="1" bestFit="1" customWidth="1"/>
    <col min="4" max="6" width="11.140625" style="1" customWidth="1"/>
    <col min="7" max="7" width="11.28515625" style="1" bestFit="1" customWidth="1"/>
    <col min="8" max="16384" width="9.140625" style="1"/>
  </cols>
  <sheetData>
    <row r="1" spans="1:7" ht="20.100000000000001" customHeight="1" x14ac:dyDescent="0.2">
      <c r="A1" s="56" t="s">
        <v>0</v>
      </c>
      <c r="B1" s="56"/>
      <c r="C1" s="56"/>
      <c r="D1" s="56"/>
      <c r="E1" s="56"/>
      <c r="F1" s="56"/>
      <c r="G1" s="56"/>
    </row>
    <row r="2" spans="1:7" ht="20.100000000000001" customHeight="1" x14ac:dyDescent="0.2">
      <c r="A2" s="57" t="s">
        <v>1</v>
      </c>
      <c r="B2" s="57"/>
      <c r="C2" s="57"/>
      <c r="D2" s="57"/>
      <c r="E2" s="57"/>
      <c r="F2" s="57"/>
      <c r="G2" s="57"/>
    </row>
    <row r="3" spans="1:7" ht="20.100000000000001" customHeight="1" x14ac:dyDescent="0.2">
      <c r="A3" s="58" t="s">
        <v>2</v>
      </c>
      <c r="B3" s="58"/>
      <c r="C3" s="58"/>
      <c r="D3" s="58"/>
      <c r="E3" s="58"/>
      <c r="F3" s="58"/>
      <c r="G3" s="58"/>
    </row>
    <row r="4" spans="1:7" ht="20.100000000000001" customHeight="1" x14ac:dyDescent="0.2">
      <c r="A4" s="3"/>
      <c r="B4" s="3"/>
      <c r="C4" s="4"/>
      <c r="D4" s="4"/>
      <c r="E4" s="4"/>
      <c r="F4" s="4"/>
      <c r="G4" s="4"/>
    </row>
    <row r="5" spans="1:7" ht="30.75" customHeight="1" x14ac:dyDescent="0.2">
      <c r="A5" s="59" t="s">
        <v>60</v>
      </c>
      <c r="B5" s="59"/>
      <c r="C5" s="59"/>
      <c r="D5" s="59"/>
      <c r="E5" s="59"/>
      <c r="F5" s="59"/>
      <c r="G5" s="59"/>
    </row>
    <row r="6" spans="1:7" ht="20.100000000000001" customHeight="1" x14ac:dyDescent="0.2">
      <c r="A6" s="60" t="s">
        <v>78</v>
      </c>
      <c r="B6" s="60"/>
      <c r="C6" s="60"/>
      <c r="D6" s="60"/>
      <c r="E6" s="60"/>
      <c r="F6" s="60"/>
      <c r="G6" s="60"/>
    </row>
    <row r="7" spans="1:7" s="5" customFormat="1" ht="20.100000000000001" customHeight="1" x14ac:dyDescent="0.2">
      <c r="A7" s="61" t="s">
        <v>3</v>
      </c>
      <c r="B7" s="62" t="s">
        <v>4</v>
      </c>
      <c r="C7" s="61" t="s">
        <v>5</v>
      </c>
      <c r="D7" s="64" t="s">
        <v>6</v>
      </c>
      <c r="E7" s="65"/>
      <c r="F7" s="65"/>
      <c r="G7" s="66"/>
    </row>
    <row r="8" spans="1:7" s="5" customFormat="1" ht="20.100000000000001" customHeight="1" x14ac:dyDescent="0.2">
      <c r="A8" s="61"/>
      <c r="B8" s="63"/>
      <c r="C8" s="61"/>
      <c r="D8" s="45" t="s">
        <v>7</v>
      </c>
      <c r="E8" s="45" t="s">
        <v>8</v>
      </c>
      <c r="F8" s="45" t="s">
        <v>36</v>
      </c>
      <c r="G8" s="45" t="s">
        <v>39</v>
      </c>
    </row>
    <row r="9" spans="1:7" ht="20.100000000000001" customHeight="1" x14ac:dyDescent="0.2">
      <c r="A9" s="27">
        <v>1</v>
      </c>
      <c r="B9" s="24" t="s">
        <v>42</v>
      </c>
      <c r="C9" s="26" t="s">
        <v>43</v>
      </c>
      <c r="D9" s="25">
        <v>3702</v>
      </c>
      <c r="E9" s="25">
        <v>4500</v>
      </c>
      <c r="F9" s="25">
        <f>IF(E9&gt;D9,D9,E9)</f>
        <v>3702</v>
      </c>
      <c r="G9" s="16">
        <f t="shared" ref="G9:G17" si="0">IFERROR(F9/D9,"")</f>
        <v>1</v>
      </c>
    </row>
    <row r="10" spans="1:7" s="31" customFormat="1" ht="20.100000000000001" customHeight="1" x14ac:dyDescent="0.2">
      <c r="A10" s="33">
        <v>2</v>
      </c>
      <c r="B10" s="24" t="s">
        <v>44</v>
      </c>
      <c r="C10" s="32" t="s">
        <v>45</v>
      </c>
      <c r="D10" s="25">
        <v>3802</v>
      </c>
      <c r="E10" s="25">
        <v>4700</v>
      </c>
      <c r="F10" s="25">
        <f>IF(E10&gt;D10,D10,E10)</f>
        <v>3802</v>
      </c>
      <c r="G10" s="16">
        <f t="shared" si="0"/>
        <v>1</v>
      </c>
    </row>
    <row r="11" spans="1:7" s="31" customFormat="1" ht="20.100000000000001" customHeight="1" x14ac:dyDescent="0.2">
      <c r="A11" s="27">
        <v>3</v>
      </c>
      <c r="B11" s="24" t="s">
        <v>46</v>
      </c>
      <c r="C11" s="26" t="s">
        <v>47</v>
      </c>
      <c r="D11" s="25">
        <v>9179</v>
      </c>
      <c r="E11" s="25">
        <v>8825</v>
      </c>
      <c r="F11" s="25">
        <f t="shared" ref="F11:F13" si="1">IF(E11&gt;D11,D11,E11)</f>
        <v>8825</v>
      </c>
      <c r="G11" s="16">
        <f t="shared" si="0"/>
        <v>0.96143370737553113</v>
      </c>
    </row>
    <row r="12" spans="1:7" s="31" customFormat="1" ht="20.100000000000001" customHeight="1" x14ac:dyDescent="0.2">
      <c r="A12" s="33">
        <v>4</v>
      </c>
      <c r="B12" s="24" t="s">
        <v>48</v>
      </c>
      <c r="C12" s="26" t="s">
        <v>49</v>
      </c>
      <c r="D12" s="25">
        <v>10154</v>
      </c>
      <c r="E12" s="25">
        <v>9600</v>
      </c>
      <c r="F12" s="25">
        <f t="shared" si="1"/>
        <v>9600</v>
      </c>
      <c r="G12" s="16">
        <f t="shared" si="0"/>
        <v>0.94544022060271815</v>
      </c>
    </row>
    <row r="13" spans="1:7" s="31" customFormat="1" ht="20.100000000000001" customHeight="1" x14ac:dyDescent="0.2">
      <c r="A13" s="27">
        <v>5</v>
      </c>
      <c r="B13" s="24" t="s">
        <v>50</v>
      </c>
      <c r="C13" s="26" t="s">
        <v>51</v>
      </c>
      <c r="D13" s="25">
        <v>7954</v>
      </c>
      <c r="E13" s="25">
        <v>7500</v>
      </c>
      <c r="F13" s="25">
        <f t="shared" si="1"/>
        <v>7500</v>
      </c>
      <c r="G13" s="16">
        <f t="shared" si="0"/>
        <v>0.94292180035202411</v>
      </c>
    </row>
    <row r="14" spans="1:7" s="31" customFormat="1" ht="20.100000000000001" customHeight="1" x14ac:dyDescent="0.2">
      <c r="A14" s="33">
        <v>6</v>
      </c>
      <c r="B14" s="24" t="s">
        <v>52</v>
      </c>
      <c r="C14" s="26" t="s">
        <v>53</v>
      </c>
      <c r="D14" s="25">
        <v>7304</v>
      </c>
      <c r="E14" s="25">
        <v>6400</v>
      </c>
      <c r="F14" s="25">
        <f>IF(E14&gt;D14,D14,E14)</f>
        <v>6400</v>
      </c>
      <c r="G14" s="16">
        <f t="shared" si="0"/>
        <v>0.87623220153340631</v>
      </c>
    </row>
    <row r="15" spans="1:7" s="31" customFormat="1" ht="20.100000000000001" customHeight="1" x14ac:dyDescent="0.2">
      <c r="A15" s="27">
        <v>7</v>
      </c>
      <c r="B15" s="24" t="s">
        <v>54</v>
      </c>
      <c r="C15" s="26" t="s">
        <v>55</v>
      </c>
      <c r="D15" s="25">
        <v>7604</v>
      </c>
      <c r="E15" s="25">
        <v>7300</v>
      </c>
      <c r="F15" s="25">
        <f>IF(E15&gt;D15,D15,E15)</f>
        <v>7300</v>
      </c>
      <c r="G15" s="16">
        <f t="shared" si="0"/>
        <v>0.96002104155707524</v>
      </c>
    </row>
    <row r="16" spans="1:7" s="31" customFormat="1" ht="20.100000000000001" customHeight="1" x14ac:dyDescent="0.2">
      <c r="A16" s="33">
        <v>8</v>
      </c>
      <c r="B16" s="24" t="s">
        <v>56</v>
      </c>
      <c r="C16" s="26" t="s">
        <v>57</v>
      </c>
      <c r="D16" s="25">
        <v>16208</v>
      </c>
      <c r="E16" s="25">
        <v>19804</v>
      </c>
      <c r="F16" s="25">
        <f t="shared" ref="F16:F17" si="2">IF(E16&gt;D16,D16,E16)</f>
        <v>16208</v>
      </c>
      <c r="G16" s="16">
        <f t="shared" si="0"/>
        <v>1</v>
      </c>
    </row>
    <row r="17" spans="1:7" s="31" customFormat="1" ht="20.100000000000001" customHeight="1" x14ac:dyDescent="0.2">
      <c r="A17" s="27">
        <v>9</v>
      </c>
      <c r="B17" s="24" t="s">
        <v>58</v>
      </c>
      <c r="C17" s="26" t="s">
        <v>59</v>
      </c>
      <c r="D17" s="25">
        <v>0</v>
      </c>
      <c r="E17" s="25">
        <v>0</v>
      </c>
      <c r="F17" s="25">
        <f t="shared" si="2"/>
        <v>0</v>
      </c>
      <c r="G17" s="16" t="str">
        <f t="shared" si="0"/>
        <v/>
      </c>
    </row>
    <row r="18" spans="1:7" ht="25.5" customHeight="1" x14ac:dyDescent="0.2">
      <c r="A18" s="67" t="s">
        <v>6</v>
      </c>
      <c r="B18" s="67"/>
      <c r="C18" s="67"/>
      <c r="D18" s="18">
        <f>SUM(D9:D17)</f>
        <v>65907</v>
      </c>
      <c r="E18" s="18"/>
      <c r="F18" s="18">
        <f>SUM(F9:F16)</f>
        <v>63337</v>
      </c>
      <c r="G18" s="18"/>
    </row>
    <row r="19" spans="1:7" ht="25.5" customHeight="1" x14ac:dyDescent="0.2">
      <c r="A19" s="68" t="s">
        <v>39</v>
      </c>
      <c r="B19" s="68"/>
      <c r="C19" s="68"/>
      <c r="D19" s="69">
        <f>F18/D18</f>
        <v>0.96100565948988725</v>
      </c>
      <c r="E19" s="69"/>
      <c r="F19" s="69"/>
      <c r="G19" s="19"/>
    </row>
    <row r="20" spans="1:7" ht="25.5" customHeight="1" x14ac:dyDescent="0.2">
      <c r="A20" s="70" t="s">
        <v>38</v>
      </c>
      <c r="B20" s="70"/>
      <c r="C20" s="70"/>
      <c r="D20" s="70" t="str">
        <f>IF(D19&lt;50%,B27,IF(D19&lt;70%,B26,IF(D19&lt;80%,B25,IF(D19&lt;90%,B24,B23))))</f>
        <v>A</v>
      </c>
      <c r="E20" s="70"/>
      <c r="F20" s="70"/>
      <c r="G20" s="20"/>
    </row>
    <row r="21" spans="1:7" ht="20.100000000000001" customHeight="1" x14ac:dyDescent="0.2">
      <c r="E21" s="2"/>
      <c r="F21" s="2"/>
    </row>
    <row r="22" spans="1:7" ht="35.25" customHeight="1" x14ac:dyDescent="0.2">
      <c r="B22" s="17" t="s">
        <v>37</v>
      </c>
    </row>
    <row r="23" spans="1:7" ht="20.100000000000001" customHeight="1" x14ac:dyDescent="0.2">
      <c r="B23" s="6" t="s">
        <v>9</v>
      </c>
      <c r="C23" s="7" t="s">
        <v>10</v>
      </c>
    </row>
    <row r="24" spans="1:7" ht="20.100000000000001" customHeight="1" x14ac:dyDescent="0.2">
      <c r="B24" s="6" t="s">
        <v>11</v>
      </c>
      <c r="C24" s="7" t="s">
        <v>12</v>
      </c>
    </row>
    <row r="25" spans="1:7" ht="20.100000000000001" customHeight="1" x14ac:dyDescent="0.2">
      <c r="B25" s="6" t="s">
        <v>13</v>
      </c>
      <c r="C25" s="7" t="s">
        <v>14</v>
      </c>
    </row>
    <row r="26" spans="1:7" ht="20.100000000000001" customHeight="1" x14ac:dyDescent="0.2">
      <c r="B26" s="6" t="s">
        <v>15</v>
      </c>
      <c r="C26" s="7" t="s">
        <v>16</v>
      </c>
    </row>
    <row r="27" spans="1:7" ht="20.100000000000001" customHeight="1" x14ac:dyDescent="0.2">
      <c r="B27" s="6" t="s">
        <v>17</v>
      </c>
      <c r="C27" s="7" t="s">
        <v>18</v>
      </c>
    </row>
    <row r="29" spans="1:7" ht="20.100000000000001" customHeight="1" x14ac:dyDescent="0.2">
      <c r="A29" s="44"/>
      <c r="B29" s="54" t="s">
        <v>79</v>
      </c>
      <c r="C29" s="54"/>
      <c r="D29" s="54"/>
      <c r="E29" s="54"/>
      <c r="F29" s="54"/>
      <c r="G29" s="54"/>
    </row>
    <row r="30" spans="1:7" ht="20.100000000000001" customHeight="1" x14ac:dyDescent="0.2">
      <c r="A30" s="54" t="s">
        <v>40</v>
      </c>
      <c r="B30" s="54"/>
      <c r="C30" s="54"/>
      <c r="D30" s="54" t="s">
        <v>64</v>
      </c>
      <c r="E30" s="54"/>
      <c r="F30" s="54"/>
      <c r="G30" s="54"/>
    </row>
    <row r="31" spans="1:7" ht="53.25" customHeight="1" x14ac:dyDescent="0.2">
      <c r="A31" s="44"/>
      <c r="B31" s="44"/>
      <c r="C31" s="23"/>
      <c r="D31" s="23"/>
      <c r="E31" s="23"/>
      <c r="F31" s="23"/>
      <c r="G31" s="23"/>
    </row>
    <row r="32" spans="1:7" ht="20.100000000000001" customHeight="1" x14ac:dyDescent="0.2">
      <c r="A32" s="55" t="s">
        <v>61</v>
      </c>
      <c r="B32" s="55"/>
      <c r="C32" s="55"/>
      <c r="D32" s="54" t="s">
        <v>41</v>
      </c>
      <c r="E32" s="54"/>
      <c r="F32" s="54"/>
      <c r="G32" s="54"/>
    </row>
    <row r="33" spans="1:7" ht="20.100000000000001" customHeight="1" x14ac:dyDescent="0.2">
      <c r="A33" s="54" t="s">
        <v>63</v>
      </c>
      <c r="B33" s="54"/>
      <c r="C33" s="54"/>
      <c r="D33" s="54"/>
      <c r="E33" s="54"/>
      <c r="F33" s="54"/>
      <c r="G33" s="54"/>
    </row>
  </sheetData>
  <autoFilter ref="A8:G20">
    <filterColumn colId="1" showButton="0"/>
  </autoFilter>
  <mergeCells count="21">
    <mergeCell ref="B29:G29"/>
    <mergeCell ref="A1:G1"/>
    <mergeCell ref="A2:G2"/>
    <mergeCell ref="A3:G3"/>
    <mergeCell ref="A5:G5"/>
    <mergeCell ref="A6:G6"/>
    <mergeCell ref="A7:A8"/>
    <mergeCell ref="B7:B8"/>
    <mergeCell ref="C7:C8"/>
    <mergeCell ref="D7:G7"/>
    <mergeCell ref="A18:C18"/>
    <mergeCell ref="A19:C19"/>
    <mergeCell ref="D19:F19"/>
    <mergeCell ref="A20:C20"/>
    <mergeCell ref="D20:F20"/>
    <mergeCell ref="A30:C30"/>
    <mergeCell ref="D30:G30"/>
    <mergeCell ref="A32:C32"/>
    <mergeCell ref="D32:G32"/>
    <mergeCell ref="A33:C33"/>
    <mergeCell ref="D33:G33"/>
  </mergeCells>
  <conditionalFormatting sqref="G9:G17">
    <cfRule type="cellIs" dxfId="5" priority="1" operator="lessThan">
      <formula>0.9</formula>
    </cfRule>
    <cfRule type="cellIs" dxfId="4" priority="2" stopIfTrue="1" operator="lessThan">
      <formula>0</formula>
    </cfRule>
  </conditionalFormatting>
  <pageMargins left="0.23" right="0.16" top="0.19" bottom="0.19" header="0.12" footer="0.12"/>
  <pageSetup paperSize="9" scale="78" orientation="landscape" horizontalDpi="180" verticalDpi="18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showGridLines="0" zoomScale="90" zoomScaleNormal="90" workbookViewId="0">
      <pane xSplit="3" ySplit="8" topLeftCell="D9" activePane="bottomRight" state="frozen"/>
      <selection pane="topRight" activeCell="D1" sqref="D1"/>
      <selection pane="bottomLeft" activeCell="A9" sqref="A9"/>
      <selection pane="bottomRight" activeCell="B9" sqref="B9:B17"/>
    </sheetView>
  </sheetViews>
  <sheetFormatPr defaultRowHeight="20.100000000000001" customHeight="1" x14ac:dyDescent="0.2"/>
  <cols>
    <col min="1" max="1" width="6" style="2" customWidth="1"/>
    <col min="2" max="2" width="11.85546875" style="2" customWidth="1"/>
    <col min="3" max="3" width="47.7109375" style="1" bestFit="1" customWidth="1"/>
    <col min="4" max="6" width="11.140625" style="1" customWidth="1"/>
    <col min="7" max="7" width="11.28515625" style="1" bestFit="1" customWidth="1"/>
    <col min="8" max="16384" width="9.140625" style="1"/>
  </cols>
  <sheetData>
    <row r="1" spans="1:7" ht="20.100000000000001" customHeight="1" x14ac:dyDescent="0.2">
      <c r="A1" s="56" t="s">
        <v>0</v>
      </c>
      <c r="B1" s="56"/>
      <c r="C1" s="56"/>
      <c r="D1" s="56"/>
      <c r="E1" s="56"/>
      <c r="F1" s="56"/>
      <c r="G1" s="56"/>
    </row>
    <row r="2" spans="1:7" ht="20.100000000000001" customHeight="1" x14ac:dyDescent="0.2">
      <c r="A2" s="57" t="s">
        <v>1</v>
      </c>
      <c r="B2" s="57"/>
      <c r="C2" s="57"/>
      <c r="D2" s="57"/>
      <c r="E2" s="57"/>
      <c r="F2" s="57"/>
      <c r="G2" s="57"/>
    </row>
    <row r="3" spans="1:7" ht="20.100000000000001" customHeight="1" x14ac:dyDescent="0.2">
      <c r="A3" s="58" t="s">
        <v>2</v>
      </c>
      <c r="B3" s="58"/>
      <c r="C3" s="58"/>
      <c r="D3" s="58"/>
      <c r="E3" s="58"/>
      <c r="F3" s="58"/>
      <c r="G3" s="58"/>
    </row>
    <row r="4" spans="1:7" ht="20.100000000000001" customHeight="1" x14ac:dyDescent="0.2">
      <c r="A4" s="3"/>
      <c r="B4" s="3"/>
      <c r="C4" s="4"/>
      <c r="D4" s="4"/>
      <c r="E4" s="4"/>
      <c r="F4" s="4"/>
      <c r="G4" s="4"/>
    </row>
    <row r="5" spans="1:7" ht="30.75" customHeight="1" x14ac:dyDescent="0.2">
      <c r="A5" s="59" t="s">
        <v>60</v>
      </c>
      <c r="B5" s="59"/>
      <c r="C5" s="59"/>
      <c r="D5" s="59"/>
      <c r="E5" s="59"/>
      <c r="F5" s="59"/>
      <c r="G5" s="59"/>
    </row>
    <row r="6" spans="1:7" ht="20.100000000000001" customHeight="1" x14ac:dyDescent="0.2">
      <c r="A6" s="60" t="s">
        <v>75</v>
      </c>
      <c r="B6" s="60"/>
      <c r="C6" s="60"/>
      <c r="D6" s="60"/>
      <c r="E6" s="60"/>
      <c r="F6" s="60"/>
      <c r="G6" s="60"/>
    </row>
    <row r="7" spans="1:7" s="5" customFormat="1" ht="20.100000000000001" customHeight="1" x14ac:dyDescent="0.2">
      <c r="A7" s="61" t="s">
        <v>3</v>
      </c>
      <c r="B7" s="62" t="s">
        <v>4</v>
      </c>
      <c r="C7" s="61" t="s">
        <v>5</v>
      </c>
      <c r="D7" s="64" t="s">
        <v>6</v>
      </c>
      <c r="E7" s="65"/>
      <c r="F7" s="65"/>
      <c r="G7" s="66"/>
    </row>
    <row r="8" spans="1:7" s="5" customFormat="1" ht="20.100000000000001" customHeight="1" x14ac:dyDescent="0.2">
      <c r="A8" s="61"/>
      <c r="B8" s="63"/>
      <c r="C8" s="61"/>
      <c r="D8" s="47" t="s">
        <v>7</v>
      </c>
      <c r="E8" s="47" t="s">
        <v>8</v>
      </c>
      <c r="F8" s="47" t="s">
        <v>36</v>
      </c>
      <c r="G8" s="47" t="s">
        <v>39</v>
      </c>
    </row>
    <row r="9" spans="1:7" ht="20.100000000000001" customHeight="1" x14ac:dyDescent="0.2">
      <c r="A9" s="27">
        <v>1</v>
      </c>
      <c r="B9" s="24" t="s">
        <v>42</v>
      </c>
      <c r="C9" s="26" t="s">
        <v>43</v>
      </c>
      <c r="D9" s="25">
        <v>3364</v>
      </c>
      <c r="E9" s="25">
        <v>3600</v>
      </c>
      <c r="F9" s="25">
        <f>IF(E9&gt;D9,D9,E9)</f>
        <v>3364</v>
      </c>
      <c r="G9" s="16">
        <f t="shared" ref="G9:G17" si="0">IFERROR(F9/D9,"")</f>
        <v>1</v>
      </c>
    </row>
    <row r="10" spans="1:7" s="31" customFormat="1" ht="20.100000000000001" customHeight="1" x14ac:dyDescent="0.2">
      <c r="A10" s="33">
        <v>2</v>
      </c>
      <c r="B10" s="24" t="s">
        <v>44</v>
      </c>
      <c r="C10" s="32" t="s">
        <v>45</v>
      </c>
      <c r="D10" s="25">
        <v>4164</v>
      </c>
      <c r="E10" s="25">
        <v>4000</v>
      </c>
      <c r="F10" s="25">
        <f>IF(E10&gt;D10,D10,E10)</f>
        <v>4000</v>
      </c>
      <c r="G10" s="16">
        <f t="shared" si="0"/>
        <v>0.96061479346781942</v>
      </c>
    </row>
    <row r="11" spans="1:7" s="31" customFormat="1" ht="20.100000000000001" customHeight="1" x14ac:dyDescent="0.2">
      <c r="A11" s="27">
        <v>3</v>
      </c>
      <c r="B11" s="24" t="s">
        <v>46</v>
      </c>
      <c r="C11" s="26" t="s">
        <v>47</v>
      </c>
      <c r="D11" s="25">
        <v>8778</v>
      </c>
      <c r="E11" s="25">
        <v>10125</v>
      </c>
      <c r="F11" s="25">
        <f t="shared" ref="F11:F13" si="1">IF(E11&gt;D11,D11,E11)</f>
        <v>8778</v>
      </c>
      <c r="G11" s="16">
        <f t="shared" si="0"/>
        <v>1</v>
      </c>
    </row>
    <row r="12" spans="1:7" s="31" customFormat="1" ht="20.100000000000001" customHeight="1" x14ac:dyDescent="0.2">
      <c r="A12" s="33">
        <v>4</v>
      </c>
      <c r="B12" s="24" t="s">
        <v>48</v>
      </c>
      <c r="C12" s="26" t="s">
        <v>49</v>
      </c>
      <c r="D12" s="25">
        <v>8778</v>
      </c>
      <c r="E12" s="25">
        <v>10875</v>
      </c>
      <c r="F12" s="25">
        <f t="shared" si="1"/>
        <v>8778</v>
      </c>
      <c r="G12" s="16">
        <f t="shared" si="0"/>
        <v>1</v>
      </c>
    </row>
    <row r="13" spans="1:7" s="31" customFormat="1" ht="20.100000000000001" customHeight="1" x14ac:dyDescent="0.2">
      <c r="A13" s="27">
        <v>5</v>
      </c>
      <c r="B13" s="24" t="s">
        <v>50</v>
      </c>
      <c r="C13" s="26" t="s">
        <v>51</v>
      </c>
      <c r="D13" s="25">
        <v>8178</v>
      </c>
      <c r="E13" s="25">
        <v>7800</v>
      </c>
      <c r="F13" s="25">
        <f t="shared" si="1"/>
        <v>7800</v>
      </c>
      <c r="G13" s="16">
        <f t="shared" si="0"/>
        <v>0.95377842993396922</v>
      </c>
    </row>
    <row r="14" spans="1:7" s="31" customFormat="1" ht="20.100000000000001" customHeight="1" x14ac:dyDescent="0.2">
      <c r="A14" s="33">
        <v>6</v>
      </c>
      <c r="B14" s="24" t="s">
        <v>52</v>
      </c>
      <c r="C14" s="26" t="s">
        <v>53</v>
      </c>
      <c r="D14" s="25">
        <v>8928</v>
      </c>
      <c r="E14" s="25">
        <v>8200</v>
      </c>
      <c r="F14" s="25">
        <f>IF(E14&gt;D14,D14,E14)</f>
        <v>8200</v>
      </c>
      <c r="G14" s="16">
        <f t="shared" si="0"/>
        <v>0.9184587813620072</v>
      </c>
    </row>
    <row r="15" spans="1:7" s="31" customFormat="1" ht="20.100000000000001" customHeight="1" x14ac:dyDescent="0.2">
      <c r="A15" s="27">
        <v>7</v>
      </c>
      <c r="B15" s="24" t="s">
        <v>54</v>
      </c>
      <c r="C15" s="26" t="s">
        <v>55</v>
      </c>
      <c r="D15" s="25">
        <v>9228</v>
      </c>
      <c r="E15" s="25">
        <v>8000</v>
      </c>
      <c r="F15" s="25">
        <f>IF(E15&gt;D15,D15,E15)</f>
        <v>8000</v>
      </c>
      <c r="G15" s="16">
        <f t="shared" si="0"/>
        <v>0.86692674469007369</v>
      </c>
    </row>
    <row r="16" spans="1:7" s="31" customFormat="1" ht="20.100000000000001" customHeight="1" x14ac:dyDescent="0.2">
      <c r="A16" s="33">
        <v>8</v>
      </c>
      <c r="B16" s="24" t="s">
        <v>56</v>
      </c>
      <c r="C16" s="26" t="s">
        <v>57</v>
      </c>
      <c r="D16" s="25">
        <v>18582</v>
      </c>
      <c r="E16" s="25">
        <v>18138</v>
      </c>
      <c r="F16" s="25">
        <f t="shared" ref="F16:F17" si="2">IF(E16&gt;D16,D16,E16)</f>
        <v>18138</v>
      </c>
      <c r="G16" s="16">
        <f t="shared" si="0"/>
        <v>0.97610590894413951</v>
      </c>
    </row>
    <row r="17" spans="1:7" s="31" customFormat="1" ht="20.100000000000001" customHeight="1" x14ac:dyDescent="0.2">
      <c r="A17" s="27">
        <v>9</v>
      </c>
      <c r="B17" s="24" t="s">
        <v>58</v>
      </c>
      <c r="C17" s="26" t="s">
        <v>59</v>
      </c>
      <c r="D17" s="25">
        <v>150</v>
      </c>
      <c r="E17" s="25">
        <v>150</v>
      </c>
      <c r="F17" s="25">
        <f t="shared" si="2"/>
        <v>150</v>
      </c>
      <c r="G17" s="16">
        <f t="shared" si="0"/>
        <v>1</v>
      </c>
    </row>
    <row r="18" spans="1:7" ht="25.5" customHeight="1" x14ac:dyDescent="0.2">
      <c r="A18" s="67" t="s">
        <v>6</v>
      </c>
      <c r="B18" s="67"/>
      <c r="C18" s="67"/>
      <c r="D18" s="18">
        <f>SUM(D9:D16)</f>
        <v>70000</v>
      </c>
      <c r="E18" s="18"/>
      <c r="F18" s="18">
        <f>SUM(F9:F16)</f>
        <v>67058</v>
      </c>
      <c r="G18" s="18"/>
    </row>
    <row r="19" spans="1:7" ht="25.5" customHeight="1" x14ac:dyDescent="0.2">
      <c r="A19" s="68" t="s">
        <v>39</v>
      </c>
      <c r="B19" s="68"/>
      <c r="C19" s="68"/>
      <c r="D19" s="48">
        <f>F18/D18</f>
        <v>0.95797142857142858</v>
      </c>
      <c r="E19" s="48"/>
      <c r="F19" s="48"/>
      <c r="G19" s="19"/>
    </row>
    <row r="20" spans="1:7" ht="25.5" customHeight="1" x14ac:dyDescent="0.2">
      <c r="A20" s="70" t="s">
        <v>38</v>
      </c>
      <c r="B20" s="70"/>
      <c r="C20" s="70"/>
      <c r="D20" s="70" t="str">
        <f>IF(D19&lt;50%,B27,IF(D19&lt;70%,B26,IF(D19&lt;80%,B25,IF(D19&lt;90%,B24,B23))))</f>
        <v>A</v>
      </c>
      <c r="E20" s="70"/>
      <c r="F20" s="70"/>
      <c r="G20" s="20"/>
    </row>
    <row r="21" spans="1:7" ht="20.100000000000001" customHeight="1" x14ac:dyDescent="0.2">
      <c r="E21" s="2"/>
      <c r="F21" s="2"/>
    </row>
    <row r="22" spans="1:7" ht="35.25" customHeight="1" x14ac:dyDescent="0.2">
      <c r="B22" s="17" t="s">
        <v>37</v>
      </c>
    </row>
    <row r="23" spans="1:7" ht="20.100000000000001" customHeight="1" x14ac:dyDescent="0.2">
      <c r="B23" s="6" t="s">
        <v>9</v>
      </c>
      <c r="C23" s="7" t="s">
        <v>10</v>
      </c>
    </row>
    <row r="24" spans="1:7" ht="20.100000000000001" customHeight="1" x14ac:dyDescent="0.2">
      <c r="B24" s="6" t="s">
        <v>11</v>
      </c>
      <c r="C24" s="7" t="s">
        <v>12</v>
      </c>
    </row>
    <row r="25" spans="1:7" ht="20.100000000000001" customHeight="1" x14ac:dyDescent="0.2">
      <c r="B25" s="6" t="s">
        <v>13</v>
      </c>
      <c r="C25" s="7" t="s">
        <v>14</v>
      </c>
    </row>
    <row r="26" spans="1:7" ht="20.100000000000001" customHeight="1" x14ac:dyDescent="0.2">
      <c r="B26" s="6" t="s">
        <v>15</v>
      </c>
      <c r="C26" s="7" t="s">
        <v>16</v>
      </c>
    </row>
    <row r="27" spans="1:7" ht="20.100000000000001" customHeight="1" x14ac:dyDescent="0.2">
      <c r="B27" s="6" t="s">
        <v>17</v>
      </c>
      <c r="C27" s="7" t="s">
        <v>18</v>
      </c>
    </row>
    <row r="29" spans="1:7" ht="20.100000000000001" customHeight="1" x14ac:dyDescent="0.2">
      <c r="A29" s="46"/>
      <c r="B29" s="54" t="s">
        <v>77</v>
      </c>
      <c r="C29" s="54"/>
      <c r="D29" s="54"/>
      <c r="E29" s="54"/>
      <c r="F29" s="54"/>
      <c r="G29" s="54"/>
    </row>
    <row r="30" spans="1:7" ht="20.100000000000001" customHeight="1" x14ac:dyDescent="0.2">
      <c r="A30" s="54" t="s">
        <v>40</v>
      </c>
      <c r="B30" s="54"/>
      <c r="C30" s="54"/>
      <c r="D30" s="54" t="s">
        <v>64</v>
      </c>
      <c r="E30" s="54"/>
      <c r="F30" s="54"/>
      <c r="G30" s="54"/>
    </row>
    <row r="31" spans="1:7" ht="53.25" customHeight="1" x14ac:dyDescent="0.2">
      <c r="A31" s="46"/>
      <c r="B31" s="46"/>
      <c r="C31" s="23"/>
      <c r="D31" s="23"/>
      <c r="E31" s="23"/>
      <c r="F31" s="23"/>
      <c r="G31" s="23"/>
    </row>
    <row r="32" spans="1:7" ht="20.100000000000001" customHeight="1" x14ac:dyDescent="0.2">
      <c r="A32" s="55" t="s">
        <v>61</v>
      </c>
      <c r="B32" s="55"/>
      <c r="C32" s="55"/>
      <c r="D32" s="54" t="s">
        <v>41</v>
      </c>
      <c r="E32" s="54"/>
      <c r="F32" s="54"/>
      <c r="G32" s="54"/>
    </row>
    <row r="33" spans="1:7" ht="20.100000000000001" customHeight="1" x14ac:dyDescent="0.2">
      <c r="A33" s="54" t="s">
        <v>63</v>
      </c>
      <c r="B33" s="54"/>
      <c r="C33" s="54"/>
      <c r="D33" s="54"/>
      <c r="E33" s="54"/>
      <c r="F33" s="54"/>
      <c r="G33" s="54"/>
    </row>
  </sheetData>
  <autoFilter ref="A8:G20">
    <filterColumn colId="1" showButton="0"/>
  </autoFilter>
  <mergeCells count="20">
    <mergeCell ref="A30:C30"/>
    <mergeCell ref="D30:G30"/>
    <mergeCell ref="A32:C32"/>
    <mergeCell ref="D32:G32"/>
    <mergeCell ref="A33:C33"/>
    <mergeCell ref="D33:G33"/>
    <mergeCell ref="B29:G29"/>
    <mergeCell ref="A1:G1"/>
    <mergeCell ref="A2:G2"/>
    <mergeCell ref="A3:G3"/>
    <mergeCell ref="A5:G5"/>
    <mergeCell ref="A6:G6"/>
    <mergeCell ref="A7:A8"/>
    <mergeCell ref="B7:B8"/>
    <mergeCell ref="C7:C8"/>
    <mergeCell ref="D7:G7"/>
    <mergeCell ref="A18:C18"/>
    <mergeCell ref="A19:C19"/>
    <mergeCell ref="A20:C20"/>
    <mergeCell ref="D20:F20"/>
  </mergeCells>
  <conditionalFormatting sqref="G9:G17">
    <cfRule type="cellIs" dxfId="3" priority="1" operator="lessThan">
      <formula>0.9</formula>
    </cfRule>
    <cfRule type="cellIs" dxfId="2" priority="2" stopIfTrue="1" operator="lessThan">
      <formula>0</formula>
    </cfRule>
  </conditionalFormatting>
  <pageMargins left="0.23" right="0.16" top="0.19" bottom="0.19" header="0.12" footer="0.12"/>
  <pageSetup paperSize="9" scale="78" orientation="landscape" horizontalDpi="180" verticalDpi="18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showGridLines="0" zoomScale="90" zoomScaleNormal="90" workbookViewId="0">
      <pane xSplit="3" ySplit="8" topLeftCell="D9" activePane="bottomRight" state="frozen"/>
      <selection pane="topRight" activeCell="D1" sqref="D1"/>
      <selection pane="bottomLeft" activeCell="A9" sqref="A9"/>
      <selection pane="bottomRight" activeCell="K15" sqref="K15"/>
    </sheetView>
  </sheetViews>
  <sheetFormatPr defaultRowHeight="20.100000000000001" customHeight="1" x14ac:dyDescent="0.2"/>
  <cols>
    <col min="1" max="1" width="6" style="2" customWidth="1"/>
    <col min="2" max="2" width="11.85546875" style="2" customWidth="1"/>
    <col min="3" max="3" width="47.7109375" style="1" bestFit="1" customWidth="1"/>
    <col min="4" max="6" width="11.140625" style="1" customWidth="1"/>
    <col min="7" max="7" width="11.28515625" style="1" bestFit="1" customWidth="1"/>
    <col min="8" max="16384" width="9.140625" style="1"/>
  </cols>
  <sheetData>
    <row r="1" spans="1:7" ht="20.100000000000001" customHeight="1" x14ac:dyDescent="0.2">
      <c r="A1" s="56" t="s">
        <v>0</v>
      </c>
      <c r="B1" s="56"/>
      <c r="C1" s="56"/>
      <c r="D1" s="56"/>
      <c r="E1" s="56"/>
      <c r="F1" s="56"/>
      <c r="G1" s="56"/>
    </row>
    <row r="2" spans="1:7" ht="20.100000000000001" customHeight="1" x14ac:dyDescent="0.2">
      <c r="A2" s="57" t="s">
        <v>1</v>
      </c>
      <c r="B2" s="57"/>
      <c r="C2" s="57"/>
      <c r="D2" s="57"/>
      <c r="E2" s="57"/>
      <c r="F2" s="57"/>
      <c r="G2" s="57"/>
    </row>
    <row r="3" spans="1:7" ht="20.100000000000001" customHeight="1" x14ac:dyDescent="0.2">
      <c r="A3" s="58" t="s">
        <v>2</v>
      </c>
      <c r="B3" s="58"/>
      <c r="C3" s="58"/>
      <c r="D3" s="58"/>
      <c r="E3" s="58"/>
      <c r="F3" s="58"/>
      <c r="G3" s="58"/>
    </row>
    <row r="4" spans="1:7" ht="20.100000000000001" customHeight="1" x14ac:dyDescent="0.2">
      <c r="A4" s="3"/>
      <c r="B4" s="3"/>
      <c r="C4" s="4"/>
      <c r="D4" s="4"/>
      <c r="E4" s="4"/>
      <c r="F4" s="4"/>
      <c r="G4" s="4"/>
    </row>
    <row r="5" spans="1:7" ht="30.75" customHeight="1" x14ac:dyDescent="0.2">
      <c r="A5" s="59" t="s">
        <v>60</v>
      </c>
      <c r="B5" s="59"/>
      <c r="C5" s="59"/>
      <c r="D5" s="59"/>
      <c r="E5" s="59"/>
      <c r="F5" s="59"/>
      <c r="G5" s="59"/>
    </row>
    <row r="6" spans="1:7" ht="20.100000000000001" customHeight="1" x14ac:dyDescent="0.2">
      <c r="A6" s="60" t="s">
        <v>87</v>
      </c>
      <c r="B6" s="60"/>
      <c r="C6" s="60"/>
      <c r="D6" s="60"/>
      <c r="E6" s="60"/>
      <c r="F6" s="60"/>
      <c r="G6" s="60"/>
    </row>
    <row r="7" spans="1:7" s="5" customFormat="1" ht="20.100000000000001" customHeight="1" x14ac:dyDescent="0.2">
      <c r="A7" s="61" t="s">
        <v>3</v>
      </c>
      <c r="B7" s="62" t="s">
        <v>4</v>
      </c>
      <c r="C7" s="61" t="s">
        <v>5</v>
      </c>
      <c r="D7" s="64" t="s">
        <v>6</v>
      </c>
      <c r="E7" s="65"/>
      <c r="F7" s="65"/>
      <c r="G7" s="66"/>
    </row>
    <row r="8" spans="1:7" s="5" customFormat="1" ht="20.100000000000001" customHeight="1" x14ac:dyDescent="0.2">
      <c r="A8" s="61"/>
      <c r="B8" s="63"/>
      <c r="C8" s="61"/>
      <c r="D8" s="50" t="s">
        <v>7</v>
      </c>
      <c r="E8" s="50" t="s">
        <v>8</v>
      </c>
      <c r="F8" s="50" t="s">
        <v>36</v>
      </c>
      <c r="G8" s="50" t="s">
        <v>39</v>
      </c>
    </row>
    <row r="9" spans="1:7" ht="20.100000000000001" customHeight="1" x14ac:dyDescent="0.2">
      <c r="A9" s="27">
        <v>1</v>
      </c>
      <c r="B9" s="24" t="s">
        <v>42</v>
      </c>
      <c r="C9" s="26" t="s">
        <v>43</v>
      </c>
      <c r="D9" s="25">
        <v>5344</v>
      </c>
      <c r="E9" s="25">
        <v>6000</v>
      </c>
      <c r="F9" s="25">
        <f>IF(E9&gt;D9,D9,E9)</f>
        <v>5344</v>
      </c>
      <c r="G9" s="16">
        <f t="shared" ref="G9:G17" si="0">IFERROR(F9/D9,"")</f>
        <v>1</v>
      </c>
    </row>
    <row r="10" spans="1:7" s="31" customFormat="1" ht="20.100000000000001" customHeight="1" x14ac:dyDescent="0.2">
      <c r="A10" s="33">
        <v>2</v>
      </c>
      <c r="B10" s="24" t="s">
        <v>44</v>
      </c>
      <c r="C10" s="32" t="s">
        <v>45</v>
      </c>
      <c r="D10" s="25">
        <v>5344</v>
      </c>
      <c r="E10" s="25">
        <v>6291</v>
      </c>
      <c r="F10" s="25">
        <f>IF(E10&gt;D10,D10,E10)</f>
        <v>5344</v>
      </c>
      <c r="G10" s="16">
        <f t="shared" si="0"/>
        <v>1</v>
      </c>
    </row>
    <row r="11" spans="1:7" s="31" customFormat="1" ht="20.100000000000001" customHeight="1" x14ac:dyDescent="0.2">
      <c r="A11" s="27">
        <v>3</v>
      </c>
      <c r="B11" s="24" t="s">
        <v>46</v>
      </c>
      <c r="C11" s="26" t="s">
        <v>47</v>
      </c>
      <c r="D11" s="25">
        <v>10688</v>
      </c>
      <c r="E11" s="25">
        <v>13500</v>
      </c>
      <c r="F11" s="25">
        <f t="shared" ref="F11:F13" si="1">IF(E11&gt;D11,D11,E11)</f>
        <v>10688</v>
      </c>
      <c r="G11" s="16">
        <f t="shared" si="0"/>
        <v>1</v>
      </c>
    </row>
    <row r="12" spans="1:7" s="31" customFormat="1" ht="20.100000000000001" customHeight="1" x14ac:dyDescent="0.2">
      <c r="A12" s="33">
        <v>4</v>
      </c>
      <c r="B12" s="24" t="s">
        <v>48</v>
      </c>
      <c r="C12" s="26" t="s">
        <v>49</v>
      </c>
      <c r="D12" s="25">
        <v>10688</v>
      </c>
      <c r="E12" s="25">
        <v>14025</v>
      </c>
      <c r="F12" s="25">
        <f t="shared" si="1"/>
        <v>10688</v>
      </c>
      <c r="G12" s="16">
        <f t="shared" si="0"/>
        <v>1</v>
      </c>
    </row>
    <row r="13" spans="1:7" s="31" customFormat="1" ht="20.100000000000001" customHeight="1" x14ac:dyDescent="0.2">
      <c r="A13" s="27">
        <v>5</v>
      </c>
      <c r="B13" s="24" t="s">
        <v>50</v>
      </c>
      <c r="C13" s="26" t="s">
        <v>51</v>
      </c>
      <c r="D13" s="25">
        <v>10688</v>
      </c>
      <c r="E13" s="25">
        <v>13350</v>
      </c>
      <c r="F13" s="25">
        <f t="shared" si="1"/>
        <v>10688</v>
      </c>
      <c r="G13" s="16">
        <f t="shared" si="0"/>
        <v>1</v>
      </c>
    </row>
    <row r="14" spans="1:7" s="31" customFormat="1" ht="20.100000000000001" customHeight="1" x14ac:dyDescent="0.2">
      <c r="A14" s="33">
        <v>6</v>
      </c>
      <c r="B14" s="24" t="s">
        <v>52</v>
      </c>
      <c r="C14" s="26" t="s">
        <v>53</v>
      </c>
      <c r="D14" s="25">
        <v>10688</v>
      </c>
      <c r="E14" s="25">
        <v>13400</v>
      </c>
      <c r="F14" s="25">
        <f>IF(E14&gt;D14,D14,E14)</f>
        <v>10688</v>
      </c>
      <c r="G14" s="16">
        <f t="shared" si="0"/>
        <v>1</v>
      </c>
    </row>
    <row r="15" spans="1:7" s="31" customFormat="1" ht="20.100000000000001" customHeight="1" x14ac:dyDescent="0.2">
      <c r="A15" s="27">
        <v>7</v>
      </c>
      <c r="B15" s="24" t="s">
        <v>54</v>
      </c>
      <c r="C15" s="26" t="s">
        <v>55</v>
      </c>
      <c r="D15" s="25">
        <v>10688</v>
      </c>
      <c r="E15" s="25">
        <v>12775</v>
      </c>
      <c r="F15" s="25">
        <f>IF(E15&gt;D15,D15,E15)</f>
        <v>10688</v>
      </c>
      <c r="G15" s="16">
        <f t="shared" si="0"/>
        <v>1</v>
      </c>
    </row>
    <row r="16" spans="1:7" s="31" customFormat="1" ht="20.100000000000001" customHeight="1" x14ac:dyDescent="0.2">
      <c r="A16" s="33">
        <v>8</v>
      </c>
      <c r="B16" s="24" t="s">
        <v>56</v>
      </c>
      <c r="C16" s="26" t="s">
        <v>57</v>
      </c>
      <c r="D16" s="25">
        <v>22776</v>
      </c>
      <c r="E16" s="25">
        <v>22095</v>
      </c>
      <c r="F16" s="25">
        <f t="shared" ref="F16:F17" si="2">IF(E16&gt;D16,D16,E16)</f>
        <v>22095</v>
      </c>
      <c r="G16" s="16">
        <f t="shared" si="0"/>
        <v>0.97010010537407798</v>
      </c>
    </row>
    <row r="17" spans="1:7" s="31" customFormat="1" ht="20.100000000000001" customHeight="1" x14ac:dyDescent="0.2">
      <c r="A17" s="27">
        <v>9</v>
      </c>
      <c r="B17" s="24" t="s">
        <v>58</v>
      </c>
      <c r="C17" s="26" t="s">
        <v>59</v>
      </c>
      <c r="D17" s="25"/>
      <c r="E17" s="25">
        <v>1300</v>
      </c>
      <c r="F17" s="25">
        <f t="shared" si="2"/>
        <v>0</v>
      </c>
      <c r="G17" s="16" t="str">
        <f t="shared" si="0"/>
        <v/>
      </c>
    </row>
    <row r="18" spans="1:7" ht="25.5" customHeight="1" x14ac:dyDescent="0.2">
      <c r="A18" s="67" t="s">
        <v>6</v>
      </c>
      <c r="B18" s="67"/>
      <c r="C18" s="67"/>
      <c r="D18" s="18">
        <f>SUM(D9:D16)</f>
        <v>86904</v>
      </c>
      <c r="E18" s="18"/>
      <c r="F18" s="18">
        <f>SUM(F9:F16)</f>
        <v>86223</v>
      </c>
      <c r="G18" s="18"/>
    </row>
    <row r="19" spans="1:7" ht="25.5" customHeight="1" x14ac:dyDescent="0.2">
      <c r="A19" s="68" t="s">
        <v>39</v>
      </c>
      <c r="B19" s="68"/>
      <c r="C19" s="68"/>
      <c r="D19" s="48">
        <f>F18/D18</f>
        <v>0.99216376691521679</v>
      </c>
      <c r="E19" s="48"/>
      <c r="F19" s="48"/>
      <c r="G19" s="19"/>
    </row>
    <row r="20" spans="1:7" ht="25.5" customHeight="1" x14ac:dyDescent="0.2">
      <c r="A20" s="70" t="s">
        <v>38</v>
      </c>
      <c r="B20" s="70"/>
      <c r="C20" s="70"/>
      <c r="D20" s="70" t="str">
        <f>IF(D19&lt;50%,B27,IF(D19&lt;70%,B26,IF(D19&lt;80%,B25,IF(D19&lt;90%,B24,B23))))</f>
        <v>A</v>
      </c>
      <c r="E20" s="70"/>
      <c r="F20" s="70"/>
      <c r="G20" s="20"/>
    </row>
    <row r="21" spans="1:7" ht="20.100000000000001" customHeight="1" x14ac:dyDescent="0.2">
      <c r="E21" s="2"/>
      <c r="F21" s="2"/>
    </row>
    <row r="22" spans="1:7" ht="35.25" customHeight="1" x14ac:dyDescent="0.2">
      <c r="B22" s="17" t="s">
        <v>37</v>
      </c>
    </row>
    <row r="23" spans="1:7" ht="20.100000000000001" customHeight="1" x14ac:dyDescent="0.2">
      <c r="B23" s="6" t="s">
        <v>9</v>
      </c>
      <c r="C23" s="7" t="s">
        <v>10</v>
      </c>
    </row>
    <row r="24" spans="1:7" ht="20.100000000000001" customHeight="1" x14ac:dyDescent="0.2">
      <c r="B24" s="6" t="s">
        <v>11</v>
      </c>
      <c r="C24" s="7" t="s">
        <v>12</v>
      </c>
    </row>
    <row r="25" spans="1:7" ht="20.100000000000001" customHeight="1" x14ac:dyDescent="0.2">
      <c r="B25" s="6" t="s">
        <v>13</v>
      </c>
      <c r="C25" s="7" t="s">
        <v>14</v>
      </c>
    </row>
    <row r="26" spans="1:7" ht="20.100000000000001" customHeight="1" x14ac:dyDescent="0.2">
      <c r="B26" s="6" t="s">
        <v>15</v>
      </c>
      <c r="C26" s="7" t="s">
        <v>16</v>
      </c>
    </row>
    <row r="27" spans="1:7" ht="20.100000000000001" customHeight="1" x14ac:dyDescent="0.2">
      <c r="B27" s="6" t="s">
        <v>17</v>
      </c>
      <c r="C27" s="7" t="s">
        <v>18</v>
      </c>
    </row>
    <row r="29" spans="1:7" ht="20.100000000000001" customHeight="1" x14ac:dyDescent="0.2">
      <c r="A29" s="49"/>
      <c r="B29" s="54" t="s">
        <v>88</v>
      </c>
      <c r="C29" s="54"/>
      <c r="D29" s="54"/>
      <c r="E29" s="54"/>
      <c r="F29" s="54"/>
      <c r="G29" s="54"/>
    </row>
    <row r="30" spans="1:7" ht="20.100000000000001" customHeight="1" x14ac:dyDescent="0.2">
      <c r="A30" s="54" t="s">
        <v>40</v>
      </c>
      <c r="B30" s="54"/>
      <c r="C30" s="54"/>
      <c r="D30" s="54" t="s">
        <v>64</v>
      </c>
      <c r="E30" s="54"/>
      <c r="F30" s="54"/>
      <c r="G30" s="54"/>
    </row>
    <row r="31" spans="1:7" ht="53.25" customHeight="1" x14ac:dyDescent="0.2">
      <c r="A31" s="49"/>
      <c r="B31" s="49"/>
      <c r="C31" s="23"/>
      <c r="D31" s="23"/>
      <c r="E31" s="23"/>
      <c r="F31" s="23"/>
      <c r="G31" s="23"/>
    </row>
    <row r="32" spans="1:7" ht="20.100000000000001" customHeight="1" x14ac:dyDescent="0.2">
      <c r="A32" s="55" t="s">
        <v>61</v>
      </c>
      <c r="B32" s="55"/>
      <c r="C32" s="55"/>
      <c r="D32" s="54" t="s">
        <v>41</v>
      </c>
      <c r="E32" s="54"/>
      <c r="F32" s="54"/>
      <c r="G32" s="54"/>
    </row>
    <row r="33" spans="1:7" ht="20.100000000000001" customHeight="1" x14ac:dyDescent="0.2">
      <c r="A33" s="54" t="s">
        <v>63</v>
      </c>
      <c r="B33" s="54"/>
      <c r="C33" s="54"/>
      <c r="D33" s="54"/>
      <c r="E33" s="54"/>
      <c r="F33" s="54"/>
      <c r="G33" s="54"/>
    </row>
  </sheetData>
  <autoFilter ref="A8:G20">
    <filterColumn colId="1" showButton="0"/>
  </autoFilter>
  <mergeCells count="20">
    <mergeCell ref="A7:A8"/>
    <mergeCell ref="B7:B8"/>
    <mergeCell ref="C7:C8"/>
    <mergeCell ref="D7:G7"/>
    <mergeCell ref="A1:G1"/>
    <mergeCell ref="A2:G2"/>
    <mergeCell ref="A3:G3"/>
    <mergeCell ref="A5:G5"/>
    <mergeCell ref="A6:G6"/>
    <mergeCell ref="A32:C32"/>
    <mergeCell ref="D32:G32"/>
    <mergeCell ref="A33:C33"/>
    <mergeCell ref="D33:G33"/>
    <mergeCell ref="A18:C18"/>
    <mergeCell ref="A19:C19"/>
    <mergeCell ref="A20:C20"/>
    <mergeCell ref="D20:F20"/>
    <mergeCell ref="B29:G29"/>
    <mergeCell ref="A30:C30"/>
    <mergeCell ref="D30:G30"/>
  </mergeCells>
  <conditionalFormatting sqref="G9:G17">
    <cfRule type="cellIs" dxfId="1" priority="1" operator="lessThan">
      <formula>0.9</formula>
    </cfRule>
    <cfRule type="cellIs" dxfId="0" priority="2" stopIfTrue="1" operator="lessThan">
      <formula>0</formula>
    </cfRule>
  </conditionalFormatting>
  <pageMargins left="0.23" right="0.16" top="0.19" bottom="0.19" header="0.12" footer="0.12"/>
  <pageSetup paperSize="9" scale="78" orientation="landscape" horizontalDpi="180" verticalDpi="18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showGridLines="0" zoomScale="90" zoomScaleNormal="90" workbookViewId="0">
      <pane xSplit="3" ySplit="9" topLeftCell="D25" activePane="bottomRight" state="frozen"/>
      <selection pane="topRight" activeCell="D1" sqref="D1"/>
      <selection pane="bottomLeft" activeCell="A10" sqref="A10"/>
      <selection pane="bottomRight" activeCell="D19" sqref="D19:F19"/>
    </sheetView>
  </sheetViews>
  <sheetFormatPr defaultRowHeight="20.100000000000001" customHeight="1" x14ac:dyDescent="0.2"/>
  <cols>
    <col min="1" max="1" width="6" style="2" customWidth="1"/>
    <col min="2" max="2" width="11.85546875" style="2" customWidth="1"/>
    <col min="3" max="3" width="47.7109375" style="1" bestFit="1" customWidth="1"/>
    <col min="4" max="6" width="11.140625" style="1" customWidth="1"/>
    <col min="7" max="7" width="11.28515625" style="1" bestFit="1" customWidth="1"/>
    <col min="8" max="16384" width="9.140625" style="1"/>
  </cols>
  <sheetData>
    <row r="1" spans="1:7" ht="20.100000000000001" customHeight="1" x14ac:dyDescent="0.2">
      <c r="A1" s="56" t="s">
        <v>0</v>
      </c>
      <c r="B1" s="56"/>
      <c r="C1" s="56"/>
      <c r="D1" s="56"/>
      <c r="E1" s="56"/>
      <c r="F1" s="56"/>
      <c r="G1" s="56"/>
    </row>
    <row r="2" spans="1:7" ht="20.100000000000001" customHeight="1" x14ac:dyDescent="0.2">
      <c r="A2" s="57" t="s">
        <v>1</v>
      </c>
      <c r="B2" s="57"/>
      <c r="C2" s="57"/>
      <c r="D2" s="57"/>
      <c r="E2" s="57"/>
      <c r="F2" s="57"/>
      <c r="G2" s="57"/>
    </row>
    <row r="3" spans="1:7" ht="20.100000000000001" customHeight="1" x14ac:dyDescent="0.2">
      <c r="A3" s="58" t="s">
        <v>2</v>
      </c>
      <c r="B3" s="58"/>
      <c r="C3" s="58"/>
      <c r="D3" s="58"/>
      <c r="E3" s="58"/>
      <c r="F3" s="58"/>
      <c r="G3" s="58"/>
    </row>
    <row r="4" spans="1:7" ht="20.100000000000001" customHeight="1" x14ac:dyDescent="0.2">
      <c r="A4" s="3"/>
      <c r="B4" s="3"/>
      <c r="C4" s="4"/>
      <c r="D4" s="4"/>
      <c r="E4" s="4"/>
      <c r="F4" s="4"/>
      <c r="G4" s="4"/>
    </row>
    <row r="5" spans="1:7" ht="30.75" customHeight="1" x14ac:dyDescent="0.2">
      <c r="A5" s="59" t="s">
        <v>60</v>
      </c>
      <c r="B5" s="59"/>
      <c r="C5" s="59"/>
      <c r="D5" s="59"/>
      <c r="E5" s="59"/>
      <c r="F5" s="59"/>
      <c r="G5" s="59"/>
    </row>
    <row r="6" spans="1:7" ht="20.100000000000001" customHeight="1" x14ac:dyDescent="0.2">
      <c r="A6" s="60" t="s">
        <v>65</v>
      </c>
      <c r="B6" s="60"/>
      <c r="C6" s="60"/>
      <c r="D6" s="60"/>
      <c r="E6" s="60"/>
      <c r="F6" s="60"/>
      <c r="G6" s="60"/>
    </row>
    <row r="7" spans="1:7" s="5" customFormat="1" ht="20.100000000000001" customHeight="1" x14ac:dyDescent="0.2">
      <c r="A7" s="61" t="s">
        <v>3</v>
      </c>
      <c r="B7" s="62" t="s">
        <v>4</v>
      </c>
      <c r="C7" s="61" t="s">
        <v>5</v>
      </c>
      <c r="D7" s="64" t="s">
        <v>6</v>
      </c>
      <c r="E7" s="65"/>
      <c r="F7" s="65"/>
      <c r="G7" s="66"/>
    </row>
    <row r="8" spans="1:7" s="5" customFormat="1" ht="20.100000000000001" customHeight="1" x14ac:dyDescent="0.2">
      <c r="A8" s="61"/>
      <c r="B8" s="63"/>
      <c r="C8" s="61"/>
      <c r="D8" s="29" t="s">
        <v>7</v>
      </c>
      <c r="E8" s="29" t="s">
        <v>8</v>
      </c>
      <c r="F8" s="29" t="s">
        <v>36</v>
      </c>
      <c r="G8" s="29" t="s">
        <v>39</v>
      </c>
    </row>
    <row r="9" spans="1:7" ht="20.100000000000001" customHeight="1" x14ac:dyDescent="0.2">
      <c r="A9" s="27">
        <v>1</v>
      </c>
      <c r="B9" s="24" t="s">
        <v>42</v>
      </c>
      <c r="C9" s="26" t="s">
        <v>43</v>
      </c>
      <c r="D9" s="25">
        <v>3200</v>
      </c>
      <c r="E9" s="25">
        <v>3000</v>
      </c>
      <c r="F9" s="25">
        <f>IF(E9&gt;D9,D9,E9)</f>
        <v>3000</v>
      </c>
      <c r="G9" s="16">
        <f t="shared" ref="G9:G17" si="0">IFERROR(F9/D9,"")</f>
        <v>0.9375</v>
      </c>
    </row>
    <row r="10" spans="1:7" s="31" customFormat="1" ht="20.100000000000001" customHeight="1" x14ac:dyDescent="0.2">
      <c r="A10" s="30">
        <v>2</v>
      </c>
      <c r="B10" s="24" t="s">
        <v>44</v>
      </c>
      <c r="C10" s="32" t="s">
        <v>45</v>
      </c>
      <c r="D10" s="25">
        <v>4000</v>
      </c>
      <c r="E10" s="25">
        <v>4000</v>
      </c>
      <c r="F10" s="25">
        <f>IF(E10&gt;D10,D10,E10)</f>
        <v>4000</v>
      </c>
      <c r="G10" s="16">
        <f t="shared" si="0"/>
        <v>1</v>
      </c>
    </row>
    <row r="11" spans="1:7" s="31" customFormat="1" ht="20.100000000000001" customHeight="1" x14ac:dyDescent="0.2">
      <c r="A11" s="27">
        <v>3</v>
      </c>
      <c r="B11" s="24" t="s">
        <v>46</v>
      </c>
      <c r="C11" s="26" t="s">
        <v>47</v>
      </c>
      <c r="D11" s="25">
        <v>5350</v>
      </c>
      <c r="E11" s="25">
        <v>7200</v>
      </c>
      <c r="F11" s="25">
        <f t="shared" ref="F11:F13" si="1">IF(E11&gt;D11,D11,E11)</f>
        <v>5350</v>
      </c>
      <c r="G11" s="16">
        <f t="shared" si="0"/>
        <v>1</v>
      </c>
    </row>
    <row r="12" spans="1:7" s="31" customFormat="1" ht="20.100000000000001" customHeight="1" x14ac:dyDescent="0.2">
      <c r="A12" s="30">
        <v>4</v>
      </c>
      <c r="B12" s="24" t="s">
        <v>48</v>
      </c>
      <c r="C12" s="26" t="s">
        <v>49</v>
      </c>
      <c r="D12" s="25">
        <v>6300</v>
      </c>
      <c r="E12" s="25">
        <v>6825</v>
      </c>
      <c r="F12" s="25">
        <f t="shared" si="1"/>
        <v>6300</v>
      </c>
      <c r="G12" s="16">
        <f t="shared" si="0"/>
        <v>1</v>
      </c>
    </row>
    <row r="13" spans="1:7" s="31" customFormat="1" ht="20.100000000000001" customHeight="1" x14ac:dyDescent="0.2">
      <c r="A13" s="27">
        <v>5</v>
      </c>
      <c r="B13" s="24" t="s">
        <v>50</v>
      </c>
      <c r="C13" s="26" t="s">
        <v>51</v>
      </c>
      <c r="D13" s="25">
        <v>6000</v>
      </c>
      <c r="E13" s="25">
        <v>5400</v>
      </c>
      <c r="F13" s="25">
        <f t="shared" si="1"/>
        <v>5400</v>
      </c>
      <c r="G13" s="16">
        <f t="shared" si="0"/>
        <v>0.9</v>
      </c>
    </row>
    <row r="14" spans="1:7" s="31" customFormat="1" ht="20.100000000000001" customHeight="1" x14ac:dyDescent="0.2">
      <c r="A14" s="33">
        <v>6</v>
      </c>
      <c r="B14" s="24" t="s">
        <v>52</v>
      </c>
      <c r="C14" s="26" t="s">
        <v>53</v>
      </c>
      <c r="D14" s="25">
        <v>6400</v>
      </c>
      <c r="E14" s="25">
        <v>6300</v>
      </c>
      <c r="F14" s="25">
        <f>IF(E14&gt;D14,D14,E14)</f>
        <v>6300</v>
      </c>
      <c r="G14" s="16">
        <f t="shared" si="0"/>
        <v>0.984375</v>
      </c>
    </row>
    <row r="15" spans="1:7" s="31" customFormat="1" ht="20.100000000000001" customHeight="1" x14ac:dyDescent="0.2">
      <c r="A15" s="27">
        <v>7</v>
      </c>
      <c r="B15" s="24" t="s">
        <v>54</v>
      </c>
      <c r="C15" s="26" t="s">
        <v>55</v>
      </c>
      <c r="D15" s="25">
        <v>5000</v>
      </c>
      <c r="E15" s="25">
        <v>5110</v>
      </c>
      <c r="F15" s="25">
        <f>IF(E15&gt;D15,D15,E15)</f>
        <v>5000</v>
      </c>
      <c r="G15" s="16">
        <f t="shared" si="0"/>
        <v>1</v>
      </c>
    </row>
    <row r="16" spans="1:7" s="31" customFormat="1" ht="20.100000000000001" customHeight="1" x14ac:dyDescent="0.2">
      <c r="A16" s="33">
        <v>8</v>
      </c>
      <c r="B16" s="24" t="s">
        <v>56</v>
      </c>
      <c r="C16" s="26" t="s">
        <v>57</v>
      </c>
      <c r="D16" s="25">
        <v>12000</v>
      </c>
      <c r="E16" s="25">
        <v>8297</v>
      </c>
      <c r="F16" s="25">
        <f t="shared" ref="F16:F17" si="2">IF(E16&gt;D16,D16,E16)</f>
        <v>8297</v>
      </c>
      <c r="G16" s="16">
        <f t="shared" si="0"/>
        <v>0.69141666666666668</v>
      </c>
    </row>
    <row r="17" spans="1:7" s="31" customFormat="1" ht="20.100000000000001" customHeight="1" x14ac:dyDescent="0.2">
      <c r="A17" s="27">
        <v>9</v>
      </c>
      <c r="B17" s="24" t="s">
        <v>58</v>
      </c>
      <c r="C17" s="26" t="s">
        <v>59</v>
      </c>
      <c r="D17" s="25">
        <v>600</v>
      </c>
      <c r="E17" s="25">
        <v>600</v>
      </c>
      <c r="F17" s="25">
        <f t="shared" si="2"/>
        <v>600</v>
      </c>
      <c r="G17" s="16">
        <f t="shared" si="0"/>
        <v>1</v>
      </c>
    </row>
    <row r="18" spans="1:7" ht="25.5" customHeight="1" x14ac:dyDescent="0.2">
      <c r="A18" s="67" t="s">
        <v>6</v>
      </c>
      <c r="B18" s="67"/>
      <c r="C18" s="67"/>
      <c r="D18" s="18">
        <f>SUM(D9:D17)</f>
        <v>48850</v>
      </c>
      <c r="E18" s="18"/>
      <c r="F18" s="18">
        <f>SUM(F9:F17)</f>
        <v>44247</v>
      </c>
      <c r="G18" s="18"/>
    </row>
    <row r="19" spans="1:7" ht="25.5" customHeight="1" x14ac:dyDescent="0.2">
      <c r="A19" s="68" t="s">
        <v>39</v>
      </c>
      <c r="B19" s="68"/>
      <c r="C19" s="68"/>
      <c r="D19" s="69">
        <f>F18/D18</f>
        <v>0.90577277379733878</v>
      </c>
      <c r="E19" s="69"/>
      <c r="F19" s="69"/>
      <c r="G19" s="19"/>
    </row>
    <row r="20" spans="1:7" ht="25.5" customHeight="1" x14ac:dyDescent="0.2">
      <c r="A20" s="70" t="s">
        <v>38</v>
      </c>
      <c r="B20" s="70"/>
      <c r="C20" s="70"/>
      <c r="D20" s="70" t="str">
        <f>IF(D19&lt;50%,B27,IF(D19&lt;70%,B26,IF(D19&lt;80%,B25,IF(D19&lt;90%,B24,B23))))</f>
        <v>A</v>
      </c>
      <c r="E20" s="70"/>
      <c r="F20" s="70"/>
      <c r="G20" s="20"/>
    </row>
    <row r="21" spans="1:7" ht="20.100000000000001" customHeight="1" x14ac:dyDescent="0.2">
      <c r="E21" s="2"/>
      <c r="F21" s="2"/>
    </row>
    <row r="22" spans="1:7" ht="35.25" customHeight="1" x14ac:dyDescent="0.2">
      <c r="B22" s="17" t="s">
        <v>37</v>
      </c>
    </row>
    <row r="23" spans="1:7" ht="20.100000000000001" customHeight="1" x14ac:dyDescent="0.2">
      <c r="B23" s="6" t="s">
        <v>9</v>
      </c>
      <c r="C23" s="7" t="s">
        <v>10</v>
      </c>
    </row>
    <row r="24" spans="1:7" ht="20.100000000000001" customHeight="1" x14ac:dyDescent="0.2">
      <c r="B24" s="6" t="s">
        <v>11</v>
      </c>
      <c r="C24" s="7" t="s">
        <v>12</v>
      </c>
    </row>
    <row r="25" spans="1:7" ht="20.100000000000001" customHeight="1" x14ac:dyDescent="0.2">
      <c r="B25" s="6" t="s">
        <v>13</v>
      </c>
      <c r="C25" s="7" t="s">
        <v>14</v>
      </c>
    </row>
    <row r="26" spans="1:7" ht="20.100000000000001" customHeight="1" x14ac:dyDescent="0.2">
      <c r="B26" s="6" t="s">
        <v>15</v>
      </c>
      <c r="C26" s="7" t="s">
        <v>16</v>
      </c>
    </row>
    <row r="27" spans="1:7" ht="20.100000000000001" customHeight="1" x14ac:dyDescent="0.2">
      <c r="B27" s="6" t="s">
        <v>17</v>
      </c>
      <c r="C27" s="7" t="s">
        <v>18</v>
      </c>
    </row>
    <row r="29" spans="1:7" ht="20.100000000000001" customHeight="1" x14ac:dyDescent="0.2">
      <c r="A29" s="28"/>
      <c r="B29" s="54" t="s">
        <v>62</v>
      </c>
      <c r="C29" s="54"/>
      <c r="D29" s="54"/>
      <c r="E29" s="54"/>
      <c r="F29" s="54"/>
      <c r="G29" s="54"/>
    </row>
    <row r="30" spans="1:7" ht="20.100000000000001" customHeight="1" x14ac:dyDescent="0.2">
      <c r="A30" s="54" t="s">
        <v>40</v>
      </c>
      <c r="B30" s="54"/>
      <c r="C30" s="54"/>
      <c r="D30" s="54" t="s">
        <v>64</v>
      </c>
      <c r="E30" s="54"/>
      <c r="F30" s="54"/>
      <c r="G30" s="54"/>
    </row>
    <row r="31" spans="1:7" ht="53.25" customHeight="1" x14ac:dyDescent="0.2">
      <c r="A31" s="28"/>
      <c r="B31" s="28"/>
      <c r="C31" s="23"/>
      <c r="D31" s="23"/>
      <c r="E31" s="23"/>
      <c r="F31" s="23"/>
      <c r="G31" s="23"/>
    </row>
    <row r="32" spans="1:7" ht="20.100000000000001" customHeight="1" x14ac:dyDescent="0.2">
      <c r="A32" s="55" t="s">
        <v>61</v>
      </c>
      <c r="B32" s="55"/>
      <c r="C32" s="55"/>
      <c r="D32" s="54" t="s">
        <v>41</v>
      </c>
      <c r="E32" s="54"/>
      <c r="F32" s="54"/>
      <c r="G32" s="54"/>
    </row>
    <row r="33" spans="1:7" ht="20.100000000000001" customHeight="1" x14ac:dyDescent="0.2">
      <c r="A33" s="54" t="s">
        <v>63</v>
      </c>
      <c r="B33" s="54"/>
      <c r="C33" s="54"/>
      <c r="D33" s="54"/>
      <c r="E33" s="54"/>
      <c r="F33" s="54"/>
      <c r="G33" s="54"/>
    </row>
  </sheetData>
  <autoFilter ref="A8:G20">
    <filterColumn colId="1" showButton="0"/>
  </autoFilter>
  <mergeCells count="21">
    <mergeCell ref="B29:G29"/>
    <mergeCell ref="A1:G1"/>
    <mergeCell ref="A2:G2"/>
    <mergeCell ref="A3:G3"/>
    <mergeCell ref="A5:G5"/>
    <mergeCell ref="A6:G6"/>
    <mergeCell ref="A7:A8"/>
    <mergeCell ref="B7:B8"/>
    <mergeCell ref="C7:C8"/>
    <mergeCell ref="D7:G7"/>
    <mergeCell ref="A18:C18"/>
    <mergeCell ref="A19:C19"/>
    <mergeCell ref="D19:F19"/>
    <mergeCell ref="A20:C20"/>
    <mergeCell ref="D20:F20"/>
    <mergeCell ref="A30:C30"/>
    <mergeCell ref="D30:G30"/>
    <mergeCell ref="A32:C32"/>
    <mergeCell ref="D32:G32"/>
    <mergeCell ref="A33:C33"/>
    <mergeCell ref="D33:G33"/>
  </mergeCells>
  <conditionalFormatting sqref="G9:G17">
    <cfRule type="cellIs" dxfId="23" priority="1" operator="lessThan">
      <formula>0.9</formula>
    </cfRule>
    <cfRule type="cellIs" dxfId="22" priority="2" stopIfTrue="1" operator="lessThan">
      <formula>0</formula>
    </cfRule>
  </conditionalFormatting>
  <pageMargins left="0.23" right="0.16" top="0.19" bottom="0.19" header="0.12" footer="0.12"/>
  <pageSetup paperSize="9" scale="78" orientation="landscape" horizontalDpi="180" verticalDpi="18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showGridLines="0" zoomScale="90" zoomScaleNormal="90" workbookViewId="0">
      <pane xSplit="3" ySplit="9" topLeftCell="D22" activePane="bottomRight" state="frozen"/>
      <selection pane="topRight" activeCell="D1" sqref="D1"/>
      <selection pane="bottomLeft" activeCell="A10" sqref="A10"/>
      <selection pane="bottomRight" activeCell="I16" sqref="I16"/>
    </sheetView>
  </sheetViews>
  <sheetFormatPr defaultRowHeight="20.100000000000001" customHeight="1" x14ac:dyDescent="0.2"/>
  <cols>
    <col min="1" max="1" width="6" style="2" customWidth="1"/>
    <col min="2" max="2" width="11.85546875" style="2" customWidth="1"/>
    <col min="3" max="3" width="47.7109375" style="1" bestFit="1" customWidth="1"/>
    <col min="4" max="6" width="11.140625" style="1" customWidth="1"/>
    <col min="7" max="7" width="11.28515625" style="1" bestFit="1" customWidth="1"/>
    <col min="8" max="16384" width="9.140625" style="1"/>
  </cols>
  <sheetData>
    <row r="1" spans="1:7" ht="20.100000000000001" customHeight="1" x14ac:dyDescent="0.2">
      <c r="A1" s="56" t="s">
        <v>0</v>
      </c>
      <c r="B1" s="56"/>
      <c r="C1" s="56"/>
      <c r="D1" s="56"/>
      <c r="E1" s="56"/>
      <c r="F1" s="56"/>
      <c r="G1" s="56"/>
    </row>
    <row r="2" spans="1:7" ht="20.100000000000001" customHeight="1" x14ac:dyDescent="0.2">
      <c r="A2" s="57" t="s">
        <v>1</v>
      </c>
      <c r="B2" s="57"/>
      <c r="C2" s="57"/>
      <c r="D2" s="57"/>
      <c r="E2" s="57"/>
      <c r="F2" s="57"/>
      <c r="G2" s="57"/>
    </row>
    <row r="3" spans="1:7" ht="20.100000000000001" customHeight="1" x14ac:dyDescent="0.2">
      <c r="A3" s="58" t="s">
        <v>2</v>
      </c>
      <c r="B3" s="58"/>
      <c r="C3" s="58"/>
      <c r="D3" s="58"/>
      <c r="E3" s="58"/>
      <c r="F3" s="58"/>
      <c r="G3" s="58"/>
    </row>
    <row r="4" spans="1:7" ht="20.100000000000001" customHeight="1" x14ac:dyDescent="0.2">
      <c r="A4" s="3"/>
      <c r="B4" s="3"/>
      <c r="C4" s="4"/>
      <c r="D4" s="4"/>
      <c r="E4" s="4"/>
      <c r="F4" s="4"/>
      <c r="G4" s="4"/>
    </row>
    <row r="5" spans="1:7" ht="30.75" customHeight="1" x14ac:dyDescent="0.2">
      <c r="A5" s="59" t="s">
        <v>60</v>
      </c>
      <c r="B5" s="59"/>
      <c r="C5" s="59"/>
      <c r="D5" s="59"/>
      <c r="E5" s="59"/>
      <c r="F5" s="59"/>
      <c r="G5" s="59"/>
    </row>
    <row r="6" spans="1:7" ht="20.100000000000001" customHeight="1" x14ac:dyDescent="0.2">
      <c r="A6" s="60" t="s">
        <v>66</v>
      </c>
      <c r="B6" s="60"/>
      <c r="C6" s="60"/>
      <c r="D6" s="60"/>
      <c r="E6" s="60"/>
      <c r="F6" s="60"/>
      <c r="G6" s="60"/>
    </row>
    <row r="7" spans="1:7" s="5" customFormat="1" ht="20.100000000000001" customHeight="1" x14ac:dyDescent="0.2">
      <c r="A7" s="61" t="s">
        <v>3</v>
      </c>
      <c r="B7" s="62" t="s">
        <v>4</v>
      </c>
      <c r="C7" s="61" t="s">
        <v>5</v>
      </c>
      <c r="D7" s="64" t="s">
        <v>6</v>
      </c>
      <c r="E7" s="65"/>
      <c r="F7" s="65"/>
      <c r="G7" s="66"/>
    </row>
    <row r="8" spans="1:7" s="5" customFormat="1" ht="20.100000000000001" customHeight="1" x14ac:dyDescent="0.2">
      <c r="A8" s="61"/>
      <c r="B8" s="63"/>
      <c r="C8" s="61"/>
      <c r="D8" s="35" t="s">
        <v>7</v>
      </c>
      <c r="E8" s="35" t="s">
        <v>8</v>
      </c>
      <c r="F8" s="35" t="s">
        <v>36</v>
      </c>
      <c r="G8" s="35" t="s">
        <v>39</v>
      </c>
    </row>
    <row r="9" spans="1:7" ht="20.100000000000001" customHeight="1" x14ac:dyDescent="0.2">
      <c r="A9" s="27">
        <v>1</v>
      </c>
      <c r="B9" s="24" t="s">
        <v>42</v>
      </c>
      <c r="C9" s="26" t="s">
        <v>43</v>
      </c>
      <c r="D9" s="25">
        <v>5300</v>
      </c>
      <c r="E9" s="25">
        <v>6000</v>
      </c>
      <c r="F9" s="25">
        <f>IF(E9&gt;D9,D9,E9)</f>
        <v>5300</v>
      </c>
      <c r="G9" s="16">
        <f t="shared" ref="G9:G17" si="0">IFERROR(F9/D9,"")</f>
        <v>1</v>
      </c>
    </row>
    <row r="10" spans="1:7" s="31" customFormat="1" ht="20.100000000000001" customHeight="1" x14ac:dyDescent="0.2">
      <c r="A10" s="33">
        <v>2</v>
      </c>
      <c r="B10" s="24" t="s">
        <v>44</v>
      </c>
      <c r="C10" s="32" t="s">
        <v>45</v>
      </c>
      <c r="D10" s="25">
        <v>5300</v>
      </c>
      <c r="E10" s="25">
        <v>5600</v>
      </c>
      <c r="F10" s="25">
        <f>IF(E10&gt;D10,D10,E10)</f>
        <v>5300</v>
      </c>
      <c r="G10" s="16">
        <f t="shared" si="0"/>
        <v>1</v>
      </c>
    </row>
    <row r="11" spans="1:7" s="31" customFormat="1" ht="20.100000000000001" customHeight="1" x14ac:dyDescent="0.2">
      <c r="A11" s="27">
        <v>3</v>
      </c>
      <c r="B11" s="24" t="s">
        <v>46</v>
      </c>
      <c r="C11" s="26" t="s">
        <v>47</v>
      </c>
      <c r="D11" s="25">
        <v>10090</v>
      </c>
      <c r="E11" s="25">
        <v>11400</v>
      </c>
      <c r="F11" s="25">
        <f t="shared" ref="F11:F13" si="1">IF(E11&gt;D11,D11,E11)</f>
        <v>10090</v>
      </c>
      <c r="G11" s="16">
        <f t="shared" si="0"/>
        <v>1</v>
      </c>
    </row>
    <row r="12" spans="1:7" s="31" customFormat="1" ht="20.100000000000001" customHeight="1" x14ac:dyDescent="0.2">
      <c r="A12" s="33">
        <v>4</v>
      </c>
      <c r="B12" s="24" t="s">
        <v>48</v>
      </c>
      <c r="C12" s="26" t="s">
        <v>49</v>
      </c>
      <c r="D12" s="25">
        <v>10590</v>
      </c>
      <c r="E12" s="25">
        <v>11475</v>
      </c>
      <c r="F12" s="25">
        <f t="shared" si="1"/>
        <v>10590</v>
      </c>
      <c r="G12" s="16">
        <f t="shared" si="0"/>
        <v>1</v>
      </c>
    </row>
    <row r="13" spans="1:7" s="31" customFormat="1" ht="20.100000000000001" customHeight="1" x14ac:dyDescent="0.2">
      <c r="A13" s="27">
        <v>5</v>
      </c>
      <c r="B13" s="24" t="s">
        <v>50</v>
      </c>
      <c r="C13" s="26" t="s">
        <v>51</v>
      </c>
      <c r="D13" s="25">
        <v>10590</v>
      </c>
      <c r="E13" s="25">
        <v>9900</v>
      </c>
      <c r="F13" s="25">
        <f t="shared" si="1"/>
        <v>9900</v>
      </c>
      <c r="G13" s="16">
        <f t="shared" si="0"/>
        <v>0.93484419263456087</v>
      </c>
    </row>
    <row r="14" spans="1:7" s="31" customFormat="1" ht="20.100000000000001" customHeight="1" x14ac:dyDescent="0.2">
      <c r="A14" s="33">
        <v>6</v>
      </c>
      <c r="B14" s="24" t="s">
        <v>52</v>
      </c>
      <c r="C14" s="26" t="s">
        <v>53</v>
      </c>
      <c r="D14" s="25">
        <v>10590</v>
      </c>
      <c r="E14" s="25">
        <v>10800</v>
      </c>
      <c r="F14" s="25">
        <f>IF(E14&gt;D14,D14,E14)</f>
        <v>10590</v>
      </c>
      <c r="G14" s="16">
        <f t="shared" si="0"/>
        <v>1</v>
      </c>
    </row>
    <row r="15" spans="1:7" s="31" customFormat="1" ht="20.100000000000001" customHeight="1" x14ac:dyDescent="0.2">
      <c r="A15" s="27">
        <v>7</v>
      </c>
      <c r="B15" s="24" t="s">
        <v>54</v>
      </c>
      <c r="C15" s="26" t="s">
        <v>55</v>
      </c>
      <c r="D15" s="25">
        <v>10590</v>
      </c>
      <c r="E15" s="25">
        <v>9900</v>
      </c>
      <c r="F15" s="25">
        <f>IF(E15&gt;D15,D15,E15)</f>
        <v>9900</v>
      </c>
      <c r="G15" s="16">
        <f t="shared" si="0"/>
        <v>0.93484419263456087</v>
      </c>
    </row>
    <row r="16" spans="1:7" s="31" customFormat="1" ht="20.100000000000001" customHeight="1" x14ac:dyDescent="0.2">
      <c r="A16" s="33">
        <v>8</v>
      </c>
      <c r="B16" s="24" t="s">
        <v>56</v>
      </c>
      <c r="C16" s="26" t="s">
        <v>57</v>
      </c>
      <c r="D16" s="25">
        <v>20180</v>
      </c>
      <c r="E16" s="25">
        <v>15555</v>
      </c>
      <c r="F16" s="25">
        <f t="shared" ref="F16:F17" si="2">IF(E16&gt;D16,D16,E16)</f>
        <v>15555</v>
      </c>
      <c r="G16" s="16">
        <f t="shared" si="0"/>
        <v>0.77081268582755202</v>
      </c>
    </row>
    <row r="17" spans="1:7" s="31" customFormat="1" ht="20.100000000000001" customHeight="1" x14ac:dyDescent="0.2">
      <c r="A17" s="27">
        <v>9</v>
      </c>
      <c r="B17" s="24" t="s">
        <v>58</v>
      </c>
      <c r="C17" s="26" t="s">
        <v>59</v>
      </c>
      <c r="D17" s="25">
        <v>0</v>
      </c>
      <c r="E17" s="25">
        <v>0</v>
      </c>
      <c r="F17" s="25">
        <f t="shared" si="2"/>
        <v>0</v>
      </c>
      <c r="G17" s="16" t="str">
        <f t="shared" si="0"/>
        <v/>
      </c>
    </row>
    <row r="18" spans="1:7" ht="25.5" customHeight="1" x14ac:dyDescent="0.2">
      <c r="A18" s="67" t="s">
        <v>6</v>
      </c>
      <c r="B18" s="67"/>
      <c r="C18" s="67"/>
      <c r="D18" s="18">
        <f>SUM(D9:D17)</f>
        <v>83230</v>
      </c>
      <c r="E18" s="18"/>
      <c r="F18" s="18">
        <f>SUM(F9:F17)</f>
        <v>77225</v>
      </c>
      <c r="G18" s="18"/>
    </row>
    <row r="19" spans="1:7" ht="25.5" customHeight="1" x14ac:dyDescent="0.2">
      <c r="A19" s="68" t="s">
        <v>39</v>
      </c>
      <c r="B19" s="68"/>
      <c r="C19" s="68"/>
      <c r="D19" s="69">
        <f>F18/D18</f>
        <v>0.92785053466298206</v>
      </c>
      <c r="E19" s="69"/>
      <c r="F19" s="69"/>
      <c r="G19" s="19"/>
    </row>
    <row r="20" spans="1:7" ht="25.5" customHeight="1" x14ac:dyDescent="0.2">
      <c r="A20" s="70" t="s">
        <v>38</v>
      </c>
      <c r="B20" s="70"/>
      <c r="C20" s="70"/>
      <c r="D20" s="70" t="str">
        <f>IF(D19&lt;50%,B27,IF(D19&lt;70%,B26,IF(D19&lt;80%,B25,IF(D19&lt;90%,B24,B23))))</f>
        <v>A</v>
      </c>
      <c r="E20" s="70"/>
      <c r="F20" s="70"/>
      <c r="G20" s="20"/>
    </row>
    <row r="21" spans="1:7" ht="20.100000000000001" customHeight="1" x14ac:dyDescent="0.2">
      <c r="E21" s="2"/>
      <c r="F21" s="2"/>
    </row>
    <row r="22" spans="1:7" ht="35.25" customHeight="1" x14ac:dyDescent="0.2">
      <c r="B22" s="17" t="s">
        <v>37</v>
      </c>
    </row>
    <row r="23" spans="1:7" ht="20.100000000000001" customHeight="1" x14ac:dyDescent="0.2">
      <c r="B23" s="6" t="s">
        <v>9</v>
      </c>
      <c r="C23" s="7" t="s">
        <v>10</v>
      </c>
    </row>
    <row r="24" spans="1:7" ht="20.100000000000001" customHeight="1" x14ac:dyDescent="0.2">
      <c r="B24" s="6" t="s">
        <v>11</v>
      </c>
      <c r="C24" s="7" t="s">
        <v>12</v>
      </c>
    </row>
    <row r="25" spans="1:7" ht="20.100000000000001" customHeight="1" x14ac:dyDescent="0.2">
      <c r="B25" s="6" t="s">
        <v>13</v>
      </c>
      <c r="C25" s="7" t="s">
        <v>14</v>
      </c>
    </row>
    <row r="26" spans="1:7" ht="20.100000000000001" customHeight="1" x14ac:dyDescent="0.2">
      <c r="B26" s="6" t="s">
        <v>15</v>
      </c>
      <c r="C26" s="7" t="s">
        <v>16</v>
      </c>
    </row>
    <row r="27" spans="1:7" ht="20.100000000000001" customHeight="1" x14ac:dyDescent="0.2">
      <c r="B27" s="6" t="s">
        <v>17</v>
      </c>
      <c r="C27" s="7" t="s">
        <v>18</v>
      </c>
    </row>
    <row r="29" spans="1:7" ht="20.100000000000001" customHeight="1" x14ac:dyDescent="0.2">
      <c r="A29" s="34"/>
      <c r="B29" s="54" t="s">
        <v>69</v>
      </c>
      <c r="C29" s="54"/>
      <c r="D29" s="54"/>
      <c r="E29" s="54"/>
      <c r="F29" s="54"/>
      <c r="G29" s="54"/>
    </row>
    <row r="30" spans="1:7" ht="20.100000000000001" customHeight="1" x14ac:dyDescent="0.2">
      <c r="A30" s="54" t="s">
        <v>40</v>
      </c>
      <c r="B30" s="54"/>
      <c r="C30" s="54"/>
      <c r="D30" s="54" t="s">
        <v>64</v>
      </c>
      <c r="E30" s="54"/>
      <c r="F30" s="54"/>
      <c r="G30" s="54"/>
    </row>
    <row r="31" spans="1:7" ht="53.25" customHeight="1" x14ac:dyDescent="0.2">
      <c r="A31" s="34"/>
      <c r="B31" s="34"/>
      <c r="C31" s="23"/>
      <c r="D31" s="23"/>
      <c r="E31" s="23"/>
      <c r="F31" s="23"/>
      <c r="G31" s="23"/>
    </row>
    <row r="32" spans="1:7" ht="20.100000000000001" customHeight="1" x14ac:dyDescent="0.2">
      <c r="A32" s="55" t="s">
        <v>61</v>
      </c>
      <c r="B32" s="55"/>
      <c r="C32" s="55"/>
      <c r="D32" s="54" t="s">
        <v>41</v>
      </c>
      <c r="E32" s="54"/>
      <c r="F32" s="54"/>
      <c r="G32" s="54"/>
    </row>
    <row r="33" spans="1:7" ht="20.100000000000001" customHeight="1" x14ac:dyDescent="0.2">
      <c r="A33" s="54" t="s">
        <v>63</v>
      </c>
      <c r="B33" s="54"/>
      <c r="C33" s="54"/>
      <c r="D33" s="54"/>
      <c r="E33" s="54"/>
      <c r="F33" s="54"/>
      <c r="G33" s="54"/>
    </row>
  </sheetData>
  <autoFilter ref="A8:G20">
    <filterColumn colId="1" showButton="0"/>
  </autoFilter>
  <mergeCells count="21">
    <mergeCell ref="B29:G29"/>
    <mergeCell ref="A1:G1"/>
    <mergeCell ref="A2:G2"/>
    <mergeCell ref="A3:G3"/>
    <mergeCell ref="A5:G5"/>
    <mergeCell ref="A6:G6"/>
    <mergeCell ref="A7:A8"/>
    <mergeCell ref="B7:B8"/>
    <mergeCell ref="C7:C8"/>
    <mergeCell ref="D7:G7"/>
    <mergeCell ref="A18:C18"/>
    <mergeCell ref="A19:C19"/>
    <mergeCell ref="D19:F19"/>
    <mergeCell ref="A20:C20"/>
    <mergeCell ref="D20:F20"/>
    <mergeCell ref="A30:C30"/>
    <mergeCell ref="D30:G30"/>
    <mergeCell ref="A32:C32"/>
    <mergeCell ref="D32:G32"/>
    <mergeCell ref="A33:C33"/>
    <mergeCell ref="D33:G33"/>
  </mergeCells>
  <conditionalFormatting sqref="G9:G17">
    <cfRule type="cellIs" dxfId="21" priority="1" operator="lessThan">
      <formula>0.9</formula>
    </cfRule>
    <cfRule type="cellIs" dxfId="20" priority="2" stopIfTrue="1" operator="lessThan">
      <formula>0</formula>
    </cfRule>
  </conditionalFormatting>
  <pageMargins left="0.23" right="0.16" top="0.19" bottom="0.19" header="0.12" footer="0.12"/>
  <pageSetup paperSize="9" scale="78" orientation="landscape" horizontalDpi="180" verticalDpi="18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showGridLines="0" zoomScale="90" zoomScaleNormal="90" workbookViewId="0">
      <pane xSplit="3" ySplit="9" topLeftCell="D25" activePane="bottomRight" state="frozen"/>
      <selection pane="topRight" activeCell="D1" sqref="D1"/>
      <selection pane="bottomLeft" activeCell="A10" sqref="A10"/>
      <selection pane="bottomRight" activeCell="G22" sqref="G22"/>
    </sheetView>
  </sheetViews>
  <sheetFormatPr defaultRowHeight="20.100000000000001" customHeight="1" x14ac:dyDescent="0.2"/>
  <cols>
    <col min="1" max="1" width="6" style="2" customWidth="1"/>
    <col min="2" max="2" width="11.85546875" style="2" customWidth="1"/>
    <col min="3" max="3" width="47.7109375" style="1" bestFit="1" customWidth="1"/>
    <col min="4" max="6" width="11.140625" style="1" customWidth="1"/>
    <col min="7" max="7" width="11.28515625" style="1" bestFit="1" customWidth="1"/>
    <col min="8" max="16384" width="9.140625" style="1"/>
  </cols>
  <sheetData>
    <row r="1" spans="1:7" ht="20.100000000000001" customHeight="1" x14ac:dyDescent="0.2">
      <c r="A1" s="56" t="s">
        <v>0</v>
      </c>
      <c r="B1" s="56"/>
      <c r="C1" s="56"/>
      <c r="D1" s="56"/>
      <c r="E1" s="56"/>
      <c r="F1" s="56"/>
      <c r="G1" s="56"/>
    </row>
    <row r="2" spans="1:7" ht="20.100000000000001" customHeight="1" x14ac:dyDescent="0.2">
      <c r="A2" s="57" t="s">
        <v>1</v>
      </c>
      <c r="B2" s="57"/>
      <c r="C2" s="57"/>
      <c r="D2" s="57"/>
      <c r="E2" s="57"/>
      <c r="F2" s="57"/>
      <c r="G2" s="57"/>
    </row>
    <row r="3" spans="1:7" ht="20.100000000000001" customHeight="1" x14ac:dyDescent="0.2">
      <c r="A3" s="58" t="s">
        <v>2</v>
      </c>
      <c r="B3" s="58"/>
      <c r="C3" s="58"/>
      <c r="D3" s="58"/>
      <c r="E3" s="58"/>
      <c r="F3" s="58"/>
      <c r="G3" s="58"/>
    </row>
    <row r="4" spans="1:7" ht="20.100000000000001" customHeight="1" x14ac:dyDescent="0.2">
      <c r="A4" s="3"/>
      <c r="B4" s="3"/>
      <c r="C4" s="4"/>
      <c r="D4" s="4"/>
      <c r="E4" s="4"/>
      <c r="F4" s="4"/>
      <c r="G4" s="4"/>
    </row>
    <row r="5" spans="1:7" ht="30.75" customHeight="1" x14ac:dyDescent="0.2">
      <c r="A5" s="59" t="s">
        <v>60</v>
      </c>
      <c r="B5" s="59"/>
      <c r="C5" s="59"/>
      <c r="D5" s="59"/>
      <c r="E5" s="59"/>
      <c r="F5" s="59"/>
      <c r="G5" s="59"/>
    </row>
    <row r="6" spans="1:7" ht="20.100000000000001" customHeight="1" x14ac:dyDescent="0.2">
      <c r="A6" s="60" t="s">
        <v>67</v>
      </c>
      <c r="B6" s="60"/>
      <c r="C6" s="60"/>
      <c r="D6" s="60"/>
      <c r="E6" s="60"/>
      <c r="F6" s="60"/>
      <c r="G6" s="60"/>
    </row>
    <row r="7" spans="1:7" s="5" customFormat="1" ht="20.100000000000001" customHeight="1" x14ac:dyDescent="0.2">
      <c r="A7" s="61" t="s">
        <v>3</v>
      </c>
      <c r="B7" s="62" t="s">
        <v>4</v>
      </c>
      <c r="C7" s="61" t="s">
        <v>5</v>
      </c>
      <c r="D7" s="64" t="s">
        <v>6</v>
      </c>
      <c r="E7" s="65"/>
      <c r="F7" s="65"/>
      <c r="G7" s="66"/>
    </row>
    <row r="8" spans="1:7" s="5" customFormat="1" ht="20.100000000000001" customHeight="1" x14ac:dyDescent="0.2">
      <c r="A8" s="61"/>
      <c r="B8" s="63"/>
      <c r="C8" s="61"/>
      <c r="D8" s="37" t="s">
        <v>7</v>
      </c>
      <c r="E8" s="37" t="s">
        <v>8</v>
      </c>
      <c r="F8" s="37" t="s">
        <v>36</v>
      </c>
      <c r="G8" s="37" t="s">
        <v>39</v>
      </c>
    </row>
    <row r="9" spans="1:7" ht="20.100000000000001" customHeight="1" x14ac:dyDescent="0.2">
      <c r="A9" s="27">
        <v>1</v>
      </c>
      <c r="B9" s="24" t="s">
        <v>42</v>
      </c>
      <c r="C9" s="26" t="s">
        <v>43</v>
      </c>
      <c r="D9" s="25">
        <v>5000</v>
      </c>
      <c r="E9" s="25">
        <v>4500</v>
      </c>
      <c r="F9" s="25">
        <f>IF(E9&gt;D9,D9,E9)</f>
        <v>4500</v>
      </c>
      <c r="G9" s="16">
        <f t="shared" ref="G9:G17" si="0">IFERROR(F9/D9,"")</f>
        <v>0.9</v>
      </c>
    </row>
    <row r="10" spans="1:7" s="31" customFormat="1" ht="20.100000000000001" customHeight="1" x14ac:dyDescent="0.2">
      <c r="A10" s="33">
        <v>2</v>
      </c>
      <c r="B10" s="24" t="s">
        <v>44</v>
      </c>
      <c r="C10" s="32" t="s">
        <v>45</v>
      </c>
      <c r="D10" s="25">
        <v>5000</v>
      </c>
      <c r="E10" s="25">
        <v>4100</v>
      </c>
      <c r="F10" s="25">
        <f>IF(E10&gt;D10,D10,E10)</f>
        <v>4100</v>
      </c>
      <c r="G10" s="16">
        <f t="shared" si="0"/>
        <v>0.82</v>
      </c>
    </row>
    <row r="11" spans="1:7" s="31" customFormat="1" ht="20.100000000000001" customHeight="1" x14ac:dyDescent="0.2">
      <c r="A11" s="27">
        <v>3</v>
      </c>
      <c r="B11" s="24" t="s">
        <v>46</v>
      </c>
      <c r="C11" s="26" t="s">
        <v>47</v>
      </c>
      <c r="D11" s="25">
        <v>9000</v>
      </c>
      <c r="E11" s="25">
        <v>8850</v>
      </c>
      <c r="F11" s="25">
        <f t="shared" ref="F11:F13" si="1">IF(E11&gt;D11,D11,E11)</f>
        <v>8850</v>
      </c>
      <c r="G11" s="16">
        <f t="shared" si="0"/>
        <v>0.98333333333333328</v>
      </c>
    </row>
    <row r="12" spans="1:7" s="31" customFormat="1" ht="20.100000000000001" customHeight="1" x14ac:dyDescent="0.2">
      <c r="A12" s="33">
        <v>4</v>
      </c>
      <c r="B12" s="24" t="s">
        <v>48</v>
      </c>
      <c r="C12" s="26" t="s">
        <v>49</v>
      </c>
      <c r="D12" s="25">
        <v>9000</v>
      </c>
      <c r="E12" s="25">
        <v>9450</v>
      </c>
      <c r="F12" s="25">
        <f t="shared" si="1"/>
        <v>9000</v>
      </c>
      <c r="G12" s="16">
        <f t="shared" si="0"/>
        <v>1</v>
      </c>
    </row>
    <row r="13" spans="1:7" s="31" customFormat="1" ht="20.100000000000001" customHeight="1" x14ac:dyDescent="0.2">
      <c r="A13" s="27">
        <v>5</v>
      </c>
      <c r="B13" s="24" t="s">
        <v>50</v>
      </c>
      <c r="C13" s="26" t="s">
        <v>51</v>
      </c>
      <c r="D13" s="25">
        <v>7950</v>
      </c>
      <c r="E13" s="25">
        <v>7950</v>
      </c>
      <c r="F13" s="25">
        <f t="shared" si="1"/>
        <v>7950</v>
      </c>
      <c r="G13" s="16">
        <f t="shared" si="0"/>
        <v>1</v>
      </c>
    </row>
    <row r="14" spans="1:7" s="31" customFormat="1" ht="20.100000000000001" customHeight="1" x14ac:dyDescent="0.2">
      <c r="A14" s="33">
        <v>6</v>
      </c>
      <c r="B14" s="24" t="s">
        <v>52</v>
      </c>
      <c r="C14" s="26" t="s">
        <v>53</v>
      </c>
      <c r="D14" s="25">
        <v>7950</v>
      </c>
      <c r="E14" s="25">
        <v>7800</v>
      </c>
      <c r="F14" s="25">
        <f>IF(E14&gt;D14,D14,E14)</f>
        <v>7800</v>
      </c>
      <c r="G14" s="16">
        <f t="shared" si="0"/>
        <v>0.98113207547169812</v>
      </c>
    </row>
    <row r="15" spans="1:7" s="31" customFormat="1" ht="20.100000000000001" customHeight="1" x14ac:dyDescent="0.2">
      <c r="A15" s="27">
        <v>7</v>
      </c>
      <c r="B15" s="24" t="s">
        <v>54</v>
      </c>
      <c r="C15" s="26" t="s">
        <v>55</v>
      </c>
      <c r="D15" s="25">
        <v>7950</v>
      </c>
      <c r="E15" s="25">
        <v>7300</v>
      </c>
      <c r="F15" s="25">
        <f>IF(E15&gt;D15,D15,E15)</f>
        <v>7300</v>
      </c>
      <c r="G15" s="16">
        <f t="shared" si="0"/>
        <v>0.91823899371069184</v>
      </c>
    </row>
    <row r="16" spans="1:7" s="31" customFormat="1" ht="20.100000000000001" customHeight="1" x14ac:dyDescent="0.2">
      <c r="A16" s="33">
        <v>8</v>
      </c>
      <c r="B16" s="24" t="s">
        <v>56</v>
      </c>
      <c r="C16" s="26" t="s">
        <v>57</v>
      </c>
      <c r="D16" s="25">
        <v>14200</v>
      </c>
      <c r="E16" s="25">
        <v>14284</v>
      </c>
      <c r="F16" s="25">
        <f t="shared" ref="F16:F17" si="2">IF(E16&gt;D16,D16,E16)</f>
        <v>14200</v>
      </c>
      <c r="G16" s="16">
        <f t="shared" si="0"/>
        <v>1</v>
      </c>
    </row>
    <row r="17" spans="1:7" s="31" customFormat="1" ht="20.100000000000001" customHeight="1" x14ac:dyDescent="0.2">
      <c r="A17" s="27">
        <v>9</v>
      </c>
      <c r="B17" s="24" t="s">
        <v>58</v>
      </c>
      <c r="C17" s="26" t="s">
        <v>59</v>
      </c>
      <c r="D17" s="25">
        <v>550</v>
      </c>
      <c r="E17" s="25">
        <v>550</v>
      </c>
      <c r="F17" s="25">
        <f t="shared" si="2"/>
        <v>550</v>
      </c>
      <c r="G17" s="16">
        <f t="shared" si="0"/>
        <v>1</v>
      </c>
    </row>
    <row r="18" spans="1:7" ht="25.5" customHeight="1" x14ac:dyDescent="0.2">
      <c r="A18" s="67" t="s">
        <v>6</v>
      </c>
      <c r="B18" s="67"/>
      <c r="C18" s="67"/>
      <c r="D18" s="18">
        <f>SUM(D9:D17)</f>
        <v>66600</v>
      </c>
      <c r="E18" s="18"/>
      <c r="F18" s="18">
        <f>SUM(F9:F17)</f>
        <v>64250</v>
      </c>
      <c r="G18" s="18"/>
    </row>
    <row r="19" spans="1:7" ht="25.5" customHeight="1" x14ac:dyDescent="0.2">
      <c r="A19" s="68" t="s">
        <v>39</v>
      </c>
      <c r="B19" s="68"/>
      <c r="C19" s="68"/>
      <c r="D19" s="69">
        <f>F18/D18</f>
        <v>0.96471471471471471</v>
      </c>
      <c r="E19" s="69"/>
      <c r="F19" s="69"/>
      <c r="G19" s="19"/>
    </row>
    <row r="20" spans="1:7" ht="25.5" customHeight="1" x14ac:dyDescent="0.2">
      <c r="A20" s="70" t="s">
        <v>38</v>
      </c>
      <c r="B20" s="70"/>
      <c r="C20" s="70"/>
      <c r="D20" s="70" t="str">
        <f>IF(D19&lt;50%,B27,IF(D19&lt;70%,B26,IF(D19&lt;80%,B25,IF(D19&lt;90%,B24,B23))))</f>
        <v>A</v>
      </c>
      <c r="E20" s="70"/>
      <c r="F20" s="70"/>
      <c r="G20" s="20"/>
    </row>
    <row r="21" spans="1:7" ht="20.100000000000001" customHeight="1" x14ac:dyDescent="0.2">
      <c r="E21" s="2"/>
      <c r="F21" s="2"/>
    </row>
    <row r="22" spans="1:7" ht="35.25" customHeight="1" x14ac:dyDescent="0.2">
      <c r="B22" s="17" t="s">
        <v>37</v>
      </c>
    </row>
    <row r="23" spans="1:7" ht="20.100000000000001" customHeight="1" x14ac:dyDescent="0.2">
      <c r="B23" s="6" t="s">
        <v>9</v>
      </c>
      <c r="C23" s="7" t="s">
        <v>10</v>
      </c>
    </row>
    <row r="24" spans="1:7" ht="20.100000000000001" customHeight="1" x14ac:dyDescent="0.2">
      <c r="B24" s="6" t="s">
        <v>11</v>
      </c>
      <c r="C24" s="7" t="s">
        <v>12</v>
      </c>
    </row>
    <row r="25" spans="1:7" ht="20.100000000000001" customHeight="1" x14ac:dyDescent="0.2">
      <c r="B25" s="6" t="s">
        <v>13</v>
      </c>
      <c r="C25" s="7" t="s">
        <v>14</v>
      </c>
    </row>
    <row r="26" spans="1:7" ht="20.100000000000001" customHeight="1" x14ac:dyDescent="0.2">
      <c r="B26" s="6" t="s">
        <v>15</v>
      </c>
      <c r="C26" s="7" t="s">
        <v>16</v>
      </c>
    </row>
    <row r="27" spans="1:7" ht="20.100000000000001" customHeight="1" x14ac:dyDescent="0.2">
      <c r="B27" s="6" t="s">
        <v>17</v>
      </c>
      <c r="C27" s="7" t="s">
        <v>18</v>
      </c>
    </row>
    <row r="29" spans="1:7" ht="20.100000000000001" customHeight="1" x14ac:dyDescent="0.2">
      <c r="A29" s="36"/>
      <c r="B29" s="54" t="s">
        <v>68</v>
      </c>
      <c r="C29" s="54"/>
      <c r="D29" s="54"/>
      <c r="E29" s="54"/>
      <c r="F29" s="54"/>
      <c r="G29" s="54"/>
    </row>
    <row r="30" spans="1:7" ht="20.100000000000001" customHeight="1" x14ac:dyDescent="0.2">
      <c r="A30" s="54" t="s">
        <v>40</v>
      </c>
      <c r="B30" s="54"/>
      <c r="C30" s="54"/>
      <c r="D30" s="54" t="s">
        <v>64</v>
      </c>
      <c r="E30" s="54"/>
      <c r="F30" s="54"/>
      <c r="G30" s="54"/>
    </row>
    <row r="31" spans="1:7" ht="53.25" customHeight="1" x14ac:dyDescent="0.2">
      <c r="A31" s="36"/>
      <c r="B31" s="36"/>
      <c r="C31" s="23"/>
      <c r="D31" s="23"/>
      <c r="E31" s="23"/>
      <c r="F31" s="23"/>
      <c r="G31" s="23"/>
    </row>
    <row r="32" spans="1:7" ht="20.100000000000001" customHeight="1" x14ac:dyDescent="0.2">
      <c r="A32" s="55" t="s">
        <v>61</v>
      </c>
      <c r="B32" s="55"/>
      <c r="C32" s="55"/>
      <c r="D32" s="54" t="s">
        <v>41</v>
      </c>
      <c r="E32" s="54"/>
      <c r="F32" s="54"/>
      <c r="G32" s="54"/>
    </row>
    <row r="33" spans="1:7" ht="20.100000000000001" customHeight="1" x14ac:dyDescent="0.2">
      <c r="A33" s="54" t="s">
        <v>63</v>
      </c>
      <c r="B33" s="54"/>
      <c r="C33" s="54"/>
      <c r="D33" s="54"/>
      <c r="E33" s="54"/>
      <c r="F33" s="54"/>
      <c r="G33" s="54"/>
    </row>
  </sheetData>
  <autoFilter ref="A8:G20">
    <filterColumn colId="1" showButton="0"/>
  </autoFilter>
  <mergeCells count="21">
    <mergeCell ref="A30:C30"/>
    <mergeCell ref="D30:G30"/>
    <mergeCell ref="A32:C32"/>
    <mergeCell ref="D32:G32"/>
    <mergeCell ref="A33:C33"/>
    <mergeCell ref="D33:G33"/>
    <mergeCell ref="B29:G29"/>
    <mergeCell ref="A1:G1"/>
    <mergeCell ref="A2:G2"/>
    <mergeCell ref="A3:G3"/>
    <mergeCell ref="A5:G5"/>
    <mergeCell ref="A6:G6"/>
    <mergeCell ref="A7:A8"/>
    <mergeCell ref="B7:B8"/>
    <mergeCell ref="C7:C8"/>
    <mergeCell ref="D7:G7"/>
    <mergeCell ref="A18:C18"/>
    <mergeCell ref="A19:C19"/>
    <mergeCell ref="D19:F19"/>
    <mergeCell ref="A20:C20"/>
    <mergeCell ref="D20:F20"/>
  </mergeCells>
  <conditionalFormatting sqref="G9:G17">
    <cfRule type="cellIs" dxfId="19" priority="1" operator="lessThan">
      <formula>0.9</formula>
    </cfRule>
    <cfRule type="cellIs" dxfId="18" priority="2" stopIfTrue="1" operator="lessThan">
      <formula>0</formula>
    </cfRule>
  </conditionalFormatting>
  <pageMargins left="0.23" right="0.16" top="0.19" bottom="0.19" header="0.12" footer="0.12"/>
  <pageSetup paperSize="9" scale="78" orientation="landscape" horizontalDpi="180" verticalDpi="18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showGridLines="0" zoomScale="90" zoomScaleNormal="90" workbookViewId="0">
      <pane xSplit="3" ySplit="9" topLeftCell="D22" activePane="bottomRight" state="frozen"/>
      <selection pane="topRight" activeCell="D1" sqref="D1"/>
      <selection pane="bottomLeft" activeCell="A10" sqref="A10"/>
      <selection pane="bottomRight" activeCell="A30" sqref="A30:C30"/>
    </sheetView>
  </sheetViews>
  <sheetFormatPr defaultRowHeight="20.100000000000001" customHeight="1" x14ac:dyDescent="0.2"/>
  <cols>
    <col min="1" max="1" width="6" style="2" customWidth="1"/>
    <col min="2" max="2" width="11.85546875" style="2" customWidth="1"/>
    <col min="3" max="3" width="47.7109375" style="1" bestFit="1" customWidth="1"/>
    <col min="4" max="6" width="11.140625" style="1" customWidth="1"/>
    <col min="7" max="7" width="11.28515625" style="1" bestFit="1" customWidth="1"/>
    <col min="8" max="16384" width="9.140625" style="1"/>
  </cols>
  <sheetData>
    <row r="1" spans="1:7" ht="20.100000000000001" customHeight="1" x14ac:dyDescent="0.2">
      <c r="A1" s="56" t="s">
        <v>0</v>
      </c>
      <c r="B1" s="56"/>
      <c r="C1" s="56"/>
      <c r="D1" s="56"/>
      <c r="E1" s="56"/>
      <c r="F1" s="56"/>
      <c r="G1" s="56"/>
    </row>
    <row r="2" spans="1:7" ht="20.100000000000001" customHeight="1" x14ac:dyDescent="0.2">
      <c r="A2" s="57" t="s">
        <v>1</v>
      </c>
      <c r="B2" s="57"/>
      <c r="C2" s="57"/>
      <c r="D2" s="57"/>
      <c r="E2" s="57"/>
      <c r="F2" s="57"/>
      <c r="G2" s="57"/>
    </row>
    <row r="3" spans="1:7" ht="20.100000000000001" customHeight="1" x14ac:dyDescent="0.2">
      <c r="A3" s="58" t="s">
        <v>2</v>
      </c>
      <c r="B3" s="58"/>
      <c r="C3" s="58"/>
      <c r="D3" s="58"/>
      <c r="E3" s="58"/>
      <c r="F3" s="58"/>
      <c r="G3" s="58"/>
    </row>
    <row r="4" spans="1:7" ht="20.100000000000001" customHeight="1" x14ac:dyDescent="0.2">
      <c r="A4" s="3"/>
      <c r="B4" s="3"/>
      <c r="C4" s="4"/>
      <c r="D4" s="4"/>
      <c r="E4" s="4"/>
      <c r="F4" s="4"/>
      <c r="G4" s="4"/>
    </row>
    <row r="5" spans="1:7" ht="30.75" customHeight="1" x14ac:dyDescent="0.2">
      <c r="A5" s="59" t="s">
        <v>60</v>
      </c>
      <c r="B5" s="59"/>
      <c r="C5" s="59"/>
      <c r="D5" s="59"/>
      <c r="E5" s="59"/>
      <c r="F5" s="59"/>
      <c r="G5" s="59"/>
    </row>
    <row r="6" spans="1:7" ht="20.100000000000001" customHeight="1" x14ac:dyDescent="0.2">
      <c r="A6" s="60" t="s">
        <v>70</v>
      </c>
      <c r="B6" s="60"/>
      <c r="C6" s="60"/>
      <c r="D6" s="60"/>
      <c r="E6" s="60"/>
      <c r="F6" s="60"/>
      <c r="G6" s="60"/>
    </row>
    <row r="7" spans="1:7" s="5" customFormat="1" ht="20.100000000000001" customHeight="1" x14ac:dyDescent="0.2">
      <c r="A7" s="61" t="s">
        <v>3</v>
      </c>
      <c r="B7" s="62" t="s">
        <v>4</v>
      </c>
      <c r="C7" s="61" t="s">
        <v>5</v>
      </c>
      <c r="D7" s="64" t="s">
        <v>6</v>
      </c>
      <c r="E7" s="65"/>
      <c r="F7" s="65"/>
      <c r="G7" s="66"/>
    </row>
    <row r="8" spans="1:7" s="5" customFormat="1" ht="20.100000000000001" customHeight="1" x14ac:dyDescent="0.2">
      <c r="A8" s="61"/>
      <c r="B8" s="63"/>
      <c r="C8" s="61"/>
      <c r="D8" s="39" t="s">
        <v>7</v>
      </c>
      <c r="E8" s="39" t="s">
        <v>8</v>
      </c>
      <c r="F8" s="39" t="s">
        <v>36</v>
      </c>
      <c r="G8" s="39" t="s">
        <v>39</v>
      </c>
    </row>
    <row r="9" spans="1:7" ht="20.100000000000001" customHeight="1" x14ac:dyDescent="0.2">
      <c r="A9" s="27">
        <v>1</v>
      </c>
      <c r="B9" s="24" t="s">
        <v>42</v>
      </c>
      <c r="C9" s="26" t="s">
        <v>43</v>
      </c>
      <c r="D9" s="25">
        <v>4500</v>
      </c>
      <c r="E9" s="25">
        <v>4300</v>
      </c>
      <c r="F9" s="25">
        <f>IF(E9&gt;D9,D9,E9)</f>
        <v>4300</v>
      </c>
      <c r="G9" s="16">
        <f t="shared" ref="G9:G17" si="0">IFERROR(F9/D9,"")</f>
        <v>0.9555555555555556</v>
      </c>
    </row>
    <row r="10" spans="1:7" s="31" customFormat="1" ht="20.100000000000001" customHeight="1" x14ac:dyDescent="0.2">
      <c r="A10" s="33">
        <v>2</v>
      </c>
      <c r="B10" s="24" t="s">
        <v>44</v>
      </c>
      <c r="C10" s="32" t="s">
        <v>45</v>
      </c>
      <c r="D10" s="25">
        <v>4500</v>
      </c>
      <c r="E10" s="25">
        <v>3800</v>
      </c>
      <c r="F10" s="25">
        <f>IF(E10&gt;D10,D10,E10)</f>
        <v>3800</v>
      </c>
      <c r="G10" s="16">
        <f t="shared" si="0"/>
        <v>0.84444444444444444</v>
      </c>
    </row>
    <row r="11" spans="1:7" s="31" customFormat="1" ht="20.100000000000001" customHeight="1" x14ac:dyDescent="0.2">
      <c r="A11" s="27">
        <v>3</v>
      </c>
      <c r="B11" s="24" t="s">
        <v>46</v>
      </c>
      <c r="C11" s="26" t="s">
        <v>47</v>
      </c>
      <c r="D11" s="25">
        <v>8000</v>
      </c>
      <c r="E11" s="25">
        <v>8129</v>
      </c>
      <c r="F11" s="25">
        <f t="shared" ref="F11:F13" si="1">IF(E11&gt;D11,D11,E11)</f>
        <v>8000</v>
      </c>
      <c r="G11" s="16">
        <f t="shared" si="0"/>
        <v>1</v>
      </c>
    </row>
    <row r="12" spans="1:7" s="31" customFormat="1" ht="20.100000000000001" customHeight="1" x14ac:dyDescent="0.2">
      <c r="A12" s="33">
        <v>4</v>
      </c>
      <c r="B12" s="24" t="s">
        <v>48</v>
      </c>
      <c r="C12" s="26" t="s">
        <v>49</v>
      </c>
      <c r="D12" s="25">
        <v>8000</v>
      </c>
      <c r="E12" s="25">
        <v>8634</v>
      </c>
      <c r="F12" s="25">
        <f t="shared" si="1"/>
        <v>8000</v>
      </c>
      <c r="G12" s="16">
        <f t="shared" si="0"/>
        <v>1</v>
      </c>
    </row>
    <row r="13" spans="1:7" s="31" customFormat="1" ht="20.100000000000001" customHeight="1" x14ac:dyDescent="0.2">
      <c r="A13" s="27">
        <v>5</v>
      </c>
      <c r="B13" s="24" t="s">
        <v>50</v>
      </c>
      <c r="C13" s="26" t="s">
        <v>51</v>
      </c>
      <c r="D13" s="25">
        <v>1000</v>
      </c>
      <c r="E13" s="25">
        <v>9900</v>
      </c>
      <c r="F13" s="25">
        <f t="shared" si="1"/>
        <v>1000</v>
      </c>
      <c r="G13" s="16">
        <f t="shared" si="0"/>
        <v>1</v>
      </c>
    </row>
    <row r="14" spans="1:7" s="31" customFormat="1" ht="20.100000000000001" customHeight="1" x14ac:dyDescent="0.2">
      <c r="A14" s="33">
        <v>6</v>
      </c>
      <c r="B14" s="24" t="s">
        <v>52</v>
      </c>
      <c r="C14" s="26" t="s">
        <v>53</v>
      </c>
      <c r="D14" s="25">
        <v>1000</v>
      </c>
      <c r="E14" s="25">
        <v>9300</v>
      </c>
      <c r="F14" s="25">
        <f>IF(E14&gt;D14,D14,E14)</f>
        <v>1000</v>
      </c>
      <c r="G14" s="16">
        <f t="shared" si="0"/>
        <v>1</v>
      </c>
    </row>
    <row r="15" spans="1:7" s="31" customFormat="1" ht="20.100000000000001" customHeight="1" x14ac:dyDescent="0.2">
      <c r="A15" s="27">
        <v>7</v>
      </c>
      <c r="B15" s="24" t="s">
        <v>54</v>
      </c>
      <c r="C15" s="26" t="s">
        <v>55</v>
      </c>
      <c r="D15" s="25">
        <v>1000</v>
      </c>
      <c r="E15" s="25">
        <v>9100</v>
      </c>
      <c r="F15" s="25">
        <f>IF(E15&gt;D15,D15,E15)</f>
        <v>1000</v>
      </c>
      <c r="G15" s="16">
        <f t="shared" si="0"/>
        <v>1</v>
      </c>
    </row>
    <row r="16" spans="1:7" s="31" customFormat="1" ht="20.100000000000001" customHeight="1" x14ac:dyDescent="0.2">
      <c r="A16" s="33">
        <v>8</v>
      </c>
      <c r="B16" s="24" t="s">
        <v>56</v>
      </c>
      <c r="C16" s="26" t="s">
        <v>57</v>
      </c>
      <c r="D16" s="25">
        <v>15000</v>
      </c>
      <c r="E16" s="25">
        <v>14807</v>
      </c>
      <c r="F16" s="25">
        <f t="shared" ref="F16:F17" si="2">IF(E16&gt;D16,D16,E16)</f>
        <v>14807</v>
      </c>
      <c r="G16" s="16">
        <f t="shared" si="0"/>
        <v>0.98713333333333331</v>
      </c>
    </row>
    <row r="17" spans="1:7" s="31" customFormat="1" ht="20.100000000000001" customHeight="1" x14ac:dyDescent="0.2">
      <c r="A17" s="27">
        <v>9</v>
      </c>
      <c r="B17" s="24" t="s">
        <v>58</v>
      </c>
      <c r="C17" s="26" t="s">
        <v>59</v>
      </c>
      <c r="D17" s="25">
        <v>1200</v>
      </c>
      <c r="E17" s="25">
        <v>1200</v>
      </c>
      <c r="F17" s="25">
        <f t="shared" si="2"/>
        <v>1200</v>
      </c>
      <c r="G17" s="16">
        <f t="shared" si="0"/>
        <v>1</v>
      </c>
    </row>
    <row r="18" spans="1:7" ht="25.5" customHeight="1" x14ac:dyDescent="0.2">
      <c r="A18" s="67" t="s">
        <v>6</v>
      </c>
      <c r="B18" s="67"/>
      <c r="C18" s="67"/>
      <c r="D18" s="18">
        <f>SUM(D9:D17)</f>
        <v>44200</v>
      </c>
      <c r="E18" s="18"/>
      <c r="F18" s="18">
        <f>SUM(F9:F17)</f>
        <v>43107</v>
      </c>
      <c r="G18" s="18"/>
    </row>
    <row r="19" spans="1:7" ht="25.5" customHeight="1" x14ac:dyDescent="0.2">
      <c r="A19" s="68" t="s">
        <v>39</v>
      </c>
      <c r="B19" s="68"/>
      <c r="C19" s="68"/>
      <c r="D19" s="69">
        <f>F18/D18</f>
        <v>0.9752714932126697</v>
      </c>
      <c r="E19" s="69"/>
      <c r="F19" s="69"/>
      <c r="G19" s="19"/>
    </row>
    <row r="20" spans="1:7" ht="25.5" customHeight="1" x14ac:dyDescent="0.2">
      <c r="A20" s="70" t="s">
        <v>38</v>
      </c>
      <c r="B20" s="70"/>
      <c r="C20" s="70"/>
      <c r="D20" s="70" t="str">
        <f>IF(D19&lt;50%,B27,IF(D19&lt;70%,B26,IF(D19&lt;80%,B25,IF(D19&lt;90%,B24,B23))))</f>
        <v>A</v>
      </c>
      <c r="E20" s="70"/>
      <c r="F20" s="70"/>
      <c r="G20" s="20"/>
    </row>
    <row r="21" spans="1:7" ht="20.100000000000001" customHeight="1" x14ac:dyDescent="0.2">
      <c r="E21" s="2"/>
      <c r="F21" s="2"/>
    </row>
    <row r="22" spans="1:7" ht="35.25" customHeight="1" x14ac:dyDescent="0.2">
      <c r="B22" s="17" t="s">
        <v>37</v>
      </c>
    </row>
    <row r="23" spans="1:7" ht="20.100000000000001" customHeight="1" x14ac:dyDescent="0.2">
      <c r="B23" s="6" t="s">
        <v>9</v>
      </c>
      <c r="C23" s="7" t="s">
        <v>10</v>
      </c>
    </row>
    <row r="24" spans="1:7" ht="20.100000000000001" customHeight="1" x14ac:dyDescent="0.2">
      <c r="B24" s="6" t="s">
        <v>11</v>
      </c>
      <c r="C24" s="7" t="s">
        <v>12</v>
      </c>
    </row>
    <row r="25" spans="1:7" ht="20.100000000000001" customHeight="1" x14ac:dyDescent="0.2">
      <c r="B25" s="6" t="s">
        <v>13</v>
      </c>
      <c r="C25" s="7" t="s">
        <v>14</v>
      </c>
    </row>
    <row r="26" spans="1:7" ht="20.100000000000001" customHeight="1" x14ac:dyDescent="0.2">
      <c r="B26" s="6" t="s">
        <v>15</v>
      </c>
      <c r="C26" s="7" t="s">
        <v>16</v>
      </c>
    </row>
    <row r="27" spans="1:7" ht="20.100000000000001" customHeight="1" x14ac:dyDescent="0.2">
      <c r="B27" s="6" t="s">
        <v>17</v>
      </c>
      <c r="C27" s="7" t="s">
        <v>18</v>
      </c>
    </row>
    <row r="29" spans="1:7" ht="20.100000000000001" customHeight="1" x14ac:dyDescent="0.2">
      <c r="A29" s="38"/>
      <c r="B29" s="54" t="s">
        <v>86</v>
      </c>
      <c r="C29" s="54"/>
      <c r="D29" s="54"/>
      <c r="E29" s="54"/>
      <c r="F29" s="54"/>
      <c r="G29" s="54"/>
    </row>
    <row r="30" spans="1:7" ht="20.100000000000001" customHeight="1" x14ac:dyDescent="0.2">
      <c r="A30" s="54" t="s">
        <v>40</v>
      </c>
      <c r="B30" s="54"/>
      <c r="C30" s="54"/>
      <c r="D30" s="54" t="s">
        <v>64</v>
      </c>
      <c r="E30" s="54"/>
      <c r="F30" s="54"/>
      <c r="G30" s="54"/>
    </row>
    <row r="31" spans="1:7" ht="53.25" customHeight="1" x14ac:dyDescent="0.2">
      <c r="A31" s="38"/>
      <c r="B31" s="38"/>
      <c r="C31" s="23"/>
      <c r="D31" s="23"/>
      <c r="E31" s="23"/>
      <c r="F31" s="23"/>
      <c r="G31" s="23"/>
    </row>
    <row r="32" spans="1:7" ht="20.100000000000001" customHeight="1" x14ac:dyDescent="0.2">
      <c r="A32" s="55" t="s">
        <v>61</v>
      </c>
      <c r="B32" s="55"/>
      <c r="C32" s="55"/>
      <c r="D32" s="54" t="s">
        <v>41</v>
      </c>
      <c r="E32" s="54"/>
      <c r="F32" s="54"/>
      <c r="G32" s="54"/>
    </row>
    <row r="33" spans="1:7" ht="20.100000000000001" customHeight="1" x14ac:dyDescent="0.2">
      <c r="A33" s="54" t="s">
        <v>63</v>
      </c>
      <c r="B33" s="54"/>
      <c r="C33" s="54"/>
      <c r="D33" s="54"/>
      <c r="E33" s="54"/>
      <c r="F33" s="54"/>
      <c r="G33" s="54"/>
    </row>
  </sheetData>
  <autoFilter ref="A8:G20">
    <filterColumn colId="1" showButton="0"/>
  </autoFilter>
  <mergeCells count="21">
    <mergeCell ref="B29:G29"/>
    <mergeCell ref="A1:G1"/>
    <mergeCell ref="A2:G2"/>
    <mergeCell ref="A3:G3"/>
    <mergeCell ref="A5:G5"/>
    <mergeCell ref="A6:G6"/>
    <mergeCell ref="A7:A8"/>
    <mergeCell ref="B7:B8"/>
    <mergeCell ref="C7:C8"/>
    <mergeCell ref="D7:G7"/>
    <mergeCell ref="A18:C18"/>
    <mergeCell ref="A19:C19"/>
    <mergeCell ref="D19:F19"/>
    <mergeCell ref="A20:C20"/>
    <mergeCell ref="D20:F20"/>
    <mergeCell ref="A30:C30"/>
    <mergeCell ref="D30:G30"/>
    <mergeCell ref="A32:C32"/>
    <mergeCell ref="D32:G32"/>
    <mergeCell ref="A33:C33"/>
    <mergeCell ref="D33:G33"/>
  </mergeCells>
  <conditionalFormatting sqref="G9:G17">
    <cfRule type="cellIs" dxfId="17" priority="1" operator="lessThan">
      <formula>0.9</formula>
    </cfRule>
    <cfRule type="cellIs" dxfId="16" priority="2" stopIfTrue="1" operator="lessThan">
      <formula>0</formula>
    </cfRule>
  </conditionalFormatting>
  <pageMargins left="0.23" right="0.16" top="0.19" bottom="0.19" header="0.12" footer="0.12"/>
  <pageSetup paperSize="9" scale="78" orientation="landscape" horizontalDpi="180" verticalDpi="18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showGridLines="0" zoomScale="90" zoomScaleNormal="90" workbookViewId="0">
      <pane xSplit="3" ySplit="9" topLeftCell="D25" activePane="bottomRight" state="frozen"/>
      <selection pane="topRight" activeCell="D1" sqref="D1"/>
      <selection pane="bottomLeft" activeCell="A10" sqref="A10"/>
      <selection pane="bottomRight" activeCell="A3" sqref="A3:G3"/>
    </sheetView>
  </sheetViews>
  <sheetFormatPr defaultRowHeight="20.100000000000001" customHeight="1" x14ac:dyDescent="0.2"/>
  <cols>
    <col min="1" max="1" width="6" style="2" customWidth="1"/>
    <col min="2" max="2" width="11.85546875" style="2" customWidth="1"/>
    <col min="3" max="3" width="47.7109375" style="1" bestFit="1" customWidth="1"/>
    <col min="4" max="6" width="11.140625" style="1" customWidth="1"/>
    <col min="7" max="7" width="11.28515625" style="1" bestFit="1" customWidth="1"/>
    <col min="8" max="16384" width="9.140625" style="1"/>
  </cols>
  <sheetData>
    <row r="1" spans="1:7" ht="20.100000000000001" customHeight="1" x14ac:dyDescent="0.2">
      <c r="A1" s="56" t="s">
        <v>0</v>
      </c>
      <c r="B1" s="56"/>
      <c r="C1" s="56"/>
      <c r="D1" s="56"/>
      <c r="E1" s="56"/>
      <c r="F1" s="56"/>
      <c r="G1" s="56"/>
    </row>
    <row r="2" spans="1:7" ht="20.100000000000001" customHeight="1" x14ac:dyDescent="0.2">
      <c r="A2" s="57" t="s">
        <v>1</v>
      </c>
      <c r="B2" s="57"/>
      <c r="C2" s="57"/>
      <c r="D2" s="57"/>
      <c r="E2" s="57"/>
      <c r="F2" s="57"/>
      <c r="G2" s="57"/>
    </row>
    <row r="3" spans="1:7" ht="20.100000000000001" customHeight="1" x14ac:dyDescent="0.2">
      <c r="A3" s="58" t="s">
        <v>2</v>
      </c>
      <c r="B3" s="58"/>
      <c r="C3" s="58"/>
      <c r="D3" s="58"/>
      <c r="E3" s="58"/>
      <c r="F3" s="58"/>
      <c r="G3" s="58"/>
    </row>
    <row r="4" spans="1:7" ht="20.100000000000001" customHeight="1" x14ac:dyDescent="0.2">
      <c r="A4" s="3"/>
      <c r="B4" s="3"/>
      <c r="C4" s="4"/>
      <c r="D4" s="4"/>
      <c r="E4" s="4"/>
      <c r="F4" s="4"/>
      <c r="G4" s="4"/>
    </row>
    <row r="5" spans="1:7" ht="30.75" customHeight="1" x14ac:dyDescent="0.2">
      <c r="A5" s="59" t="s">
        <v>60</v>
      </c>
      <c r="B5" s="59"/>
      <c r="C5" s="59"/>
      <c r="D5" s="59"/>
      <c r="E5" s="59"/>
      <c r="F5" s="59"/>
      <c r="G5" s="59"/>
    </row>
    <row r="6" spans="1:7" ht="20.100000000000001" customHeight="1" x14ac:dyDescent="0.2">
      <c r="A6" s="60" t="s">
        <v>71</v>
      </c>
      <c r="B6" s="60"/>
      <c r="C6" s="60"/>
      <c r="D6" s="60"/>
      <c r="E6" s="60"/>
      <c r="F6" s="60"/>
      <c r="G6" s="60"/>
    </row>
    <row r="7" spans="1:7" s="5" customFormat="1" ht="20.100000000000001" customHeight="1" x14ac:dyDescent="0.2">
      <c r="A7" s="61" t="s">
        <v>3</v>
      </c>
      <c r="B7" s="62" t="s">
        <v>4</v>
      </c>
      <c r="C7" s="61" t="s">
        <v>5</v>
      </c>
      <c r="D7" s="64" t="s">
        <v>6</v>
      </c>
      <c r="E7" s="65"/>
      <c r="F7" s="65"/>
      <c r="G7" s="66"/>
    </row>
    <row r="8" spans="1:7" s="5" customFormat="1" ht="20.100000000000001" customHeight="1" x14ac:dyDescent="0.2">
      <c r="A8" s="61"/>
      <c r="B8" s="63"/>
      <c r="C8" s="61"/>
      <c r="D8" s="41" t="s">
        <v>7</v>
      </c>
      <c r="E8" s="41" t="s">
        <v>8</v>
      </c>
      <c r="F8" s="41" t="s">
        <v>36</v>
      </c>
      <c r="G8" s="41" t="s">
        <v>39</v>
      </c>
    </row>
    <row r="9" spans="1:7" ht="20.100000000000001" customHeight="1" x14ac:dyDescent="0.2">
      <c r="A9" s="27">
        <v>1</v>
      </c>
      <c r="B9" s="24" t="s">
        <v>42</v>
      </c>
      <c r="C9" s="26" t="s">
        <v>43</v>
      </c>
      <c r="D9" s="25">
        <v>2500</v>
      </c>
      <c r="E9" s="25">
        <v>2400</v>
      </c>
      <c r="F9" s="25">
        <f>IF(E9&gt;D9,D9,E9)</f>
        <v>2400</v>
      </c>
      <c r="G9" s="16">
        <f t="shared" ref="G9:G17" si="0">IFERROR(F9/D9,"")</f>
        <v>0.96</v>
      </c>
    </row>
    <row r="10" spans="1:7" s="31" customFormat="1" ht="20.100000000000001" customHeight="1" x14ac:dyDescent="0.2">
      <c r="A10" s="33">
        <v>2</v>
      </c>
      <c r="B10" s="24" t="s">
        <v>44</v>
      </c>
      <c r="C10" s="32" t="s">
        <v>45</v>
      </c>
      <c r="D10" s="25">
        <v>2500</v>
      </c>
      <c r="E10" s="25">
        <v>2700</v>
      </c>
      <c r="F10" s="25">
        <f>IF(E10&gt;D10,D10,E10)</f>
        <v>2500</v>
      </c>
      <c r="G10" s="16">
        <f t="shared" si="0"/>
        <v>1</v>
      </c>
    </row>
    <row r="11" spans="1:7" s="31" customFormat="1" ht="20.100000000000001" customHeight="1" x14ac:dyDescent="0.2">
      <c r="A11" s="27">
        <v>3</v>
      </c>
      <c r="B11" s="24" t="s">
        <v>46</v>
      </c>
      <c r="C11" s="26" t="s">
        <v>47</v>
      </c>
      <c r="D11" s="25">
        <v>4950</v>
      </c>
      <c r="E11" s="25">
        <v>4878</v>
      </c>
      <c r="F11" s="25">
        <f t="shared" ref="F11:F13" si="1">IF(E11&gt;D11,D11,E11)</f>
        <v>4878</v>
      </c>
      <c r="G11" s="16">
        <f t="shared" si="0"/>
        <v>0.98545454545454547</v>
      </c>
    </row>
    <row r="12" spans="1:7" s="31" customFormat="1" ht="20.100000000000001" customHeight="1" x14ac:dyDescent="0.2">
      <c r="A12" s="33">
        <v>4</v>
      </c>
      <c r="B12" s="24" t="s">
        <v>48</v>
      </c>
      <c r="C12" s="26" t="s">
        <v>49</v>
      </c>
      <c r="D12" s="25">
        <v>4950</v>
      </c>
      <c r="E12" s="25">
        <v>5175</v>
      </c>
      <c r="F12" s="25">
        <f t="shared" si="1"/>
        <v>4950</v>
      </c>
      <c r="G12" s="16">
        <f t="shared" si="0"/>
        <v>1</v>
      </c>
    </row>
    <row r="13" spans="1:7" s="31" customFormat="1" ht="20.100000000000001" customHeight="1" x14ac:dyDescent="0.2">
      <c r="A13" s="27">
        <v>5</v>
      </c>
      <c r="B13" s="24" t="s">
        <v>50</v>
      </c>
      <c r="C13" s="26" t="s">
        <v>51</v>
      </c>
      <c r="D13" s="25">
        <v>5000</v>
      </c>
      <c r="E13" s="25">
        <v>3600</v>
      </c>
      <c r="F13" s="25">
        <f t="shared" si="1"/>
        <v>3600</v>
      </c>
      <c r="G13" s="16">
        <f t="shared" si="0"/>
        <v>0.72</v>
      </c>
    </row>
    <row r="14" spans="1:7" s="31" customFormat="1" ht="20.100000000000001" customHeight="1" x14ac:dyDescent="0.2">
      <c r="A14" s="33">
        <v>6</v>
      </c>
      <c r="B14" s="24" t="s">
        <v>52</v>
      </c>
      <c r="C14" s="26" t="s">
        <v>53</v>
      </c>
      <c r="D14" s="25">
        <v>5000</v>
      </c>
      <c r="E14" s="25">
        <v>4950</v>
      </c>
      <c r="F14" s="25">
        <f>IF(E14&gt;D14,D14,E14)</f>
        <v>4950</v>
      </c>
      <c r="G14" s="16">
        <f t="shared" si="0"/>
        <v>0.99</v>
      </c>
    </row>
    <row r="15" spans="1:7" s="31" customFormat="1" ht="20.100000000000001" customHeight="1" x14ac:dyDescent="0.2">
      <c r="A15" s="27">
        <v>7</v>
      </c>
      <c r="B15" s="24" t="s">
        <v>54</v>
      </c>
      <c r="C15" s="26" t="s">
        <v>55</v>
      </c>
      <c r="D15" s="25">
        <v>5000</v>
      </c>
      <c r="E15" s="25">
        <v>5200</v>
      </c>
      <c r="F15" s="25">
        <f>IF(E15&gt;D15,D15,E15)</f>
        <v>5000</v>
      </c>
      <c r="G15" s="16">
        <f t="shared" si="0"/>
        <v>1</v>
      </c>
    </row>
    <row r="16" spans="1:7" s="31" customFormat="1" ht="20.100000000000001" customHeight="1" x14ac:dyDescent="0.2">
      <c r="A16" s="33">
        <v>8</v>
      </c>
      <c r="B16" s="24" t="s">
        <v>56</v>
      </c>
      <c r="C16" s="26" t="s">
        <v>57</v>
      </c>
      <c r="D16" s="25">
        <v>10000</v>
      </c>
      <c r="E16" s="25">
        <v>8219</v>
      </c>
      <c r="F16" s="25">
        <f t="shared" ref="F16:F17" si="2">IF(E16&gt;D16,D16,E16)</f>
        <v>8219</v>
      </c>
      <c r="G16" s="16">
        <f t="shared" si="0"/>
        <v>0.82189999999999996</v>
      </c>
    </row>
    <row r="17" spans="1:7" s="31" customFormat="1" ht="20.100000000000001" customHeight="1" x14ac:dyDescent="0.2">
      <c r="A17" s="27">
        <v>9</v>
      </c>
      <c r="B17" s="24" t="s">
        <v>58</v>
      </c>
      <c r="C17" s="26" t="s">
        <v>59</v>
      </c>
      <c r="D17" s="25">
        <v>0</v>
      </c>
      <c r="E17" s="25">
        <v>0</v>
      </c>
      <c r="F17" s="25">
        <f t="shared" si="2"/>
        <v>0</v>
      </c>
      <c r="G17" s="16" t="str">
        <f t="shared" si="0"/>
        <v/>
      </c>
    </row>
    <row r="18" spans="1:7" ht="25.5" customHeight="1" x14ac:dyDescent="0.2">
      <c r="A18" s="67" t="s">
        <v>6</v>
      </c>
      <c r="B18" s="67"/>
      <c r="C18" s="67"/>
      <c r="D18" s="18">
        <f>SUM(D9:D17)</f>
        <v>39900</v>
      </c>
      <c r="E18" s="18"/>
      <c r="F18" s="18">
        <f>SUM(F9:F17)</f>
        <v>36497</v>
      </c>
      <c r="G18" s="18"/>
    </row>
    <row r="19" spans="1:7" ht="25.5" customHeight="1" x14ac:dyDescent="0.2">
      <c r="A19" s="68" t="s">
        <v>39</v>
      </c>
      <c r="B19" s="68"/>
      <c r="C19" s="68"/>
      <c r="D19" s="69">
        <f>F18/D18</f>
        <v>0.91471177944862159</v>
      </c>
      <c r="E19" s="69"/>
      <c r="F19" s="69"/>
      <c r="G19" s="19"/>
    </row>
    <row r="20" spans="1:7" ht="25.5" customHeight="1" x14ac:dyDescent="0.2">
      <c r="A20" s="70" t="s">
        <v>38</v>
      </c>
      <c r="B20" s="70"/>
      <c r="C20" s="70"/>
      <c r="D20" s="70" t="str">
        <f>IF(D19&lt;50%,B27,IF(D19&lt;70%,B26,IF(D19&lt;80%,B25,IF(D19&lt;90%,B24,B23))))</f>
        <v>A</v>
      </c>
      <c r="E20" s="70"/>
      <c r="F20" s="70"/>
      <c r="G20" s="20"/>
    </row>
    <row r="21" spans="1:7" ht="20.100000000000001" customHeight="1" x14ac:dyDescent="0.2">
      <c r="E21" s="2"/>
      <c r="F21" s="2"/>
    </row>
    <row r="22" spans="1:7" ht="35.25" customHeight="1" x14ac:dyDescent="0.2">
      <c r="B22" s="17" t="s">
        <v>37</v>
      </c>
    </row>
    <row r="23" spans="1:7" ht="20.100000000000001" customHeight="1" x14ac:dyDescent="0.2">
      <c r="B23" s="6" t="s">
        <v>9</v>
      </c>
      <c r="C23" s="7" t="s">
        <v>10</v>
      </c>
    </row>
    <row r="24" spans="1:7" ht="20.100000000000001" customHeight="1" x14ac:dyDescent="0.2">
      <c r="B24" s="6" t="s">
        <v>11</v>
      </c>
      <c r="C24" s="7" t="s">
        <v>12</v>
      </c>
    </row>
    <row r="25" spans="1:7" ht="20.100000000000001" customHeight="1" x14ac:dyDescent="0.2">
      <c r="B25" s="6" t="s">
        <v>13</v>
      </c>
      <c r="C25" s="7" t="s">
        <v>14</v>
      </c>
    </row>
    <row r="26" spans="1:7" ht="20.100000000000001" customHeight="1" x14ac:dyDescent="0.2">
      <c r="B26" s="6" t="s">
        <v>15</v>
      </c>
      <c r="C26" s="7" t="s">
        <v>16</v>
      </c>
    </row>
    <row r="27" spans="1:7" ht="20.100000000000001" customHeight="1" x14ac:dyDescent="0.2">
      <c r="B27" s="6" t="s">
        <v>17</v>
      </c>
      <c r="C27" s="7" t="s">
        <v>18</v>
      </c>
    </row>
    <row r="29" spans="1:7" ht="20.100000000000001" customHeight="1" x14ac:dyDescent="0.2">
      <c r="A29" s="40"/>
      <c r="B29" s="54" t="s">
        <v>85</v>
      </c>
      <c r="C29" s="54"/>
      <c r="D29" s="54"/>
      <c r="E29" s="54"/>
      <c r="F29" s="54"/>
      <c r="G29" s="54"/>
    </row>
    <row r="30" spans="1:7" ht="20.100000000000001" customHeight="1" x14ac:dyDescent="0.2">
      <c r="A30" s="54" t="s">
        <v>40</v>
      </c>
      <c r="B30" s="54"/>
      <c r="C30" s="54"/>
      <c r="D30" s="54" t="s">
        <v>64</v>
      </c>
      <c r="E30" s="54"/>
      <c r="F30" s="54"/>
      <c r="G30" s="54"/>
    </row>
    <row r="31" spans="1:7" ht="53.25" customHeight="1" x14ac:dyDescent="0.2">
      <c r="A31" s="40"/>
      <c r="B31" s="40"/>
      <c r="C31" s="23"/>
      <c r="D31" s="23"/>
      <c r="E31" s="23"/>
      <c r="F31" s="23"/>
      <c r="G31" s="23"/>
    </row>
    <row r="32" spans="1:7" ht="20.100000000000001" customHeight="1" x14ac:dyDescent="0.2">
      <c r="A32" s="55" t="s">
        <v>61</v>
      </c>
      <c r="B32" s="55"/>
      <c r="C32" s="55"/>
      <c r="D32" s="54" t="s">
        <v>41</v>
      </c>
      <c r="E32" s="54"/>
      <c r="F32" s="54"/>
      <c r="G32" s="54"/>
    </row>
    <row r="33" spans="1:7" ht="20.100000000000001" customHeight="1" x14ac:dyDescent="0.2">
      <c r="A33" s="54" t="s">
        <v>63</v>
      </c>
      <c r="B33" s="54"/>
      <c r="C33" s="54"/>
      <c r="D33" s="54"/>
      <c r="E33" s="54"/>
      <c r="F33" s="54"/>
      <c r="G33" s="54"/>
    </row>
  </sheetData>
  <autoFilter ref="A8:G20">
    <filterColumn colId="1" showButton="0"/>
  </autoFilter>
  <mergeCells count="21">
    <mergeCell ref="B29:G29"/>
    <mergeCell ref="A1:G1"/>
    <mergeCell ref="A2:G2"/>
    <mergeCell ref="A3:G3"/>
    <mergeCell ref="A5:G5"/>
    <mergeCell ref="A6:G6"/>
    <mergeCell ref="A7:A8"/>
    <mergeCell ref="B7:B8"/>
    <mergeCell ref="C7:C8"/>
    <mergeCell ref="D7:G7"/>
    <mergeCell ref="A18:C18"/>
    <mergeCell ref="A19:C19"/>
    <mergeCell ref="D19:F19"/>
    <mergeCell ref="A20:C20"/>
    <mergeCell ref="D20:F20"/>
    <mergeCell ref="A30:C30"/>
    <mergeCell ref="D30:G30"/>
    <mergeCell ref="A32:C32"/>
    <mergeCell ref="D32:G32"/>
    <mergeCell ref="A33:C33"/>
    <mergeCell ref="D33:G33"/>
  </mergeCells>
  <conditionalFormatting sqref="G9:G17">
    <cfRule type="cellIs" dxfId="15" priority="1" operator="lessThan">
      <formula>0.9</formula>
    </cfRule>
    <cfRule type="cellIs" dxfId="14" priority="2" stopIfTrue="1" operator="lessThan">
      <formula>0</formula>
    </cfRule>
  </conditionalFormatting>
  <pageMargins left="0.23" right="0.16" top="0.19" bottom="0.19" header="0.12" footer="0.12"/>
  <pageSetup paperSize="9" scale="78" orientation="landscape" horizontalDpi="180" verticalDpi="18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showGridLines="0" zoomScale="90" zoomScaleNormal="90" workbookViewId="0">
      <pane xSplit="3" ySplit="9" topLeftCell="D10" activePane="bottomRight" state="frozen"/>
      <selection pane="topRight" activeCell="D1" sqref="D1"/>
      <selection pane="bottomLeft" activeCell="A10" sqref="A10"/>
      <selection pane="bottomRight" activeCell="A30" sqref="A30:C30"/>
    </sheetView>
  </sheetViews>
  <sheetFormatPr defaultRowHeight="20.100000000000001" customHeight="1" x14ac:dyDescent="0.2"/>
  <cols>
    <col min="1" max="1" width="6" style="2" customWidth="1"/>
    <col min="2" max="2" width="11.85546875" style="2" customWidth="1"/>
    <col min="3" max="3" width="47.7109375" style="1" bestFit="1" customWidth="1"/>
    <col min="4" max="6" width="11.140625" style="1" customWidth="1"/>
    <col min="7" max="7" width="11.28515625" style="1" bestFit="1" customWidth="1"/>
    <col min="8" max="16384" width="9.140625" style="1"/>
  </cols>
  <sheetData>
    <row r="1" spans="1:7" ht="20.100000000000001" customHeight="1" x14ac:dyDescent="0.2">
      <c r="A1" s="56" t="s">
        <v>0</v>
      </c>
      <c r="B1" s="56"/>
      <c r="C1" s="56"/>
      <c r="D1" s="56"/>
      <c r="E1" s="56"/>
      <c r="F1" s="56"/>
      <c r="G1" s="56"/>
    </row>
    <row r="2" spans="1:7" ht="20.100000000000001" customHeight="1" x14ac:dyDescent="0.2">
      <c r="A2" s="57" t="s">
        <v>1</v>
      </c>
      <c r="B2" s="57"/>
      <c r="C2" s="57"/>
      <c r="D2" s="57"/>
      <c r="E2" s="57"/>
      <c r="F2" s="57"/>
      <c r="G2" s="57"/>
    </row>
    <row r="3" spans="1:7" ht="20.100000000000001" customHeight="1" x14ac:dyDescent="0.2">
      <c r="A3" s="58" t="s">
        <v>2</v>
      </c>
      <c r="B3" s="58"/>
      <c r="C3" s="58"/>
      <c r="D3" s="58"/>
      <c r="E3" s="58"/>
      <c r="F3" s="58"/>
      <c r="G3" s="58"/>
    </row>
    <row r="4" spans="1:7" ht="20.100000000000001" customHeight="1" x14ac:dyDescent="0.2">
      <c r="A4" s="3"/>
      <c r="B4" s="3"/>
      <c r="C4" s="4"/>
      <c r="D4" s="4"/>
      <c r="E4" s="4"/>
      <c r="F4" s="4"/>
      <c r="G4" s="4"/>
    </row>
    <row r="5" spans="1:7" ht="30.75" customHeight="1" x14ac:dyDescent="0.2">
      <c r="A5" s="59" t="s">
        <v>60</v>
      </c>
      <c r="B5" s="59"/>
      <c r="C5" s="59"/>
      <c r="D5" s="59"/>
      <c r="E5" s="59"/>
      <c r="F5" s="59"/>
      <c r="G5" s="59"/>
    </row>
    <row r="6" spans="1:7" ht="20.100000000000001" customHeight="1" x14ac:dyDescent="0.2">
      <c r="A6" s="60" t="s">
        <v>72</v>
      </c>
      <c r="B6" s="60"/>
      <c r="C6" s="60"/>
      <c r="D6" s="60"/>
      <c r="E6" s="60"/>
      <c r="F6" s="60"/>
      <c r="G6" s="60"/>
    </row>
    <row r="7" spans="1:7" s="5" customFormat="1" ht="20.100000000000001" customHeight="1" x14ac:dyDescent="0.2">
      <c r="A7" s="61" t="s">
        <v>3</v>
      </c>
      <c r="B7" s="62" t="s">
        <v>4</v>
      </c>
      <c r="C7" s="61" t="s">
        <v>5</v>
      </c>
      <c r="D7" s="64" t="s">
        <v>6</v>
      </c>
      <c r="E7" s="65"/>
      <c r="F7" s="65"/>
      <c r="G7" s="66"/>
    </row>
    <row r="8" spans="1:7" s="5" customFormat="1" ht="20.100000000000001" customHeight="1" x14ac:dyDescent="0.2">
      <c r="A8" s="61"/>
      <c r="B8" s="63"/>
      <c r="C8" s="61"/>
      <c r="D8" s="41" t="s">
        <v>7</v>
      </c>
      <c r="E8" s="41" t="s">
        <v>8</v>
      </c>
      <c r="F8" s="41" t="s">
        <v>36</v>
      </c>
      <c r="G8" s="41" t="s">
        <v>39</v>
      </c>
    </row>
    <row r="9" spans="1:7" ht="20.100000000000001" customHeight="1" x14ac:dyDescent="0.2">
      <c r="A9" s="27">
        <v>1</v>
      </c>
      <c r="B9" s="24" t="s">
        <v>42</v>
      </c>
      <c r="C9" s="26" t="s">
        <v>43</v>
      </c>
      <c r="D9" s="25">
        <v>2300</v>
      </c>
      <c r="E9" s="25">
        <v>2300</v>
      </c>
      <c r="F9" s="25">
        <f>IF(E9&gt;D9,D9,E9)</f>
        <v>2300</v>
      </c>
      <c r="G9" s="16">
        <f t="shared" ref="G9:G17" si="0">IFERROR(F9/D9,"")</f>
        <v>1</v>
      </c>
    </row>
    <row r="10" spans="1:7" s="31" customFormat="1" ht="20.100000000000001" customHeight="1" x14ac:dyDescent="0.2">
      <c r="A10" s="33">
        <v>2</v>
      </c>
      <c r="B10" s="24" t="s">
        <v>44</v>
      </c>
      <c r="C10" s="32" t="s">
        <v>45</v>
      </c>
      <c r="D10" s="25">
        <v>3100</v>
      </c>
      <c r="E10" s="25">
        <v>3100</v>
      </c>
      <c r="F10" s="25">
        <f>IF(E10&gt;D10,D10,E10)</f>
        <v>3100</v>
      </c>
      <c r="G10" s="16">
        <f t="shared" si="0"/>
        <v>1</v>
      </c>
    </row>
    <row r="11" spans="1:7" s="31" customFormat="1" ht="20.100000000000001" customHeight="1" x14ac:dyDescent="0.2">
      <c r="A11" s="27">
        <v>3</v>
      </c>
      <c r="B11" s="24" t="s">
        <v>46</v>
      </c>
      <c r="C11" s="26" t="s">
        <v>47</v>
      </c>
      <c r="D11" s="25">
        <v>5025</v>
      </c>
      <c r="E11" s="25">
        <v>5025</v>
      </c>
      <c r="F11" s="25">
        <f t="shared" ref="F11:F13" si="1">IF(E11&gt;D11,D11,E11)</f>
        <v>5025</v>
      </c>
      <c r="G11" s="16">
        <f t="shared" si="0"/>
        <v>1</v>
      </c>
    </row>
    <row r="12" spans="1:7" s="31" customFormat="1" ht="20.100000000000001" customHeight="1" x14ac:dyDescent="0.2">
      <c r="A12" s="33">
        <v>4</v>
      </c>
      <c r="B12" s="24" t="s">
        <v>48</v>
      </c>
      <c r="C12" s="26" t="s">
        <v>49</v>
      </c>
      <c r="D12" s="25">
        <v>5025</v>
      </c>
      <c r="E12" s="25">
        <v>4425</v>
      </c>
      <c r="F12" s="25">
        <f t="shared" si="1"/>
        <v>4425</v>
      </c>
      <c r="G12" s="16">
        <f t="shared" si="0"/>
        <v>0.88059701492537312</v>
      </c>
    </row>
    <row r="13" spans="1:7" s="31" customFormat="1" ht="20.100000000000001" customHeight="1" x14ac:dyDescent="0.2">
      <c r="A13" s="27">
        <v>5</v>
      </c>
      <c r="B13" s="24" t="s">
        <v>50</v>
      </c>
      <c r="C13" s="26" t="s">
        <v>51</v>
      </c>
      <c r="D13" s="25">
        <v>7000</v>
      </c>
      <c r="E13" s="25">
        <v>4500</v>
      </c>
      <c r="F13" s="25">
        <f t="shared" si="1"/>
        <v>4500</v>
      </c>
      <c r="G13" s="16">
        <f t="shared" si="0"/>
        <v>0.6428571428571429</v>
      </c>
    </row>
    <row r="14" spans="1:7" s="31" customFormat="1" ht="20.100000000000001" customHeight="1" x14ac:dyDescent="0.2">
      <c r="A14" s="33">
        <v>6</v>
      </c>
      <c r="B14" s="24" t="s">
        <v>52</v>
      </c>
      <c r="C14" s="26" t="s">
        <v>53</v>
      </c>
      <c r="D14" s="25">
        <v>7000</v>
      </c>
      <c r="E14" s="25">
        <v>7400</v>
      </c>
      <c r="F14" s="25">
        <f>IF(E14&gt;D14,D14,E14)</f>
        <v>7000</v>
      </c>
      <c r="G14" s="16">
        <f t="shared" si="0"/>
        <v>1</v>
      </c>
    </row>
    <row r="15" spans="1:7" s="31" customFormat="1" ht="20.100000000000001" customHeight="1" x14ac:dyDescent="0.2">
      <c r="A15" s="27">
        <v>7</v>
      </c>
      <c r="B15" s="24" t="s">
        <v>54</v>
      </c>
      <c r="C15" s="26" t="s">
        <v>55</v>
      </c>
      <c r="D15" s="25">
        <v>7000</v>
      </c>
      <c r="E15" s="25">
        <v>7300</v>
      </c>
      <c r="F15" s="25">
        <f>IF(E15&gt;D15,D15,E15)</f>
        <v>7000</v>
      </c>
      <c r="G15" s="16">
        <f t="shared" si="0"/>
        <v>1</v>
      </c>
    </row>
    <row r="16" spans="1:7" s="31" customFormat="1" ht="20.100000000000001" customHeight="1" x14ac:dyDescent="0.2">
      <c r="A16" s="33">
        <v>8</v>
      </c>
      <c r="B16" s="24" t="s">
        <v>56</v>
      </c>
      <c r="C16" s="26" t="s">
        <v>57</v>
      </c>
      <c r="D16" s="25">
        <v>10500</v>
      </c>
      <c r="E16" s="25">
        <v>10053</v>
      </c>
      <c r="F16" s="25">
        <f t="shared" ref="F16:F17" si="2">IF(E16&gt;D16,D16,E16)</f>
        <v>10053</v>
      </c>
      <c r="G16" s="16">
        <f t="shared" si="0"/>
        <v>0.95742857142857141</v>
      </c>
    </row>
    <row r="17" spans="1:7" s="31" customFormat="1" ht="20.100000000000001" customHeight="1" x14ac:dyDescent="0.2">
      <c r="A17" s="27">
        <v>9</v>
      </c>
      <c r="B17" s="24" t="s">
        <v>58</v>
      </c>
      <c r="C17" s="26" t="s">
        <v>59</v>
      </c>
      <c r="D17" s="25">
        <v>0</v>
      </c>
      <c r="E17" s="25">
        <v>7350</v>
      </c>
      <c r="F17" s="25">
        <f t="shared" si="2"/>
        <v>0</v>
      </c>
      <c r="G17" s="16" t="str">
        <f t="shared" si="0"/>
        <v/>
      </c>
    </row>
    <row r="18" spans="1:7" ht="25.5" customHeight="1" x14ac:dyDescent="0.2">
      <c r="A18" s="67" t="s">
        <v>6</v>
      </c>
      <c r="B18" s="67"/>
      <c r="C18" s="67"/>
      <c r="D18" s="18">
        <f>SUM(D9:D17)</f>
        <v>46950</v>
      </c>
      <c r="E18" s="18"/>
      <c r="F18" s="18">
        <f>SUM(F9:F17)</f>
        <v>43403</v>
      </c>
      <c r="G18" s="18"/>
    </row>
    <row r="19" spans="1:7" ht="25.5" customHeight="1" x14ac:dyDescent="0.2">
      <c r="A19" s="68" t="s">
        <v>39</v>
      </c>
      <c r="B19" s="68"/>
      <c r="C19" s="68"/>
      <c r="D19" s="69">
        <f>F18/D18</f>
        <v>0.9244515441959531</v>
      </c>
      <c r="E19" s="69"/>
      <c r="F19" s="69"/>
      <c r="G19" s="19"/>
    </row>
    <row r="20" spans="1:7" ht="25.5" customHeight="1" x14ac:dyDescent="0.2">
      <c r="A20" s="70" t="s">
        <v>38</v>
      </c>
      <c r="B20" s="70"/>
      <c r="C20" s="70"/>
      <c r="D20" s="70" t="str">
        <f>IF(D19&lt;50%,B27,IF(D19&lt;70%,B26,IF(D19&lt;80%,B25,IF(D19&lt;90%,B24,B23))))</f>
        <v>A</v>
      </c>
      <c r="E20" s="70"/>
      <c r="F20" s="70"/>
      <c r="G20" s="20"/>
    </row>
    <row r="21" spans="1:7" ht="20.100000000000001" customHeight="1" x14ac:dyDescent="0.2">
      <c r="E21" s="2"/>
      <c r="F21" s="2"/>
    </row>
    <row r="22" spans="1:7" ht="35.25" customHeight="1" x14ac:dyDescent="0.2">
      <c r="B22" s="17" t="s">
        <v>37</v>
      </c>
    </row>
    <row r="23" spans="1:7" ht="20.100000000000001" customHeight="1" x14ac:dyDescent="0.2">
      <c r="B23" s="6" t="s">
        <v>9</v>
      </c>
      <c r="C23" s="7" t="s">
        <v>10</v>
      </c>
    </row>
    <row r="24" spans="1:7" ht="20.100000000000001" customHeight="1" x14ac:dyDescent="0.2">
      <c r="B24" s="6" t="s">
        <v>11</v>
      </c>
      <c r="C24" s="7" t="s">
        <v>12</v>
      </c>
    </row>
    <row r="25" spans="1:7" ht="20.100000000000001" customHeight="1" x14ac:dyDescent="0.2">
      <c r="B25" s="6" t="s">
        <v>13</v>
      </c>
      <c r="C25" s="7" t="s">
        <v>14</v>
      </c>
    </row>
    <row r="26" spans="1:7" ht="20.100000000000001" customHeight="1" x14ac:dyDescent="0.2">
      <c r="B26" s="6" t="s">
        <v>15</v>
      </c>
      <c r="C26" s="7" t="s">
        <v>16</v>
      </c>
    </row>
    <row r="27" spans="1:7" ht="20.100000000000001" customHeight="1" x14ac:dyDescent="0.2">
      <c r="B27" s="6" t="s">
        <v>17</v>
      </c>
      <c r="C27" s="7" t="s">
        <v>18</v>
      </c>
    </row>
    <row r="29" spans="1:7" ht="20.100000000000001" customHeight="1" x14ac:dyDescent="0.2">
      <c r="A29" s="40"/>
      <c r="B29" s="54" t="s">
        <v>84</v>
      </c>
      <c r="C29" s="54"/>
      <c r="D29" s="54"/>
      <c r="E29" s="54"/>
      <c r="F29" s="54"/>
      <c r="G29" s="54"/>
    </row>
    <row r="30" spans="1:7" ht="20.100000000000001" customHeight="1" x14ac:dyDescent="0.2">
      <c r="A30" s="54" t="s">
        <v>40</v>
      </c>
      <c r="B30" s="54"/>
      <c r="C30" s="54"/>
      <c r="D30" s="54" t="s">
        <v>64</v>
      </c>
      <c r="E30" s="54"/>
      <c r="F30" s="54"/>
      <c r="G30" s="54"/>
    </row>
    <row r="31" spans="1:7" ht="53.25" customHeight="1" x14ac:dyDescent="0.2">
      <c r="A31" s="40"/>
      <c r="B31" s="40"/>
      <c r="C31" s="23"/>
      <c r="D31" s="23"/>
      <c r="E31" s="23"/>
      <c r="F31" s="23"/>
      <c r="G31" s="23"/>
    </row>
    <row r="32" spans="1:7" ht="20.100000000000001" customHeight="1" x14ac:dyDescent="0.2">
      <c r="A32" s="55" t="s">
        <v>61</v>
      </c>
      <c r="B32" s="55"/>
      <c r="C32" s="55"/>
      <c r="D32" s="54" t="s">
        <v>41</v>
      </c>
      <c r="E32" s="54"/>
      <c r="F32" s="54"/>
      <c r="G32" s="54"/>
    </row>
    <row r="33" spans="1:7" ht="20.100000000000001" customHeight="1" x14ac:dyDescent="0.2">
      <c r="A33" s="54" t="s">
        <v>63</v>
      </c>
      <c r="B33" s="54"/>
      <c r="C33" s="54"/>
      <c r="D33" s="54"/>
      <c r="E33" s="54"/>
      <c r="F33" s="54"/>
      <c r="G33" s="54"/>
    </row>
  </sheetData>
  <autoFilter ref="A8:G20">
    <filterColumn colId="1" showButton="0"/>
  </autoFilter>
  <mergeCells count="21">
    <mergeCell ref="B29:G29"/>
    <mergeCell ref="A1:G1"/>
    <mergeCell ref="A2:G2"/>
    <mergeCell ref="A3:G3"/>
    <mergeCell ref="A5:G5"/>
    <mergeCell ref="A6:G6"/>
    <mergeCell ref="A7:A8"/>
    <mergeCell ref="B7:B8"/>
    <mergeCell ref="C7:C8"/>
    <mergeCell ref="D7:G7"/>
    <mergeCell ref="A18:C18"/>
    <mergeCell ref="A19:C19"/>
    <mergeCell ref="D19:F19"/>
    <mergeCell ref="A20:C20"/>
    <mergeCell ref="D20:F20"/>
    <mergeCell ref="A30:C30"/>
    <mergeCell ref="D30:G30"/>
    <mergeCell ref="A32:C32"/>
    <mergeCell ref="D32:G32"/>
    <mergeCell ref="A33:C33"/>
    <mergeCell ref="D33:G33"/>
  </mergeCells>
  <conditionalFormatting sqref="G9:G17">
    <cfRule type="cellIs" dxfId="13" priority="1" operator="lessThan">
      <formula>0.9</formula>
    </cfRule>
    <cfRule type="cellIs" dxfId="12" priority="2" stopIfTrue="1" operator="lessThan">
      <formula>0</formula>
    </cfRule>
  </conditionalFormatting>
  <pageMargins left="0.23" right="0.16" top="0.19" bottom="0.19" header="0.12" footer="0.12"/>
  <pageSetup paperSize="9" scale="78" orientation="landscape" horizontalDpi="180" verticalDpi="18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showGridLines="0" zoomScale="90" zoomScaleNormal="90" workbookViewId="0">
      <pane xSplit="3" ySplit="9" topLeftCell="D10" activePane="bottomRight" state="frozen"/>
      <selection pane="topRight" activeCell="D1" sqref="D1"/>
      <selection pane="bottomLeft" activeCell="A10" sqref="A10"/>
      <selection pane="bottomRight" activeCell="A30" sqref="A30:C30"/>
    </sheetView>
  </sheetViews>
  <sheetFormatPr defaultRowHeight="20.100000000000001" customHeight="1" x14ac:dyDescent="0.2"/>
  <cols>
    <col min="1" max="1" width="6" style="2" customWidth="1"/>
    <col min="2" max="2" width="11.85546875" style="2" customWidth="1"/>
    <col min="3" max="3" width="47.7109375" style="1" bestFit="1" customWidth="1"/>
    <col min="4" max="6" width="11.140625" style="1" customWidth="1"/>
    <col min="7" max="7" width="11.28515625" style="1" bestFit="1" customWidth="1"/>
    <col min="8" max="16384" width="9.140625" style="1"/>
  </cols>
  <sheetData>
    <row r="1" spans="1:7" ht="20.100000000000001" customHeight="1" x14ac:dyDescent="0.2">
      <c r="A1" s="56" t="s">
        <v>0</v>
      </c>
      <c r="B1" s="56"/>
      <c r="C1" s="56"/>
      <c r="D1" s="56"/>
      <c r="E1" s="56"/>
      <c r="F1" s="56"/>
      <c r="G1" s="56"/>
    </row>
    <row r="2" spans="1:7" ht="20.100000000000001" customHeight="1" x14ac:dyDescent="0.2">
      <c r="A2" s="57" t="s">
        <v>1</v>
      </c>
      <c r="B2" s="57"/>
      <c r="C2" s="57"/>
      <c r="D2" s="57"/>
      <c r="E2" s="57"/>
      <c r="F2" s="57"/>
      <c r="G2" s="57"/>
    </row>
    <row r="3" spans="1:7" ht="20.100000000000001" customHeight="1" x14ac:dyDescent="0.2">
      <c r="A3" s="58" t="s">
        <v>2</v>
      </c>
      <c r="B3" s="58"/>
      <c r="C3" s="58"/>
      <c r="D3" s="58"/>
      <c r="E3" s="58"/>
      <c r="F3" s="58"/>
      <c r="G3" s="58"/>
    </row>
    <row r="4" spans="1:7" ht="20.100000000000001" customHeight="1" x14ac:dyDescent="0.2">
      <c r="A4" s="3"/>
      <c r="B4" s="3"/>
      <c r="C4" s="4"/>
      <c r="D4" s="4"/>
      <c r="E4" s="4"/>
      <c r="F4" s="4"/>
      <c r="G4" s="4"/>
    </row>
    <row r="5" spans="1:7" ht="30.75" customHeight="1" x14ac:dyDescent="0.2">
      <c r="A5" s="59" t="s">
        <v>60</v>
      </c>
      <c r="B5" s="59"/>
      <c r="C5" s="59"/>
      <c r="D5" s="59"/>
      <c r="E5" s="59"/>
      <c r="F5" s="59"/>
      <c r="G5" s="59"/>
    </row>
    <row r="6" spans="1:7" ht="20.100000000000001" customHeight="1" x14ac:dyDescent="0.2">
      <c r="A6" s="60" t="s">
        <v>73</v>
      </c>
      <c r="B6" s="60"/>
      <c r="C6" s="60"/>
      <c r="D6" s="60"/>
      <c r="E6" s="60"/>
      <c r="F6" s="60"/>
      <c r="G6" s="60"/>
    </row>
    <row r="7" spans="1:7" s="5" customFormat="1" ht="20.100000000000001" customHeight="1" x14ac:dyDescent="0.2">
      <c r="A7" s="61" t="s">
        <v>3</v>
      </c>
      <c r="B7" s="62" t="s">
        <v>4</v>
      </c>
      <c r="C7" s="61" t="s">
        <v>5</v>
      </c>
      <c r="D7" s="64" t="s">
        <v>6</v>
      </c>
      <c r="E7" s="65"/>
      <c r="F7" s="65"/>
      <c r="G7" s="66"/>
    </row>
    <row r="8" spans="1:7" s="5" customFormat="1" ht="20.100000000000001" customHeight="1" x14ac:dyDescent="0.2">
      <c r="A8" s="61"/>
      <c r="B8" s="63"/>
      <c r="C8" s="61"/>
      <c r="D8" s="43" t="s">
        <v>7</v>
      </c>
      <c r="E8" s="43" t="s">
        <v>8</v>
      </c>
      <c r="F8" s="43" t="s">
        <v>36</v>
      </c>
      <c r="G8" s="43" t="s">
        <v>39</v>
      </c>
    </row>
    <row r="9" spans="1:7" ht="20.100000000000001" customHeight="1" x14ac:dyDescent="0.2">
      <c r="A9" s="27">
        <v>1</v>
      </c>
      <c r="B9" s="24" t="s">
        <v>42</v>
      </c>
      <c r="C9" s="26" t="s">
        <v>43</v>
      </c>
      <c r="D9" s="25">
        <v>2300</v>
      </c>
      <c r="E9" s="25">
        <v>2194</v>
      </c>
      <c r="F9" s="25">
        <f>IF(E9&gt;D9,D9,E9)</f>
        <v>2194</v>
      </c>
      <c r="G9" s="16">
        <f t="shared" ref="G9:G17" si="0">IFERROR(F9/D9,"")</f>
        <v>0.95391304347826089</v>
      </c>
    </row>
    <row r="10" spans="1:7" s="31" customFormat="1" ht="20.100000000000001" customHeight="1" x14ac:dyDescent="0.2">
      <c r="A10" s="33">
        <v>2</v>
      </c>
      <c r="B10" s="24" t="s">
        <v>44</v>
      </c>
      <c r="C10" s="32" t="s">
        <v>45</v>
      </c>
      <c r="D10" s="25">
        <v>2300</v>
      </c>
      <c r="E10" s="25">
        <v>2098</v>
      </c>
      <c r="F10" s="25">
        <f>IF(E10&gt;D10,D10,E10)</f>
        <v>2098</v>
      </c>
      <c r="G10" s="16">
        <f t="shared" si="0"/>
        <v>0.91217391304347828</v>
      </c>
    </row>
    <row r="11" spans="1:7" s="31" customFormat="1" ht="20.100000000000001" customHeight="1" x14ac:dyDescent="0.2">
      <c r="A11" s="27">
        <v>3</v>
      </c>
      <c r="B11" s="24" t="s">
        <v>46</v>
      </c>
      <c r="C11" s="26" t="s">
        <v>47</v>
      </c>
      <c r="D11" s="25">
        <v>5250</v>
      </c>
      <c r="E11" s="25">
        <v>5614</v>
      </c>
      <c r="F11" s="25">
        <f t="shared" ref="F11:F13" si="1">IF(E11&gt;D11,D11,E11)</f>
        <v>5250</v>
      </c>
      <c r="G11" s="16">
        <f t="shared" si="0"/>
        <v>1</v>
      </c>
    </row>
    <row r="12" spans="1:7" s="31" customFormat="1" ht="20.100000000000001" customHeight="1" x14ac:dyDescent="0.2">
      <c r="A12" s="33">
        <v>4</v>
      </c>
      <c r="B12" s="24" t="s">
        <v>48</v>
      </c>
      <c r="C12" s="26" t="s">
        <v>49</v>
      </c>
      <c r="D12" s="25">
        <v>5250</v>
      </c>
      <c r="E12" s="25">
        <v>5403</v>
      </c>
      <c r="F12" s="25">
        <f t="shared" si="1"/>
        <v>5250</v>
      </c>
      <c r="G12" s="16">
        <f t="shared" si="0"/>
        <v>1</v>
      </c>
    </row>
    <row r="13" spans="1:7" s="31" customFormat="1" ht="20.100000000000001" customHeight="1" x14ac:dyDescent="0.2">
      <c r="A13" s="27">
        <v>5</v>
      </c>
      <c r="B13" s="24" t="s">
        <v>50</v>
      </c>
      <c r="C13" s="26" t="s">
        <v>51</v>
      </c>
      <c r="D13" s="25">
        <v>1500</v>
      </c>
      <c r="E13" s="25">
        <v>1500</v>
      </c>
      <c r="F13" s="25">
        <f t="shared" si="1"/>
        <v>1500</v>
      </c>
      <c r="G13" s="16">
        <f t="shared" si="0"/>
        <v>1</v>
      </c>
    </row>
    <row r="14" spans="1:7" s="31" customFormat="1" ht="20.100000000000001" customHeight="1" x14ac:dyDescent="0.2">
      <c r="A14" s="33">
        <v>6</v>
      </c>
      <c r="B14" s="24" t="s">
        <v>52</v>
      </c>
      <c r="C14" s="26" t="s">
        <v>53</v>
      </c>
      <c r="D14" s="25">
        <v>2000</v>
      </c>
      <c r="E14" s="25">
        <v>1500</v>
      </c>
      <c r="F14" s="25">
        <f>IF(E14&gt;D14,D14,E14)</f>
        <v>1500</v>
      </c>
      <c r="G14" s="16">
        <f t="shared" si="0"/>
        <v>0.75</v>
      </c>
    </row>
    <row r="15" spans="1:7" s="31" customFormat="1" ht="20.100000000000001" customHeight="1" x14ac:dyDescent="0.2">
      <c r="A15" s="27">
        <v>7</v>
      </c>
      <c r="B15" s="24" t="s">
        <v>54</v>
      </c>
      <c r="C15" s="26" t="s">
        <v>55</v>
      </c>
      <c r="D15" s="25">
        <v>2000</v>
      </c>
      <c r="E15" s="25">
        <v>1600</v>
      </c>
      <c r="F15" s="25">
        <f>IF(E15&gt;D15,D15,E15)</f>
        <v>1600</v>
      </c>
      <c r="G15" s="16">
        <f t="shared" si="0"/>
        <v>0.8</v>
      </c>
    </row>
    <row r="16" spans="1:7" s="31" customFormat="1" ht="20.100000000000001" customHeight="1" x14ac:dyDescent="0.2">
      <c r="A16" s="33">
        <v>8</v>
      </c>
      <c r="B16" s="24" t="s">
        <v>56</v>
      </c>
      <c r="C16" s="26" t="s">
        <v>57</v>
      </c>
      <c r="D16" s="25">
        <v>6000</v>
      </c>
      <c r="E16" s="25">
        <v>4930</v>
      </c>
      <c r="F16" s="25">
        <f t="shared" ref="F16:F17" si="2">IF(E16&gt;D16,D16,E16)</f>
        <v>4930</v>
      </c>
      <c r="G16" s="16">
        <f t="shared" si="0"/>
        <v>0.82166666666666666</v>
      </c>
    </row>
    <row r="17" spans="1:7" s="31" customFormat="1" ht="20.100000000000001" customHeight="1" x14ac:dyDescent="0.2">
      <c r="A17" s="27">
        <v>9</v>
      </c>
      <c r="B17" s="24" t="s">
        <v>58</v>
      </c>
      <c r="C17" s="26" t="s">
        <v>59</v>
      </c>
      <c r="D17" s="25">
        <v>0</v>
      </c>
      <c r="E17" s="25">
        <v>0</v>
      </c>
      <c r="F17" s="25">
        <f t="shared" si="2"/>
        <v>0</v>
      </c>
      <c r="G17" s="16" t="str">
        <f t="shared" si="0"/>
        <v/>
      </c>
    </row>
    <row r="18" spans="1:7" ht="25.5" customHeight="1" x14ac:dyDescent="0.2">
      <c r="A18" s="67" t="s">
        <v>6</v>
      </c>
      <c r="B18" s="67"/>
      <c r="C18" s="67"/>
      <c r="D18" s="18">
        <f>SUM(D9:D17)</f>
        <v>26600</v>
      </c>
      <c r="E18" s="18"/>
      <c r="F18" s="18">
        <f>SUM(F9:F17)</f>
        <v>24322</v>
      </c>
      <c r="G18" s="18"/>
    </row>
    <row r="19" spans="1:7" ht="25.5" customHeight="1" x14ac:dyDescent="0.2">
      <c r="A19" s="68" t="s">
        <v>39</v>
      </c>
      <c r="B19" s="68"/>
      <c r="C19" s="68"/>
      <c r="D19" s="69">
        <f>F18/D18</f>
        <v>0.91436090225563915</v>
      </c>
      <c r="E19" s="69"/>
      <c r="F19" s="69"/>
      <c r="G19" s="19"/>
    </row>
    <row r="20" spans="1:7" ht="25.5" customHeight="1" x14ac:dyDescent="0.2">
      <c r="A20" s="70" t="s">
        <v>38</v>
      </c>
      <c r="B20" s="70"/>
      <c r="C20" s="70"/>
      <c r="D20" s="70" t="str">
        <f>IF(D19&lt;50%,B27,IF(D19&lt;70%,B26,IF(D19&lt;80%,B25,IF(D19&lt;90%,B24,B23))))</f>
        <v>A</v>
      </c>
      <c r="E20" s="70"/>
      <c r="F20" s="70"/>
      <c r="G20" s="20"/>
    </row>
    <row r="21" spans="1:7" ht="20.100000000000001" customHeight="1" x14ac:dyDescent="0.2">
      <c r="E21" s="2"/>
      <c r="F21" s="2"/>
    </row>
    <row r="22" spans="1:7" ht="35.25" customHeight="1" x14ac:dyDescent="0.2">
      <c r="B22" s="17" t="s">
        <v>37</v>
      </c>
    </row>
    <row r="23" spans="1:7" ht="20.100000000000001" customHeight="1" x14ac:dyDescent="0.2">
      <c r="B23" s="6" t="s">
        <v>9</v>
      </c>
      <c r="C23" s="7" t="s">
        <v>10</v>
      </c>
    </row>
    <row r="24" spans="1:7" ht="20.100000000000001" customHeight="1" x14ac:dyDescent="0.2">
      <c r="B24" s="6" t="s">
        <v>11</v>
      </c>
      <c r="C24" s="7" t="s">
        <v>12</v>
      </c>
    </row>
    <row r="25" spans="1:7" ht="20.100000000000001" customHeight="1" x14ac:dyDescent="0.2">
      <c r="B25" s="6" t="s">
        <v>13</v>
      </c>
      <c r="C25" s="7" t="s">
        <v>14</v>
      </c>
    </row>
    <row r="26" spans="1:7" ht="20.100000000000001" customHeight="1" x14ac:dyDescent="0.2">
      <c r="B26" s="6" t="s">
        <v>15</v>
      </c>
      <c r="C26" s="7" t="s">
        <v>16</v>
      </c>
    </row>
    <row r="27" spans="1:7" ht="20.100000000000001" customHeight="1" x14ac:dyDescent="0.2">
      <c r="B27" s="6" t="s">
        <v>17</v>
      </c>
      <c r="C27" s="7" t="s">
        <v>18</v>
      </c>
    </row>
    <row r="29" spans="1:7" ht="20.100000000000001" customHeight="1" x14ac:dyDescent="0.2">
      <c r="A29" s="42"/>
      <c r="B29" s="54" t="s">
        <v>83</v>
      </c>
      <c r="C29" s="54"/>
      <c r="D29" s="54"/>
      <c r="E29" s="54"/>
      <c r="F29" s="54"/>
      <c r="G29" s="54"/>
    </row>
    <row r="30" spans="1:7" ht="20.100000000000001" customHeight="1" x14ac:dyDescent="0.2">
      <c r="A30" s="54" t="s">
        <v>40</v>
      </c>
      <c r="B30" s="54"/>
      <c r="C30" s="54"/>
      <c r="D30" s="54" t="s">
        <v>64</v>
      </c>
      <c r="E30" s="54"/>
      <c r="F30" s="54"/>
      <c r="G30" s="54"/>
    </row>
    <row r="31" spans="1:7" ht="53.25" customHeight="1" x14ac:dyDescent="0.2">
      <c r="A31" s="42"/>
      <c r="B31" s="42"/>
      <c r="C31" s="23"/>
      <c r="D31" s="23"/>
      <c r="E31" s="23"/>
      <c r="F31" s="23"/>
      <c r="G31" s="23"/>
    </row>
    <row r="32" spans="1:7" ht="20.100000000000001" customHeight="1" x14ac:dyDescent="0.2">
      <c r="A32" s="55" t="s">
        <v>61</v>
      </c>
      <c r="B32" s="55"/>
      <c r="C32" s="55"/>
      <c r="D32" s="54" t="s">
        <v>41</v>
      </c>
      <c r="E32" s="54"/>
      <c r="F32" s="54"/>
      <c r="G32" s="54"/>
    </row>
    <row r="33" spans="1:7" ht="20.100000000000001" customHeight="1" x14ac:dyDescent="0.2">
      <c r="A33" s="54" t="s">
        <v>63</v>
      </c>
      <c r="B33" s="54"/>
      <c r="C33" s="54"/>
      <c r="D33" s="54"/>
      <c r="E33" s="54"/>
      <c r="F33" s="54"/>
      <c r="G33" s="54"/>
    </row>
  </sheetData>
  <autoFilter ref="A8:G20">
    <filterColumn colId="1" showButton="0"/>
  </autoFilter>
  <mergeCells count="21">
    <mergeCell ref="A30:C30"/>
    <mergeCell ref="D30:G30"/>
    <mergeCell ref="A32:C32"/>
    <mergeCell ref="D32:G32"/>
    <mergeCell ref="A33:C33"/>
    <mergeCell ref="D33:G33"/>
    <mergeCell ref="B29:G29"/>
    <mergeCell ref="A1:G1"/>
    <mergeCell ref="A2:G2"/>
    <mergeCell ref="A3:G3"/>
    <mergeCell ref="A5:G5"/>
    <mergeCell ref="A6:G6"/>
    <mergeCell ref="A7:A8"/>
    <mergeCell ref="B7:B8"/>
    <mergeCell ref="C7:C8"/>
    <mergeCell ref="D7:G7"/>
    <mergeCell ref="A18:C18"/>
    <mergeCell ref="A19:C19"/>
    <mergeCell ref="D19:F19"/>
    <mergeCell ref="A20:C20"/>
    <mergeCell ref="D20:F20"/>
  </mergeCells>
  <conditionalFormatting sqref="G9:G17">
    <cfRule type="cellIs" dxfId="11" priority="1" operator="lessThan">
      <formula>0.9</formula>
    </cfRule>
    <cfRule type="cellIs" dxfId="10" priority="2" stopIfTrue="1" operator="lessThan">
      <formula>0</formula>
    </cfRule>
  </conditionalFormatting>
  <pageMargins left="0.23" right="0.16" top="0.19" bottom="0.19" header="0.12" footer="0.12"/>
  <pageSetup paperSize="9" scale="78" orientation="landscape" horizontalDpi="180" verticalDpi="18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showGridLines="0" zoomScale="90" zoomScaleNormal="90" workbookViewId="0">
      <pane xSplit="3" ySplit="9" topLeftCell="D10" activePane="bottomRight" state="frozen"/>
      <selection pane="topRight" activeCell="D1" sqref="D1"/>
      <selection pane="bottomLeft" activeCell="A10" sqref="A10"/>
      <selection pane="bottomRight" activeCell="A30" sqref="A30:C30"/>
    </sheetView>
  </sheetViews>
  <sheetFormatPr defaultRowHeight="20.100000000000001" customHeight="1" x14ac:dyDescent="0.2"/>
  <cols>
    <col min="1" max="1" width="6" style="2" customWidth="1"/>
    <col min="2" max="2" width="11.85546875" style="2" customWidth="1"/>
    <col min="3" max="3" width="47.7109375" style="1" bestFit="1" customWidth="1"/>
    <col min="4" max="6" width="11.140625" style="1" customWidth="1"/>
    <col min="7" max="7" width="11.28515625" style="1" bestFit="1" customWidth="1"/>
    <col min="8" max="16384" width="9.140625" style="1"/>
  </cols>
  <sheetData>
    <row r="1" spans="1:7" ht="20.100000000000001" customHeight="1" x14ac:dyDescent="0.2">
      <c r="A1" s="56" t="s">
        <v>0</v>
      </c>
      <c r="B1" s="56"/>
      <c r="C1" s="56"/>
      <c r="D1" s="56"/>
      <c r="E1" s="56"/>
      <c r="F1" s="56"/>
      <c r="G1" s="56"/>
    </row>
    <row r="2" spans="1:7" ht="20.100000000000001" customHeight="1" x14ac:dyDescent="0.2">
      <c r="A2" s="57" t="s">
        <v>1</v>
      </c>
      <c r="B2" s="57"/>
      <c r="C2" s="57"/>
      <c r="D2" s="57"/>
      <c r="E2" s="57"/>
      <c r="F2" s="57"/>
      <c r="G2" s="57"/>
    </row>
    <row r="3" spans="1:7" ht="20.100000000000001" customHeight="1" x14ac:dyDescent="0.2">
      <c r="A3" s="58" t="s">
        <v>2</v>
      </c>
      <c r="B3" s="58"/>
      <c r="C3" s="58"/>
      <c r="D3" s="58"/>
      <c r="E3" s="58"/>
      <c r="F3" s="58"/>
      <c r="G3" s="58"/>
    </row>
    <row r="4" spans="1:7" ht="20.100000000000001" customHeight="1" x14ac:dyDescent="0.2">
      <c r="A4" s="3"/>
      <c r="B4" s="3"/>
      <c r="C4" s="4"/>
      <c r="D4" s="4"/>
      <c r="E4" s="4"/>
      <c r="F4" s="4"/>
      <c r="G4" s="4"/>
    </row>
    <row r="5" spans="1:7" ht="30.75" customHeight="1" x14ac:dyDescent="0.2">
      <c r="A5" s="59" t="s">
        <v>60</v>
      </c>
      <c r="B5" s="59"/>
      <c r="C5" s="59"/>
      <c r="D5" s="59"/>
      <c r="E5" s="59"/>
      <c r="F5" s="59"/>
      <c r="G5" s="59"/>
    </row>
    <row r="6" spans="1:7" ht="20.100000000000001" customHeight="1" x14ac:dyDescent="0.2">
      <c r="A6" s="60" t="s">
        <v>81</v>
      </c>
      <c r="B6" s="60"/>
      <c r="C6" s="60"/>
      <c r="D6" s="60"/>
      <c r="E6" s="60"/>
      <c r="F6" s="60"/>
      <c r="G6" s="60"/>
    </row>
    <row r="7" spans="1:7" s="5" customFormat="1" ht="20.100000000000001" customHeight="1" x14ac:dyDescent="0.2">
      <c r="A7" s="61" t="s">
        <v>3</v>
      </c>
      <c r="B7" s="62" t="s">
        <v>4</v>
      </c>
      <c r="C7" s="61" t="s">
        <v>5</v>
      </c>
      <c r="D7" s="64" t="s">
        <v>6</v>
      </c>
      <c r="E7" s="65"/>
      <c r="F7" s="65"/>
      <c r="G7" s="66"/>
    </row>
    <row r="8" spans="1:7" s="5" customFormat="1" ht="20.100000000000001" customHeight="1" x14ac:dyDescent="0.2">
      <c r="A8" s="61"/>
      <c r="B8" s="63"/>
      <c r="C8" s="61"/>
      <c r="D8" s="43" t="s">
        <v>7</v>
      </c>
      <c r="E8" s="43" t="s">
        <v>8</v>
      </c>
      <c r="F8" s="43" t="s">
        <v>36</v>
      </c>
      <c r="G8" s="43" t="s">
        <v>39</v>
      </c>
    </row>
    <row r="9" spans="1:7" ht="20.100000000000001" customHeight="1" x14ac:dyDescent="0.2">
      <c r="A9" s="27">
        <v>1</v>
      </c>
      <c r="B9" s="24" t="s">
        <v>42</v>
      </c>
      <c r="C9" s="26" t="s">
        <v>43</v>
      </c>
      <c r="D9" s="25">
        <v>2600</v>
      </c>
      <c r="E9" s="25">
        <v>2701</v>
      </c>
      <c r="F9" s="25">
        <f>IF(E9&gt;D9,D9,E9)</f>
        <v>2600</v>
      </c>
      <c r="G9" s="16">
        <f t="shared" ref="G9:G17" si="0">IFERROR(F9/D9,"")</f>
        <v>1</v>
      </c>
    </row>
    <row r="10" spans="1:7" s="31" customFormat="1" ht="20.100000000000001" customHeight="1" x14ac:dyDescent="0.2">
      <c r="A10" s="33">
        <v>2</v>
      </c>
      <c r="B10" s="24" t="s">
        <v>44</v>
      </c>
      <c r="C10" s="32" t="s">
        <v>45</v>
      </c>
      <c r="D10" s="25">
        <v>1500</v>
      </c>
      <c r="E10" s="25">
        <v>2600</v>
      </c>
      <c r="F10" s="25">
        <f>IF(E10&gt;D10,D10,E10)</f>
        <v>1500</v>
      </c>
      <c r="G10" s="16">
        <f t="shared" si="0"/>
        <v>1</v>
      </c>
    </row>
    <row r="11" spans="1:7" s="31" customFormat="1" ht="20.100000000000001" customHeight="1" x14ac:dyDescent="0.2">
      <c r="A11" s="27">
        <v>3</v>
      </c>
      <c r="B11" s="24" t="s">
        <v>46</v>
      </c>
      <c r="C11" s="26" t="s">
        <v>47</v>
      </c>
      <c r="D11" s="25">
        <v>6000</v>
      </c>
      <c r="E11" s="25">
        <v>4879</v>
      </c>
      <c r="F11" s="25">
        <f t="shared" ref="F11:F13" si="1">IF(E11&gt;D11,D11,E11)</f>
        <v>4879</v>
      </c>
      <c r="G11" s="16">
        <f t="shared" si="0"/>
        <v>0.8131666666666667</v>
      </c>
    </row>
    <row r="12" spans="1:7" s="31" customFormat="1" ht="20.100000000000001" customHeight="1" x14ac:dyDescent="0.2">
      <c r="A12" s="33">
        <v>4</v>
      </c>
      <c r="B12" s="24" t="s">
        <v>48</v>
      </c>
      <c r="C12" s="26" t="s">
        <v>49</v>
      </c>
      <c r="D12" s="25">
        <v>5475</v>
      </c>
      <c r="E12" s="25">
        <v>5175</v>
      </c>
      <c r="F12" s="25">
        <f t="shared" si="1"/>
        <v>5175</v>
      </c>
      <c r="G12" s="16">
        <f t="shared" si="0"/>
        <v>0.9452054794520548</v>
      </c>
    </row>
    <row r="13" spans="1:7" s="31" customFormat="1" ht="20.100000000000001" customHeight="1" x14ac:dyDescent="0.2">
      <c r="A13" s="27">
        <v>5</v>
      </c>
      <c r="B13" s="24" t="s">
        <v>50</v>
      </c>
      <c r="C13" s="26" t="s">
        <v>51</v>
      </c>
      <c r="D13" s="25">
        <v>5000</v>
      </c>
      <c r="E13" s="25">
        <v>4500</v>
      </c>
      <c r="F13" s="25">
        <f t="shared" si="1"/>
        <v>4500</v>
      </c>
      <c r="G13" s="16">
        <f t="shared" si="0"/>
        <v>0.9</v>
      </c>
    </row>
    <row r="14" spans="1:7" s="31" customFormat="1" ht="20.100000000000001" customHeight="1" x14ac:dyDescent="0.2">
      <c r="A14" s="33">
        <v>6</v>
      </c>
      <c r="B14" s="24" t="s">
        <v>52</v>
      </c>
      <c r="C14" s="26" t="s">
        <v>53</v>
      </c>
      <c r="D14" s="25">
        <v>4300</v>
      </c>
      <c r="E14" s="25">
        <v>3500</v>
      </c>
      <c r="F14" s="25">
        <f>IF(E14&gt;D14,D14,E14)</f>
        <v>3500</v>
      </c>
      <c r="G14" s="16">
        <f t="shared" si="0"/>
        <v>0.81395348837209303</v>
      </c>
    </row>
    <row r="15" spans="1:7" s="31" customFormat="1" ht="20.100000000000001" customHeight="1" x14ac:dyDescent="0.2">
      <c r="A15" s="27">
        <v>7</v>
      </c>
      <c r="B15" s="24" t="s">
        <v>54</v>
      </c>
      <c r="C15" s="26" t="s">
        <v>55</v>
      </c>
      <c r="D15" s="25">
        <v>5300</v>
      </c>
      <c r="E15" s="25">
        <v>5100</v>
      </c>
      <c r="F15" s="25">
        <f>IF(E15&gt;D15,D15,E15)</f>
        <v>5100</v>
      </c>
      <c r="G15" s="16">
        <f t="shared" si="0"/>
        <v>0.96226415094339623</v>
      </c>
    </row>
    <row r="16" spans="1:7" s="31" customFormat="1" ht="20.100000000000001" customHeight="1" x14ac:dyDescent="0.2">
      <c r="A16" s="33">
        <v>8</v>
      </c>
      <c r="B16" s="24" t="s">
        <v>56</v>
      </c>
      <c r="C16" s="26" t="s">
        <v>57</v>
      </c>
      <c r="D16" s="25">
        <v>10000</v>
      </c>
      <c r="E16" s="25">
        <v>9517</v>
      </c>
      <c r="F16" s="25">
        <f t="shared" ref="F16:F17" si="2">IF(E16&gt;D16,D16,E16)</f>
        <v>9517</v>
      </c>
      <c r="G16" s="16">
        <f t="shared" si="0"/>
        <v>0.95169999999999999</v>
      </c>
    </row>
    <row r="17" spans="1:7" s="31" customFormat="1" ht="20.100000000000001" customHeight="1" x14ac:dyDescent="0.2">
      <c r="A17" s="27">
        <v>9</v>
      </c>
      <c r="B17" s="24" t="s">
        <v>58</v>
      </c>
      <c r="C17" s="26" t="s">
        <v>59</v>
      </c>
      <c r="D17" s="25">
        <v>0</v>
      </c>
      <c r="E17" s="25">
        <v>0</v>
      </c>
      <c r="F17" s="25">
        <f t="shared" si="2"/>
        <v>0</v>
      </c>
      <c r="G17" s="16" t="str">
        <f t="shared" si="0"/>
        <v/>
      </c>
    </row>
    <row r="18" spans="1:7" ht="25.5" customHeight="1" x14ac:dyDescent="0.2">
      <c r="A18" s="67" t="s">
        <v>6</v>
      </c>
      <c r="B18" s="67"/>
      <c r="C18" s="67"/>
      <c r="D18" s="18">
        <f>SUM(D9:D17)</f>
        <v>40175</v>
      </c>
      <c r="E18" s="18"/>
      <c r="F18" s="18">
        <f>SUM(F9:F17)</f>
        <v>36771</v>
      </c>
      <c r="G18" s="18"/>
    </row>
    <row r="19" spans="1:7" ht="25.5" customHeight="1" x14ac:dyDescent="0.2">
      <c r="A19" s="68" t="s">
        <v>39</v>
      </c>
      <c r="B19" s="68"/>
      <c r="C19" s="68"/>
      <c r="D19" s="69">
        <f>F18/D18</f>
        <v>0.91527069072806466</v>
      </c>
      <c r="E19" s="69"/>
      <c r="F19" s="69"/>
      <c r="G19" s="19"/>
    </row>
    <row r="20" spans="1:7" ht="25.5" customHeight="1" x14ac:dyDescent="0.2">
      <c r="A20" s="70" t="s">
        <v>38</v>
      </c>
      <c r="B20" s="70"/>
      <c r="C20" s="70"/>
      <c r="D20" s="70" t="str">
        <f>IF(D19&lt;50%,B27,IF(D19&lt;70%,B26,IF(D19&lt;80%,B25,IF(D19&lt;90%,B24,B23))))</f>
        <v>A</v>
      </c>
      <c r="E20" s="70"/>
      <c r="F20" s="70"/>
      <c r="G20" s="20"/>
    </row>
    <row r="21" spans="1:7" ht="20.100000000000001" customHeight="1" x14ac:dyDescent="0.2">
      <c r="E21" s="2"/>
      <c r="F21" s="2"/>
    </row>
    <row r="22" spans="1:7" ht="35.25" customHeight="1" x14ac:dyDescent="0.2">
      <c r="B22" s="17" t="s">
        <v>37</v>
      </c>
    </row>
    <row r="23" spans="1:7" ht="20.100000000000001" customHeight="1" x14ac:dyDescent="0.2">
      <c r="B23" s="6" t="s">
        <v>9</v>
      </c>
      <c r="C23" s="7" t="s">
        <v>10</v>
      </c>
    </row>
    <row r="24" spans="1:7" ht="20.100000000000001" customHeight="1" x14ac:dyDescent="0.2">
      <c r="B24" s="6" t="s">
        <v>11</v>
      </c>
      <c r="C24" s="7" t="s">
        <v>12</v>
      </c>
    </row>
    <row r="25" spans="1:7" ht="20.100000000000001" customHeight="1" x14ac:dyDescent="0.2">
      <c r="B25" s="6" t="s">
        <v>13</v>
      </c>
      <c r="C25" s="7" t="s">
        <v>14</v>
      </c>
    </row>
    <row r="26" spans="1:7" ht="20.100000000000001" customHeight="1" x14ac:dyDescent="0.2">
      <c r="B26" s="6" t="s">
        <v>15</v>
      </c>
      <c r="C26" s="7" t="s">
        <v>16</v>
      </c>
    </row>
    <row r="27" spans="1:7" ht="20.100000000000001" customHeight="1" x14ac:dyDescent="0.2">
      <c r="B27" s="6" t="s">
        <v>17</v>
      </c>
      <c r="C27" s="7" t="s">
        <v>18</v>
      </c>
    </row>
    <row r="29" spans="1:7" ht="20.100000000000001" customHeight="1" x14ac:dyDescent="0.2">
      <c r="A29" s="42"/>
      <c r="B29" s="54" t="s">
        <v>82</v>
      </c>
      <c r="C29" s="54"/>
      <c r="D29" s="54"/>
      <c r="E29" s="54"/>
      <c r="F29" s="54"/>
      <c r="G29" s="54"/>
    </row>
    <row r="30" spans="1:7" ht="20.100000000000001" customHeight="1" x14ac:dyDescent="0.2">
      <c r="A30" s="54" t="s">
        <v>40</v>
      </c>
      <c r="B30" s="54"/>
      <c r="C30" s="54"/>
      <c r="D30" s="54" t="s">
        <v>64</v>
      </c>
      <c r="E30" s="54"/>
      <c r="F30" s="54"/>
      <c r="G30" s="54"/>
    </row>
    <row r="31" spans="1:7" ht="53.25" customHeight="1" x14ac:dyDescent="0.2">
      <c r="A31" s="42"/>
      <c r="B31" s="42"/>
      <c r="C31" s="23"/>
      <c r="D31" s="23"/>
      <c r="E31" s="23"/>
      <c r="F31" s="23"/>
      <c r="G31" s="23"/>
    </row>
    <row r="32" spans="1:7" ht="20.100000000000001" customHeight="1" x14ac:dyDescent="0.2">
      <c r="A32" s="55" t="s">
        <v>61</v>
      </c>
      <c r="B32" s="55"/>
      <c r="C32" s="55"/>
      <c r="D32" s="54" t="s">
        <v>41</v>
      </c>
      <c r="E32" s="54"/>
      <c r="F32" s="54"/>
      <c r="G32" s="54"/>
    </row>
    <row r="33" spans="1:7" ht="20.100000000000001" customHeight="1" x14ac:dyDescent="0.2">
      <c r="A33" s="54" t="s">
        <v>63</v>
      </c>
      <c r="B33" s="54"/>
      <c r="C33" s="54"/>
      <c r="D33" s="54"/>
      <c r="E33" s="54"/>
      <c r="F33" s="54"/>
      <c r="G33" s="54"/>
    </row>
  </sheetData>
  <autoFilter ref="A8:G20">
    <filterColumn colId="1" showButton="0"/>
  </autoFilter>
  <mergeCells count="21">
    <mergeCell ref="A30:C30"/>
    <mergeCell ref="D30:G30"/>
    <mergeCell ref="A32:C32"/>
    <mergeCell ref="D32:G32"/>
    <mergeCell ref="A33:C33"/>
    <mergeCell ref="D33:G33"/>
    <mergeCell ref="B29:G29"/>
    <mergeCell ref="A1:G1"/>
    <mergeCell ref="A2:G2"/>
    <mergeCell ref="A3:G3"/>
    <mergeCell ref="A5:G5"/>
    <mergeCell ref="A6:G6"/>
    <mergeCell ref="A7:A8"/>
    <mergeCell ref="B7:B8"/>
    <mergeCell ref="C7:C8"/>
    <mergeCell ref="D7:G7"/>
    <mergeCell ref="A18:C18"/>
    <mergeCell ref="A19:C19"/>
    <mergeCell ref="D19:F19"/>
    <mergeCell ref="A20:C20"/>
    <mergeCell ref="D20:F20"/>
  </mergeCells>
  <conditionalFormatting sqref="G9:G17">
    <cfRule type="cellIs" dxfId="9" priority="1" operator="lessThan">
      <formula>0.9</formula>
    </cfRule>
    <cfRule type="cellIs" dxfId="8" priority="2" stopIfTrue="1" operator="lessThan">
      <formula>0</formula>
    </cfRule>
  </conditionalFormatting>
  <pageMargins left="0.23" right="0.16" top="0.19" bottom="0.19" header="0.12" footer="0.12"/>
  <pageSetup paperSize="9" scale="78" orientation="landscape" horizontalDpi="180" verticalDpi="18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24</vt:i4>
      </vt:variant>
    </vt:vector>
  </HeadingPairs>
  <TitlesOfParts>
    <vt:vector size="37" baseType="lpstr">
      <vt:lpstr>Resume</vt:lpstr>
      <vt:lpstr>Jan</vt:lpstr>
      <vt:lpstr>Feb</vt:lpstr>
      <vt:lpstr>Mar</vt:lpstr>
      <vt:lpstr>April</vt:lpstr>
      <vt:lpstr>May</vt:lpstr>
      <vt:lpstr>Juni</vt:lpstr>
      <vt:lpstr>Juli</vt:lpstr>
      <vt:lpstr>Aug</vt:lpstr>
      <vt:lpstr>Sept</vt:lpstr>
      <vt:lpstr>Oct</vt:lpstr>
      <vt:lpstr>Nov</vt:lpstr>
      <vt:lpstr>Des</vt:lpstr>
      <vt:lpstr>April!Print_Area</vt:lpstr>
      <vt:lpstr>Aug!Print_Area</vt:lpstr>
      <vt:lpstr>Des!Print_Area</vt:lpstr>
      <vt:lpstr>Feb!Print_Area</vt:lpstr>
      <vt:lpstr>Jan!Print_Area</vt:lpstr>
      <vt:lpstr>Juli!Print_Area</vt:lpstr>
      <vt:lpstr>Juni!Print_Area</vt:lpstr>
      <vt:lpstr>Mar!Print_Area</vt:lpstr>
      <vt:lpstr>May!Print_Area</vt:lpstr>
      <vt:lpstr>Nov!Print_Area</vt:lpstr>
      <vt:lpstr>Oct!Print_Area</vt:lpstr>
      <vt:lpstr>Sept!Print_Area</vt:lpstr>
      <vt:lpstr>April!Print_Titles</vt:lpstr>
      <vt:lpstr>Aug!Print_Titles</vt:lpstr>
      <vt:lpstr>Des!Print_Titles</vt:lpstr>
      <vt:lpstr>Feb!Print_Titles</vt:lpstr>
      <vt:lpstr>Jan!Print_Titles</vt:lpstr>
      <vt:lpstr>Juli!Print_Titles</vt:lpstr>
      <vt:lpstr>Juni!Print_Titles</vt:lpstr>
      <vt:lpstr>Mar!Print_Titles</vt:lpstr>
      <vt:lpstr>May!Print_Titles</vt:lpstr>
      <vt:lpstr>Nov!Print_Titles</vt:lpstr>
      <vt:lpstr>Oct!Print_Titles</vt:lpstr>
      <vt:lpstr>Sept!Print_Titles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PPIC07</dc:creator>
  <cp:lastModifiedBy>ppic07</cp:lastModifiedBy>
  <dcterms:created xsi:type="dcterms:W3CDTF">2019-03-12T02:00:33Z</dcterms:created>
  <dcterms:modified xsi:type="dcterms:W3CDTF">2022-01-11T02:28:27Z</dcterms:modified>
</cp:coreProperties>
</file>