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8790" yWindow="60" windowWidth="11475" windowHeight="8205" tabRatio="715"/>
  </bookViews>
  <sheets>
    <sheet name="Resume" sheetId="7" r:id="rId1"/>
    <sheet name="Jan" sheetId="10" r:id="rId2"/>
    <sheet name="Feb" sheetId="11" r:id="rId3"/>
    <sheet name="Maret" sheetId="12" r:id="rId4"/>
    <sheet name="April" sheetId="13" r:id="rId5"/>
    <sheet name="May" sheetId="14" r:id="rId6"/>
    <sheet name="June" sheetId="15" r:id="rId7"/>
    <sheet name="Juli" sheetId="16" r:id="rId8"/>
    <sheet name="Aug" sheetId="17" r:id="rId9"/>
    <sheet name="Sept" sheetId="18" r:id="rId10"/>
    <sheet name="Oct" sheetId="19" r:id="rId11"/>
    <sheet name="Nov" sheetId="20" r:id="rId12"/>
    <sheet name="Des" sheetId="21" r:id="rId13"/>
  </sheets>
  <definedNames>
    <definedName name="_xlnm._FilterDatabase" localSheetId="4" hidden="1">April!$A$8:$G$26</definedName>
    <definedName name="_xlnm._FilterDatabase" localSheetId="8" hidden="1">Aug!$A$8:$G$34</definedName>
    <definedName name="_xlnm._FilterDatabase" localSheetId="12" hidden="1">Des!$A$8:$G$32</definedName>
    <definedName name="_xlnm._FilterDatabase" localSheetId="2" hidden="1">Feb!$A$8:$G$18</definedName>
    <definedName name="_xlnm._FilterDatabase" localSheetId="1" hidden="1">Jan!$A$8:$G$18</definedName>
    <definedName name="_xlnm._FilterDatabase" localSheetId="7" hidden="1">Juli!$A$8:$G$34</definedName>
    <definedName name="_xlnm._FilterDatabase" localSheetId="6" hidden="1">June!$A$8:$G$33</definedName>
    <definedName name="_xlnm._FilterDatabase" localSheetId="3" hidden="1">Maret!$A$8:$G$18</definedName>
    <definedName name="_xlnm._FilterDatabase" localSheetId="5" hidden="1">May!$A$8:$G$26</definedName>
    <definedName name="_xlnm._FilterDatabase" localSheetId="11" hidden="1">Nov!$A$8:$G$32</definedName>
    <definedName name="_xlnm._FilterDatabase" localSheetId="10" hidden="1">Oct!$A$8:$G$34</definedName>
    <definedName name="_xlnm._FilterDatabase" localSheetId="9" hidden="1">Sept!$A$8:$G$34</definedName>
    <definedName name="_xlnm.Database" localSheetId="4">#REF!</definedName>
    <definedName name="_xlnm.Database" localSheetId="8">#REF!</definedName>
    <definedName name="_xlnm.Database" localSheetId="12">#REF!</definedName>
    <definedName name="_xlnm.Database" localSheetId="2">#REF!</definedName>
    <definedName name="_xlnm.Database" localSheetId="1">#REF!</definedName>
    <definedName name="_xlnm.Database" localSheetId="7">#REF!</definedName>
    <definedName name="_xlnm.Database" localSheetId="6">#REF!</definedName>
    <definedName name="_xlnm.Database" localSheetId="3">#REF!</definedName>
    <definedName name="_xlnm.Database" localSheetId="5">#REF!</definedName>
    <definedName name="_xlnm.Database" localSheetId="11">#REF!</definedName>
    <definedName name="_xlnm.Database" localSheetId="10">#REF!</definedName>
    <definedName name="_xlnm.Database" localSheetId="9">#REF!</definedName>
    <definedName name="_xlnm.Database">#REF!</definedName>
    <definedName name="Excel_BuiltIn_Print_Area_1_1_1" localSheetId="4">#REF!</definedName>
    <definedName name="Excel_BuiltIn_Print_Area_1_1_1" localSheetId="8">#REF!</definedName>
    <definedName name="Excel_BuiltIn_Print_Area_1_1_1" localSheetId="12">#REF!</definedName>
    <definedName name="Excel_BuiltIn_Print_Area_1_1_1" localSheetId="2">#REF!</definedName>
    <definedName name="Excel_BuiltIn_Print_Area_1_1_1" localSheetId="1">#REF!</definedName>
    <definedName name="Excel_BuiltIn_Print_Area_1_1_1" localSheetId="7">#REF!</definedName>
    <definedName name="Excel_BuiltIn_Print_Area_1_1_1" localSheetId="6">#REF!</definedName>
    <definedName name="Excel_BuiltIn_Print_Area_1_1_1" localSheetId="3">#REF!</definedName>
    <definedName name="Excel_BuiltIn_Print_Area_1_1_1" localSheetId="5">#REF!</definedName>
    <definedName name="Excel_BuiltIn_Print_Area_1_1_1" localSheetId="11">#REF!</definedName>
    <definedName name="Excel_BuiltIn_Print_Area_1_1_1" localSheetId="10">#REF!</definedName>
    <definedName name="Excel_BuiltIn_Print_Area_1_1_1" localSheetId="9">#REF!</definedName>
    <definedName name="Excel_BuiltIn_Print_Area_1_1_1">#REF!</definedName>
    <definedName name="Excel_BuiltIn_Print_Area_1_1_1_1" localSheetId="4">#REF!</definedName>
    <definedName name="Excel_BuiltIn_Print_Area_1_1_1_1" localSheetId="8">#REF!</definedName>
    <definedName name="Excel_BuiltIn_Print_Area_1_1_1_1" localSheetId="12">#REF!</definedName>
    <definedName name="Excel_BuiltIn_Print_Area_1_1_1_1" localSheetId="2">#REF!</definedName>
    <definedName name="Excel_BuiltIn_Print_Area_1_1_1_1" localSheetId="1">#REF!</definedName>
    <definedName name="Excel_BuiltIn_Print_Area_1_1_1_1" localSheetId="7">#REF!</definedName>
    <definedName name="Excel_BuiltIn_Print_Area_1_1_1_1" localSheetId="6">#REF!</definedName>
    <definedName name="Excel_BuiltIn_Print_Area_1_1_1_1" localSheetId="3">#REF!</definedName>
    <definedName name="Excel_BuiltIn_Print_Area_1_1_1_1" localSheetId="5">#REF!</definedName>
    <definedName name="Excel_BuiltIn_Print_Area_1_1_1_1" localSheetId="11">#REF!</definedName>
    <definedName name="Excel_BuiltIn_Print_Area_1_1_1_1" localSheetId="10">#REF!</definedName>
    <definedName name="Excel_BuiltIn_Print_Area_1_1_1_1" localSheetId="9">#REF!</definedName>
    <definedName name="Excel_BuiltIn_Print_Area_1_1_1_1">#REF!</definedName>
    <definedName name="Excel_BuiltIn_Print_Area_2_1" localSheetId="4">#REF!</definedName>
    <definedName name="Excel_BuiltIn_Print_Area_2_1" localSheetId="8">#REF!</definedName>
    <definedName name="Excel_BuiltIn_Print_Area_2_1" localSheetId="12">#REF!</definedName>
    <definedName name="Excel_BuiltIn_Print_Area_2_1" localSheetId="2">#REF!</definedName>
    <definedName name="Excel_BuiltIn_Print_Area_2_1" localSheetId="1">#REF!</definedName>
    <definedName name="Excel_BuiltIn_Print_Area_2_1" localSheetId="7">#REF!</definedName>
    <definedName name="Excel_BuiltIn_Print_Area_2_1" localSheetId="6">#REF!</definedName>
    <definedName name="Excel_BuiltIn_Print_Area_2_1" localSheetId="3">#REF!</definedName>
    <definedName name="Excel_BuiltIn_Print_Area_2_1" localSheetId="5">#REF!</definedName>
    <definedName name="Excel_BuiltIn_Print_Area_2_1" localSheetId="11">#REF!</definedName>
    <definedName name="Excel_BuiltIn_Print_Area_2_1" localSheetId="10">#REF!</definedName>
    <definedName name="Excel_BuiltIn_Print_Area_2_1" localSheetId="9">#REF!</definedName>
    <definedName name="Excel_BuiltIn_Print_Area_2_1">#REF!</definedName>
    <definedName name="Excel_BuiltIn_Print_Area_3_1" localSheetId="4">#REF!</definedName>
    <definedName name="Excel_BuiltIn_Print_Area_3_1" localSheetId="8">#REF!</definedName>
    <definedName name="Excel_BuiltIn_Print_Area_3_1" localSheetId="12">#REF!</definedName>
    <definedName name="Excel_BuiltIn_Print_Area_3_1" localSheetId="2">#REF!</definedName>
    <definedName name="Excel_BuiltIn_Print_Area_3_1" localSheetId="1">#REF!</definedName>
    <definedName name="Excel_BuiltIn_Print_Area_3_1" localSheetId="7">#REF!</definedName>
    <definedName name="Excel_BuiltIn_Print_Area_3_1" localSheetId="6">#REF!</definedName>
    <definedName name="Excel_BuiltIn_Print_Area_3_1" localSheetId="3">#REF!</definedName>
    <definedName name="Excel_BuiltIn_Print_Area_3_1" localSheetId="5">#REF!</definedName>
    <definedName name="Excel_BuiltIn_Print_Area_3_1" localSheetId="11">#REF!</definedName>
    <definedName name="Excel_BuiltIn_Print_Area_3_1" localSheetId="10">#REF!</definedName>
    <definedName name="Excel_BuiltIn_Print_Area_3_1" localSheetId="9">#REF!</definedName>
    <definedName name="Excel_BuiltIn_Print_Area_3_1">#REF!</definedName>
    <definedName name="Excel_BuiltIn_Print_Area_4_1" localSheetId="4">#REF!</definedName>
    <definedName name="Excel_BuiltIn_Print_Area_4_1" localSheetId="8">#REF!</definedName>
    <definedName name="Excel_BuiltIn_Print_Area_4_1" localSheetId="12">#REF!</definedName>
    <definedName name="Excel_BuiltIn_Print_Area_4_1" localSheetId="2">#REF!</definedName>
    <definedName name="Excel_BuiltIn_Print_Area_4_1" localSheetId="1">#REF!</definedName>
    <definedName name="Excel_BuiltIn_Print_Area_4_1" localSheetId="7">#REF!</definedName>
    <definedName name="Excel_BuiltIn_Print_Area_4_1" localSheetId="6">#REF!</definedName>
    <definedName name="Excel_BuiltIn_Print_Area_4_1" localSheetId="3">#REF!</definedName>
    <definedName name="Excel_BuiltIn_Print_Area_4_1" localSheetId="5">#REF!</definedName>
    <definedName name="Excel_BuiltIn_Print_Area_4_1" localSheetId="11">#REF!</definedName>
    <definedName name="Excel_BuiltIn_Print_Area_4_1" localSheetId="10">#REF!</definedName>
    <definedName name="Excel_BuiltIn_Print_Area_4_1" localSheetId="9">#REF!</definedName>
    <definedName name="Excel_BuiltIn_Print_Area_4_1">#REF!</definedName>
    <definedName name="Excel_BuiltIn_Print_Area_4_1_1" localSheetId="4">#REF!</definedName>
    <definedName name="Excel_BuiltIn_Print_Area_4_1_1" localSheetId="8">#REF!</definedName>
    <definedName name="Excel_BuiltIn_Print_Area_4_1_1" localSheetId="12">#REF!</definedName>
    <definedName name="Excel_BuiltIn_Print_Area_4_1_1" localSheetId="2">#REF!</definedName>
    <definedName name="Excel_BuiltIn_Print_Area_4_1_1" localSheetId="1">#REF!</definedName>
    <definedName name="Excel_BuiltIn_Print_Area_4_1_1" localSheetId="7">#REF!</definedName>
    <definedName name="Excel_BuiltIn_Print_Area_4_1_1" localSheetId="6">#REF!</definedName>
    <definedName name="Excel_BuiltIn_Print_Area_4_1_1" localSheetId="3">#REF!</definedName>
    <definedName name="Excel_BuiltIn_Print_Area_4_1_1" localSheetId="5">#REF!</definedName>
    <definedName name="Excel_BuiltIn_Print_Area_4_1_1" localSheetId="11">#REF!</definedName>
    <definedName name="Excel_BuiltIn_Print_Area_4_1_1" localSheetId="10">#REF!</definedName>
    <definedName name="Excel_BuiltIn_Print_Area_4_1_1" localSheetId="9">#REF!</definedName>
    <definedName name="Excel_BuiltIn_Print_Area_4_1_1">#REF!</definedName>
    <definedName name="_xlnm.Print_Area" localSheetId="4">April!$A$1:$G$23</definedName>
    <definedName name="_xlnm.Print_Area" localSheetId="8">Aug!$A$1:$G$31</definedName>
    <definedName name="_xlnm.Print_Area" localSheetId="12">Des!$A$1:$G$29</definedName>
    <definedName name="_xlnm.Print_Area" localSheetId="2">Feb!$A$1:$G$15</definedName>
    <definedName name="_xlnm.Print_Area" localSheetId="1">Jan!$A$1:$G$15</definedName>
    <definedName name="_xlnm.Print_Area" localSheetId="7">Juli!$A$1:$G$31</definedName>
    <definedName name="_xlnm.Print_Area" localSheetId="6">June!$A$1:$G$30</definedName>
    <definedName name="_xlnm.Print_Area" localSheetId="3">Maret!$A$1:$G$15</definedName>
    <definedName name="_xlnm.Print_Area" localSheetId="5">May!$A$1:$G$23</definedName>
    <definedName name="_xlnm.Print_Area" localSheetId="11">Nov!$A$1:$G$29</definedName>
    <definedName name="_xlnm.Print_Area" localSheetId="10">Oct!$A$1:$G$31</definedName>
    <definedName name="_xlnm.Print_Area" localSheetId="9">Sept!$A$1:$G$31</definedName>
    <definedName name="_xlnm.Print_Titles" localSheetId="4">April!$1:$8</definedName>
    <definedName name="_xlnm.Print_Titles" localSheetId="8">Aug!$1:$8</definedName>
    <definedName name="_xlnm.Print_Titles" localSheetId="12">Des!$1:$8</definedName>
    <definedName name="_xlnm.Print_Titles" localSheetId="2">Feb!$1:$8</definedName>
    <definedName name="_xlnm.Print_Titles" localSheetId="1">Jan!$1:$8</definedName>
    <definedName name="_xlnm.Print_Titles" localSheetId="7">Juli!$1:$8</definedName>
    <definedName name="_xlnm.Print_Titles" localSheetId="6">June!$1:$8</definedName>
    <definedName name="_xlnm.Print_Titles" localSheetId="3">Maret!$1:$8</definedName>
    <definedName name="_xlnm.Print_Titles" localSheetId="5">May!$1:$8</definedName>
    <definedName name="_xlnm.Print_Titles" localSheetId="11">Nov!$1:$8</definedName>
    <definedName name="_xlnm.Print_Titles" localSheetId="10">Oct!$1:$8</definedName>
    <definedName name="_xlnm.Print_Titles" localSheetId="9">Sept!$1:$8</definedName>
  </definedNames>
  <calcPr calcId="124519"/>
</workbook>
</file>

<file path=xl/calcChain.xml><?xml version="1.0" encoding="utf-8"?>
<calcChain xmlns="http://schemas.openxmlformats.org/spreadsheetml/2006/main">
  <c r="F11" i="21"/>
  <c r="G11" s="1"/>
  <c r="F15"/>
  <c r="G15" s="1"/>
  <c r="F17"/>
  <c r="G17" s="1"/>
  <c r="F21"/>
  <c r="G21" s="1"/>
  <c r="F23"/>
  <c r="G23" s="1"/>
  <c r="F24"/>
  <c r="G24" s="1"/>
  <c r="F27"/>
  <c r="G27" s="1"/>
  <c r="F28"/>
  <c r="G28" s="1"/>
  <c r="F29"/>
  <c r="G29" s="1"/>
  <c r="F9"/>
  <c r="G9" s="1"/>
  <c r="D30"/>
  <c r="F26"/>
  <c r="G26" s="1"/>
  <c r="F25"/>
  <c r="G25" s="1"/>
  <c r="F22"/>
  <c r="G22" s="1"/>
  <c r="F20"/>
  <c r="G20" s="1"/>
  <c r="F19"/>
  <c r="G19" s="1"/>
  <c r="F18"/>
  <c r="G18" s="1"/>
  <c r="F16"/>
  <c r="G16" s="1"/>
  <c r="F14"/>
  <c r="G14" s="1"/>
  <c r="F13"/>
  <c r="G13" s="1"/>
  <c r="F12"/>
  <c r="G12" s="1"/>
  <c r="F10"/>
  <c r="G10" s="1"/>
  <c r="G23" i="14"/>
  <c r="F23"/>
  <c r="F22"/>
  <c r="G22" s="1"/>
  <c r="G21"/>
  <c r="F21"/>
  <c r="F20"/>
  <c r="G20" s="1"/>
  <c r="F19"/>
  <c r="G19" s="1"/>
  <c r="F18"/>
  <c r="G18" s="1"/>
  <c r="F17"/>
  <c r="F31" i="17"/>
  <c r="F30"/>
  <c r="F29"/>
  <c r="F31" i="16"/>
  <c r="F30"/>
  <c r="F29"/>
  <c r="F31" i="18"/>
  <c r="G31" s="1"/>
  <c r="F30"/>
  <c r="G30" s="1"/>
  <c r="F29" i="19"/>
  <c r="G29" s="1"/>
  <c r="F30"/>
  <c r="G30" s="1"/>
  <c r="F31"/>
  <c r="G31" s="1"/>
  <c r="F30" i="21" l="1"/>
  <c r="D31" s="1"/>
  <c r="F29" i="20"/>
  <c r="G29" s="1"/>
  <c r="F10"/>
  <c r="G10" s="1"/>
  <c r="F11"/>
  <c r="G11" s="1"/>
  <c r="F12"/>
  <c r="G12" s="1"/>
  <c r="F13"/>
  <c r="G13" s="1"/>
  <c r="F14"/>
  <c r="G14" s="1"/>
  <c r="F15"/>
  <c r="G15" s="1"/>
  <c r="F16"/>
  <c r="G16" s="1"/>
  <c r="F17"/>
  <c r="G17" s="1"/>
  <c r="F18"/>
  <c r="G18" s="1"/>
  <c r="F19"/>
  <c r="G19" s="1"/>
  <c r="F20"/>
  <c r="G20" s="1"/>
  <c r="F21"/>
  <c r="G21" s="1"/>
  <c r="F22"/>
  <c r="G22" s="1"/>
  <c r="F23"/>
  <c r="G23" s="1"/>
  <c r="F24"/>
  <c r="G24" s="1"/>
  <c r="F25"/>
  <c r="G25" s="1"/>
  <c r="F26"/>
  <c r="G26" s="1"/>
  <c r="F27"/>
  <c r="G27" s="1"/>
  <c r="F28"/>
  <c r="G28" s="1"/>
  <c r="D32" i="21" l="1"/>
  <c r="C16" i="7"/>
  <c r="D16" s="1"/>
  <c r="D30" i="20"/>
  <c r="D32" i="19" l="1"/>
  <c r="F28"/>
  <c r="G28" s="1"/>
  <c r="F27"/>
  <c r="G27" s="1"/>
  <c r="F26"/>
  <c r="G26" s="1"/>
  <c r="F25"/>
  <c r="G25" s="1"/>
  <c r="F24"/>
  <c r="G24" s="1"/>
  <c r="F23"/>
  <c r="G23" s="1"/>
  <c r="F22"/>
  <c r="G22" s="1"/>
  <c r="F21"/>
  <c r="G21" s="1"/>
  <c r="F20"/>
  <c r="G20" s="1"/>
  <c r="F19"/>
  <c r="G19" s="1"/>
  <c r="F18"/>
  <c r="G18" s="1"/>
  <c r="F17"/>
  <c r="G17" s="1"/>
  <c r="F16"/>
  <c r="G16" s="1"/>
  <c r="F15"/>
  <c r="G15" s="1"/>
  <c r="F14"/>
  <c r="G14" s="1"/>
  <c r="F13"/>
  <c r="G13" s="1"/>
  <c r="F12"/>
  <c r="G12" s="1"/>
  <c r="F11"/>
  <c r="G11" s="1"/>
  <c r="F10"/>
  <c r="G10" s="1"/>
  <c r="F9"/>
  <c r="F32" l="1"/>
  <c r="D33" s="1"/>
  <c r="G9"/>
  <c r="E9" i="18"/>
  <c r="E20"/>
  <c r="F29"/>
  <c r="G29" s="1"/>
  <c r="D32"/>
  <c r="F28"/>
  <c r="G28" s="1"/>
  <c r="F27"/>
  <c r="G27" s="1"/>
  <c r="F26"/>
  <c r="G26" s="1"/>
  <c r="F25"/>
  <c r="G25" s="1"/>
  <c r="F24"/>
  <c r="G24" s="1"/>
  <c r="F23"/>
  <c r="G23" s="1"/>
  <c r="F22"/>
  <c r="G22" s="1"/>
  <c r="F21"/>
  <c r="G21" s="1"/>
  <c r="F20"/>
  <c r="G20" s="1"/>
  <c r="F19"/>
  <c r="G19" s="1"/>
  <c r="F18"/>
  <c r="G18" s="1"/>
  <c r="F17"/>
  <c r="G17" s="1"/>
  <c r="F16"/>
  <c r="G16" s="1"/>
  <c r="F15"/>
  <c r="G15" s="1"/>
  <c r="F14"/>
  <c r="G14" s="1"/>
  <c r="F13"/>
  <c r="G13" s="1"/>
  <c r="F12"/>
  <c r="G12" s="1"/>
  <c r="F11"/>
  <c r="G11" s="1"/>
  <c r="F10"/>
  <c r="G10" s="1"/>
  <c r="F9"/>
  <c r="G9" s="1"/>
  <c r="F24" i="17"/>
  <c r="G24" s="1"/>
  <c r="D32"/>
  <c r="G31"/>
  <c r="G30"/>
  <c r="G29"/>
  <c r="F28"/>
  <c r="G28" s="1"/>
  <c r="F27"/>
  <c r="G27" s="1"/>
  <c r="F26"/>
  <c r="G26" s="1"/>
  <c r="F25"/>
  <c r="G25" s="1"/>
  <c r="F23"/>
  <c r="G23" s="1"/>
  <c r="F22"/>
  <c r="G22" s="1"/>
  <c r="F21"/>
  <c r="G21" s="1"/>
  <c r="F20"/>
  <c r="G20" s="1"/>
  <c r="F19"/>
  <c r="G19" s="1"/>
  <c r="F18"/>
  <c r="G18" s="1"/>
  <c r="F17"/>
  <c r="G17" s="1"/>
  <c r="F16"/>
  <c r="G16" s="1"/>
  <c r="F15"/>
  <c r="G15" s="1"/>
  <c r="F14"/>
  <c r="G14" s="1"/>
  <c r="F13"/>
  <c r="G13" s="1"/>
  <c r="F12"/>
  <c r="G12" s="1"/>
  <c r="F11"/>
  <c r="G11" s="1"/>
  <c r="F10"/>
  <c r="G10" s="1"/>
  <c r="F9"/>
  <c r="G30" i="16"/>
  <c r="G31"/>
  <c r="F16"/>
  <c r="G16" s="1"/>
  <c r="F17"/>
  <c r="G17" s="1"/>
  <c r="F18"/>
  <c r="G18" s="1"/>
  <c r="F19"/>
  <c r="G19" s="1"/>
  <c r="F20"/>
  <c r="G20" s="1"/>
  <c r="F21"/>
  <c r="G21" s="1"/>
  <c r="F22"/>
  <c r="G22" s="1"/>
  <c r="F23"/>
  <c r="G23" s="1"/>
  <c r="F24"/>
  <c r="G24" s="1"/>
  <c r="F25"/>
  <c r="G25" s="1"/>
  <c r="F26"/>
  <c r="G26" s="1"/>
  <c r="F27"/>
  <c r="G27" s="1"/>
  <c r="F28"/>
  <c r="G28" s="1"/>
  <c r="G29"/>
  <c r="D31" i="15"/>
  <c r="F24"/>
  <c r="F25"/>
  <c r="G25" s="1"/>
  <c r="F26"/>
  <c r="G26" s="1"/>
  <c r="F27"/>
  <c r="G27" s="1"/>
  <c r="F28"/>
  <c r="G28" s="1"/>
  <c r="F17"/>
  <c r="G17" s="1"/>
  <c r="F18"/>
  <c r="G18" s="1"/>
  <c r="F19"/>
  <c r="G19" s="1"/>
  <c r="F20"/>
  <c r="G20" s="1"/>
  <c r="F21"/>
  <c r="G21" s="1"/>
  <c r="F22"/>
  <c r="G22" s="1"/>
  <c r="F23"/>
  <c r="G23" s="1"/>
  <c r="F10"/>
  <c r="F11"/>
  <c r="G11" s="1"/>
  <c r="F12"/>
  <c r="G12" s="1"/>
  <c r="F13"/>
  <c r="G13" s="1"/>
  <c r="F14"/>
  <c r="G14" s="1"/>
  <c r="F15"/>
  <c r="G15" s="1"/>
  <c r="F16"/>
  <c r="G16" s="1"/>
  <c r="G24"/>
  <c r="G10"/>
  <c r="D34" i="19" l="1"/>
  <c r="C14" i="7"/>
  <c r="D14" s="1"/>
  <c r="F32" i="18"/>
  <c r="D33" s="1"/>
  <c r="F32" i="17"/>
  <c r="D33" s="1"/>
  <c r="G9"/>
  <c r="F15" i="16"/>
  <c r="G15" s="1"/>
  <c r="F14"/>
  <c r="G14" s="1"/>
  <c r="F13"/>
  <c r="G13" s="1"/>
  <c r="F12"/>
  <c r="G12" s="1"/>
  <c r="F11"/>
  <c r="G11" s="1"/>
  <c r="F10"/>
  <c r="G10" s="1"/>
  <c r="F9"/>
  <c r="G9" s="1"/>
  <c r="D34" i="17" l="1"/>
  <c r="C12" i="7"/>
  <c r="D12" s="1"/>
  <c r="D34" i="18"/>
  <c r="C13" i="7"/>
  <c r="D13" s="1"/>
  <c r="F30" i="15"/>
  <c r="G30" s="1"/>
  <c r="F29"/>
  <c r="G29" s="1"/>
  <c r="F9"/>
  <c r="D24" i="14"/>
  <c r="G17"/>
  <c r="F16"/>
  <c r="G16" s="1"/>
  <c r="F15"/>
  <c r="G15" s="1"/>
  <c r="F14"/>
  <c r="G14" s="1"/>
  <c r="F13"/>
  <c r="G13" s="1"/>
  <c r="F12"/>
  <c r="G12" s="1"/>
  <c r="F11"/>
  <c r="G11" s="1"/>
  <c r="F10"/>
  <c r="G10" s="1"/>
  <c r="F9"/>
  <c r="G9" s="1"/>
  <c r="G9" i="15" l="1"/>
  <c r="F31"/>
  <c r="D32" s="1"/>
  <c r="F24" i="14"/>
  <c r="D25" s="1"/>
  <c r="F15" i="13"/>
  <c r="G15" s="1"/>
  <c r="F16"/>
  <c r="G16" s="1"/>
  <c r="F17"/>
  <c r="G17" s="1"/>
  <c r="F12"/>
  <c r="G12" s="1"/>
  <c r="F13"/>
  <c r="G13" s="1"/>
  <c r="F14"/>
  <c r="G14" s="1"/>
  <c r="F18"/>
  <c r="G18" s="1"/>
  <c r="F19"/>
  <c r="G19" s="1"/>
  <c r="F20"/>
  <c r="G20" s="1"/>
  <c r="F21"/>
  <c r="G21" s="1"/>
  <c r="F22"/>
  <c r="G22" s="1"/>
  <c r="F23"/>
  <c r="G23" s="1"/>
  <c r="D24"/>
  <c r="F11"/>
  <c r="G11" s="1"/>
  <c r="F10"/>
  <c r="G10" s="1"/>
  <c r="F9"/>
  <c r="F24" l="1"/>
  <c r="D25" s="1"/>
  <c r="C8" i="7" s="1"/>
  <c r="D8" s="1"/>
  <c r="D26" i="14"/>
  <c r="C9" i="7"/>
  <c r="D9" s="1"/>
  <c r="D33" i="15"/>
  <c r="C10" i="7"/>
  <c r="D10" s="1"/>
  <c r="G9" i="13"/>
  <c r="D16" i="12"/>
  <c r="F15"/>
  <c r="G15" s="1"/>
  <c r="F14"/>
  <c r="G14" s="1"/>
  <c r="F13"/>
  <c r="G13" s="1"/>
  <c r="F12"/>
  <c r="G12" s="1"/>
  <c r="F11"/>
  <c r="G11" s="1"/>
  <c r="F10"/>
  <c r="G10" s="1"/>
  <c r="F9"/>
  <c r="D26" i="13" l="1"/>
  <c r="F16" i="12"/>
  <c r="D17" s="1"/>
  <c r="G9"/>
  <c r="D16" i="11"/>
  <c r="F15"/>
  <c r="G15" s="1"/>
  <c r="F14"/>
  <c r="G14" s="1"/>
  <c r="F13"/>
  <c r="G13" s="1"/>
  <c r="F12"/>
  <c r="G12" s="1"/>
  <c r="F11"/>
  <c r="G11" s="1"/>
  <c r="F10"/>
  <c r="G10" s="1"/>
  <c r="F9"/>
  <c r="D16" i="10"/>
  <c r="D18" i="12" l="1"/>
  <c r="C7" i="7"/>
  <c r="D7" s="1"/>
  <c r="F16" i="11"/>
  <c r="D17" s="1"/>
  <c r="G9"/>
  <c r="F9" i="10"/>
  <c r="F15"/>
  <c r="G15" s="1"/>
  <c r="F14"/>
  <c r="G14" s="1"/>
  <c r="F13"/>
  <c r="G13" s="1"/>
  <c r="F12"/>
  <c r="G12" s="1"/>
  <c r="F11"/>
  <c r="G11" s="1"/>
  <c r="F10"/>
  <c r="G10" s="1"/>
  <c r="D18" i="11" l="1"/>
  <c r="C6" i="7"/>
  <c r="D6" s="1"/>
  <c r="F16" i="10"/>
  <c r="D17" s="1"/>
  <c r="G9"/>
  <c r="C5" i="7" l="1"/>
  <c r="D5" s="1"/>
  <c r="D18" i="10" l="1"/>
  <c r="D32" i="16" l="1"/>
  <c r="F32"/>
  <c r="D33" l="1"/>
  <c r="D34" l="1"/>
  <c r="C11" i="7"/>
  <c r="D11" s="1"/>
  <c r="F9" i="20"/>
  <c r="G9" s="1"/>
  <c r="F30" l="1"/>
  <c r="D31" s="1"/>
  <c r="D32" l="1"/>
  <c r="C15" i="7"/>
  <c r="D15" l="1"/>
  <c r="C17"/>
  <c r="D17" s="1"/>
</calcChain>
</file>

<file path=xl/sharedStrings.xml><?xml version="1.0" encoding="utf-8"?>
<sst xmlns="http://schemas.openxmlformats.org/spreadsheetml/2006/main" count="689" uniqueCount="135">
  <si>
    <t>PT. CHITOSE INTERNASIONAL Tbk</t>
  </si>
  <si>
    <t>Production Departement</t>
  </si>
  <si>
    <t>Production Planning &amp; Inventory Control</t>
  </si>
  <si>
    <t>NO</t>
  </si>
  <si>
    <t>ITEM NUMBER</t>
  </si>
  <si>
    <t>PRODUCT NAME</t>
  </si>
  <si>
    <t>TOTAL</t>
  </si>
  <si>
    <t>SCHED.</t>
  </si>
  <si>
    <t>DELIV.</t>
  </si>
  <si>
    <t>A</t>
  </si>
  <si>
    <t>&gt;=90 %</t>
  </si>
  <si>
    <t>B</t>
  </si>
  <si>
    <t>80-89 %</t>
  </si>
  <si>
    <t>C</t>
  </si>
  <si>
    <t>70-79 %</t>
  </si>
  <si>
    <t>D</t>
  </si>
  <si>
    <t>50-69 %</t>
  </si>
  <si>
    <t>E</t>
  </si>
  <si>
    <t>&lt;50%</t>
  </si>
  <si>
    <t>Month</t>
  </si>
  <si>
    <t xml:space="preserve">Score </t>
  </si>
  <si>
    <t>Achievement</t>
  </si>
  <si>
    <t>Jan</t>
  </si>
  <si>
    <t>Feb</t>
  </si>
  <si>
    <t>Mar</t>
  </si>
  <si>
    <t>Apr</t>
  </si>
  <si>
    <t>May</t>
  </si>
  <si>
    <t>Jun</t>
  </si>
  <si>
    <t>Jul</t>
  </si>
  <si>
    <t>Aug</t>
  </si>
  <si>
    <t>Sept</t>
  </si>
  <si>
    <t>Oct</t>
  </si>
  <si>
    <t>Nov</t>
  </si>
  <si>
    <t>Dec</t>
  </si>
  <si>
    <t>Average</t>
  </si>
  <si>
    <t>Indicator</t>
  </si>
  <si>
    <t>CS</t>
  </si>
  <si>
    <t>Kriteria Penilaian</t>
  </si>
  <si>
    <t>ACHIEVEMENT</t>
  </si>
  <si>
    <t>SCORE</t>
  </si>
  <si>
    <t>PT. Chitose Internasional, Tbk.</t>
  </si>
  <si>
    <t>(                                             )</t>
  </si>
  <si>
    <t>JPIA-001</t>
  </si>
  <si>
    <t>INSERT PLATE ROLAND KW0</t>
  </si>
  <si>
    <t>MONTHLY REPORT OF DELIVERY SCHEDULE
SUBCONTRACTOR - BAHAGIA SEJAHTERA METALINDO</t>
  </si>
  <si>
    <t>JOFF-028</t>
  </si>
  <si>
    <t>LEG FRAME R ASSY KUMI FD KW 1</t>
  </si>
  <si>
    <t>JOFF-029</t>
  </si>
  <si>
    <t>LEG FRAME L ASSY KUMI FD KW 1</t>
  </si>
  <si>
    <t>Angling S</t>
  </si>
  <si>
    <t>Manager of Subcontractor Controller</t>
  </si>
  <si>
    <r>
      <t>Cimahi, January 31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2021</t>
    </r>
  </si>
  <si>
    <t>JANUARY 2021</t>
  </si>
  <si>
    <t>PT. Bahagia Sejahtera Metalindo</t>
  </si>
  <si>
    <t>MARCH 2021</t>
  </si>
  <si>
    <t>FEBRUARY 2021</t>
  </si>
  <si>
    <t>JOINT PLATE 1190</t>
  </si>
  <si>
    <t>LEG FRAME ASSY KUMI ED/MD/SD - R KW</t>
  </si>
  <si>
    <t>LEG FRAME ASSY KUMI ED/MD/SD - L KW</t>
  </si>
  <si>
    <t>LEG FRAME ASSY SIDE KUMI ED KW</t>
  </si>
  <si>
    <t>JOINT FRAME KUMI ED KW1</t>
  </si>
  <si>
    <t>LEG FRAME ASSY KUMI MT KW</t>
  </si>
  <si>
    <t>LEG FRAME CENTER ASSY KUMI MT KW</t>
  </si>
  <si>
    <t>JOINT FRAME KUMI MT KW</t>
  </si>
  <si>
    <t>JOINT FRAME KUMI MD KW1</t>
  </si>
  <si>
    <t>PIPA 12 X 23 F-021200-2</t>
  </si>
  <si>
    <t>JOINT PIPE 25 TABLE L</t>
  </si>
  <si>
    <t>MAY 2021</t>
  </si>
  <si>
    <t>JUNE  2021</t>
  </si>
  <si>
    <t>JULY  2021</t>
  </si>
  <si>
    <t>HINGE COMPL-1 WB-35 KW0</t>
  </si>
  <si>
    <t>HINGE COMPL-2 WB-35 KW0</t>
  </si>
  <si>
    <t>JOINT ASTAL 1 ROLAND</t>
  </si>
  <si>
    <t>JOINT ASTAL 2 ROLAND</t>
  </si>
  <si>
    <t>CENTER BRACKET - L COMPLE ROLAND KW0</t>
  </si>
  <si>
    <t>CENTER BRACKET - R COMPLE ROLAND KW0</t>
  </si>
  <si>
    <t>JOINT LEG PIPE SCHOOL CHAIR PARAMOUNT KW</t>
  </si>
  <si>
    <t>JEXE-004</t>
  </si>
  <si>
    <t>JOFF-033</t>
  </si>
  <si>
    <t>JOFF-034</t>
  </si>
  <si>
    <t>JOFF-035</t>
  </si>
  <si>
    <t>JOFF-061</t>
  </si>
  <si>
    <t>JOFF-064</t>
  </si>
  <si>
    <t>JOFF-038</t>
  </si>
  <si>
    <t>JOFF-059</t>
  </si>
  <si>
    <t>JOFF-062</t>
  </si>
  <si>
    <t>CB -086</t>
  </si>
  <si>
    <t>JPAR-008</t>
  </si>
  <si>
    <t>JPAR-027</t>
  </si>
  <si>
    <t>JKAW-006</t>
  </si>
  <si>
    <t>JKAW-007</t>
  </si>
  <si>
    <t>PIA-016</t>
  </si>
  <si>
    <t>PIA-017</t>
  </si>
  <si>
    <t>JPIA-025</t>
  </si>
  <si>
    <t>JPIA-007</t>
  </si>
  <si>
    <t>SEPTEMBER  2021</t>
  </si>
  <si>
    <t>PIA-010</t>
  </si>
  <si>
    <t>KAW-127</t>
  </si>
  <si>
    <t>KAW-128</t>
  </si>
  <si>
    <t>PIA-069</t>
  </si>
  <si>
    <t>PIA-071</t>
  </si>
  <si>
    <t>MAP-024</t>
  </si>
  <si>
    <t>MAP-025</t>
  </si>
  <si>
    <t>OFF-I3-004</t>
  </si>
  <si>
    <t>OFF-I3-005</t>
  </si>
  <si>
    <t>OFF-I3-007</t>
  </si>
  <si>
    <t>OFF-I3-008</t>
  </si>
  <si>
    <t>OFF-I3-009</t>
  </si>
  <si>
    <t>OFF-I3-039B</t>
  </si>
  <si>
    <t>OFF-I3-040B</t>
  </si>
  <si>
    <t>OFF-I3-044</t>
  </si>
  <si>
    <t>OFF-I3-045</t>
  </si>
  <si>
    <t>OFF-I3-046</t>
  </si>
  <si>
    <t>PAR-107</t>
  </si>
  <si>
    <t>JOINT PLATE 990</t>
  </si>
  <si>
    <t>NOVEMBER  2021</t>
  </si>
  <si>
    <r>
      <t>Cimahi, December 3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2021</t>
    </r>
  </si>
  <si>
    <t>PT. CHITOSE INTERNASIONAL, Tbk</t>
  </si>
  <si>
    <t>OCTOBER  2021</t>
  </si>
  <si>
    <r>
      <t>Cimahi, November 3</t>
    </r>
    <r>
      <rPr>
        <vertAlign val="superscript"/>
        <sz val="11"/>
        <rFont val="Arial"/>
        <family val="2"/>
      </rPr>
      <t>rd</t>
    </r>
    <r>
      <rPr>
        <sz val="11"/>
        <rFont val="Arial"/>
        <family val="2"/>
      </rPr>
      <t>, 2021</t>
    </r>
  </si>
  <si>
    <r>
      <t>Cimahi, October 5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2021</t>
    </r>
  </si>
  <si>
    <t>AUGUST  2021</t>
  </si>
  <si>
    <r>
      <t>Cimahi, September 3</t>
    </r>
    <r>
      <rPr>
        <vertAlign val="superscript"/>
        <sz val="11"/>
        <rFont val="Arial"/>
        <family val="2"/>
      </rPr>
      <t>rd</t>
    </r>
    <r>
      <rPr>
        <sz val="11"/>
        <rFont val="Arial"/>
        <family val="2"/>
      </rPr>
      <t>, 2021</t>
    </r>
  </si>
  <si>
    <r>
      <t>Cimahi, August 5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2021</t>
    </r>
  </si>
  <si>
    <r>
      <t>Cimahi, July 5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2021</t>
    </r>
  </si>
  <si>
    <r>
      <t>Cimahi, June 4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2021</t>
    </r>
  </si>
  <si>
    <r>
      <t>Cimahi, April 5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2021</t>
    </r>
  </si>
  <si>
    <r>
      <t>Cimahi, May 5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2021</t>
    </r>
  </si>
  <si>
    <t>APRIL 2021</t>
  </si>
  <si>
    <r>
      <t>Cimahi, March 3</t>
    </r>
    <r>
      <rPr>
        <vertAlign val="superscript"/>
        <sz val="11"/>
        <rFont val="Arial"/>
        <family val="2"/>
      </rPr>
      <t>rd</t>
    </r>
    <r>
      <rPr>
        <sz val="11"/>
        <rFont val="Arial"/>
        <family val="2"/>
      </rPr>
      <t>, 2021</t>
    </r>
  </si>
  <si>
    <r>
      <t>Cimahi, January 5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2022</t>
    </r>
  </si>
  <si>
    <r>
      <t xml:space="preserve">PT. CHITOSE INTERNASIONAL, TBK
REPORT OF PERFORMANCE
SUBCONTRACTOR : BAHAGIA SEJAHTERA METALINDO
2021
</t>
    </r>
    <r>
      <rPr>
        <i/>
        <sz val="11"/>
        <rFont val="Calibri"/>
        <family val="2"/>
        <scheme val="minor"/>
      </rPr>
      <t>(Data as per December 31</t>
    </r>
    <r>
      <rPr>
        <i/>
        <vertAlign val="superscript"/>
        <sz val="11"/>
        <rFont val="Calibri"/>
        <family val="2"/>
        <scheme val="minor"/>
      </rPr>
      <t>st</t>
    </r>
    <r>
      <rPr>
        <i/>
        <sz val="11"/>
        <rFont val="Calibri"/>
        <family val="2"/>
        <scheme val="minor"/>
      </rPr>
      <t>, 2021)</t>
    </r>
  </si>
  <si>
    <t>DECEMBER  2021</t>
  </si>
  <si>
    <t>Anita Nita</t>
  </si>
  <si>
    <t>Manager of PPIC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</si>
</sst>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#,##0.00\ ;&quot; (&quot;#,##0.00\);\-#\ ;@\ "/>
  </numFmts>
  <fonts count="44">
    <font>
      <sz val="10"/>
      <name val="Arial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name val="Georgia"/>
      <family val="1"/>
    </font>
    <font>
      <sz val="10"/>
      <name val="Arial"/>
      <family val="2"/>
    </font>
    <font>
      <sz val="12"/>
      <name val="Georgia"/>
      <family val="1"/>
    </font>
    <font>
      <u/>
      <sz val="12"/>
      <name val="Georgia"/>
      <family val="1"/>
    </font>
    <font>
      <b/>
      <sz val="9"/>
      <name val="Georgia"/>
      <family val="1"/>
    </font>
    <font>
      <b/>
      <sz val="12"/>
      <name val="Georgia"/>
      <family val="1"/>
    </font>
    <font>
      <b/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angal"/>
      <family val="2"/>
    </font>
    <font>
      <sz val="11"/>
      <color indexed="16"/>
      <name val="Calibri"/>
      <family val="2"/>
    </font>
    <font>
      <sz val="10"/>
      <color indexed="8"/>
      <name val="Arial"/>
      <family val="2"/>
    </font>
    <font>
      <sz val="11"/>
      <color indexed="17"/>
      <name val="Calibri"/>
      <family val="2"/>
    </font>
    <font>
      <b/>
      <sz val="18"/>
      <color indexed="62"/>
      <name val="Cambria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53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i/>
      <sz val="11"/>
      <name val="Calibri"/>
      <family val="2"/>
      <scheme val="minor"/>
    </font>
    <font>
      <i/>
      <vertAlign val="superscript"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name val="Calibri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sz val="10"/>
      <color rgb="FFFF0000"/>
      <name val="Arial"/>
      <family val="2"/>
    </font>
    <font>
      <vertAlign val="superscript"/>
      <sz val="11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23"/>
        <bgColor indexed="48"/>
      </patternFill>
    </fill>
    <fill>
      <patternFill patternType="solid">
        <fgColor indexed="52"/>
        <bgColor indexed="29"/>
      </patternFill>
    </fill>
    <fill>
      <patternFill patternType="solid">
        <fgColor indexed="61"/>
        <bgColor indexed="15"/>
      </patternFill>
    </fill>
    <fill>
      <patternFill patternType="solid">
        <fgColor indexed="42"/>
        <bgColor indexed="40"/>
      </patternFill>
    </fill>
    <fill>
      <patternFill patternType="solid">
        <fgColor indexed="42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40">
    <xf numFmtId="0" fontId="0" fillId="0" borderId="0"/>
    <xf numFmtId="9" fontId="4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0" fontId="4" fillId="0" borderId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2" fillId="6" borderId="9" applyNumberFormat="0" applyAlignment="0" applyProtection="0"/>
    <xf numFmtId="0" fontId="12" fillId="6" borderId="9" applyNumberFormat="0" applyAlignment="0" applyProtection="0"/>
    <xf numFmtId="0" fontId="12" fillId="6" borderId="9" applyNumberFormat="0" applyAlignment="0" applyProtection="0"/>
    <xf numFmtId="0" fontId="12" fillId="6" borderId="9" applyNumberFormat="0" applyAlignment="0" applyProtection="0"/>
    <xf numFmtId="0" fontId="12" fillId="6" borderId="9" applyNumberFormat="0" applyAlignment="0" applyProtection="0"/>
    <xf numFmtId="0" fontId="13" fillId="19" borderId="10" applyNumberFormat="0" applyAlignment="0" applyProtection="0"/>
    <xf numFmtId="0" fontId="13" fillId="19" borderId="10" applyNumberFormat="0" applyAlignment="0" applyProtection="0"/>
    <xf numFmtId="0" fontId="13" fillId="19" borderId="10" applyNumberFormat="0" applyAlignment="0" applyProtection="0"/>
    <xf numFmtId="0" fontId="13" fillId="19" borderId="10" applyNumberFormat="0" applyAlignment="0" applyProtection="0"/>
    <xf numFmtId="0" fontId="13" fillId="19" borderId="10" applyNumberFormat="0" applyAlignment="0" applyProtection="0"/>
    <xf numFmtId="164" fontId="14" fillId="0" borderId="0" applyFill="0" applyBorder="0" applyAlignment="0" applyProtection="0"/>
    <xf numFmtId="164" fontId="14" fillId="0" borderId="0" applyFill="0" applyBorder="0" applyAlignment="0" applyProtection="0"/>
    <xf numFmtId="164" fontId="14" fillId="0" borderId="0" applyFill="0" applyBorder="0" applyAlignment="0" applyProtection="0"/>
    <xf numFmtId="164" fontId="14" fillId="0" borderId="0" applyFill="0" applyBorder="0" applyAlignment="0" applyProtection="0"/>
    <xf numFmtId="164" fontId="14" fillId="0" borderId="0" applyFill="0" applyBorder="0" applyAlignment="0" applyProtection="0"/>
    <xf numFmtId="164" fontId="14" fillId="0" borderId="0" applyFill="0" applyBorder="0" applyAlignment="0" applyProtection="0"/>
    <xf numFmtId="165" fontId="2" fillId="0" borderId="0" applyBorder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5" fillId="22" borderId="0" applyNumberFormat="0" applyBorder="0" applyAlignment="0" applyProtection="0"/>
    <xf numFmtId="0" fontId="16" fillId="0" borderId="0" applyBorder="0" applyProtection="0"/>
    <xf numFmtId="0" fontId="17" fillId="23" borderId="0" applyNumberFormat="0" applyBorder="0" applyAlignment="0" applyProtection="0"/>
    <xf numFmtId="0" fontId="4" fillId="0" borderId="0"/>
    <xf numFmtId="0" fontId="16" fillId="0" borderId="0" applyBorder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7" borderId="9" applyNumberFormat="0" applyAlignment="0" applyProtection="0"/>
    <xf numFmtId="0" fontId="23" fillId="7" borderId="9" applyNumberFormat="0" applyAlignment="0" applyProtection="0"/>
    <xf numFmtId="0" fontId="23" fillId="7" borderId="9" applyNumberFormat="0" applyAlignment="0" applyProtection="0"/>
    <xf numFmtId="0" fontId="23" fillId="7" borderId="9" applyNumberFormat="0" applyAlignment="0" applyProtection="0"/>
    <xf numFmtId="0" fontId="23" fillId="7" borderId="9" applyNumberFormat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2" fillId="8" borderId="15" applyNumberFormat="0" applyFont="0" applyAlignment="0" applyProtection="0"/>
    <xf numFmtId="0" fontId="2" fillId="8" borderId="15" applyNumberFormat="0" applyFont="0" applyAlignment="0" applyProtection="0"/>
    <xf numFmtId="0" fontId="2" fillId="8" borderId="15" applyNumberFormat="0" applyFont="0" applyAlignment="0" applyProtection="0"/>
    <xf numFmtId="0" fontId="2" fillId="8" borderId="15" applyNumberFormat="0" applyFont="0" applyAlignment="0" applyProtection="0"/>
    <xf numFmtId="0" fontId="2" fillId="8" borderId="15" applyNumberFormat="0" applyFont="0" applyAlignment="0" applyProtection="0"/>
    <xf numFmtId="0" fontId="26" fillId="6" borderId="16" applyNumberFormat="0" applyAlignment="0" applyProtection="0"/>
    <xf numFmtId="0" fontId="26" fillId="6" borderId="16" applyNumberFormat="0" applyAlignment="0" applyProtection="0"/>
    <xf numFmtId="0" fontId="26" fillId="6" borderId="16" applyNumberFormat="0" applyAlignment="0" applyProtection="0"/>
    <xf numFmtId="0" fontId="26" fillId="6" borderId="16" applyNumberFormat="0" applyAlignment="0" applyProtection="0"/>
    <xf numFmtId="0" fontId="26" fillId="6" borderId="16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</cellStyleXfs>
  <cellXfs count="80">
    <xf numFmtId="0" fontId="0" fillId="0" borderId="0" xfId="0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7" fillId="2" borderId="0" xfId="3" applyFont="1" applyFill="1" applyAlignment="1">
      <alignment horizontal="center" vertical="center"/>
    </xf>
    <xf numFmtId="0" fontId="7" fillId="2" borderId="0" xfId="3" applyFont="1" applyFill="1" applyAlignment="1">
      <alignment vertical="center"/>
    </xf>
    <xf numFmtId="49" fontId="4" fillId="2" borderId="0" xfId="0" applyNumberFormat="1" applyFont="1" applyFill="1" applyAlignment="1">
      <alignment vertical="center"/>
    </xf>
    <xf numFmtId="38" fontId="9" fillId="4" borderId="8" xfId="3" applyNumberFormat="1" applyFont="1" applyFill="1" applyBorder="1" applyAlignment="1">
      <alignment vertical="center"/>
    </xf>
    <xf numFmtId="0" fontId="29" fillId="4" borderId="0" xfId="0" applyFont="1" applyFill="1" applyAlignment="1">
      <alignment horizontal="center" vertical="center"/>
    </xf>
    <xf numFmtId="0" fontId="29" fillId="4" borderId="0" xfId="0" applyFont="1" applyFill="1" applyAlignment="1">
      <alignment horizontal="left" vertical="center"/>
    </xf>
    <xf numFmtId="0" fontId="31" fillId="4" borderId="0" xfId="0" applyFont="1" applyFill="1" applyAlignment="1">
      <alignment vertical="center"/>
    </xf>
    <xf numFmtId="0" fontId="31" fillId="4" borderId="20" xfId="0" applyFont="1" applyFill="1" applyBorder="1" applyAlignment="1">
      <alignment horizontal="center" vertical="center"/>
    </xf>
    <xf numFmtId="0" fontId="36" fillId="25" borderId="20" xfId="0" applyFont="1" applyFill="1" applyBorder="1" applyAlignment="1">
      <alignment horizontal="center" vertical="center"/>
    </xf>
    <xf numFmtId="0" fontId="30" fillId="26" borderId="21" xfId="0" applyFont="1" applyFill="1" applyBorder="1" applyAlignment="1">
      <alignment horizontal="center" vertical="center"/>
    </xf>
    <xf numFmtId="0" fontId="30" fillId="26" borderId="22" xfId="0" applyFont="1" applyFill="1" applyBorder="1" applyAlignment="1">
      <alignment horizontal="left" vertical="center"/>
    </xf>
    <xf numFmtId="0" fontId="30" fillId="26" borderId="7" xfId="0" applyFont="1" applyFill="1" applyBorder="1" applyAlignment="1">
      <alignment horizontal="center" vertical="center"/>
    </xf>
    <xf numFmtId="0" fontId="30" fillId="26" borderId="19" xfId="0" applyFont="1" applyFill="1" applyBorder="1" applyAlignment="1">
      <alignment horizontal="left" vertical="center"/>
    </xf>
    <xf numFmtId="0" fontId="32" fillId="27" borderId="20" xfId="0" applyFont="1" applyFill="1" applyBorder="1" applyAlignment="1">
      <alignment horizontal="center" vertical="center"/>
    </xf>
    <xf numFmtId="9" fontId="9" fillId="5" borderId="8" xfId="1" applyFont="1" applyFill="1" applyBorder="1" applyAlignment="1">
      <alignment horizontal="center" vertical="center"/>
    </xf>
    <xf numFmtId="0" fontId="38" fillId="28" borderId="0" xfId="0" applyFont="1" applyFill="1" applyAlignment="1">
      <alignment horizontal="center" vertical="center" wrapText="1"/>
    </xf>
    <xf numFmtId="38" fontId="39" fillId="29" borderId="0" xfId="0" applyNumberFormat="1" applyFont="1" applyFill="1" applyAlignment="1">
      <alignment vertical="center"/>
    </xf>
    <xf numFmtId="0" fontId="39" fillId="31" borderId="0" xfId="0" applyFont="1" applyFill="1" applyAlignment="1">
      <alignment vertical="center"/>
    </xf>
    <xf numFmtId="0" fontId="39" fillId="30" borderId="0" xfId="0" applyFont="1" applyFill="1" applyAlignment="1">
      <alignment vertical="center"/>
    </xf>
    <xf numFmtId="10" fontId="31" fillId="4" borderId="20" xfId="0" applyNumberFormat="1" applyFont="1" applyFill="1" applyBorder="1" applyAlignment="1">
      <alignment horizontal="center" vertical="center"/>
    </xf>
    <xf numFmtId="10" fontId="32" fillId="27" borderId="20" xfId="1" applyNumberFormat="1" applyFont="1" applyFill="1" applyBorder="1" applyAlignment="1">
      <alignment horizontal="center" vertical="center"/>
    </xf>
    <xf numFmtId="0" fontId="40" fillId="2" borderId="0" xfId="0" applyFont="1" applyFill="1" applyAlignment="1">
      <alignment vertical="center"/>
    </xf>
    <xf numFmtId="16" fontId="4" fillId="0" borderId="8" xfId="4" applyNumberFormat="1" applyFont="1" applyFill="1" applyBorder="1" applyAlignment="1">
      <alignment horizontal="center" vertical="center"/>
    </xf>
    <xf numFmtId="38" fontId="9" fillId="0" borderId="8" xfId="3" applyNumberFormat="1" applyFont="1" applyFill="1" applyBorder="1" applyAlignment="1">
      <alignment vertical="center"/>
    </xf>
    <xf numFmtId="0" fontId="40" fillId="2" borderId="0" xfId="0" applyFont="1" applyFill="1" applyAlignment="1">
      <alignment horizontal="center" vertical="center"/>
    </xf>
    <xf numFmtId="49" fontId="37" fillId="3" borderId="2" xfId="3" applyNumberFormat="1" applyFont="1" applyFill="1" applyBorder="1" applyAlignment="1">
      <alignment horizontal="center" vertical="center"/>
    </xf>
    <xf numFmtId="0" fontId="4" fillId="0" borderId="2" xfId="3" applyFont="1" applyFill="1" applyBorder="1" applyAlignment="1">
      <alignment vertical="center"/>
    </xf>
    <xf numFmtId="0" fontId="4" fillId="0" borderId="8" xfId="3" applyFont="1" applyFill="1" applyBorder="1" applyAlignment="1">
      <alignment horizontal="center" vertical="center"/>
    </xf>
    <xf numFmtId="38" fontId="42" fillId="0" borderId="8" xfId="3" applyNumberFormat="1" applyFont="1" applyFill="1" applyBorder="1" applyAlignment="1">
      <alignment vertical="center"/>
    </xf>
    <xf numFmtId="0" fontId="4" fillId="4" borderId="2" xfId="3" applyFont="1" applyFill="1" applyBorder="1" applyAlignment="1">
      <alignment horizontal="center" vertical="center"/>
    </xf>
    <xf numFmtId="16" fontId="4" fillId="4" borderId="8" xfId="4" applyNumberFormat="1" applyFont="1" applyFill="1" applyBorder="1" applyAlignment="1">
      <alignment horizontal="center" vertical="center"/>
    </xf>
    <xf numFmtId="38" fontId="42" fillId="4" borderId="8" xfId="3" applyNumberFormat="1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4" fillId="4" borderId="8" xfId="3" applyFont="1" applyFill="1" applyBorder="1" applyAlignment="1">
      <alignment horizontal="center" vertical="center"/>
    </xf>
    <xf numFmtId="0" fontId="4" fillId="4" borderId="2" xfId="3" applyFont="1" applyFill="1" applyBorder="1" applyAlignment="1">
      <alignment vertical="center"/>
    </xf>
    <xf numFmtId="0" fontId="4" fillId="2" borderId="8" xfId="4" applyFont="1" applyFill="1" applyBorder="1" applyAlignment="1">
      <alignment horizontal="left" vertical="center"/>
    </xf>
    <xf numFmtId="0" fontId="4" fillId="2" borderId="8" xfId="3" applyFont="1" applyFill="1" applyBorder="1" applyAlignment="1">
      <alignment vertical="center"/>
    </xf>
    <xf numFmtId="0" fontId="40" fillId="2" borderId="0" xfId="0" applyFont="1" applyFill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49" fontId="37" fillId="3" borderId="2" xfId="3" applyNumberFormat="1" applyFont="1" applyFill="1" applyBorder="1" applyAlignment="1">
      <alignment horizontal="center" vertical="center"/>
    </xf>
    <xf numFmtId="49" fontId="37" fillId="3" borderId="2" xfId="3" applyNumberFormat="1" applyFont="1" applyFill="1" applyBorder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49" fontId="37" fillId="3" borderId="2" xfId="3" applyNumberFormat="1" applyFont="1" applyFill="1" applyBorder="1" applyAlignment="1">
      <alignment horizontal="center" vertical="center"/>
    </xf>
    <xf numFmtId="49" fontId="37" fillId="3" borderId="2" xfId="3" applyNumberFormat="1" applyFont="1" applyFill="1" applyBorder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49" fontId="37" fillId="3" borderId="2" xfId="3" applyNumberFormat="1" applyFont="1" applyFill="1" applyBorder="1" applyAlignment="1">
      <alignment horizontal="center" vertical="center"/>
    </xf>
    <xf numFmtId="49" fontId="37" fillId="3" borderId="2" xfId="3" applyNumberFormat="1" applyFont="1" applyFill="1" applyBorder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49" fontId="37" fillId="3" borderId="2" xfId="3" applyNumberFormat="1" applyFont="1" applyFill="1" applyBorder="1" applyAlignment="1">
      <alignment horizontal="center" vertical="center"/>
    </xf>
    <xf numFmtId="49" fontId="37" fillId="3" borderId="2" xfId="3" applyNumberFormat="1" applyFont="1" applyFill="1" applyBorder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49" fontId="37" fillId="3" borderId="2" xfId="3" applyNumberFormat="1" applyFont="1" applyFill="1" applyBorder="1" applyAlignment="1">
      <alignment horizontal="center" vertical="center"/>
    </xf>
    <xf numFmtId="0" fontId="4" fillId="2" borderId="8" xfId="4" applyFont="1" applyFill="1" applyBorder="1" applyAlignment="1">
      <alignment horizontal="center" vertical="center"/>
    </xf>
    <xf numFmtId="0" fontId="33" fillId="4" borderId="0" xfId="0" applyFont="1" applyFill="1" applyAlignment="1">
      <alignment horizontal="center" vertical="center" wrapText="1"/>
    </xf>
    <xf numFmtId="0" fontId="33" fillId="28" borderId="3" xfId="0" applyFont="1" applyFill="1" applyBorder="1" applyAlignment="1">
      <alignment horizontal="center" vertical="center"/>
    </xf>
    <xf numFmtId="0" fontId="33" fillId="28" borderId="18" xfId="0" applyFont="1" applyFill="1" applyBorder="1" applyAlignment="1">
      <alignment horizontal="center" vertical="center"/>
    </xf>
    <xf numFmtId="0" fontId="3" fillId="2" borderId="0" xfId="2" applyFont="1" applyFill="1" applyAlignment="1">
      <alignment horizontal="left" vertical="center"/>
    </xf>
    <xf numFmtId="0" fontId="5" fillId="2" borderId="0" xfId="2" applyFont="1" applyFill="1" applyAlignment="1">
      <alignment horizontal="left" vertical="center"/>
    </xf>
    <xf numFmtId="0" fontId="6" fillId="2" borderId="0" xfId="2" applyFont="1" applyFill="1" applyBorder="1" applyAlignment="1">
      <alignment horizontal="left" vertical="center"/>
    </xf>
    <xf numFmtId="0" fontId="8" fillId="2" borderId="0" xfId="3" applyFont="1" applyFill="1" applyAlignment="1">
      <alignment horizontal="left" vertical="center" wrapText="1"/>
    </xf>
    <xf numFmtId="49" fontId="8" fillId="2" borderId="1" xfId="3" applyNumberFormat="1" applyFont="1" applyFill="1" applyBorder="1" applyAlignment="1">
      <alignment horizontal="left" vertical="center"/>
    </xf>
    <xf numFmtId="49" fontId="37" fillId="3" borderId="2" xfId="3" applyNumberFormat="1" applyFont="1" applyFill="1" applyBorder="1" applyAlignment="1">
      <alignment horizontal="center" vertical="center"/>
    </xf>
    <xf numFmtId="49" fontId="37" fillId="3" borderId="3" xfId="3" applyNumberFormat="1" applyFont="1" applyFill="1" applyBorder="1" applyAlignment="1">
      <alignment horizontal="center" vertical="center" wrapText="1"/>
    </xf>
    <xf numFmtId="49" fontId="37" fillId="3" borderId="7" xfId="3" applyNumberFormat="1" applyFont="1" applyFill="1" applyBorder="1" applyAlignment="1">
      <alignment horizontal="center" vertical="center" wrapText="1"/>
    </xf>
    <xf numFmtId="49" fontId="37" fillId="3" borderId="4" xfId="3" applyNumberFormat="1" applyFont="1" applyFill="1" applyBorder="1" applyAlignment="1">
      <alignment horizontal="center" vertical="center" wrapText="1"/>
    </xf>
    <xf numFmtId="49" fontId="37" fillId="3" borderId="6" xfId="3" applyNumberFormat="1" applyFont="1" applyFill="1" applyBorder="1" applyAlignment="1">
      <alignment horizontal="center" vertical="center" wrapText="1"/>
    </xf>
    <xf numFmtId="49" fontId="37" fillId="3" borderId="5" xfId="3" applyNumberFormat="1" applyFont="1" applyFill="1" applyBorder="1" applyAlignment="1">
      <alignment horizontal="center" vertical="center" wrapText="1"/>
    </xf>
    <xf numFmtId="0" fontId="39" fillId="31" borderId="0" xfId="0" applyFont="1" applyFill="1" applyAlignment="1">
      <alignment horizontal="center" vertical="center"/>
    </xf>
    <xf numFmtId="10" fontId="39" fillId="31" borderId="0" xfId="1" applyNumberFormat="1" applyFont="1" applyFill="1" applyAlignment="1">
      <alignment horizontal="center" vertical="center"/>
    </xf>
    <xf numFmtId="0" fontId="39" fillId="30" borderId="0" xfId="0" applyFont="1" applyFill="1" applyAlignment="1">
      <alignment horizontal="center" vertical="center"/>
    </xf>
    <xf numFmtId="0" fontId="39" fillId="29" borderId="23" xfId="0" applyFont="1" applyFill="1" applyBorder="1" applyAlignment="1">
      <alignment horizontal="center" vertical="center"/>
    </xf>
    <xf numFmtId="0" fontId="41" fillId="2" borderId="0" xfId="0" applyFont="1" applyFill="1" applyAlignment="1">
      <alignment horizontal="center" vertical="center"/>
    </xf>
    <xf numFmtId="0" fontId="40" fillId="2" borderId="0" xfId="0" applyFont="1" applyFill="1" applyAlignment="1">
      <alignment horizontal="center" vertical="center"/>
    </xf>
  </cellXfs>
  <cellStyles count="240">
    <cellStyle name="20% - Accent1 2" xfId="6"/>
    <cellStyle name="20% - Accent1 3" xfId="7"/>
    <cellStyle name="20% - Accent1 4" xfId="8"/>
    <cellStyle name="20% - Accent1 5" xfId="9"/>
    <cellStyle name="20% - Accent1 6" xfId="10"/>
    <cellStyle name="20% - Accent2 2" xfId="11"/>
    <cellStyle name="20% - Accent2 3" xfId="12"/>
    <cellStyle name="20% - Accent2 4" xfId="13"/>
    <cellStyle name="20% - Accent2 5" xfId="14"/>
    <cellStyle name="20% - Accent2 6" xfId="15"/>
    <cellStyle name="20% - Accent3 2" xfId="16"/>
    <cellStyle name="20% - Accent3 3" xfId="17"/>
    <cellStyle name="20% - Accent3 4" xfId="18"/>
    <cellStyle name="20% - Accent3 5" xfId="19"/>
    <cellStyle name="20% - Accent3 6" xfId="20"/>
    <cellStyle name="20% - Accent4 2" xfId="21"/>
    <cellStyle name="20% - Accent4 3" xfId="22"/>
    <cellStyle name="20% - Accent4 4" xfId="23"/>
    <cellStyle name="20% - Accent4 5" xfId="24"/>
    <cellStyle name="20% - Accent4 6" xfId="25"/>
    <cellStyle name="20% - Accent5 2" xfId="26"/>
    <cellStyle name="20% - Accent5 3" xfId="27"/>
    <cellStyle name="20% - Accent5 4" xfId="28"/>
    <cellStyle name="20% - Accent5 5" xfId="29"/>
    <cellStyle name="20% - Accent5 6" xfId="30"/>
    <cellStyle name="20% - Accent6 2" xfId="31"/>
    <cellStyle name="20% - Accent6 3" xfId="32"/>
    <cellStyle name="20% - Accent6 4" xfId="33"/>
    <cellStyle name="20% - Accent6 5" xfId="34"/>
    <cellStyle name="20% - Accent6 6" xfId="35"/>
    <cellStyle name="40% - Accent1 2" xfId="36"/>
    <cellStyle name="40% - Accent1 3" xfId="37"/>
    <cellStyle name="40% - Accent1 4" xfId="38"/>
    <cellStyle name="40% - Accent1 5" xfId="39"/>
    <cellStyle name="40% - Accent1 6" xfId="40"/>
    <cellStyle name="40% - Accent2 2" xfId="41"/>
    <cellStyle name="40% - Accent2 3" xfId="42"/>
    <cellStyle name="40% - Accent2 4" xfId="43"/>
    <cellStyle name="40% - Accent2 5" xfId="44"/>
    <cellStyle name="40% - Accent2 6" xfId="45"/>
    <cellStyle name="40% - Accent3 2" xfId="46"/>
    <cellStyle name="40% - Accent3 3" xfId="47"/>
    <cellStyle name="40% - Accent3 4" xfId="48"/>
    <cellStyle name="40% - Accent3 5" xfId="49"/>
    <cellStyle name="40% - Accent3 6" xfId="50"/>
    <cellStyle name="40% - Accent4 2" xfId="51"/>
    <cellStyle name="40% - Accent4 3" xfId="52"/>
    <cellStyle name="40% - Accent4 4" xfId="53"/>
    <cellStyle name="40% - Accent4 5" xfId="54"/>
    <cellStyle name="40% - Accent4 6" xfId="55"/>
    <cellStyle name="40% - Accent5 2" xfId="56"/>
    <cellStyle name="40% - Accent5 3" xfId="57"/>
    <cellStyle name="40% - Accent5 4" xfId="58"/>
    <cellStyle name="40% - Accent5 5" xfId="59"/>
    <cellStyle name="40% - Accent5 6" xfId="60"/>
    <cellStyle name="40% - Accent6 2" xfId="61"/>
    <cellStyle name="40% - Accent6 3" xfId="62"/>
    <cellStyle name="40% - Accent6 4" xfId="63"/>
    <cellStyle name="40% - Accent6 5" xfId="64"/>
    <cellStyle name="40% - Accent6 6" xfId="65"/>
    <cellStyle name="60% - Accent1 2" xfId="66"/>
    <cellStyle name="60% - Accent1 3" xfId="67"/>
    <cellStyle name="60% - Accent1 4" xfId="68"/>
    <cellStyle name="60% - Accent1 5" xfId="69"/>
    <cellStyle name="60% - Accent1 6" xfId="70"/>
    <cellStyle name="60% - Accent2 2" xfId="71"/>
    <cellStyle name="60% - Accent2 3" xfId="72"/>
    <cellStyle name="60% - Accent2 4" xfId="73"/>
    <cellStyle name="60% - Accent2 5" xfId="74"/>
    <cellStyle name="60% - Accent2 6" xfId="75"/>
    <cellStyle name="60% - Accent3 2" xfId="76"/>
    <cellStyle name="60% - Accent3 3" xfId="77"/>
    <cellStyle name="60% - Accent3 4" xfId="78"/>
    <cellStyle name="60% - Accent3 5" xfId="79"/>
    <cellStyle name="60% - Accent3 6" xfId="80"/>
    <cellStyle name="60% - Accent4 2" xfId="81"/>
    <cellStyle name="60% - Accent4 3" xfId="82"/>
    <cellStyle name="60% - Accent4 4" xfId="83"/>
    <cellStyle name="60% - Accent4 5" xfId="84"/>
    <cellStyle name="60% - Accent4 6" xfId="85"/>
    <cellStyle name="60% - Accent5 2" xfId="86"/>
    <cellStyle name="60% - Accent5 3" xfId="87"/>
    <cellStyle name="60% - Accent5 4" xfId="88"/>
    <cellStyle name="60% - Accent5 5" xfId="89"/>
    <cellStyle name="60% - Accent5 6" xfId="90"/>
    <cellStyle name="60% - Accent6 2" xfId="91"/>
    <cellStyle name="60% - Accent6 3" xfId="92"/>
    <cellStyle name="60% - Accent6 4" xfId="93"/>
    <cellStyle name="60% - Accent6 5" xfId="94"/>
    <cellStyle name="60% - Accent6 6" xfId="95"/>
    <cellStyle name="Accent1 2" xfId="96"/>
    <cellStyle name="Accent1 3" xfId="97"/>
    <cellStyle name="Accent1 4" xfId="98"/>
    <cellStyle name="Accent1 5" xfId="99"/>
    <cellStyle name="Accent1 6" xfId="100"/>
    <cellStyle name="Accent2 2" xfId="101"/>
    <cellStyle name="Accent2 3" xfId="102"/>
    <cellStyle name="Accent2 4" xfId="103"/>
    <cellStyle name="Accent2 5" xfId="104"/>
    <cellStyle name="Accent2 6" xfId="105"/>
    <cellStyle name="Accent3 2" xfId="106"/>
    <cellStyle name="Accent3 3" xfId="107"/>
    <cellStyle name="Accent3 4" xfId="108"/>
    <cellStyle name="Accent3 5" xfId="109"/>
    <cellStyle name="Accent3 6" xfId="110"/>
    <cellStyle name="Accent4 2" xfId="111"/>
    <cellStyle name="Accent4 3" xfId="112"/>
    <cellStyle name="Accent4 4" xfId="113"/>
    <cellStyle name="Accent4 5" xfId="114"/>
    <cellStyle name="Accent4 6" xfId="115"/>
    <cellStyle name="Accent5 2" xfId="116"/>
    <cellStyle name="Accent5 3" xfId="117"/>
    <cellStyle name="Accent5 4" xfId="118"/>
    <cellStyle name="Accent5 5" xfId="119"/>
    <cellStyle name="Accent5 6" xfId="120"/>
    <cellStyle name="Accent6 2" xfId="121"/>
    <cellStyle name="Accent6 3" xfId="122"/>
    <cellStyle name="Accent6 4" xfId="123"/>
    <cellStyle name="Accent6 5" xfId="124"/>
    <cellStyle name="Accent6 6" xfId="125"/>
    <cellStyle name="Bad 2" xfId="126"/>
    <cellStyle name="Bad 3" xfId="127"/>
    <cellStyle name="Bad 4" xfId="128"/>
    <cellStyle name="Bad 5" xfId="129"/>
    <cellStyle name="Bad 6" xfId="130"/>
    <cellStyle name="Calculation 2" xfId="131"/>
    <cellStyle name="Calculation 3" xfId="132"/>
    <cellStyle name="Calculation 4" xfId="133"/>
    <cellStyle name="Calculation 5" xfId="134"/>
    <cellStyle name="Calculation 6" xfId="135"/>
    <cellStyle name="Check Cell 2" xfId="136"/>
    <cellStyle name="Check Cell 3" xfId="137"/>
    <cellStyle name="Check Cell 4" xfId="138"/>
    <cellStyle name="Check Cell 5" xfId="139"/>
    <cellStyle name="Check Cell 6" xfId="140"/>
    <cellStyle name="Comma 2" xfId="141"/>
    <cellStyle name="Comma 2 2" xfId="142"/>
    <cellStyle name="Comma 2 3" xfId="143"/>
    <cellStyle name="Comma 2 4" xfId="144"/>
    <cellStyle name="Comma 2 5" xfId="145"/>
    <cellStyle name="Comma 2 6" xfId="146"/>
    <cellStyle name="Comma 3" xfId="147"/>
    <cellStyle name="Comma 5" xfId="148"/>
    <cellStyle name="Comma 6" xfId="149"/>
    <cellStyle name="Excel Built-in Accent1" xfId="150"/>
    <cellStyle name="Excel Built-in Accent6" xfId="151"/>
    <cellStyle name="Excel Built-in Bad" xfId="152"/>
    <cellStyle name="Excel Built-in Explanatory Text" xfId="153"/>
    <cellStyle name="Excel Built-in Good" xfId="154"/>
    <cellStyle name="Excel Built-in Normal" xfId="155"/>
    <cellStyle name="Excel Built-in Normal 1" xfId="156"/>
    <cellStyle name="Excel Built-in Title" xfId="157"/>
    <cellStyle name="Explanatory Text 2" xfId="158"/>
    <cellStyle name="Explanatory Text 3" xfId="159"/>
    <cellStyle name="Explanatory Text 4" xfId="160"/>
    <cellStyle name="Explanatory Text 5" xfId="161"/>
    <cellStyle name="Explanatory Text 6" xfId="162"/>
    <cellStyle name="Good 2" xfId="163"/>
    <cellStyle name="Good 3" xfId="164"/>
    <cellStyle name="Good 4" xfId="165"/>
    <cellStyle name="Good 5" xfId="166"/>
    <cellStyle name="Good 6" xfId="167"/>
    <cellStyle name="Heading 1 2" xfId="168"/>
    <cellStyle name="Heading 1 3" xfId="169"/>
    <cellStyle name="Heading 1 4" xfId="170"/>
    <cellStyle name="Heading 1 5" xfId="171"/>
    <cellStyle name="Heading 1 6" xfId="172"/>
    <cellStyle name="Heading 2 2" xfId="173"/>
    <cellStyle name="Heading 2 3" xfId="174"/>
    <cellStyle name="Heading 2 4" xfId="175"/>
    <cellStyle name="Heading 2 5" xfId="176"/>
    <cellStyle name="Heading 2 6" xfId="177"/>
    <cellStyle name="Heading 3 2" xfId="178"/>
    <cellStyle name="Heading 3 3" xfId="179"/>
    <cellStyle name="Heading 3 4" xfId="180"/>
    <cellStyle name="Heading 3 5" xfId="181"/>
    <cellStyle name="Heading 3 6" xfId="182"/>
    <cellStyle name="Heading 4 2" xfId="183"/>
    <cellStyle name="Heading 4 3" xfId="184"/>
    <cellStyle name="Heading 4 4" xfId="185"/>
    <cellStyle name="Heading 4 5" xfId="186"/>
    <cellStyle name="Heading 4 6" xfId="187"/>
    <cellStyle name="Input 2" xfId="188"/>
    <cellStyle name="Input 3" xfId="189"/>
    <cellStyle name="Input 4" xfId="190"/>
    <cellStyle name="Input 5" xfId="191"/>
    <cellStyle name="Input 6" xfId="192"/>
    <cellStyle name="Linked Cell 2" xfId="193"/>
    <cellStyle name="Linked Cell 3" xfId="194"/>
    <cellStyle name="Linked Cell 4" xfId="195"/>
    <cellStyle name="Linked Cell 5" xfId="196"/>
    <cellStyle name="Linked Cell 6" xfId="197"/>
    <cellStyle name="Neutral 2" xfId="198"/>
    <cellStyle name="Neutral 3" xfId="199"/>
    <cellStyle name="Neutral 4" xfId="200"/>
    <cellStyle name="Neutral 5" xfId="201"/>
    <cellStyle name="Neutral 6" xfId="202"/>
    <cellStyle name="Normal" xfId="0" builtinId="0"/>
    <cellStyle name="Normal 2" xfId="5"/>
    <cellStyle name="Normal 2 2" xfId="203"/>
    <cellStyle name="Normal 2 3" xfId="204"/>
    <cellStyle name="Normal 2 4" xfId="205"/>
    <cellStyle name="Normal 2 5" xfId="206"/>
    <cellStyle name="Normal 2 6" xfId="207"/>
    <cellStyle name="Normal 2_Jadwal Rajawali - Okt 17 100%" xfId="208"/>
    <cellStyle name="Normal 3" xfId="209"/>
    <cellStyle name="Normal 4" xfId="210"/>
    <cellStyle name="Normal 5" xfId="211"/>
    <cellStyle name="Normal 6" xfId="212"/>
    <cellStyle name="Normal 7" xfId="213"/>
    <cellStyle name="Normal 7 2" xfId="214"/>
    <cellStyle name="Normal_Raport" xfId="2"/>
    <cellStyle name="Normal_Sheet1" xfId="3"/>
    <cellStyle name="Normal_Sheet1_1" xfId="4"/>
    <cellStyle name="Note 2" xfId="215"/>
    <cellStyle name="Note 3" xfId="216"/>
    <cellStyle name="Note 4" xfId="217"/>
    <cellStyle name="Note 5" xfId="218"/>
    <cellStyle name="Note 6" xfId="219"/>
    <cellStyle name="Output 2" xfId="220"/>
    <cellStyle name="Output 3" xfId="221"/>
    <cellStyle name="Output 4" xfId="222"/>
    <cellStyle name="Output 5" xfId="223"/>
    <cellStyle name="Output 6" xfId="224"/>
    <cellStyle name="Percent" xfId="1" builtinId="5"/>
    <cellStyle name="Title 2" xfId="225"/>
    <cellStyle name="Title 3" xfId="226"/>
    <cellStyle name="Title 4" xfId="227"/>
    <cellStyle name="Title 5" xfId="228"/>
    <cellStyle name="Title 6" xfId="229"/>
    <cellStyle name="Total 2" xfId="230"/>
    <cellStyle name="Total 3" xfId="231"/>
    <cellStyle name="Total 4" xfId="232"/>
    <cellStyle name="Total 5" xfId="233"/>
    <cellStyle name="Total 6" xfId="234"/>
    <cellStyle name="Warning Text 2" xfId="235"/>
    <cellStyle name="Warning Text 3" xfId="236"/>
    <cellStyle name="Warning Text 4" xfId="237"/>
    <cellStyle name="Warning Text 5" xfId="238"/>
    <cellStyle name="Warning Text 6" xfId="239"/>
  </cellStyles>
  <dxfs count="24"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B2:G17"/>
  <sheetViews>
    <sheetView tabSelected="1" zoomScale="90" zoomScaleNormal="90" workbookViewId="0">
      <selection activeCell="B3" sqref="B3"/>
    </sheetView>
  </sheetViews>
  <sheetFormatPr defaultRowHeight="15.75"/>
  <cols>
    <col min="1" max="1" width="9.140625" style="9"/>
    <col min="2" max="3" width="12.28515625" style="9" customWidth="1"/>
    <col min="4" max="4" width="14.28515625" style="9" customWidth="1"/>
    <col min="5" max="16384" width="9.140625" style="9"/>
  </cols>
  <sheetData>
    <row r="2" spans="2:7" ht="97.5" customHeight="1">
      <c r="B2" s="60" t="s">
        <v>131</v>
      </c>
      <c r="C2" s="60"/>
      <c r="D2" s="60"/>
      <c r="E2" s="60"/>
      <c r="F2" s="60"/>
      <c r="G2" s="60"/>
    </row>
    <row r="4" spans="2:7" ht="19.5" customHeight="1">
      <c r="B4" s="11" t="s">
        <v>19</v>
      </c>
      <c r="C4" s="11" t="s">
        <v>20</v>
      </c>
      <c r="D4" s="11" t="s">
        <v>21</v>
      </c>
    </row>
    <row r="5" spans="2:7" ht="19.5" customHeight="1">
      <c r="B5" s="10" t="s">
        <v>22</v>
      </c>
      <c r="C5" s="22">
        <f>Jan!D17</f>
        <v>0.99901315789473688</v>
      </c>
      <c r="D5" s="10" t="str">
        <f t="shared" ref="D5:D16" si="0">IF($C5&lt;50%,$F$10,IF($C5&lt;70%,$F$9,IF($C5&lt;80%,$F$8,IF($C5&lt;90%,$F$7,$F$6))))</f>
        <v>A</v>
      </c>
      <c r="F5" s="61" t="s">
        <v>35</v>
      </c>
      <c r="G5" s="62"/>
    </row>
    <row r="6" spans="2:7" ht="19.5" customHeight="1">
      <c r="B6" s="10" t="s">
        <v>23</v>
      </c>
      <c r="C6" s="22">
        <f>Feb!D17</f>
        <v>0.90548302872062658</v>
      </c>
      <c r="D6" s="10" t="str">
        <f t="shared" si="0"/>
        <v>A</v>
      </c>
      <c r="F6" s="12" t="s">
        <v>9</v>
      </c>
      <c r="G6" s="13" t="s">
        <v>10</v>
      </c>
    </row>
    <row r="7" spans="2:7" ht="19.5" customHeight="1">
      <c r="B7" s="10" t="s">
        <v>24</v>
      </c>
      <c r="C7" s="22">
        <f>Maret!D17</f>
        <v>0.93519607843137254</v>
      </c>
      <c r="D7" s="10" t="str">
        <f t="shared" si="0"/>
        <v>A</v>
      </c>
      <c r="F7" s="12" t="s">
        <v>11</v>
      </c>
      <c r="G7" s="13" t="s">
        <v>12</v>
      </c>
    </row>
    <row r="8" spans="2:7" ht="19.5" customHeight="1">
      <c r="B8" s="10" t="s">
        <v>25</v>
      </c>
      <c r="C8" s="22">
        <f>April!D25</f>
        <v>0.83715476810838974</v>
      </c>
      <c r="D8" s="10" t="str">
        <f t="shared" si="0"/>
        <v>B</v>
      </c>
      <c r="F8" s="12" t="s">
        <v>13</v>
      </c>
      <c r="G8" s="13" t="s">
        <v>14</v>
      </c>
    </row>
    <row r="9" spans="2:7" ht="19.5" customHeight="1">
      <c r="B9" s="10" t="s">
        <v>26</v>
      </c>
      <c r="C9" s="22">
        <f>May!D25</f>
        <v>0.95877000313774707</v>
      </c>
      <c r="D9" s="10" t="str">
        <f t="shared" si="0"/>
        <v>A</v>
      </c>
      <c r="F9" s="12" t="s">
        <v>15</v>
      </c>
      <c r="G9" s="13" t="s">
        <v>16</v>
      </c>
    </row>
    <row r="10" spans="2:7" ht="19.5" customHeight="1">
      <c r="B10" s="10" t="s">
        <v>27</v>
      </c>
      <c r="C10" s="22">
        <f>June!D32</f>
        <v>0.52095459837019786</v>
      </c>
      <c r="D10" s="10" t="str">
        <f t="shared" si="0"/>
        <v>D</v>
      </c>
      <c r="F10" s="14" t="s">
        <v>17</v>
      </c>
      <c r="G10" s="15" t="s">
        <v>18</v>
      </c>
    </row>
    <row r="11" spans="2:7" ht="19.5" customHeight="1">
      <c r="B11" s="10" t="s">
        <v>28</v>
      </c>
      <c r="C11" s="22">
        <f>Juli!D33</f>
        <v>0.83906250000000004</v>
      </c>
      <c r="D11" s="10" t="str">
        <f t="shared" si="0"/>
        <v>B</v>
      </c>
    </row>
    <row r="12" spans="2:7" ht="19.5" customHeight="1">
      <c r="B12" s="10" t="s">
        <v>29</v>
      </c>
      <c r="C12" s="22">
        <f>Aug!D33</f>
        <v>0.72172756939688165</v>
      </c>
      <c r="D12" s="10" t="str">
        <f t="shared" si="0"/>
        <v>C</v>
      </c>
    </row>
    <row r="13" spans="2:7" ht="19.5" customHeight="1">
      <c r="B13" s="10" t="s">
        <v>30</v>
      </c>
      <c r="C13" s="22">
        <f>Sept!D33</f>
        <v>0.99082036402004747</v>
      </c>
      <c r="D13" s="10" t="str">
        <f t="shared" si="0"/>
        <v>A</v>
      </c>
    </row>
    <row r="14" spans="2:7" ht="19.5" customHeight="1">
      <c r="B14" s="10" t="s">
        <v>31</v>
      </c>
      <c r="C14" s="22">
        <f>Oct!D33</f>
        <v>0.82375166932673205</v>
      </c>
      <c r="D14" s="10" t="str">
        <f t="shared" si="0"/>
        <v>B</v>
      </c>
    </row>
    <row r="15" spans="2:7" ht="19.5" customHeight="1">
      <c r="B15" s="10" t="s">
        <v>32</v>
      </c>
      <c r="C15" s="22">
        <f>Nov!D31</f>
        <v>0.96850265463665675</v>
      </c>
      <c r="D15" s="10" t="str">
        <f t="shared" si="0"/>
        <v>A</v>
      </c>
    </row>
    <row r="16" spans="2:7" ht="19.5" customHeight="1">
      <c r="B16" s="10" t="s">
        <v>33</v>
      </c>
      <c r="C16" s="22">
        <f>Des!D31</f>
        <v>0.84405214557305808</v>
      </c>
      <c r="D16" s="10" t="str">
        <f t="shared" si="0"/>
        <v>B</v>
      </c>
    </row>
    <row r="17" spans="2:4" ht="19.5" customHeight="1">
      <c r="B17" s="16" t="s">
        <v>34</v>
      </c>
      <c r="C17" s="23">
        <f>AVERAGE(C5:C16)</f>
        <v>0.86204071146803718</v>
      </c>
      <c r="D17" s="16" t="str">
        <f>IF($C17&lt;50%,$F$10,IF($C17&lt;70%,$F$9,IF($C17&lt;80%,$F$8,IF($C17&lt;90%,$F$7,$F$6))))</f>
        <v>B</v>
      </c>
    </row>
  </sheetData>
  <mergeCells count="2">
    <mergeCell ref="B2:G2"/>
    <mergeCell ref="F5:G5"/>
  </mergeCells>
  <pageMargins left="0.7" right="0.7" top="0.75" bottom="0.75" header="0.3" footer="0.3"/>
  <pageSetup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filterMode="1"/>
  <dimension ref="A1:G48"/>
  <sheetViews>
    <sheetView zoomScale="90" zoomScaleNormal="90" workbookViewId="0">
      <pane xSplit="3" ySplit="9" topLeftCell="D10" activePane="bottomRight" state="frozen"/>
      <selection activeCell="J15" sqref="J15"/>
      <selection pane="topRight" activeCell="J15" sqref="J15"/>
      <selection pane="bottomLeft" activeCell="J15" sqref="J15"/>
      <selection pane="bottomRight" sqref="A1:G1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63" t="s">
        <v>0</v>
      </c>
      <c r="B1" s="63"/>
      <c r="C1" s="63"/>
      <c r="D1" s="63"/>
      <c r="E1" s="63"/>
      <c r="F1" s="63"/>
      <c r="G1" s="63"/>
    </row>
    <row r="2" spans="1:7" ht="20.100000000000001" customHeight="1">
      <c r="A2" s="64" t="s">
        <v>1</v>
      </c>
      <c r="B2" s="64"/>
      <c r="C2" s="64"/>
      <c r="D2" s="64"/>
      <c r="E2" s="64"/>
      <c r="F2" s="64"/>
      <c r="G2" s="64"/>
    </row>
    <row r="3" spans="1:7" ht="20.100000000000001" customHeight="1">
      <c r="A3" s="65" t="s">
        <v>2</v>
      </c>
      <c r="B3" s="65"/>
      <c r="C3" s="65"/>
      <c r="D3" s="65"/>
      <c r="E3" s="65"/>
      <c r="F3" s="65"/>
      <c r="G3" s="65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66" t="s">
        <v>44</v>
      </c>
      <c r="B5" s="66"/>
      <c r="C5" s="66"/>
      <c r="D5" s="66"/>
      <c r="E5" s="66"/>
      <c r="F5" s="66"/>
      <c r="G5" s="66"/>
    </row>
    <row r="6" spans="1:7" ht="20.100000000000001" customHeight="1">
      <c r="A6" s="67" t="s">
        <v>95</v>
      </c>
      <c r="B6" s="67"/>
      <c r="C6" s="67"/>
      <c r="D6" s="67"/>
      <c r="E6" s="67"/>
      <c r="F6" s="67"/>
      <c r="G6" s="67"/>
    </row>
    <row r="7" spans="1:7" s="5" customFormat="1" ht="20.100000000000001" customHeight="1">
      <c r="A7" s="68" t="s">
        <v>3</v>
      </c>
      <c r="B7" s="69" t="s">
        <v>4</v>
      </c>
      <c r="C7" s="68" t="s">
        <v>5</v>
      </c>
      <c r="D7" s="71" t="s">
        <v>6</v>
      </c>
      <c r="E7" s="72"/>
      <c r="F7" s="72"/>
      <c r="G7" s="73"/>
    </row>
    <row r="8" spans="1:7" s="5" customFormat="1" ht="20.100000000000001" customHeight="1">
      <c r="A8" s="68"/>
      <c r="B8" s="70"/>
      <c r="C8" s="68"/>
      <c r="D8" s="51" t="s">
        <v>7</v>
      </c>
      <c r="E8" s="51" t="s">
        <v>8</v>
      </c>
      <c r="F8" s="51" t="s">
        <v>36</v>
      </c>
      <c r="G8" s="51" t="s">
        <v>39</v>
      </c>
    </row>
    <row r="9" spans="1:7" ht="20.100000000000001" customHeight="1">
      <c r="A9" s="30">
        <v>1</v>
      </c>
      <c r="B9" s="25" t="s">
        <v>42</v>
      </c>
      <c r="C9" s="29" t="s">
        <v>43</v>
      </c>
      <c r="D9" s="26">
        <v>26600</v>
      </c>
      <c r="E9" s="31">
        <f>23981+3000</f>
        <v>26981</v>
      </c>
      <c r="F9" s="26">
        <f>IF(E9&gt;D9,D9,E9)</f>
        <v>26600</v>
      </c>
      <c r="G9" s="17">
        <f t="shared" ref="G9:G31" si="0">IFERROR(F9/D9,"")</f>
        <v>1</v>
      </c>
    </row>
    <row r="10" spans="1:7" s="35" customFormat="1" ht="20.100000000000001" hidden="1" customHeight="1">
      <c r="A10" s="32">
        <v>2</v>
      </c>
      <c r="B10" s="38" t="s">
        <v>77</v>
      </c>
      <c r="C10" s="39" t="s">
        <v>56</v>
      </c>
      <c r="D10" s="6">
        <v>0</v>
      </c>
      <c r="E10" s="34">
        <v>0</v>
      </c>
      <c r="F10" s="6">
        <f t="shared" ref="F10:F31" si="1">IF(E10&gt;D10,D10,E10)</f>
        <v>0</v>
      </c>
      <c r="G10" s="17" t="str">
        <f t="shared" si="0"/>
        <v/>
      </c>
    </row>
    <row r="11" spans="1:7" s="35" customFormat="1" ht="20.100000000000001" customHeight="1">
      <c r="A11" s="36">
        <v>3</v>
      </c>
      <c r="B11" s="59" t="s">
        <v>45</v>
      </c>
      <c r="C11" s="39" t="s">
        <v>46</v>
      </c>
      <c r="D11" s="6">
        <v>232</v>
      </c>
      <c r="E11" s="34">
        <v>142</v>
      </c>
      <c r="F11" s="6">
        <f t="shared" si="1"/>
        <v>142</v>
      </c>
      <c r="G11" s="17">
        <f t="shared" si="0"/>
        <v>0.61206896551724133</v>
      </c>
    </row>
    <row r="12" spans="1:7" s="35" customFormat="1" ht="19.5" customHeight="1">
      <c r="A12" s="32">
        <v>4</v>
      </c>
      <c r="B12" s="33" t="s">
        <v>47</v>
      </c>
      <c r="C12" s="37" t="s">
        <v>48</v>
      </c>
      <c r="D12" s="6">
        <v>232</v>
      </c>
      <c r="E12" s="34">
        <v>133</v>
      </c>
      <c r="F12" s="6">
        <f t="shared" si="1"/>
        <v>133</v>
      </c>
      <c r="G12" s="17">
        <f t="shared" si="0"/>
        <v>0.57327586206896552</v>
      </c>
    </row>
    <row r="13" spans="1:7" s="35" customFormat="1" ht="19.5" customHeight="1">
      <c r="A13" s="36">
        <v>5</v>
      </c>
      <c r="B13" s="33" t="s">
        <v>78</v>
      </c>
      <c r="C13" s="37" t="s">
        <v>57</v>
      </c>
      <c r="D13" s="6">
        <v>200</v>
      </c>
      <c r="E13" s="34">
        <v>132</v>
      </c>
      <c r="F13" s="6">
        <f t="shared" si="1"/>
        <v>132</v>
      </c>
      <c r="G13" s="17">
        <f t="shared" si="0"/>
        <v>0.66</v>
      </c>
    </row>
    <row r="14" spans="1:7" s="35" customFormat="1" ht="19.5" customHeight="1">
      <c r="A14" s="32">
        <v>6</v>
      </c>
      <c r="B14" s="33" t="s">
        <v>79</v>
      </c>
      <c r="C14" s="37" t="s">
        <v>58</v>
      </c>
      <c r="D14" s="6">
        <v>200</v>
      </c>
      <c r="E14" s="34">
        <v>132</v>
      </c>
      <c r="F14" s="6">
        <f t="shared" si="1"/>
        <v>132</v>
      </c>
      <c r="G14" s="17">
        <f t="shared" si="0"/>
        <v>0.66</v>
      </c>
    </row>
    <row r="15" spans="1:7" s="35" customFormat="1" ht="19.5" customHeight="1">
      <c r="A15" s="36">
        <v>7</v>
      </c>
      <c r="B15" s="33" t="s">
        <v>80</v>
      </c>
      <c r="C15" s="37" t="s">
        <v>59</v>
      </c>
      <c r="D15" s="6">
        <v>102</v>
      </c>
      <c r="E15" s="34">
        <v>98</v>
      </c>
      <c r="F15" s="6">
        <f t="shared" si="1"/>
        <v>98</v>
      </c>
      <c r="G15" s="17">
        <f t="shared" si="0"/>
        <v>0.96078431372549022</v>
      </c>
    </row>
    <row r="16" spans="1:7" s="35" customFormat="1" ht="19.5" customHeight="1">
      <c r="A16" s="32">
        <v>8</v>
      </c>
      <c r="B16" s="33" t="s">
        <v>81</v>
      </c>
      <c r="C16" s="37" t="s">
        <v>60</v>
      </c>
      <c r="D16" s="6">
        <v>20</v>
      </c>
      <c r="E16" s="34">
        <v>20</v>
      </c>
      <c r="F16" s="6">
        <f t="shared" si="1"/>
        <v>20</v>
      </c>
      <c r="G16" s="17">
        <f t="shared" si="0"/>
        <v>1</v>
      </c>
    </row>
    <row r="17" spans="1:7" s="35" customFormat="1" ht="19.5" hidden="1" customHeight="1">
      <c r="A17" s="36">
        <v>9</v>
      </c>
      <c r="B17" s="33" t="s">
        <v>82</v>
      </c>
      <c r="C17" s="37" t="s">
        <v>61</v>
      </c>
      <c r="D17" s="6">
        <v>0</v>
      </c>
      <c r="E17" s="34">
        <v>0</v>
      </c>
      <c r="F17" s="6">
        <f t="shared" si="1"/>
        <v>0</v>
      </c>
      <c r="G17" s="17" t="str">
        <f t="shared" si="0"/>
        <v/>
      </c>
    </row>
    <row r="18" spans="1:7" s="35" customFormat="1" ht="19.5" hidden="1" customHeight="1">
      <c r="A18" s="32">
        <v>10</v>
      </c>
      <c r="B18" s="33" t="s">
        <v>83</v>
      </c>
      <c r="C18" s="37" t="s">
        <v>62</v>
      </c>
      <c r="D18" s="6">
        <v>0</v>
      </c>
      <c r="E18" s="34">
        <v>0</v>
      </c>
      <c r="F18" s="6">
        <f t="shared" si="1"/>
        <v>0</v>
      </c>
      <c r="G18" s="17" t="str">
        <f t="shared" si="0"/>
        <v/>
      </c>
    </row>
    <row r="19" spans="1:7" s="35" customFormat="1" ht="19.5" hidden="1" customHeight="1">
      <c r="A19" s="36">
        <v>11</v>
      </c>
      <c r="B19" s="33" t="s">
        <v>84</v>
      </c>
      <c r="C19" s="37" t="s">
        <v>63</v>
      </c>
      <c r="D19" s="6">
        <v>0</v>
      </c>
      <c r="E19" s="34">
        <v>0</v>
      </c>
      <c r="F19" s="6">
        <f t="shared" si="1"/>
        <v>0</v>
      </c>
      <c r="G19" s="17" t="str">
        <f t="shared" si="0"/>
        <v/>
      </c>
    </row>
    <row r="20" spans="1:7" s="35" customFormat="1" ht="19.5" customHeight="1">
      <c r="A20" s="32">
        <v>12</v>
      </c>
      <c r="B20" s="33" t="s">
        <v>85</v>
      </c>
      <c r="C20" s="37" t="s">
        <v>64</v>
      </c>
      <c r="D20" s="6">
        <v>324</v>
      </c>
      <c r="E20" s="34">
        <f>58+145+102</f>
        <v>305</v>
      </c>
      <c r="F20" s="6">
        <f t="shared" si="1"/>
        <v>305</v>
      </c>
      <c r="G20" s="17">
        <f t="shared" si="0"/>
        <v>0.94135802469135799</v>
      </c>
    </row>
    <row r="21" spans="1:7" s="35" customFormat="1" ht="19.5" hidden="1" customHeight="1">
      <c r="A21" s="36">
        <v>13</v>
      </c>
      <c r="B21" s="33" t="s">
        <v>86</v>
      </c>
      <c r="C21" s="37" t="s">
        <v>65</v>
      </c>
      <c r="D21" s="6">
        <v>0</v>
      </c>
      <c r="E21" s="34">
        <v>0</v>
      </c>
      <c r="F21" s="6">
        <f t="shared" si="1"/>
        <v>0</v>
      </c>
      <c r="G21" s="17" t="str">
        <f t="shared" si="0"/>
        <v/>
      </c>
    </row>
    <row r="22" spans="1:7" s="35" customFormat="1" ht="19.5" hidden="1" customHeight="1">
      <c r="A22" s="32">
        <v>14</v>
      </c>
      <c r="B22" s="33" t="s">
        <v>87</v>
      </c>
      <c r="C22" s="37" t="s">
        <v>65</v>
      </c>
      <c r="D22" s="6">
        <v>0</v>
      </c>
      <c r="E22" s="34">
        <v>0</v>
      </c>
      <c r="F22" s="6">
        <f t="shared" si="1"/>
        <v>0</v>
      </c>
      <c r="G22" s="17" t="str">
        <f t="shared" si="0"/>
        <v/>
      </c>
    </row>
    <row r="23" spans="1:7" s="35" customFormat="1" ht="19.5" hidden="1" customHeight="1">
      <c r="A23" s="36">
        <v>15</v>
      </c>
      <c r="B23" s="33" t="s">
        <v>88</v>
      </c>
      <c r="C23" s="37" t="s">
        <v>66</v>
      </c>
      <c r="D23" s="6">
        <v>0</v>
      </c>
      <c r="E23" s="34">
        <v>0</v>
      </c>
      <c r="F23" s="6">
        <f t="shared" si="1"/>
        <v>0</v>
      </c>
      <c r="G23" s="17" t="str">
        <f t="shared" si="0"/>
        <v/>
      </c>
    </row>
    <row r="24" spans="1:7" s="35" customFormat="1" ht="19.5" customHeight="1">
      <c r="A24" s="32">
        <v>16</v>
      </c>
      <c r="B24" s="33" t="s">
        <v>89</v>
      </c>
      <c r="C24" s="37" t="s">
        <v>70</v>
      </c>
      <c r="D24" s="6">
        <v>2000</v>
      </c>
      <c r="E24" s="34">
        <v>3397</v>
      </c>
      <c r="F24" s="6">
        <f>IF(E24&gt;D24,D24,E24)</f>
        <v>2000</v>
      </c>
      <c r="G24" s="17">
        <f t="shared" si="0"/>
        <v>1</v>
      </c>
    </row>
    <row r="25" spans="1:7" s="35" customFormat="1" ht="19.5" customHeight="1">
      <c r="A25" s="36">
        <v>17</v>
      </c>
      <c r="B25" s="33" t="s">
        <v>90</v>
      </c>
      <c r="C25" s="37" t="s">
        <v>71</v>
      </c>
      <c r="D25" s="6">
        <v>2000</v>
      </c>
      <c r="E25" s="34">
        <v>2253</v>
      </c>
      <c r="F25" s="6">
        <f t="shared" si="1"/>
        <v>2000</v>
      </c>
      <c r="G25" s="17">
        <f t="shared" si="0"/>
        <v>1</v>
      </c>
    </row>
    <row r="26" spans="1:7" s="35" customFormat="1" ht="19.5" customHeight="1">
      <c r="A26" s="32">
        <v>18</v>
      </c>
      <c r="B26" s="33" t="s">
        <v>91</v>
      </c>
      <c r="C26" s="37" t="s">
        <v>72</v>
      </c>
      <c r="D26" s="6">
        <v>2000</v>
      </c>
      <c r="E26" s="34">
        <v>2683</v>
      </c>
      <c r="F26" s="6">
        <f t="shared" si="1"/>
        <v>2000</v>
      </c>
      <c r="G26" s="17">
        <f t="shared" si="0"/>
        <v>1</v>
      </c>
    </row>
    <row r="27" spans="1:7" s="35" customFormat="1" ht="19.5" customHeight="1">
      <c r="A27" s="36">
        <v>19</v>
      </c>
      <c r="B27" s="33" t="s">
        <v>92</v>
      </c>
      <c r="C27" s="37" t="s">
        <v>73</v>
      </c>
      <c r="D27" s="6">
        <v>2000</v>
      </c>
      <c r="E27" s="34">
        <v>2404</v>
      </c>
      <c r="F27" s="6">
        <f t="shared" si="1"/>
        <v>2000</v>
      </c>
      <c r="G27" s="17">
        <f t="shared" si="0"/>
        <v>1</v>
      </c>
    </row>
    <row r="28" spans="1:7" s="35" customFormat="1" ht="19.5" customHeight="1">
      <c r="A28" s="32">
        <v>20</v>
      </c>
      <c r="B28" s="33" t="s">
        <v>93</v>
      </c>
      <c r="C28" s="37" t="s">
        <v>74</v>
      </c>
      <c r="D28" s="6">
        <v>1000</v>
      </c>
      <c r="E28" s="34">
        <v>1393</v>
      </c>
      <c r="F28" s="6">
        <f t="shared" si="1"/>
        <v>1000</v>
      </c>
      <c r="G28" s="17">
        <f t="shared" si="0"/>
        <v>1</v>
      </c>
    </row>
    <row r="29" spans="1:7" s="35" customFormat="1" ht="20.100000000000001" customHeight="1">
      <c r="A29" s="36">
        <v>21</v>
      </c>
      <c r="B29" s="33" t="s">
        <v>94</v>
      </c>
      <c r="C29" s="37" t="s">
        <v>75</v>
      </c>
      <c r="D29" s="6">
        <v>1000</v>
      </c>
      <c r="E29" s="34">
        <v>1591</v>
      </c>
      <c r="F29" s="6">
        <f t="shared" si="1"/>
        <v>1000</v>
      </c>
      <c r="G29" s="17">
        <f t="shared" si="0"/>
        <v>1</v>
      </c>
    </row>
    <row r="30" spans="1:7" s="35" customFormat="1" ht="20.100000000000001" hidden="1" customHeight="1">
      <c r="A30" s="32"/>
      <c r="B30" s="33"/>
      <c r="C30" s="37"/>
      <c r="D30" s="6">
        <v>0</v>
      </c>
      <c r="E30" s="34">
        <v>0</v>
      </c>
      <c r="F30" s="6">
        <f t="shared" si="1"/>
        <v>0</v>
      </c>
      <c r="G30" s="17" t="str">
        <f t="shared" si="0"/>
        <v/>
      </c>
    </row>
    <row r="31" spans="1:7" s="35" customFormat="1" ht="20.100000000000001" hidden="1" customHeight="1">
      <c r="A31" s="36"/>
      <c r="B31" s="33"/>
      <c r="C31" s="37"/>
      <c r="D31" s="6">
        <v>0</v>
      </c>
      <c r="E31" s="34">
        <v>0</v>
      </c>
      <c r="F31" s="6">
        <f t="shared" si="1"/>
        <v>0</v>
      </c>
      <c r="G31" s="17" t="str">
        <f t="shared" si="0"/>
        <v/>
      </c>
    </row>
    <row r="32" spans="1:7" ht="25.5" customHeight="1">
      <c r="A32" s="77" t="s">
        <v>6</v>
      </c>
      <c r="B32" s="77"/>
      <c r="C32" s="77"/>
      <c r="D32" s="19">
        <f>SUM(D9:D31)</f>
        <v>37910</v>
      </c>
      <c r="E32" s="19"/>
      <c r="F32" s="19">
        <f>SUM(F9:F31)</f>
        <v>37562</v>
      </c>
      <c r="G32" s="19"/>
    </row>
    <row r="33" spans="1:7" ht="25.5" customHeight="1">
      <c r="A33" s="74" t="s">
        <v>39</v>
      </c>
      <c r="B33" s="74"/>
      <c r="C33" s="74"/>
      <c r="D33" s="75">
        <f>F32/D32</f>
        <v>0.99082036402004747</v>
      </c>
      <c r="E33" s="75"/>
      <c r="F33" s="75"/>
      <c r="G33" s="20"/>
    </row>
    <row r="34" spans="1:7" ht="25.5" customHeight="1">
      <c r="A34" s="76" t="s">
        <v>38</v>
      </c>
      <c r="B34" s="76"/>
      <c r="C34" s="76"/>
      <c r="D34" s="76" t="str">
        <f>IF(D33&lt;50%,B41,IF(D33&lt;70%,B40,IF(D33&lt;80%,B39,IF(D33&lt;90%,B38,B37))))</f>
        <v>A</v>
      </c>
      <c r="E34" s="76"/>
      <c r="F34" s="76"/>
      <c r="G34" s="21"/>
    </row>
    <row r="35" spans="1:7" ht="20.100000000000001" customHeight="1">
      <c r="E35" s="2"/>
      <c r="F35" s="2"/>
    </row>
    <row r="36" spans="1:7" ht="35.25" customHeight="1">
      <c r="B36" s="18" t="s">
        <v>37</v>
      </c>
    </row>
    <row r="37" spans="1:7" ht="20.100000000000001" customHeight="1">
      <c r="B37" s="7" t="s">
        <v>9</v>
      </c>
      <c r="C37" s="8" t="s">
        <v>10</v>
      </c>
    </row>
    <row r="38" spans="1:7" ht="20.100000000000001" customHeight="1">
      <c r="B38" s="7" t="s">
        <v>11</v>
      </c>
      <c r="C38" s="8" t="s">
        <v>12</v>
      </c>
    </row>
    <row r="39" spans="1:7" ht="20.100000000000001" customHeight="1">
      <c r="B39" s="7" t="s">
        <v>13</v>
      </c>
      <c r="C39" s="8" t="s">
        <v>14</v>
      </c>
    </row>
    <row r="40" spans="1:7" ht="20.100000000000001" customHeight="1">
      <c r="B40" s="7" t="s">
        <v>15</v>
      </c>
      <c r="C40" s="8" t="s">
        <v>16</v>
      </c>
    </row>
    <row r="41" spans="1:7" ht="20.100000000000001" customHeight="1">
      <c r="B41" s="7" t="s">
        <v>17</v>
      </c>
      <c r="C41" s="8" t="s">
        <v>18</v>
      </c>
    </row>
    <row r="43" spans="1:7" ht="20.100000000000001" customHeight="1">
      <c r="A43" s="52"/>
      <c r="B43" s="79" t="s">
        <v>120</v>
      </c>
      <c r="C43" s="79"/>
      <c r="D43" s="79"/>
      <c r="E43" s="79"/>
      <c r="F43" s="79"/>
      <c r="G43" s="79"/>
    </row>
    <row r="44" spans="1:7" ht="20.100000000000001" customHeight="1">
      <c r="A44" s="52"/>
      <c r="B44" s="52"/>
      <c r="C44" s="52"/>
      <c r="D44" s="52"/>
      <c r="E44" s="52"/>
      <c r="F44" s="52"/>
      <c r="G44" s="52"/>
    </row>
    <row r="45" spans="1:7" ht="20.100000000000001" customHeight="1">
      <c r="A45" s="79" t="s">
        <v>40</v>
      </c>
      <c r="B45" s="79"/>
      <c r="C45" s="79"/>
      <c r="D45" s="79" t="s">
        <v>53</v>
      </c>
      <c r="E45" s="79"/>
      <c r="F45" s="79"/>
      <c r="G45" s="79"/>
    </row>
    <row r="46" spans="1:7" ht="53.25" customHeight="1">
      <c r="A46" s="52"/>
      <c r="B46" s="52"/>
      <c r="C46" s="24"/>
      <c r="D46" s="24"/>
      <c r="E46" s="24"/>
      <c r="F46" s="24"/>
      <c r="G46" s="24"/>
    </row>
    <row r="47" spans="1:7" ht="20.100000000000001" customHeight="1">
      <c r="A47" s="78" t="s">
        <v>49</v>
      </c>
      <c r="B47" s="78"/>
      <c r="C47" s="78"/>
      <c r="D47" s="79" t="s">
        <v>41</v>
      </c>
      <c r="E47" s="79"/>
      <c r="F47" s="79"/>
      <c r="G47" s="79"/>
    </row>
    <row r="48" spans="1:7" ht="20.100000000000001" customHeight="1">
      <c r="A48" s="79" t="s">
        <v>50</v>
      </c>
      <c r="B48" s="79"/>
      <c r="C48" s="79"/>
      <c r="D48" s="79"/>
      <c r="E48" s="79"/>
      <c r="F48" s="79"/>
      <c r="G48" s="79"/>
    </row>
  </sheetData>
  <autoFilter ref="A8:G34">
    <filterColumn colId="1" showButton="0"/>
    <filterColumn colId="3">
      <filters>
        <filter val="1,000"/>
        <filter val="102"/>
        <filter val="2,000"/>
        <filter val="20"/>
        <filter val="200"/>
        <filter val="232"/>
        <filter val="26,600"/>
        <filter val="324"/>
        <filter val="37,910"/>
        <filter val="99.08%"/>
        <filter val="A"/>
      </filters>
    </filterColumn>
  </autoFilter>
  <mergeCells count="21">
    <mergeCell ref="B43:G43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32:C32"/>
    <mergeCell ref="A33:C33"/>
    <mergeCell ref="D33:F33"/>
    <mergeCell ref="A34:C34"/>
    <mergeCell ref="D34:F34"/>
    <mergeCell ref="A45:C45"/>
    <mergeCell ref="D45:G45"/>
    <mergeCell ref="A47:C47"/>
    <mergeCell ref="D47:G47"/>
    <mergeCell ref="A48:C48"/>
    <mergeCell ref="D48:G48"/>
  </mergeCells>
  <conditionalFormatting sqref="G9:G31">
    <cfRule type="cellIs" dxfId="7" priority="1" operator="lessThan">
      <formula>0.9</formula>
    </cfRule>
    <cfRule type="cellIs" dxfId="6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filterMode="1"/>
  <dimension ref="A1:G48"/>
  <sheetViews>
    <sheetView zoomScale="90" zoomScaleNormal="90" workbookViewId="0">
      <pane xSplit="3" ySplit="9" topLeftCell="D10" activePane="bottomRight" state="frozen"/>
      <selection activeCell="J15" sqref="J15"/>
      <selection pane="topRight" activeCell="J15" sqref="J15"/>
      <selection pane="bottomLeft" activeCell="J15" sqref="J15"/>
      <selection pane="bottomRight" sqref="A1:G1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63" t="s">
        <v>0</v>
      </c>
      <c r="B1" s="63"/>
      <c r="C1" s="63"/>
      <c r="D1" s="63"/>
      <c r="E1" s="63"/>
      <c r="F1" s="63"/>
      <c r="G1" s="63"/>
    </row>
    <row r="2" spans="1:7" ht="20.100000000000001" customHeight="1">
      <c r="A2" s="64" t="s">
        <v>1</v>
      </c>
      <c r="B2" s="64"/>
      <c r="C2" s="64"/>
      <c r="D2" s="64"/>
      <c r="E2" s="64"/>
      <c r="F2" s="64"/>
      <c r="G2" s="64"/>
    </row>
    <row r="3" spans="1:7" ht="20.100000000000001" customHeight="1">
      <c r="A3" s="65" t="s">
        <v>2</v>
      </c>
      <c r="B3" s="65"/>
      <c r="C3" s="65"/>
      <c r="D3" s="65"/>
      <c r="E3" s="65"/>
      <c r="F3" s="65"/>
      <c r="G3" s="65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66" t="s">
        <v>44</v>
      </c>
      <c r="B5" s="66"/>
      <c r="C5" s="66"/>
      <c r="D5" s="66"/>
      <c r="E5" s="66"/>
      <c r="F5" s="66"/>
      <c r="G5" s="66"/>
    </row>
    <row r="6" spans="1:7" ht="20.100000000000001" customHeight="1">
      <c r="A6" s="67" t="s">
        <v>118</v>
      </c>
      <c r="B6" s="67"/>
      <c r="C6" s="67"/>
      <c r="D6" s="67"/>
      <c r="E6" s="67"/>
      <c r="F6" s="67"/>
      <c r="G6" s="67"/>
    </row>
    <row r="7" spans="1:7" s="5" customFormat="1" ht="20.100000000000001" customHeight="1">
      <c r="A7" s="68" t="s">
        <v>3</v>
      </c>
      <c r="B7" s="69" t="s">
        <v>4</v>
      </c>
      <c r="C7" s="68" t="s">
        <v>5</v>
      </c>
      <c r="D7" s="71" t="s">
        <v>6</v>
      </c>
      <c r="E7" s="72"/>
      <c r="F7" s="72"/>
      <c r="G7" s="73"/>
    </row>
    <row r="8" spans="1:7" s="5" customFormat="1" ht="20.100000000000001" customHeight="1">
      <c r="A8" s="68"/>
      <c r="B8" s="70"/>
      <c r="C8" s="68"/>
      <c r="D8" s="54" t="s">
        <v>7</v>
      </c>
      <c r="E8" s="54" t="s">
        <v>8</v>
      </c>
      <c r="F8" s="54" t="s">
        <v>36</v>
      </c>
      <c r="G8" s="54" t="s">
        <v>39</v>
      </c>
    </row>
    <row r="9" spans="1:7" ht="20.100000000000001" customHeight="1">
      <c r="A9" s="30">
        <v>1</v>
      </c>
      <c r="B9" s="25" t="s">
        <v>42</v>
      </c>
      <c r="C9" s="29" t="s">
        <v>43</v>
      </c>
      <c r="D9" s="26">
        <v>18556</v>
      </c>
      <c r="E9" s="31">
        <v>14800</v>
      </c>
      <c r="F9" s="26">
        <f>IF(E9&gt;D9,D9,E9)</f>
        <v>14800</v>
      </c>
      <c r="G9" s="17">
        <f t="shared" ref="G9:G31" si="0">IFERROR(F9/D9,"")</f>
        <v>0.79758568657038154</v>
      </c>
    </row>
    <row r="10" spans="1:7" s="35" customFormat="1" ht="20.100000000000001" customHeight="1">
      <c r="A10" s="32">
        <v>2</v>
      </c>
      <c r="B10" s="38" t="s">
        <v>89</v>
      </c>
      <c r="C10" s="39" t="s">
        <v>70</v>
      </c>
      <c r="D10" s="6">
        <v>2500</v>
      </c>
      <c r="E10" s="34">
        <v>2339</v>
      </c>
      <c r="F10" s="6">
        <f t="shared" ref="F10:F28" si="1">IF(E10&gt;D10,D10,E10)</f>
        <v>2339</v>
      </c>
      <c r="G10" s="17">
        <f t="shared" si="0"/>
        <v>0.93559999999999999</v>
      </c>
    </row>
    <row r="11" spans="1:7" s="35" customFormat="1" ht="20.100000000000001" customHeight="1">
      <c r="A11" s="36">
        <v>3</v>
      </c>
      <c r="B11" s="38" t="s">
        <v>90</v>
      </c>
      <c r="C11" s="39" t="s">
        <v>71</v>
      </c>
      <c r="D11" s="6">
        <v>2000</v>
      </c>
      <c r="E11" s="34">
        <v>1603</v>
      </c>
      <c r="F11" s="6">
        <f t="shared" si="1"/>
        <v>1603</v>
      </c>
      <c r="G11" s="17">
        <f t="shared" si="0"/>
        <v>0.80149999999999999</v>
      </c>
    </row>
    <row r="12" spans="1:7" s="35" customFormat="1" ht="19.5" customHeight="1">
      <c r="A12" s="32">
        <v>4</v>
      </c>
      <c r="B12" s="33" t="s">
        <v>91</v>
      </c>
      <c r="C12" s="37" t="s">
        <v>72</v>
      </c>
      <c r="D12" s="6">
        <v>2500</v>
      </c>
      <c r="E12" s="34">
        <v>2339</v>
      </c>
      <c r="F12" s="6">
        <f t="shared" si="1"/>
        <v>2339</v>
      </c>
      <c r="G12" s="17">
        <f t="shared" si="0"/>
        <v>0.93559999999999999</v>
      </c>
    </row>
    <row r="13" spans="1:7" s="35" customFormat="1" ht="19.5" customHeight="1">
      <c r="A13" s="36">
        <v>5</v>
      </c>
      <c r="B13" s="33" t="s">
        <v>92</v>
      </c>
      <c r="C13" s="37" t="s">
        <v>73</v>
      </c>
      <c r="D13" s="6">
        <v>2000</v>
      </c>
      <c r="E13" s="34">
        <v>1603</v>
      </c>
      <c r="F13" s="6">
        <f t="shared" si="1"/>
        <v>1603</v>
      </c>
      <c r="G13" s="17">
        <f t="shared" si="0"/>
        <v>0.80149999999999999</v>
      </c>
    </row>
    <row r="14" spans="1:7" s="35" customFormat="1" ht="19.5" customHeight="1">
      <c r="A14" s="32">
        <v>6</v>
      </c>
      <c r="B14" s="33" t="s">
        <v>93</v>
      </c>
      <c r="C14" s="37" t="s">
        <v>74</v>
      </c>
      <c r="D14" s="6">
        <v>1178</v>
      </c>
      <c r="E14" s="34">
        <v>903</v>
      </c>
      <c r="F14" s="6">
        <f t="shared" si="1"/>
        <v>903</v>
      </c>
      <c r="G14" s="17">
        <f t="shared" si="0"/>
        <v>0.76655348047538197</v>
      </c>
    </row>
    <row r="15" spans="1:7" s="35" customFormat="1" ht="19.5" customHeight="1">
      <c r="A15" s="36">
        <v>7</v>
      </c>
      <c r="B15" s="33" t="s">
        <v>94</v>
      </c>
      <c r="C15" s="37" t="s">
        <v>75</v>
      </c>
      <c r="D15" s="6">
        <v>1178</v>
      </c>
      <c r="E15" s="34">
        <v>914</v>
      </c>
      <c r="F15" s="6">
        <f t="shared" si="1"/>
        <v>914</v>
      </c>
      <c r="G15" s="17">
        <f t="shared" si="0"/>
        <v>0.77589134125636672</v>
      </c>
    </row>
    <row r="16" spans="1:7" s="35" customFormat="1" ht="19.5" hidden="1" customHeight="1">
      <c r="A16" s="32">
        <v>8</v>
      </c>
      <c r="B16" s="33" t="s">
        <v>77</v>
      </c>
      <c r="C16" s="37" t="s">
        <v>56</v>
      </c>
      <c r="D16" s="6">
        <v>0</v>
      </c>
      <c r="E16" s="34">
        <v>0</v>
      </c>
      <c r="F16" s="6">
        <f t="shared" si="1"/>
        <v>0</v>
      </c>
      <c r="G16" s="17" t="str">
        <f t="shared" si="0"/>
        <v/>
      </c>
    </row>
    <row r="17" spans="1:7" s="35" customFormat="1" ht="19.5" customHeight="1">
      <c r="A17" s="36">
        <v>9</v>
      </c>
      <c r="B17" s="33" t="s">
        <v>85</v>
      </c>
      <c r="C17" s="37" t="s">
        <v>64</v>
      </c>
      <c r="D17" s="6">
        <v>225</v>
      </c>
      <c r="E17" s="34">
        <v>225</v>
      </c>
      <c r="F17" s="6">
        <f t="shared" si="1"/>
        <v>225</v>
      </c>
      <c r="G17" s="17">
        <f t="shared" si="0"/>
        <v>1</v>
      </c>
    </row>
    <row r="18" spans="1:7" s="35" customFormat="1" ht="19.5" hidden="1" customHeight="1">
      <c r="A18" s="32">
        <v>10</v>
      </c>
      <c r="B18" s="33" t="s">
        <v>81</v>
      </c>
      <c r="C18" s="37" t="s">
        <v>60</v>
      </c>
      <c r="D18" s="6">
        <v>0</v>
      </c>
      <c r="E18" s="34">
        <v>0</v>
      </c>
      <c r="F18" s="6">
        <f t="shared" si="1"/>
        <v>0</v>
      </c>
      <c r="G18" s="17" t="str">
        <f t="shared" si="0"/>
        <v/>
      </c>
    </row>
    <row r="19" spans="1:7" s="35" customFormat="1" ht="19.5" hidden="1" customHeight="1">
      <c r="A19" s="36">
        <v>11</v>
      </c>
      <c r="B19" s="33" t="s">
        <v>82</v>
      </c>
      <c r="C19" s="37" t="s">
        <v>61</v>
      </c>
      <c r="D19" s="6">
        <v>0</v>
      </c>
      <c r="E19" s="34">
        <v>0</v>
      </c>
      <c r="F19" s="6">
        <f t="shared" si="1"/>
        <v>0</v>
      </c>
      <c r="G19" s="17" t="str">
        <f t="shared" si="0"/>
        <v/>
      </c>
    </row>
    <row r="20" spans="1:7" s="35" customFormat="1" ht="19.5" hidden="1" customHeight="1">
      <c r="A20" s="32">
        <v>12</v>
      </c>
      <c r="B20" s="33" t="s">
        <v>83</v>
      </c>
      <c r="C20" s="37" t="s">
        <v>62</v>
      </c>
      <c r="D20" s="6">
        <v>0</v>
      </c>
      <c r="E20" s="34">
        <v>0</v>
      </c>
      <c r="F20" s="6">
        <f t="shared" si="1"/>
        <v>0</v>
      </c>
      <c r="G20" s="17" t="str">
        <f t="shared" si="0"/>
        <v/>
      </c>
    </row>
    <row r="21" spans="1:7" s="35" customFormat="1" ht="19.5" hidden="1" customHeight="1">
      <c r="A21" s="36">
        <v>13</v>
      </c>
      <c r="B21" s="33" t="s">
        <v>84</v>
      </c>
      <c r="C21" s="37" t="s">
        <v>63</v>
      </c>
      <c r="D21" s="6">
        <v>0</v>
      </c>
      <c r="E21" s="34">
        <v>0</v>
      </c>
      <c r="F21" s="6">
        <f t="shared" si="1"/>
        <v>0</v>
      </c>
      <c r="G21" s="17" t="str">
        <f t="shared" si="0"/>
        <v/>
      </c>
    </row>
    <row r="22" spans="1:7" s="35" customFormat="1" ht="19.5" hidden="1" customHeight="1">
      <c r="A22" s="32">
        <v>14</v>
      </c>
      <c r="B22" s="33" t="s">
        <v>47</v>
      </c>
      <c r="C22" s="37" t="s">
        <v>48</v>
      </c>
      <c r="D22" s="6">
        <v>0</v>
      </c>
      <c r="E22" s="34">
        <v>222</v>
      </c>
      <c r="F22" s="6">
        <f t="shared" si="1"/>
        <v>0</v>
      </c>
      <c r="G22" s="17" t="str">
        <f t="shared" si="0"/>
        <v/>
      </c>
    </row>
    <row r="23" spans="1:7" s="35" customFormat="1" ht="19.5" hidden="1" customHeight="1">
      <c r="A23" s="36">
        <v>15</v>
      </c>
      <c r="B23" s="33" t="s">
        <v>45</v>
      </c>
      <c r="C23" s="37" t="s">
        <v>46</v>
      </c>
      <c r="D23" s="6">
        <v>0</v>
      </c>
      <c r="E23" s="34">
        <v>219</v>
      </c>
      <c r="F23" s="6">
        <f t="shared" si="1"/>
        <v>0</v>
      </c>
      <c r="G23" s="17" t="str">
        <f t="shared" si="0"/>
        <v/>
      </c>
    </row>
    <row r="24" spans="1:7" s="35" customFormat="1" ht="19.5" customHeight="1">
      <c r="A24" s="32">
        <v>16</v>
      </c>
      <c r="B24" s="33" t="s">
        <v>78</v>
      </c>
      <c r="C24" s="37" t="s">
        <v>57</v>
      </c>
      <c r="D24" s="6">
        <v>264</v>
      </c>
      <c r="E24" s="34">
        <v>264</v>
      </c>
      <c r="F24" s="6">
        <f>IF(E24&gt;D24,D24,E24)</f>
        <v>264</v>
      </c>
      <c r="G24" s="17">
        <f t="shared" si="0"/>
        <v>1</v>
      </c>
    </row>
    <row r="25" spans="1:7" s="35" customFormat="1" ht="19.5" customHeight="1">
      <c r="A25" s="36">
        <v>17</v>
      </c>
      <c r="B25" s="33" t="s">
        <v>79</v>
      </c>
      <c r="C25" s="37" t="s">
        <v>58</v>
      </c>
      <c r="D25" s="6">
        <v>300</v>
      </c>
      <c r="E25" s="34">
        <v>300</v>
      </c>
      <c r="F25" s="6">
        <f t="shared" si="1"/>
        <v>300</v>
      </c>
      <c r="G25" s="17">
        <f t="shared" si="0"/>
        <v>1</v>
      </c>
    </row>
    <row r="26" spans="1:7" s="35" customFormat="1" ht="19.5" hidden="1" customHeight="1">
      <c r="A26" s="32">
        <v>18</v>
      </c>
      <c r="B26" s="33" t="s">
        <v>80</v>
      </c>
      <c r="C26" s="37" t="s">
        <v>59</v>
      </c>
      <c r="D26" s="6">
        <v>0</v>
      </c>
      <c r="E26" s="34">
        <v>0</v>
      </c>
      <c r="F26" s="6">
        <f t="shared" si="1"/>
        <v>0</v>
      </c>
      <c r="G26" s="17" t="str">
        <f t="shared" si="0"/>
        <v/>
      </c>
    </row>
    <row r="27" spans="1:7" s="35" customFormat="1" ht="19.5" hidden="1" customHeight="1">
      <c r="A27" s="36">
        <v>19</v>
      </c>
      <c r="B27" s="33" t="s">
        <v>86</v>
      </c>
      <c r="C27" s="37" t="s">
        <v>65</v>
      </c>
      <c r="D27" s="6">
        <v>0</v>
      </c>
      <c r="E27" s="34">
        <v>0</v>
      </c>
      <c r="F27" s="6">
        <f t="shared" si="1"/>
        <v>0</v>
      </c>
      <c r="G27" s="17" t="str">
        <f t="shared" si="0"/>
        <v/>
      </c>
    </row>
    <row r="28" spans="1:7" s="35" customFormat="1" ht="19.5" hidden="1" customHeight="1">
      <c r="A28" s="32">
        <v>20</v>
      </c>
      <c r="B28" s="33" t="s">
        <v>88</v>
      </c>
      <c r="C28" s="37" t="s">
        <v>66</v>
      </c>
      <c r="D28" s="6">
        <v>0</v>
      </c>
      <c r="E28" s="34">
        <v>0</v>
      </c>
      <c r="F28" s="6">
        <f t="shared" si="1"/>
        <v>0</v>
      </c>
      <c r="G28" s="17" t="str">
        <f t="shared" si="0"/>
        <v/>
      </c>
    </row>
    <row r="29" spans="1:7" s="35" customFormat="1" ht="20.100000000000001" hidden="1" customHeight="1">
      <c r="A29" s="36"/>
      <c r="B29" s="33"/>
      <c r="C29" s="37"/>
      <c r="D29" s="6">
        <v>0</v>
      </c>
      <c r="E29" s="34">
        <v>0</v>
      </c>
      <c r="F29" s="6">
        <f t="shared" ref="F29:F31" si="2">IF(E29&gt;D29,D29,E29)</f>
        <v>0</v>
      </c>
      <c r="G29" s="17" t="str">
        <f t="shared" si="0"/>
        <v/>
      </c>
    </row>
    <row r="30" spans="1:7" s="35" customFormat="1" ht="20.100000000000001" hidden="1" customHeight="1">
      <c r="A30" s="32"/>
      <c r="B30" s="33"/>
      <c r="C30" s="37"/>
      <c r="D30" s="6">
        <v>0</v>
      </c>
      <c r="E30" s="34">
        <v>0</v>
      </c>
      <c r="F30" s="6">
        <f t="shared" si="2"/>
        <v>0</v>
      </c>
      <c r="G30" s="17" t="str">
        <f t="shared" si="0"/>
        <v/>
      </c>
    </row>
    <row r="31" spans="1:7" s="35" customFormat="1" ht="20.100000000000001" hidden="1" customHeight="1">
      <c r="A31" s="36"/>
      <c r="B31" s="33"/>
      <c r="C31" s="37"/>
      <c r="D31" s="6">
        <v>0</v>
      </c>
      <c r="E31" s="34">
        <v>0</v>
      </c>
      <c r="F31" s="6">
        <f t="shared" si="2"/>
        <v>0</v>
      </c>
      <c r="G31" s="17" t="str">
        <f t="shared" si="0"/>
        <v/>
      </c>
    </row>
    <row r="32" spans="1:7" ht="25.5" customHeight="1">
      <c r="A32" s="77" t="s">
        <v>6</v>
      </c>
      <c r="B32" s="77"/>
      <c r="C32" s="77"/>
      <c r="D32" s="19">
        <f>SUM(D9:D31)</f>
        <v>30701</v>
      </c>
      <c r="E32" s="19"/>
      <c r="F32" s="19">
        <f>SUM(F9:F31)</f>
        <v>25290</v>
      </c>
      <c r="G32" s="19"/>
    </row>
    <row r="33" spans="1:7" ht="25.5" customHeight="1">
      <c r="A33" s="74" t="s">
        <v>39</v>
      </c>
      <c r="B33" s="74"/>
      <c r="C33" s="74"/>
      <c r="D33" s="75">
        <f>F32/D32</f>
        <v>0.82375166932673205</v>
      </c>
      <c r="E33" s="75"/>
      <c r="F33" s="75"/>
      <c r="G33" s="20"/>
    </row>
    <row r="34" spans="1:7" ht="25.5" customHeight="1">
      <c r="A34" s="76" t="s">
        <v>38</v>
      </c>
      <c r="B34" s="76"/>
      <c r="C34" s="76"/>
      <c r="D34" s="76" t="str">
        <f>IF(D33&lt;50%,B41,IF(D33&lt;70%,B40,IF(D33&lt;80%,B39,IF(D33&lt;90%,B38,B37))))</f>
        <v>B</v>
      </c>
      <c r="E34" s="76"/>
      <c r="F34" s="76"/>
      <c r="G34" s="21"/>
    </row>
    <row r="35" spans="1:7" ht="20.100000000000001" customHeight="1">
      <c r="E35" s="2"/>
      <c r="F35" s="2"/>
    </row>
    <row r="36" spans="1:7" ht="35.25" customHeight="1">
      <c r="B36" s="18" t="s">
        <v>37</v>
      </c>
    </row>
    <row r="37" spans="1:7" ht="20.100000000000001" customHeight="1">
      <c r="B37" s="7" t="s">
        <v>9</v>
      </c>
      <c r="C37" s="8" t="s">
        <v>10</v>
      </c>
    </row>
    <row r="38" spans="1:7" ht="20.100000000000001" customHeight="1">
      <c r="B38" s="7" t="s">
        <v>11</v>
      </c>
      <c r="C38" s="8" t="s">
        <v>12</v>
      </c>
    </row>
    <row r="39" spans="1:7" ht="20.100000000000001" customHeight="1">
      <c r="B39" s="7" t="s">
        <v>13</v>
      </c>
      <c r="C39" s="8" t="s">
        <v>14</v>
      </c>
    </row>
    <row r="40" spans="1:7" ht="20.100000000000001" customHeight="1">
      <c r="B40" s="7" t="s">
        <v>15</v>
      </c>
      <c r="C40" s="8" t="s">
        <v>16</v>
      </c>
    </row>
    <row r="41" spans="1:7" ht="20.100000000000001" customHeight="1">
      <c r="B41" s="7" t="s">
        <v>17</v>
      </c>
      <c r="C41" s="8" t="s">
        <v>18</v>
      </c>
    </row>
    <row r="43" spans="1:7" ht="20.100000000000001" customHeight="1">
      <c r="A43" s="53"/>
      <c r="B43" s="79" t="s">
        <v>119</v>
      </c>
      <c r="C43" s="79"/>
      <c r="D43" s="79"/>
      <c r="E43" s="79"/>
      <c r="F43" s="79"/>
      <c r="G43" s="79"/>
    </row>
    <row r="44" spans="1:7" ht="20.100000000000001" customHeight="1">
      <c r="A44" s="53"/>
      <c r="B44" s="53"/>
      <c r="C44" s="53"/>
      <c r="D44" s="53"/>
      <c r="E44" s="53"/>
      <c r="F44" s="53"/>
      <c r="G44" s="53"/>
    </row>
    <row r="45" spans="1:7" ht="20.100000000000001" customHeight="1">
      <c r="A45" s="79" t="s">
        <v>40</v>
      </c>
      <c r="B45" s="79"/>
      <c r="C45" s="79"/>
      <c r="D45" s="79" t="s">
        <v>53</v>
      </c>
      <c r="E45" s="79"/>
      <c r="F45" s="79"/>
      <c r="G45" s="79"/>
    </row>
    <row r="46" spans="1:7" ht="53.25" customHeight="1">
      <c r="A46" s="53"/>
      <c r="B46" s="53"/>
      <c r="C46" s="24"/>
      <c r="D46" s="24"/>
      <c r="E46" s="24"/>
      <c r="F46" s="24"/>
      <c r="G46" s="24"/>
    </row>
    <row r="47" spans="1:7" ht="20.100000000000001" customHeight="1">
      <c r="A47" s="78" t="s">
        <v>49</v>
      </c>
      <c r="B47" s="78"/>
      <c r="C47" s="78"/>
      <c r="D47" s="79" t="s">
        <v>41</v>
      </c>
      <c r="E47" s="79"/>
      <c r="F47" s="79"/>
      <c r="G47" s="79"/>
    </row>
    <row r="48" spans="1:7" ht="20.100000000000001" customHeight="1">
      <c r="A48" s="79" t="s">
        <v>50</v>
      </c>
      <c r="B48" s="79"/>
      <c r="C48" s="79"/>
      <c r="D48" s="79"/>
      <c r="E48" s="79"/>
      <c r="F48" s="79"/>
      <c r="G48" s="79"/>
    </row>
  </sheetData>
  <autoFilter ref="A8:G34">
    <filterColumn colId="1" showButton="0"/>
    <filterColumn colId="3">
      <filters>
        <filter val="1,178"/>
        <filter val="18,556"/>
        <filter val="2,000"/>
        <filter val="2,500"/>
        <filter val="225"/>
        <filter val="264"/>
        <filter val="30,701"/>
        <filter val="300"/>
        <filter val="82.38%"/>
        <filter val="B"/>
      </filters>
    </filterColumn>
  </autoFilter>
  <mergeCells count="21">
    <mergeCell ref="A45:C45"/>
    <mergeCell ref="D45:G45"/>
    <mergeCell ref="A47:C47"/>
    <mergeCell ref="D47:G47"/>
    <mergeCell ref="A48:C48"/>
    <mergeCell ref="D48:G48"/>
    <mergeCell ref="B43:G43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32:C32"/>
    <mergeCell ref="A33:C33"/>
    <mergeCell ref="D33:F33"/>
    <mergeCell ref="A34:C34"/>
    <mergeCell ref="D34:F34"/>
  </mergeCells>
  <conditionalFormatting sqref="G9:G31">
    <cfRule type="cellIs" dxfId="5" priority="1" operator="lessThan">
      <formula>0.9</formula>
    </cfRule>
    <cfRule type="cellIs" dxfId="4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46"/>
  <sheetViews>
    <sheetView zoomScale="90" zoomScaleNormal="90" workbookViewId="0">
      <pane xSplit="3" ySplit="8" topLeftCell="D17" activePane="bottomRight" state="frozen"/>
      <selection pane="topRight" activeCell="D1" sqref="D1"/>
      <selection pane="bottomLeft" activeCell="A9" sqref="A9"/>
      <selection pane="bottomRight" activeCell="B9" sqref="B9:B29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63" t="s">
        <v>117</v>
      </c>
      <c r="B1" s="63"/>
      <c r="C1" s="63"/>
      <c r="D1" s="63"/>
      <c r="E1" s="63"/>
      <c r="F1" s="63"/>
      <c r="G1" s="63"/>
    </row>
    <row r="2" spans="1:7" ht="20.100000000000001" customHeight="1">
      <c r="A2" s="64" t="s">
        <v>1</v>
      </c>
      <c r="B2" s="64"/>
      <c r="C2" s="64"/>
      <c r="D2" s="64"/>
      <c r="E2" s="64"/>
      <c r="F2" s="64"/>
      <c r="G2" s="64"/>
    </row>
    <row r="3" spans="1:7" ht="20.100000000000001" customHeight="1">
      <c r="A3" s="65" t="s">
        <v>2</v>
      </c>
      <c r="B3" s="65"/>
      <c r="C3" s="65"/>
      <c r="D3" s="65"/>
      <c r="E3" s="65"/>
      <c r="F3" s="65"/>
      <c r="G3" s="65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66" t="s">
        <v>44</v>
      </c>
      <c r="B5" s="66"/>
      <c r="C5" s="66"/>
      <c r="D5" s="66"/>
      <c r="E5" s="66"/>
      <c r="F5" s="66"/>
      <c r="G5" s="66"/>
    </row>
    <row r="6" spans="1:7" ht="20.100000000000001" customHeight="1">
      <c r="A6" s="67" t="s">
        <v>115</v>
      </c>
      <c r="B6" s="67"/>
      <c r="C6" s="67"/>
      <c r="D6" s="67"/>
      <c r="E6" s="67"/>
      <c r="F6" s="67"/>
      <c r="G6" s="67"/>
    </row>
    <row r="7" spans="1:7" s="5" customFormat="1" ht="20.100000000000001" customHeight="1">
      <c r="A7" s="68" t="s">
        <v>3</v>
      </c>
      <c r="B7" s="69" t="s">
        <v>4</v>
      </c>
      <c r="C7" s="68" t="s">
        <v>5</v>
      </c>
      <c r="D7" s="71" t="s">
        <v>6</v>
      </c>
      <c r="E7" s="72"/>
      <c r="F7" s="72"/>
      <c r="G7" s="73"/>
    </row>
    <row r="8" spans="1:7" s="5" customFormat="1" ht="20.100000000000001" customHeight="1">
      <c r="A8" s="68"/>
      <c r="B8" s="70"/>
      <c r="C8" s="68"/>
      <c r="D8" s="55" t="s">
        <v>7</v>
      </c>
      <c r="E8" s="55" t="s">
        <v>8</v>
      </c>
      <c r="F8" s="55" t="s">
        <v>36</v>
      </c>
      <c r="G8" s="55" t="s">
        <v>39</v>
      </c>
    </row>
    <row r="9" spans="1:7" ht="20.100000000000001" customHeight="1">
      <c r="A9" s="30">
        <v>1</v>
      </c>
      <c r="B9" s="25" t="s">
        <v>96</v>
      </c>
      <c r="C9" s="29" t="s">
        <v>43</v>
      </c>
      <c r="D9" s="26">
        <v>18556</v>
      </c>
      <c r="E9" s="31">
        <v>20565</v>
      </c>
      <c r="F9" s="26">
        <f>IF(E9&gt;D9,D9,E9)</f>
        <v>18556</v>
      </c>
      <c r="G9" s="17">
        <f t="shared" ref="G9:G29" si="0">IFERROR(F9/D9,"")</f>
        <v>1</v>
      </c>
    </row>
    <row r="10" spans="1:7" s="35" customFormat="1" ht="20.100000000000001" customHeight="1">
      <c r="A10" s="32">
        <v>2</v>
      </c>
      <c r="B10" s="38" t="s">
        <v>97</v>
      </c>
      <c r="C10" s="39" t="s">
        <v>70</v>
      </c>
      <c r="D10" s="6">
        <v>2500</v>
      </c>
      <c r="E10" s="34">
        <v>2201</v>
      </c>
      <c r="F10" s="26">
        <f t="shared" ref="F10:F28" si="1">IF(E10&gt;D10,D10,E10)</f>
        <v>2201</v>
      </c>
      <c r="G10" s="17">
        <f t="shared" si="0"/>
        <v>0.88039999999999996</v>
      </c>
    </row>
    <row r="11" spans="1:7" s="35" customFormat="1" ht="20.100000000000001" customHeight="1">
      <c r="A11" s="30">
        <v>3</v>
      </c>
      <c r="B11" s="38" t="s">
        <v>98</v>
      </c>
      <c r="C11" s="39" t="s">
        <v>71</v>
      </c>
      <c r="D11" s="6">
        <v>2000</v>
      </c>
      <c r="E11" s="34">
        <v>2866</v>
      </c>
      <c r="F11" s="26">
        <f t="shared" si="1"/>
        <v>2000</v>
      </c>
      <c r="G11" s="17">
        <f t="shared" si="0"/>
        <v>1</v>
      </c>
    </row>
    <row r="12" spans="1:7" s="35" customFormat="1" ht="19.5" customHeight="1">
      <c r="A12" s="32">
        <v>4</v>
      </c>
      <c r="B12" s="33" t="s">
        <v>91</v>
      </c>
      <c r="C12" s="37" t="s">
        <v>72</v>
      </c>
      <c r="D12" s="6">
        <v>2500</v>
      </c>
      <c r="E12" s="34">
        <v>2201</v>
      </c>
      <c r="F12" s="26">
        <f t="shared" si="1"/>
        <v>2201</v>
      </c>
      <c r="G12" s="17">
        <f t="shared" si="0"/>
        <v>0.88039999999999996</v>
      </c>
    </row>
    <row r="13" spans="1:7" s="35" customFormat="1" ht="19.5" customHeight="1">
      <c r="A13" s="30">
        <v>5</v>
      </c>
      <c r="B13" s="33" t="s">
        <v>92</v>
      </c>
      <c r="C13" s="37" t="s">
        <v>73</v>
      </c>
      <c r="D13" s="6">
        <v>2000</v>
      </c>
      <c r="E13" s="34">
        <v>2866</v>
      </c>
      <c r="F13" s="26">
        <f t="shared" si="1"/>
        <v>2000</v>
      </c>
      <c r="G13" s="17">
        <f t="shared" si="0"/>
        <v>1</v>
      </c>
    </row>
    <row r="14" spans="1:7" s="35" customFormat="1" ht="19.5" customHeight="1">
      <c r="A14" s="32">
        <v>6</v>
      </c>
      <c r="B14" s="33" t="s">
        <v>99</v>
      </c>
      <c r="C14" s="37" t="s">
        <v>74</v>
      </c>
      <c r="D14" s="6">
        <v>1178</v>
      </c>
      <c r="E14" s="34">
        <v>1171</v>
      </c>
      <c r="F14" s="26">
        <f t="shared" si="1"/>
        <v>1171</v>
      </c>
      <c r="G14" s="17">
        <f t="shared" si="0"/>
        <v>0.99405772495755518</v>
      </c>
    </row>
    <row r="15" spans="1:7" s="35" customFormat="1" ht="19.5" customHeight="1">
      <c r="A15" s="30">
        <v>7</v>
      </c>
      <c r="B15" s="33" t="s">
        <v>100</v>
      </c>
      <c r="C15" s="37" t="s">
        <v>75</v>
      </c>
      <c r="D15" s="6">
        <v>1178</v>
      </c>
      <c r="E15" s="34">
        <v>1080</v>
      </c>
      <c r="F15" s="26">
        <f t="shared" si="1"/>
        <v>1080</v>
      </c>
      <c r="G15" s="17">
        <f t="shared" si="0"/>
        <v>0.91680814940577249</v>
      </c>
    </row>
    <row r="16" spans="1:7" s="35" customFormat="1" ht="19.5" customHeight="1">
      <c r="A16" s="32">
        <v>8</v>
      </c>
      <c r="B16" s="33" t="s">
        <v>101</v>
      </c>
      <c r="C16" s="37" t="s">
        <v>114</v>
      </c>
      <c r="D16" s="6">
        <v>0</v>
      </c>
      <c r="E16" s="34">
        <v>150</v>
      </c>
      <c r="F16" s="26">
        <f t="shared" si="1"/>
        <v>0</v>
      </c>
      <c r="G16" s="17" t="str">
        <f t="shared" si="0"/>
        <v/>
      </c>
    </row>
    <row r="17" spans="1:7" s="35" customFormat="1" ht="19.5" customHeight="1">
      <c r="A17" s="30">
        <v>9</v>
      </c>
      <c r="B17" s="33" t="s">
        <v>102</v>
      </c>
      <c r="C17" s="37" t="s">
        <v>56</v>
      </c>
      <c r="D17" s="6">
        <v>225</v>
      </c>
      <c r="E17" s="34">
        <v>464</v>
      </c>
      <c r="F17" s="26">
        <f t="shared" si="1"/>
        <v>225</v>
      </c>
      <c r="G17" s="17">
        <f t="shared" si="0"/>
        <v>1</v>
      </c>
    </row>
    <row r="18" spans="1:7" s="35" customFormat="1" ht="19.5" customHeight="1">
      <c r="A18" s="32">
        <v>10</v>
      </c>
      <c r="B18" s="33" t="s">
        <v>103</v>
      </c>
      <c r="C18" s="37" t="s">
        <v>64</v>
      </c>
      <c r="D18" s="6">
        <v>0</v>
      </c>
      <c r="E18" s="34">
        <v>101</v>
      </c>
      <c r="F18" s="26">
        <f t="shared" si="1"/>
        <v>0</v>
      </c>
      <c r="G18" s="17" t="str">
        <f t="shared" si="0"/>
        <v/>
      </c>
    </row>
    <row r="19" spans="1:7" s="35" customFormat="1" ht="19.5" customHeight="1">
      <c r="A19" s="30">
        <v>11</v>
      </c>
      <c r="B19" s="33" t="s">
        <v>104</v>
      </c>
      <c r="C19" s="37" t="s">
        <v>60</v>
      </c>
      <c r="D19" s="6">
        <v>0</v>
      </c>
      <c r="E19" s="34">
        <v>106</v>
      </c>
      <c r="F19" s="26">
        <f t="shared" si="1"/>
        <v>0</v>
      </c>
      <c r="G19" s="17" t="str">
        <f t="shared" si="0"/>
        <v/>
      </c>
    </row>
    <row r="20" spans="1:7" s="35" customFormat="1" ht="19.5" customHeight="1">
      <c r="A20" s="32">
        <v>12</v>
      </c>
      <c r="B20" s="33" t="s">
        <v>105</v>
      </c>
      <c r="C20" s="37" t="s">
        <v>61</v>
      </c>
      <c r="D20" s="6">
        <v>0</v>
      </c>
      <c r="E20" s="34">
        <v>0</v>
      </c>
      <c r="F20" s="26">
        <f t="shared" si="1"/>
        <v>0</v>
      </c>
      <c r="G20" s="17" t="str">
        <f t="shared" si="0"/>
        <v/>
      </c>
    </row>
    <row r="21" spans="1:7" s="35" customFormat="1" ht="19.5" customHeight="1">
      <c r="A21" s="30">
        <v>13</v>
      </c>
      <c r="B21" s="33" t="s">
        <v>106</v>
      </c>
      <c r="C21" s="37" t="s">
        <v>62</v>
      </c>
      <c r="D21" s="6">
        <v>0</v>
      </c>
      <c r="E21" s="34">
        <v>0</v>
      </c>
      <c r="F21" s="26">
        <f t="shared" si="1"/>
        <v>0</v>
      </c>
      <c r="G21" s="17" t="str">
        <f t="shared" si="0"/>
        <v/>
      </c>
    </row>
    <row r="22" spans="1:7" s="35" customFormat="1" ht="19.5" customHeight="1">
      <c r="A22" s="32">
        <v>14</v>
      </c>
      <c r="B22" s="33" t="s">
        <v>107</v>
      </c>
      <c r="C22" s="37" t="s">
        <v>63</v>
      </c>
      <c r="D22" s="6">
        <v>0</v>
      </c>
      <c r="E22" s="34">
        <v>0</v>
      </c>
      <c r="F22" s="26">
        <f t="shared" si="1"/>
        <v>0</v>
      </c>
      <c r="G22" s="17" t="str">
        <f t="shared" si="0"/>
        <v/>
      </c>
    </row>
    <row r="23" spans="1:7" s="35" customFormat="1" ht="19.5" customHeight="1">
      <c r="A23" s="30">
        <v>15</v>
      </c>
      <c r="B23" s="33" t="s">
        <v>108</v>
      </c>
      <c r="C23" s="37" t="s">
        <v>48</v>
      </c>
      <c r="D23" s="6">
        <v>0</v>
      </c>
      <c r="E23" s="34">
        <v>0</v>
      </c>
      <c r="F23" s="26">
        <f t="shared" si="1"/>
        <v>0</v>
      </c>
      <c r="G23" s="17" t="str">
        <f t="shared" si="0"/>
        <v/>
      </c>
    </row>
    <row r="24" spans="1:7" s="35" customFormat="1" ht="19.5" customHeight="1">
      <c r="A24" s="32">
        <v>16</v>
      </c>
      <c r="B24" s="33" t="s">
        <v>109</v>
      </c>
      <c r="C24" s="37" t="s">
        <v>46</v>
      </c>
      <c r="D24" s="6">
        <v>264</v>
      </c>
      <c r="E24" s="34">
        <v>0</v>
      </c>
      <c r="F24" s="26">
        <f t="shared" si="1"/>
        <v>0</v>
      </c>
      <c r="G24" s="17">
        <f t="shared" si="0"/>
        <v>0</v>
      </c>
    </row>
    <row r="25" spans="1:7" s="35" customFormat="1" ht="19.5" customHeight="1">
      <c r="A25" s="30">
        <v>17</v>
      </c>
      <c r="B25" s="33" t="s">
        <v>110</v>
      </c>
      <c r="C25" s="37" t="s">
        <v>57</v>
      </c>
      <c r="D25" s="6">
        <v>300</v>
      </c>
      <c r="E25" s="34">
        <v>379</v>
      </c>
      <c r="F25" s="26">
        <f t="shared" si="1"/>
        <v>300</v>
      </c>
      <c r="G25" s="17">
        <f t="shared" si="0"/>
        <v>1</v>
      </c>
    </row>
    <row r="26" spans="1:7" s="35" customFormat="1" ht="19.5" customHeight="1">
      <c r="A26" s="32">
        <v>18</v>
      </c>
      <c r="B26" s="33" t="s">
        <v>111</v>
      </c>
      <c r="C26" s="37" t="s">
        <v>58</v>
      </c>
      <c r="D26" s="6">
        <v>0</v>
      </c>
      <c r="E26" s="34">
        <v>338</v>
      </c>
      <c r="F26" s="26">
        <f t="shared" si="1"/>
        <v>0</v>
      </c>
      <c r="G26" s="17" t="str">
        <f t="shared" si="0"/>
        <v/>
      </c>
    </row>
    <row r="27" spans="1:7" s="35" customFormat="1" ht="19.5" customHeight="1">
      <c r="A27" s="30">
        <v>19</v>
      </c>
      <c r="B27" s="33" t="s">
        <v>112</v>
      </c>
      <c r="C27" s="37" t="s">
        <v>59</v>
      </c>
      <c r="D27" s="6">
        <v>0</v>
      </c>
      <c r="E27" s="34">
        <v>10</v>
      </c>
      <c r="F27" s="26">
        <f t="shared" si="1"/>
        <v>0</v>
      </c>
      <c r="G27" s="17" t="str">
        <f t="shared" si="0"/>
        <v/>
      </c>
    </row>
    <row r="28" spans="1:7" s="35" customFormat="1" ht="19.5" customHeight="1">
      <c r="A28" s="32">
        <v>20</v>
      </c>
      <c r="B28" s="33" t="s">
        <v>86</v>
      </c>
      <c r="C28" s="37" t="s">
        <v>65</v>
      </c>
      <c r="D28" s="6">
        <v>0</v>
      </c>
      <c r="E28" s="34">
        <v>0</v>
      </c>
      <c r="F28" s="26">
        <f t="shared" si="1"/>
        <v>0</v>
      </c>
      <c r="G28" s="17" t="str">
        <f t="shared" si="0"/>
        <v/>
      </c>
    </row>
    <row r="29" spans="1:7" s="35" customFormat="1" ht="20.100000000000001" customHeight="1">
      <c r="A29" s="30">
        <v>21</v>
      </c>
      <c r="B29" s="33" t="s">
        <v>113</v>
      </c>
      <c r="C29" s="37" t="s">
        <v>66</v>
      </c>
      <c r="D29" s="6">
        <v>0</v>
      </c>
      <c r="E29" s="34">
        <v>0</v>
      </c>
      <c r="F29" s="26">
        <f>IF(E29&gt;D29,D29,E29)</f>
        <v>0</v>
      </c>
      <c r="G29" s="17" t="str">
        <f t="shared" si="0"/>
        <v/>
      </c>
    </row>
    <row r="30" spans="1:7" ht="25.5" customHeight="1">
      <c r="A30" s="77" t="s">
        <v>6</v>
      </c>
      <c r="B30" s="77"/>
      <c r="C30" s="77"/>
      <c r="D30" s="19">
        <f>SUM(D9:D29)</f>
        <v>30701</v>
      </c>
      <c r="E30" s="19"/>
      <c r="F30" s="19">
        <f>SUM(F9:F29)</f>
        <v>29734</v>
      </c>
      <c r="G30" s="19"/>
    </row>
    <row r="31" spans="1:7" ht="25.5" customHeight="1">
      <c r="A31" s="74" t="s">
        <v>39</v>
      </c>
      <c r="B31" s="74"/>
      <c r="C31" s="74"/>
      <c r="D31" s="75">
        <f>F30/D30</f>
        <v>0.96850265463665675</v>
      </c>
      <c r="E31" s="75"/>
      <c r="F31" s="75"/>
      <c r="G31" s="20"/>
    </row>
    <row r="32" spans="1:7" ht="25.5" customHeight="1">
      <c r="A32" s="76" t="s">
        <v>38</v>
      </c>
      <c r="B32" s="76"/>
      <c r="C32" s="76"/>
      <c r="D32" s="76" t="str">
        <f>IF(D31&lt;50%,B39,IF(D31&lt;70%,B38,IF(D31&lt;80%,B37,IF(D31&lt;90%,B36,B35))))</f>
        <v>A</v>
      </c>
      <c r="E32" s="76"/>
      <c r="F32" s="76"/>
      <c r="G32" s="21"/>
    </row>
    <row r="33" spans="1:7" ht="20.100000000000001" customHeight="1">
      <c r="E33" s="2"/>
      <c r="F33" s="2"/>
    </row>
    <row r="34" spans="1:7" ht="35.25" customHeight="1">
      <c r="B34" s="18" t="s">
        <v>37</v>
      </c>
    </row>
    <row r="35" spans="1:7" ht="20.100000000000001" customHeight="1">
      <c r="B35" s="7" t="s">
        <v>9</v>
      </c>
      <c r="C35" s="8" t="s">
        <v>10</v>
      </c>
    </row>
    <row r="36" spans="1:7" ht="20.100000000000001" customHeight="1">
      <c r="B36" s="7" t="s">
        <v>11</v>
      </c>
      <c r="C36" s="8" t="s">
        <v>12</v>
      </c>
    </row>
    <row r="37" spans="1:7" ht="20.100000000000001" customHeight="1">
      <c r="B37" s="7" t="s">
        <v>13</v>
      </c>
      <c r="C37" s="8" t="s">
        <v>14</v>
      </c>
    </row>
    <row r="38" spans="1:7" ht="20.100000000000001" customHeight="1">
      <c r="B38" s="7" t="s">
        <v>15</v>
      </c>
      <c r="C38" s="8" t="s">
        <v>16</v>
      </c>
    </row>
    <row r="39" spans="1:7" ht="20.100000000000001" customHeight="1">
      <c r="B39" s="7" t="s">
        <v>17</v>
      </c>
      <c r="C39" s="8" t="s">
        <v>18</v>
      </c>
    </row>
    <row r="41" spans="1:7" ht="20.100000000000001" customHeight="1">
      <c r="A41" s="56"/>
      <c r="B41" s="79" t="s">
        <v>116</v>
      </c>
      <c r="C41" s="79"/>
      <c r="D41" s="79"/>
      <c r="E41" s="79"/>
      <c r="F41" s="79"/>
      <c r="G41" s="79"/>
    </row>
    <row r="42" spans="1:7" ht="20.100000000000001" customHeight="1">
      <c r="A42" s="56"/>
      <c r="B42" s="56"/>
      <c r="C42" s="56"/>
      <c r="D42" s="56"/>
      <c r="E42" s="56"/>
      <c r="F42" s="56"/>
      <c r="G42" s="56"/>
    </row>
    <row r="43" spans="1:7" ht="20.100000000000001" customHeight="1">
      <c r="A43" s="79" t="s">
        <v>40</v>
      </c>
      <c r="B43" s="79"/>
      <c r="C43" s="79"/>
      <c r="D43" s="79" t="s">
        <v>53</v>
      </c>
      <c r="E43" s="79"/>
      <c r="F43" s="79"/>
      <c r="G43" s="79"/>
    </row>
    <row r="44" spans="1:7" ht="53.25" customHeight="1">
      <c r="A44" s="56"/>
      <c r="B44" s="56"/>
      <c r="C44" s="24"/>
      <c r="D44" s="24"/>
      <c r="E44" s="24"/>
      <c r="F44" s="24"/>
      <c r="G44" s="24"/>
    </row>
    <row r="45" spans="1:7" ht="20.100000000000001" customHeight="1">
      <c r="A45" s="78" t="s">
        <v>49</v>
      </c>
      <c r="B45" s="78"/>
      <c r="C45" s="78"/>
      <c r="D45" s="79" t="s">
        <v>41</v>
      </c>
      <c r="E45" s="79"/>
      <c r="F45" s="79"/>
      <c r="G45" s="79"/>
    </row>
    <row r="46" spans="1:7" ht="20.100000000000001" customHeight="1">
      <c r="A46" s="79" t="s">
        <v>50</v>
      </c>
      <c r="B46" s="79"/>
      <c r="C46" s="79"/>
      <c r="D46" s="79"/>
      <c r="E46" s="79"/>
      <c r="F46" s="79"/>
      <c r="G46" s="79"/>
    </row>
  </sheetData>
  <autoFilter ref="A8:G32">
    <filterColumn colId="1" showButton="0"/>
  </autoFilter>
  <mergeCells count="21">
    <mergeCell ref="B41:G41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30:C30"/>
    <mergeCell ref="A31:C31"/>
    <mergeCell ref="D31:F31"/>
    <mergeCell ref="A32:C32"/>
    <mergeCell ref="D32:F32"/>
    <mergeCell ref="A43:C43"/>
    <mergeCell ref="D43:G43"/>
    <mergeCell ref="A45:C45"/>
    <mergeCell ref="D45:G45"/>
    <mergeCell ref="A46:C46"/>
    <mergeCell ref="D46:G46"/>
  </mergeCells>
  <conditionalFormatting sqref="G9:G29">
    <cfRule type="cellIs" dxfId="3" priority="1" operator="lessThan">
      <formula>0.9</formula>
    </cfRule>
    <cfRule type="cellIs" dxfId="2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filterMode="1"/>
  <dimension ref="A1:G46"/>
  <sheetViews>
    <sheetView zoomScale="90" zoomScaleNormal="9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E12" sqref="E12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63" t="s">
        <v>117</v>
      </c>
      <c r="B1" s="63"/>
      <c r="C1" s="63"/>
      <c r="D1" s="63"/>
      <c r="E1" s="63"/>
      <c r="F1" s="63"/>
      <c r="G1" s="63"/>
    </row>
    <row r="2" spans="1:7" ht="20.100000000000001" customHeight="1">
      <c r="A2" s="64" t="s">
        <v>1</v>
      </c>
      <c r="B2" s="64"/>
      <c r="C2" s="64"/>
      <c r="D2" s="64"/>
      <c r="E2" s="64"/>
      <c r="F2" s="64"/>
      <c r="G2" s="64"/>
    </row>
    <row r="3" spans="1:7" ht="20.100000000000001" customHeight="1">
      <c r="A3" s="65" t="s">
        <v>2</v>
      </c>
      <c r="B3" s="65"/>
      <c r="C3" s="65"/>
      <c r="D3" s="65"/>
      <c r="E3" s="65"/>
      <c r="F3" s="65"/>
      <c r="G3" s="65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66" t="s">
        <v>44</v>
      </c>
      <c r="B5" s="66"/>
      <c r="C5" s="66"/>
      <c r="D5" s="66"/>
      <c r="E5" s="66"/>
      <c r="F5" s="66"/>
      <c r="G5" s="66"/>
    </row>
    <row r="6" spans="1:7" ht="20.100000000000001" customHeight="1">
      <c r="A6" s="67" t="s">
        <v>132</v>
      </c>
      <c r="B6" s="67"/>
      <c r="C6" s="67"/>
      <c r="D6" s="67"/>
      <c r="E6" s="67"/>
      <c r="F6" s="67"/>
      <c r="G6" s="67"/>
    </row>
    <row r="7" spans="1:7" s="5" customFormat="1" ht="20.100000000000001" customHeight="1">
      <c r="A7" s="68" t="s">
        <v>3</v>
      </c>
      <c r="B7" s="69" t="s">
        <v>4</v>
      </c>
      <c r="C7" s="68" t="s">
        <v>5</v>
      </c>
      <c r="D7" s="71" t="s">
        <v>6</v>
      </c>
      <c r="E7" s="72"/>
      <c r="F7" s="72"/>
      <c r="G7" s="73"/>
    </row>
    <row r="8" spans="1:7" s="5" customFormat="1" ht="20.100000000000001" customHeight="1">
      <c r="A8" s="68"/>
      <c r="B8" s="70"/>
      <c r="C8" s="68"/>
      <c r="D8" s="58" t="s">
        <v>7</v>
      </c>
      <c r="E8" s="58" t="s">
        <v>8</v>
      </c>
      <c r="F8" s="58" t="s">
        <v>36</v>
      </c>
      <c r="G8" s="58" t="s">
        <v>39</v>
      </c>
    </row>
    <row r="9" spans="1:7" ht="20.100000000000001" customHeight="1">
      <c r="A9" s="30">
        <v>1</v>
      </c>
      <c r="B9" s="25" t="s">
        <v>96</v>
      </c>
      <c r="C9" s="29" t="s">
        <v>43</v>
      </c>
      <c r="D9" s="26">
        <v>17376</v>
      </c>
      <c r="E9" s="31">
        <v>18352</v>
      </c>
      <c r="F9" s="26">
        <f>IF(E9&gt;D9,D9,E9)</f>
        <v>17376</v>
      </c>
      <c r="G9" s="17">
        <f t="shared" ref="G9:G29" si="0">IFERROR(F9/D9,"")</f>
        <v>1</v>
      </c>
    </row>
    <row r="10" spans="1:7" s="35" customFormat="1" ht="20.100000000000001" customHeight="1">
      <c r="A10" s="32">
        <v>2</v>
      </c>
      <c r="B10" s="59" t="s">
        <v>97</v>
      </c>
      <c r="C10" s="39" t="s">
        <v>70</v>
      </c>
      <c r="D10" s="6">
        <v>3500</v>
      </c>
      <c r="E10" s="31">
        <v>2154</v>
      </c>
      <c r="F10" s="26">
        <f t="shared" ref="F10:F28" si="1">IF(E10&gt;D10,D10,E10)</f>
        <v>2154</v>
      </c>
      <c r="G10" s="17">
        <f t="shared" si="0"/>
        <v>0.61542857142857144</v>
      </c>
    </row>
    <row r="11" spans="1:7" s="35" customFormat="1" ht="20.100000000000001" customHeight="1">
      <c r="A11" s="30">
        <v>3</v>
      </c>
      <c r="B11" s="59" t="s">
        <v>98</v>
      </c>
      <c r="C11" s="39" t="s">
        <v>71</v>
      </c>
      <c r="D11" s="6">
        <v>3500</v>
      </c>
      <c r="E11" s="31">
        <v>2977</v>
      </c>
      <c r="F11" s="26">
        <f t="shared" si="1"/>
        <v>2977</v>
      </c>
      <c r="G11" s="17">
        <f t="shared" si="0"/>
        <v>0.85057142857142853</v>
      </c>
    </row>
    <row r="12" spans="1:7" s="35" customFormat="1" ht="19.5" customHeight="1">
      <c r="A12" s="32">
        <v>4</v>
      </c>
      <c r="B12" s="33" t="s">
        <v>91</v>
      </c>
      <c r="C12" s="37" t="s">
        <v>72</v>
      </c>
      <c r="D12" s="6">
        <v>3500</v>
      </c>
      <c r="E12" s="31">
        <v>2154</v>
      </c>
      <c r="F12" s="26">
        <f t="shared" si="1"/>
        <v>2154</v>
      </c>
      <c r="G12" s="17">
        <f t="shared" si="0"/>
        <v>0.61542857142857144</v>
      </c>
    </row>
    <row r="13" spans="1:7" s="35" customFormat="1" ht="19.5" customHeight="1">
      <c r="A13" s="30">
        <v>5</v>
      </c>
      <c r="B13" s="33" t="s">
        <v>92</v>
      </c>
      <c r="C13" s="37" t="s">
        <v>73</v>
      </c>
      <c r="D13" s="6">
        <v>3500</v>
      </c>
      <c r="E13" s="31">
        <v>2977</v>
      </c>
      <c r="F13" s="26">
        <f t="shared" si="1"/>
        <v>2977</v>
      </c>
      <c r="G13" s="17">
        <f t="shared" si="0"/>
        <v>0.85057142857142853</v>
      </c>
    </row>
    <row r="14" spans="1:7" s="35" customFormat="1" ht="19.5" customHeight="1">
      <c r="A14" s="32">
        <v>6</v>
      </c>
      <c r="B14" s="33" t="s">
        <v>99</v>
      </c>
      <c r="C14" s="37" t="s">
        <v>74</v>
      </c>
      <c r="D14" s="6">
        <v>1500</v>
      </c>
      <c r="E14" s="31">
        <v>1167</v>
      </c>
      <c r="F14" s="26">
        <f t="shared" si="1"/>
        <v>1167</v>
      </c>
      <c r="G14" s="17">
        <f t="shared" si="0"/>
        <v>0.77800000000000002</v>
      </c>
    </row>
    <row r="15" spans="1:7" s="35" customFormat="1" ht="19.5" customHeight="1">
      <c r="A15" s="30">
        <v>7</v>
      </c>
      <c r="B15" s="33" t="s">
        <v>100</v>
      </c>
      <c r="C15" s="37" t="s">
        <v>75</v>
      </c>
      <c r="D15" s="6">
        <v>1500</v>
      </c>
      <c r="E15" s="31">
        <v>1165</v>
      </c>
      <c r="F15" s="26">
        <f t="shared" si="1"/>
        <v>1165</v>
      </c>
      <c r="G15" s="17">
        <f t="shared" si="0"/>
        <v>0.77666666666666662</v>
      </c>
    </row>
    <row r="16" spans="1:7" s="35" customFormat="1" ht="19.5" hidden="1" customHeight="1">
      <c r="A16" s="32">
        <v>8</v>
      </c>
      <c r="B16" s="33" t="s">
        <v>101</v>
      </c>
      <c r="C16" s="37" t="s">
        <v>114</v>
      </c>
      <c r="D16" s="6">
        <v>0</v>
      </c>
      <c r="E16" s="31">
        <v>0</v>
      </c>
      <c r="F16" s="26">
        <f t="shared" si="1"/>
        <v>0</v>
      </c>
      <c r="G16" s="17" t="str">
        <f t="shared" si="0"/>
        <v/>
      </c>
    </row>
    <row r="17" spans="1:7" s="35" customFormat="1" ht="19.5" customHeight="1">
      <c r="A17" s="30">
        <v>9</v>
      </c>
      <c r="B17" s="33" t="s">
        <v>102</v>
      </c>
      <c r="C17" s="37" t="s">
        <v>56</v>
      </c>
      <c r="D17" s="6">
        <v>24</v>
      </c>
      <c r="E17" s="31">
        <v>0</v>
      </c>
      <c r="F17" s="26">
        <f t="shared" si="1"/>
        <v>0</v>
      </c>
      <c r="G17" s="17">
        <f t="shared" si="0"/>
        <v>0</v>
      </c>
    </row>
    <row r="18" spans="1:7" s="35" customFormat="1" ht="19.5" customHeight="1">
      <c r="A18" s="32">
        <v>10</v>
      </c>
      <c r="B18" s="33" t="s">
        <v>103</v>
      </c>
      <c r="C18" s="37" t="s">
        <v>64</v>
      </c>
      <c r="D18" s="6">
        <v>654</v>
      </c>
      <c r="E18" s="31">
        <v>243</v>
      </c>
      <c r="F18" s="26">
        <f t="shared" si="1"/>
        <v>243</v>
      </c>
      <c r="G18" s="17">
        <f t="shared" si="0"/>
        <v>0.37155963302752293</v>
      </c>
    </row>
    <row r="19" spans="1:7" s="35" customFormat="1" ht="19.5" hidden="1" customHeight="1">
      <c r="A19" s="30">
        <v>11</v>
      </c>
      <c r="B19" s="33" t="s">
        <v>104</v>
      </c>
      <c r="C19" s="37" t="s">
        <v>60</v>
      </c>
      <c r="D19" s="6">
        <v>0</v>
      </c>
      <c r="E19" s="31">
        <v>0</v>
      </c>
      <c r="F19" s="26">
        <f t="shared" si="1"/>
        <v>0</v>
      </c>
      <c r="G19" s="17" t="str">
        <f t="shared" si="0"/>
        <v/>
      </c>
    </row>
    <row r="20" spans="1:7" s="35" customFormat="1" ht="19.5" hidden="1" customHeight="1">
      <c r="A20" s="32">
        <v>12</v>
      </c>
      <c r="B20" s="33" t="s">
        <v>105</v>
      </c>
      <c r="C20" s="37" t="s">
        <v>61</v>
      </c>
      <c r="D20" s="6"/>
      <c r="E20" s="31">
        <v>0</v>
      </c>
      <c r="F20" s="26">
        <f t="shared" si="1"/>
        <v>0</v>
      </c>
      <c r="G20" s="17" t="str">
        <f t="shared" si="0"/>
        <v/>
      </c>
    </row>
    <row r="21" spans="1:7" s="35" customFormat="1" ht="19.5" hidden="1" customHeight="1">
      <c r="A21" s="30">
        <v>13</v>
      </c>
      <c r="B21" s="33" t="s">
        <v>106</v>
      </c>
      <c r="C21" s="37" t="s">
        <v>62</v>
      </c>
      <c r="D21" s="6"/>
      <c r="E21" s="31">
        <v>0</v>
      </c>
      <c r="F21" s="26">
        <f t="shared" si="1"/>
        <v>0</v>
      </c>
      <c r="G21" s="17" t="str">
        <f t="shared" si="0"/>
        <v/>
      </c>
    </row>
    <row r="22" spans="1:7" s="35" customFormat="1" ht="19.5" hidden="1" customHeight="1">
      <c r="A22" s="32">
        <v>14</v>
      </c>
      <c r="B22" s="33" t="s">
        <v>107</v>
      </c>
      <c r="C22" s="37" t="s">
        <v>63</v>
      </c>
      <c r="D22" s="6"/>
      <c r="E22" s="31">
        <v>0</v>
      </c>
      <c r="F22" s="26">
        <f t="shared" si="1"/>
        <v>0</v>
      </c>
      <c r="G22" s="17" t="str">
        <f t="shared" si="0"/>
        <v/>
      </c>
    </row>
    <row r="23" spans="1:7" s="35" customFormat="1" ht="19.5" hidden="1" customHeight="1">
      <c r="A23" s="30">
        <v>15</v>
      </c>
      <c r="B23" s="33" t="s">
        <v>108</v>
      </c>
      <c r="C23" s="37" t="s">
        <v>48</v>
      </c>
      <c r="D23" s="6">
        <v>0</v>
      </c>
      <c r="E23" s="31">
        <v>0</v>
      </c>
      <c r="F23" s="26">
        <f t="shared" si="1"/>
        <v>0</v>
      </c>
      <c r="G23" s="17" t="str">
        <f t="shared" si="0"/>
        <v/>
      </c>
    </row>
    <row r="24" spans="1:7" s="35" customFormat="1" ht="19.5" hidden="1" customHeight="1">
      <c r="A24" s="32">
        <v>16</v>
      </c>
      <c r="B24" s="33" t="s">
        <v>109</v>
      </c>
      <c r="C24" s="37" t="s">
        <v>46</v>
      </c>
      <c r="D24" s="6">
        <v>0</v>
      </c>
      <c r="E24" s="31">
        <v>0</v>
      </c>
      <c r="F24" s="26">
        <f t="shared" si="1"/>
        <v>0</v>
      </c>
      <c r="G24" s="17" t="str">
        <f t="shared" si="0"/>
        <v/>
      </c>
    </row>
    <row r="25" spans="1:7" s="35" customFormat="1" ht="19.5" customHeight="1">
      <c r="A25" s="30">
        <v>17</v>
      </c>
      <c r="B25" s="33" t="s">
        <v>110</v>
      </c>
      <c r="C25" s="37" t="s">
        <v>57</v>
      </c>
      <c r="D25" s="6">
        <v>883</v>
      </c>
      <c r="E25" s="31">
        <v>430</v>
      </c>
      <c r="F25" s="26">
        <f t="shared" si="1"/>
        <v>430</v>
      </c>
      <c r="G25" s="17">
        <f t="shared" si="0"/>
        <v>0.48697621744054359</v>
      </c>
    </row>
    <row r="26" spans="1:7" s="35" customFormat="1" ht="19.5" customHeight="1">
      <c r="A26" s="32">
        <v>18</v>
      </c>
      <c r="B26" s="33" t="s">
        <v>111</v>
      </c>
      <c r="C26" s="37" t="s">
        <v>58</v>
      </c>
      <c r="D26" s="6">
        <v>883</v>
      </c>
      <c r="E26" s="31">
        <v>435</v>
      </c>
      <c r="F26" s="26">
        <f t="shared" si="1"/>
        <v>435</v>
      </c>
      <c r="G26" s="17">
        <f t="shared" si="0"/>
        <v>0.49263873159682897</v>
      </c>
    </row>
    <row r="27" spans="1:7" s="35" customFormat="1" ht="19.5" hidden="1" customHeight="1">
      <c r="A27" s="30">
        <v>19</v>
      </c>
      <c r="B27" s="33" t="s">
        <v>112</v>
      </c>
      <c r="C27" s="37" t="s">
        <v>59</v>
      </c>
      <c r="D27" s="6">
        <v>0</v>
      </c>
      <c r="E27" s="31">
        <v>0</v>
      </c>
      <c r="F27" s="26">
        <f t="shared" si="1"/>
        <v>0</v>
      </c>
      <c r="G27" s="17" t="str">
        <f t="shared" si="0"/>
        <v/>
      </c>
    </row>
    <row r="28" spans="1:7" s="35" customFormat="1" ht="19.5" hidden="1" customHeight="1">
      <c r="A28" s="32">
        <v>20</v>
      </c>
      <c r="B28" s="33" t="s">
        <v>86</v>
      </c>
      <c r="C28" s="37" t="s">
        <v>65</v>
      </c>
      <c r="D28" s="6">
        <v>0</v>
      </c>
      <c r="E28" s="31">
        <v>0</v>
      </c>
      <c r="F28" s="26">
        <f t="shared" si="1"/>
        <v>0</v>
      </c>
      <c r="G28" s="17" t="str">
        <f t="shared" si="0"/>
        <v/>
      </c>
    </row>
    <row r="29" spans="1:7" s="35" customFormat="1" ht="20.100000000000001" hidden="1" customHeight="1">
      <c r="A29" s="30">
        <v>21</v>
      </c>
      <c r="B29" s="33" t="s">
        <v>113</v>
      </c>
      <c r="C29" s="37" t="s">
        <v>66</v>
      </c>
      <c r="D29" s="6">
        <v>0</v>
      </c>
      <c r="E29" s="31">
        <v>0</v>
      </c>
      <c r="F29" s="26">
        <f>IF(E29&gt;D29,D29,E29)</f>
        <v>0</v>
      </c>
      <c r="G29" s="17" t="str">
        <f t="shared" si="0"/>
        <v/>
      </c>
    </row>
    <row r="30" spans="1:7" ht="25.5" customHeight="1">
      <c r="A30" s="77" t="s">
        <v>6</v>
      </c>
      <c r="B30" s="77"/>
      <c r="C30" s="77"/>
      <c r="D30" s="19">
        <f>SUM(D9:D29)</f>
        <v>36820</v>
      </c>
      <c r="E30" s="19"/>
      <c r="F30" s="19">
        <f>SUM(F9:F29)</f>
        <v>31078</v>
      </c>
      <c r="G30" s="19"/>
    </row>
    <row r="31" spans="1:7" ht="25.5" customHeight="1">
      <c r="A31" s="74" t="s">
        <v>39</v>
      </c>
      <c r="B31" s="74"/>
      <c r="C31" s="74"/>
      <c r="D31" s="75">
        <f>F30/D30</f>
        <v>0.84405214557305808</v>
      </c>
      <c r="E31" s="75"/>
      <c r="F31" s="75"/>
      <c r="G31" s="20"/>
    </row>
    <row r="32" spans="1:7" ht="25.5" customHeight="1">
      <c r="A32" s="76" t="s">
        <v>38</v>
      </c>
      <c r="B32" s="76"/>
      <c r="C32" s="76"/>
      <c r="D32" s="76" t="str">
        <f>IF(D31&lt;50%,B39,IF(D31&lt;70%,B38,IF(D31&lt;80%,B37,IF(D31&lt;90%,B36,B35))))</f>
        <v>B</v>
      </c>
      <c r="E32" s="76"/>
      <c r="F32" s="76"/>
      <c r="G32" s="21"/>
    </row>
    <row r="33" spans="1:7" ht="20.100000000000001" customHeight="1">
      <c r="E33" s="2"/>
      <c r="F33" s="2"/>
    </row>
    <row r="34" spans="1:7" ht="35.25" customHeight="1">
      <c r="B34" s="18" t="s">
        <v>37</v>
      </c>
    </row>
    <row r="35" spans="1:7" ht="20.100000000000001" customHeight="1">
      <c r="B35" s="7" t="s">
        <v>9</v>
      </c>
      <c r="C35" s="8" t="s">
        <v>10</v>
      </c>
    </row>
    <row r="36" spans="1:7" ht="20.100000000000001" customHeight="1">
      <c r="B36" s="7" t="s">
        <v>11</v>
      </c>
      <c r="C36" s="8" t="s">
        <v>12</v>
      </c>
    </row>
    <row r="37" spans="1:7" ht="20.100000000000001" customHeight="1">
      <c r="B37" s="7" t="s">
        <v>13</v>
      </c>
      <c r="C37" s="8" t="s">
        <v>14</v>
      </c>
    </row>
    <row r="38" spans="1:7" ht="20.100000000000001" customHeight="1">
      <c r="B38" s="7" t="s">
        <v>15</v>
      </c>
      <c r="C38" s="8" t="s">
        <v>16</v>
      </c>
    </row>
    <row r="39" spans="1:7" ht="20.100000000000001" customHeight="1">
      <c r="B39" s="7" t="s">
        <v>17</v>
      </c>
      <c r="C39" s="8" t="s">
        <v>18</v>
      </c>
    </row>
    <row r="41" spans="1:7" ht="20.100000000000001" customHeight="1">
      <c r="A41" s="57"/>
      <c r="B41" s="79" t="s">
        <v>130</v>
      </c>
      <c r="C41" s="79"/>
      <c r="D41" s="79"/>
      <c r="E41" s="79"/>
      <c r="F41" s="79"/>
      <c r="G41" s="79"/>
    </row>
    <row r="42" spans="1:7" ht="20.100000000000001" customHeight="1">
      <c r="A42" s="57"/>
      <c r="B42" s="57"/>
      <c r="C42" s="57"/>
      <c r="D42" s="57"/>
      <c r="E42" s="57"/>
      <c r="F42" s="57"/>
      <c r="G42" s="57"/>
    </row>
    <row r="43" spans="1:7" ht="20.100000000000001" customHeight="1">
      <c r="A43" s="79" t="s">
        <v>40</v>
      </c>
      <c r="B43" s="79"/>
      <c r="C43" s="79"/>
      <c r="D43" s="79" t="s">
        <v>53</v>
      </c>
      <c r="E43" s="79"/>
      <c r="F43" s="79"/>
      <c r="G43" s="79"/>
    </row>
    <row r="44" spans="1:7" ht="53.25" customHeight="1">
      <c r="A44" s="57"/>
      <c r="B44" s="57"/>
      <c r="C44" s="24"/>
      <c r="D44" s="24"/>
      <c r="E44" s="24"/>
      <c r="F44" s="24"/>
      <c r="G44" s="24"/>
    </row>
    <row r="45" spans="1:7" ht="20.100000000000001" customHeight="1">
      <c r="A45" s="78" t="s">
        <v>133</v>
      </c>
      <c r="B45" s="78"/>
      <c r="C45" s="78"/>
      <c r="D45" s="79" t="s">
        <v>41</v>
      </c>
      <c r="E45" s="79"/>
      <c r="F45" s="79"/>
      <c r="G45" s="79"/>
    </row>
    <row r="46" spans="1:7" ht="20.100000000000001" customHeight="1">
      <c r="A46" s="79" t="s">
        <v>134</v>
      </c>
      <c r="B46" s="79"/>
      <c r="C46" s="79"/>
      <c r="D46" s="79"/>
      <c r="E46" s="79"/>
      <c r="F46" s="79"/>
      <c r="G46" s="79"/>
    </row>
  </sheetData>
  <autoFilter ref="A8:G32">
    <filterColumn colId="1" showButton="0"/>
    <filterColumn colId="3">
      <filters>
        <filter val="1,500"/>
        <filter val="17,376"/>
        <filter val="24"/>
        <filter val="3,500"/>
        <filter val="36,820"/>
        <filter val="654"/>
        <filter val="84.41%"/>
        <filter val="883"/>
        <filter val="B"/>
      </filters>
    </filterColumn>
    <filterColumn colId="5"/>
  </autoFilter>
  <mergeCells count="21">
    <mergeCell ref="A43:C43"/>
    <mergeCell ref="D43:G43"/>
    <mergeCell ref="A45:C45"/>
    <mergeCell ref="D45:G45"/>
    <mergeCell ref="A46:C46"/>
    <mergeCell ref="D46:G46"/>
    <mergeCell ref="B41:G41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30:C30"/>
    <mergeCell ref="A31:C31"/>
    <mergeCell ref="D31:F31"/>
    <mergeCell ref="A32:C32"/>
    <mergeCell ref="D32:F32"/>
  </mergeCells>
  <conditionalFormatting sqref="G9:G29">
    <cfRule type="cellIs" dxfId="1" priority="1" operator="lessThan">
      <formula>0.9</formula>
    </cfRule>
    <cfRule type="cellIs" dxfId="0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2"/>
  <sheetViews>
    <sheetView zoomScale="90" zoomScaleNormal="90" workbookViewId="0">
      <pane xSplit="3" ySplit="9" topLeftCell="D22" activePane="bottomRight" state="frozen"/>
      <selection activeCell="J15" sqref="J15"/>
      <selection pane="topRight" activeCell="J15" sqref="J15"/>
      <selection pane="bottomLeft" activeCell="J15" sqref="J15"/>
      <selection pane="bottomRight" activeCell="C22" sqref="C22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63" t="s">
        <v>0</v>
      </c>
      <c r="B1" s="63"/>
      <c r="C1" s="63"/>
      <c r="D1" s="63"/>
      <c r="E1" s="63"/>
      <c r="F1" s="63"/>
      <c r="G1" s="63"/>
    </row>
    <row r="2" spans="1:7" ht="20.100000000000001" customHeight="1">
      <c r="A2" s="64" t="s">
        <v>1</v>
      </c>
      <c r="B2" s="64"/>
      <c r="C2" s="64"/>
      <c r="D2" s="64"/>
      <c r="E2" s="64"/>
      <c r="F2" s="64"/>
      <c r="G2" s="64"/>
    </row>
    <row r="3" spans="1:7" ht="20.100000000000001" customHeight="1">
      <c r="A3" s="65" t="s">
        <v>2</v>
      </c>
      <c r="B3" s="65"/>
      <c r="C3" s="65"/>
      <c r="D3" s="65"/>
      <c r="E3" s="65"/>
      <c r="F3" s="65"/>
      <c r="G3" s="65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66" t="s">
        <v>44</v>
      </c>
      <c r="B5" s="66"/>
      <c r="C5" s="66"/>
      <c r="D5" s="66"/>
      <c r="E5" s="66"/>
      <c r="F5" s="66"/>
      <c r="G5" s="66"/>
    </row>
    <row r="6" spans="1:7" ht="20.100000000000001" customHeight="1">
      <c r="A6" s="67" t="s">
        <v>52</v>
      </c>
      <c r="B6" s="67"/>
      <c r="C6" s="67"/>
      <c r="D6" s="67"/>
      <c r="E6" s="67"/>
      <c r="F6" s="67"/>
      <c r="G6" s="67"/>
    </row>
    <row r="7" spans="1:7" s="5" customFormat="1" ht="20.100000000000001" customHeight="1">
      <c r="A7" s="68" t="s">
        <v>3</v>
      </c>
      <c r="B7" s="69" t="s">
        <v>4</v>
      </c>
      <c r="C7" s="68" t="s">
        <v>5</v>
      </c>
      <c r="D7" s="71" t="s">
        <v>6</v>
      </c>
      <c r="E7" s="72"/>
      <c r="F7" s="72"/>
      <c r="G7" s="73"/>
    </row>
    <row r="8" spans="1:7" s="5" customFormat="1" ht="20.100000000000001" customHeight="1">
      <c r="A8" s="68"/>
      <c r="B8" s="70"/>
      <c r="C8" s="68"/>
      <c r="D8" s="28" t="s">
        <v>7</v>
      </c>
      <c r="E8" s="28" t="s">
        <v>8</v>
      </c>
      <c r="F8" s="28" t="s">
        <v>36</v>
      </c>
      <c r="G8" s="28" t="s">
        <v>39</v>
      </c>
    </row>
    <row r="9" spans="1:7" ht="20.100000000000001" customHeight="1">
      <c r="A9" s="30">
        <v>1</v>
      </c>
      <c r="B9" s="25" t="s">
        <v>42</v>
      </c>
      <c r="C9" s="29" t="s">
        <v>43</v>
      </c>
      <c r="D9" s="26">
        <v>12000</v>
      </c>
      <c r="E9" s="31">
        <v>15600</v>
      </c>
      <c r="F9" s="26">
        <f>IF(E9&gt;D9,D9,E9)</f>
        <v>12000</v>
      </c>
      <c r="G9" s="17">
        <f t="shared" ref="G9:G15" si="0">IFERROR(F9/D9,"")</f>
        <v>1</v>
      </c>
    </row>
    <row r="10" spans="1:7" s="35" customFormat="1" ht="20.100000000000001" customHeight="1">
      <c r="A10" s="32">
        <v>2</v>
      </c>
      <c r="B10" s="38" t="s">
        <v>45</v>
      </c>
      <c r="C10" s="39" t="s">
        <v>46</v>
      </c>
      <c r="D10" s="6">
        <v>80</v>
      </c>
      <c r="E10" s="34">
        <v>74</v>
      </c>
      <c r="F10" s="6">
        <f t="shared" ref="F10:F15" si="1">IF(E10&gt;D10,D10,E10)</f>
        <v>74</v>
      </c>
      <c r="G10" s="17">
        <f t="shared" si="0"/>
        <v>0.92500000000000004</v>
      </c>
    </row>
    <row r="11" spans="1:7" s="35" customFormat="1" ht="20.100000000000001" customHeight="1">
      <c r="A11" s="36">
        <v>3</v>
      </c>
      <c r="B11" s="38" t="s">
        <v>47</v>
      </c>
      <c r="C11" s="39" t="s">
        <v>48</v>
      </c>
      <c r="D11" s="6">
        <v>80</v>
      </c>
      <c r="E11" s="34">
        <v>74</v>
      </c>
      <c r="F11" s="6">
        <f t="shared" si="1"/>
        <v>74</v>
      </c>
      <c r="G11" s="17">
        <f t="shared" si="0"/>
        <v>0.92500000000000004</v>
      </c>
    </row>
    <row r="12" spans="1:7" s="35" customFormat="1" ht="19.5" hidden="1" customHeight="1">
      <c r="A12" s="32">
        <v>4</v>
      </c>
      <c r="B12" s="33"/>
      <c r="C12" s="37"/>
      <c r="D12" s="6"/>
      <c r="E12" s="34"/>
      <c r="F12" s="6">
        <f t="shared" si="1"/>
        <v>0</v>
      </c>
      <c r="G12" s="17" t="str">
        <f t="shared" si="0"/>
        <v/>
      </c>
    </row>
    <row r="13" spans="1:7" s="35" customFormat="1" ht="20.100000000000001" hidden="1" customHeight="1">
      <c r="A13" s="36">
        <v>5</v>
      </c>
      <c r="B13" s="33"/>
      <c r="C13" s="37"/>
      <c r="D13" s="6"/>
      <c r="E13" s="34"/>
      <c r="F13" s="6">
        <f t="shared" si="1"/>
        <v>0</v>
      </c>
      <c r="G13" s="17" t="str">
        <f t="shared" si="0"/>
        <v/>
      </c>
    </row>
    <row r="14" spans="1:7" s="35" customFormat="1" ht="20.100000000000001" hidden="1" customHeight="1">
      <c r="A14" s="32">
        <v>6</v>
      </c>
      <c r="B14" s="33"/>
      <c r="C14" s="37"/>
      <c r="D14" s="6"/>
      <c r="E14" s="34"/>
      <c r="F14" s="6">
        <f t="shared" si="1"/>
        <v>0</v>
      </c>
      <c r="G14" s="17" t="str">
        <f t="shared" si="0"/>
        <v/>
      </c>
    </row>
    <row r="15" spans="1:7" s="35" customFormat="1" ht="20.100000000000001" hidden="1" customHeight="1">
      <c r="A15" s="36">
        <v>7</v>
      </c>
      <c r="B15" s="33"/>
      <c r="C15" s="37"/>
      <c r="D15" s="6"/>
      <c r="E15" s="34"/>
      <c r="F15" s="6">
        <f t="shared" si="1"/>
        <v>0</v>
      </c>
      <c r="G15" s="17" t="str">
        <f t="shared" si="0"/>
        <v/>
      </c>
    </row>
    <row r="16" spans="1:7" ht="25.5" customHeight="1">
      <c r="A16" s="77" t="s">
        <v>6</v>
      </c>
      <c r="B16" s="77"/>
      <c r="C16" s="77"/>
      <c r="D16" s="19">
        <f>SUM(D9:D15)</f>
        <v>12160</v>
      </c>
      <c r="E16" s="19"/>
      <c r="F16" s="19">
        <f>SUM(F9:F15)</f>
        <v>12148</v>
      </c>
      <c r="G16" s="19"/>
    </row>
    <row r="17" spans="1:7" ht="25.5" customHeight="1">
      <c r="A17" s="74" t="s">
        <v>39</v>
      </c>
      <c r="B17" s="74"/>
      <c r="C17" s="74"/>
      <c r="D17" s="75">
        <f>F16/D16</f>
        <v>0.99901315789473688</v>
      </c>
      <c r="E17" s="75"/>
      <c r="F17" s="75"/>
      <c r="G17" s="20"/>
    </row>
    <row r="18" spans="1:7" ht="25.5" customHeight="1">
      <c r="A18" s="76" t="s">
        <v>38</v>
      </c>
      <c r="B18" s="76"/>
      <c r="C18" s="76"/>
      <c r="D18" s="76" t="str">
        <f>IF(D17&lt;50%,B25,IF(D17&lt;70%,B24,IF(D17&lt;80%,B23,IF(D17&lt;90%,B22,B21))))</f>
        <v>A</v>
      </c>
      <c r="E18" s="76"/>
      <c r="F18" s="76"/>
      <c r="G18" s="21"/>
    </row>
    <row r="19" spans="1:7" ht="20.100000000000001" customHeight="1">
      <c r="E19" s="2"/>
      <c r="F19" s="2"/>
    </row>
    <row r="20" spans="1:7" ht="35.25" customHeight="1">
      <c r="B20" s="18" t="s">
        <v>37</v>
      </c>
    </row>
    <row r="21" spans="1:7" ht="20.100000000000001" customHeight="1">
      <c r="B21" s="7" t="s">
        <v>9</v>
      </c>
      <c r="C21" s="8" t="s">
        <v>10</v>
      </c>
    </row>
    <row r="22" spans="1:7" ht="20.100000000000001" customHeight="1">
      <c r="B22" s="7" t="s">
        <v>11</v>
      </c>
      <c r="C22" s="8" t="s">
        <v>12</v>
      </c>
    </row>
    <row r="23" spans="1:7" ht="20.100000000000001" customHeight="1">
      <c r="B23" s="7" t="s">
        <v>13</v>
      </c>
      <c r="C23" s="8" t="s">
        <v>14</v>
      </c>
    </row>
    <row r="24" spans="1:7" ht="20.100000000000001" customHeight="1">
      <c r="B24" s="7" t="s">
        <v>15</v>
      </c>
      <c r="C24" s="8" t="s">
        <v>16</v>
      </c>
    </row>
    <row r="25" spans="1:7" ht="20.100000000000001" customHeight="1">
      <c r="B25" s="7" t="s">
        <v>17</v>
      </c>
      <c r="C25" s="8" t="s">
        <v>18</v>
      </c>
    </row>
    <row r="27" spans="1:7" ht="20.100000000000001" customHeight="1">
      <c r="A27" s="27"/>
      <c r="B27" s="79" t="s">
        <v>51</v>
      </c>
      <c r="C27" s="79"/>
      <c r="D27" s="79"/>
      <c r="E27" s="79"/>
      <c r="F27" s="79"/>
      <c r="G27" s="79"/>
    </row>
    <row r="28" spans="1:7" ht="20.100000000000001" customHeight="1">
      <c r="A28" s="40"/>
      <c r="B28" s="40"/>
      <c r="C28" s="40"/>
      <c r="D28" s="40"/>
      <c r="E28" s="40"/>
      <c r="F28" s="40"/>
      <c r="G28" s="40"/>
    </row>
    <row r="29" spans="1:7" ht="20.100000000000001" customHeight="1">
      <c r="A29" s="79" t="s">
        <v>40</v>
      </c>
      <c r="B29" s="79"/>
      <c r="C29" s="79"/>
      <c r="D29" s="79" t="s">
        <v>53</v>
      </c>
      <c r="E29" s="79"/>
      <c r="F29" s="79"/>
      <c r="G29" s="79"/>
    </row>
    <row r="30" spans="1:7" ht="53.25" customHeight="1">
      <c r="A30" s="27"/>
      <c r="B30" s="27"/>
      <c r="C30" s="24"/>
      <c r="D30" s="24"/>
      <c r="E30" s="24"/>
      <c r="F30" s="24"/>
      <c r="G30" s="24"/>
    </row>
    <row r="31" spans="1:7" ht="20.100000000000001" customHeight="1">
      <c r="A31" s="78" t="s">
        <v>49</v>
      </c>
      <c r="B31" s="78"/>
      <c r="C31" s="78"/>
      <c r="D31" s="79" t="s">
        <v>41</v>
      </c>
      <c r="E31" s="79"/>
      <c r="F31" s="79"/>
      <c r="G31" s="79"/>
    </row>
    <row r="32" spans="1:7" ht="20.100000000000001" customHeight="1">
      <c r="A32" s="79" t="s">
        <v>50</v>
      </c>
      <c r="B32" s="79"/>
      <c r="C32" s="79"/>
      <c r="D32" s="79"/>
      <c r="E32" s="79"/>
      <c r="F32" s="79"/>
      <c r="G32" s="79"/>
    </row>
  </sheetData>
  <autoFilter ref="A8:G18">
    <filterColumn colId="1" showButton="0"/>
  </autoFilter>
  <mergeCells count="21">
    <mergeCell ref="A32:C32"/>
    <mergeCell ref="D32:G32"/>
    <mergeCell ref="B27:G27"/>
    <mergeCell ref="A29:C29"/>
    <mergeCell ref="D29:G29"/>
    <mergeCell ref="A18:C18"/>
    <mergeCell ref="D18:F18"/>
    <mergeCell ref="A16:C16"/>
    <mergeCell ref="A31:C31"/>
    <mergeCell ref="D31:G31"/>
    <mergeCell ref="A7:A8"/>
    <mergeCell ref="B7:B8"/>
    <mergeCell ref="C7:C8"/>
    <mergeCell ref="D7:G7"/>
    <mergeCell ref="A17:C17"/>
    <mergeCell ref="D17:F17"/>
    <mergeCell ref="A1:G1"/>
    <mergeCell ref="A2:G2"/>
    <mergeCell ref="A3:G3"/>
    <mergeCell ref="A5:G5"/>
    <mergeCell ref="A6:G6"/>
  </mergeCells>
  <conditionalFormatting sqref="G9:G15">
    <cfRule type="cellIs" dxfId="23" priority="1" operator="lessThan">
      <formula>0.9</formula>
    </cfRule>
    <cfRule type="cellIs" dxfId="22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G32"/>
  <sheetViews>
    <sheetView zoomScale="90" zoomScaleNormal="90" workbookViewId="0">
      <pane xSplit="3" ySplit="9" topLeftCell="D10" activePane="bottomRight" state="frozen"/>
      <selection activeCell="J15" sqref="J15"/>
      <selection pane="topRight" activeCell="J15" sqref="J15"/>
      <selection pane="bottomLeft" activeCell="J15" sqref="J15"/>
      <selection pane="bottomRight" activeCell="D29" sqref="D29:G29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63" t="s">
        <v>0</v>
      </c>
      <c r="B1" s="63"/>
      <c r="C1" s="63"/>
      <c r="D1" s="63"/>
      <c r="E1" s="63"/>
      <c r="F1" s="63"/>
      <c r="G1" s="63"/>
    </row>
    <row r="2" spans="1:7" ht="20.100000000000001" customHeight="1">
      <c r="A2" s="64" t="s">
        <v>1</v>
      </c>
      <c r="B2" s="64"/>
      <c r="C2" s="64"/>
      <c r="D2" s="64"/>
      <c r="E2" s="64"/>
      <c r="F2" s="64"/>
      <c r="G2" s="64"/>
    </row>
    <row r="3" spans="1:7" ht="20.100000000000001" customHeight="1">
      <c r="A3" s="65" t="s">
        <v>2</v>
      </c>
      <c r="B3" s="65"/>
      <c r="C3" s="65"/>
      <c r="D3" s="65"/>
      <c r="E3" s="65"/>
      <c r="F3" s="65"/>
      <c r="G3" s="65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66" t="s">
        <v>44</v>
      </c>
      <c r="B5" s="66"/>
      <c r="C5" s="66"/>
      <c r="D5" s="66"/>
      <c r="E5" s="66"/>
      <c r="F5" s="66"/>
      <c r="G5" s="66"/>
    </row>
    <row r="6" spans="1:7" ht="20.100000000000001" customHeight="1">
      <c r="A6" s="67" t="s">
        <v>55</v>
      </c>
      <c r="B6" s="67"/>
      <c r="C6" s="67"/>
      <c r="D6" s="67"/>
      <c r="E6" s="67"/>
      <c r="F6" s="67"/>
      <c r="G6" s="67"/>
    </row>
    <row r="7" spans="1:7" s="5" customFormat="1" ht="20.100000000000001" customHeight="1">
      <c r="A7" s="68" t="s">
        <v>3</v>
      </c>
      <c r="B7" s="69" t="s">
        <v>4</v>
      </c>
      <c r="C7" s="68" t="s">
        <v>5</v>
      </c>
      <c r="D7" s="71" t="s">
        <v>6</v>
      </c>
      <c r="E7" s="72"/>
      <c r="F7" s="72"/>
      <c r="G7" s="73"/>
    </row>
    <row r="8" spans="1:7" s="5" customFormat="1" ht="20.100000000000001" customHeight="1">
      <c r="A8" s="68"/>
      <c r="B8" s="70"/>
      <c r="C8" s="68"/>
      <c r="D8" s="42" t="s">
        <v>7</v>
      </c>
      <c r="E8" s="42" t="s">
        <v>8</v>
      </c>
      <c r="F8" s="42" t="s">
        <v>36</v>
      </c>
      <c r="G8" s="42" t="s">
        <v>39</v>
      </c>
    </row>
    <row r="9" spans="1:7" ht="20.100000000000001" customHeight="1">
      <c r="A9" s="30">
        <v>1</v>
      </c>
      <c r="B9" s="25" t="s">
        <v>42</v>
      </c>
      <c r="C9" s="29" t="s">
        <v>43</v>
      </c>
      <c r="D9" s="26">
        <v>15000</v>
      </c>
      <c r="E9" s="31">
        <v>13800</v>
      </c>
      <c r="F9" s="26">
        <f>IF(E9&gt;D9,D9,E9)</f>
        <v>13800</v>
      </c>
      <c r="G9" s="17">
        <f t="shared" ref="G9:G15" si="0">IFERROR(F9/D9,"")</f>
        <v>0.92</v>
      </c>
    </row>
    <row r="10" spans="1:7" s="35" customFormat="1" ht="20.100000000000001" customHeight="1">
      <c r="A10" s="32">
        <v>2</v>
      </c>
      <c r="B10" s="38" t="s">
        <v>45</v>
      </c>
      <c r="C10" s="39" t="s">
        <v>46</v>
      </c>
      <c r="D10" s="6">
        <v>160</v>
      </c>
      <c r="E10" s="34">
        <v>36</v>
      </c>
      <c r="F10" s="6">
        <f t="shared" ref="F10:F15" si="1">IF(E10&gt;D10,D10,E10)</f>
        <v>36</v>
      </c>
      <c r="G10" s="17">
        <f t="shared" si="0"/>
        <v>0.22500000000000001</v>
      </c>
    </row>
    <row r="11" spans="1:7" s="35" customFormat="1" ht="20.100000000000001" customHeight="1">
      <c r="A11" s="36">
        <v>3</v>
      </c>
      <c r="B11" s="38" t="s">
        <v>47</v>
      </c>
      <c r="C11" s="39" t="s">
        <v>48</v>
      </c>
      <c r="D11" s="6">
        <v>160</v>
      </c>
      <c r="E11" s="34">
        <v>36</v>
      </c>
      <c r="F11" s="6">
        <f t="shared" si="1"/>
        <v>36</v>
      </c>
      <c r="G11" s="17">
        <f t="shared" si="0"/>
        <v>0.22500000000000001</v>
      </c>
    </row>
    <row r="12" spans="1:7" s="35" customFormat="1" ht="19.5" hidden="1" customHeight="1">
      <c r="A12" s="32">
        <v>4</v>
      </c>
      <c r="B12" s="33"/>
      <c r="C12" s="37"/>
      <c r="D12" s="6"/>
      <c r="E12" s="34"/>
      <c r="F12" s="6">
        <f t="shared" si="1"/>
        <v>0</v>
      </c>
      <c r="G12" s="17" t="str">
        <f t="shared" si="0"/>
        <v/>
      </c>
    </row>
    <row r="13" spans="1:7" s="35" customFormat="1" ht="20.100000000000001" hidden="1" customHeight="1">
      <c r="A13" s="36">
        <v>5</v>
      </c>
      <c r="B13" s="33"/>
      <c r="C13" s="37"/>
      <c r="D13" s="6"/>
      <c r="E13" s="34"/>
      <c r="F13" s="6">
        <f t="shared" si="1"/>
        <v>0</v>
      </c>
      <c r="G13" s="17" t="str">
        <f t="shared" si="0"/>
        <v/>
      </c>
    </row>
    <row r="14" spans="1:7" s="35" customFormat="1" ht="20.100000000000001" hidden="1" customHeight="1">
      <c r="A14" s="32">
        <v>6</v>
      </c>
      <c r="B14" s="33"/>
      <c r="C14" s="37"/>
      <c r="D14" s="6"/>
      <c r="E14" s="34"/>
      <c r="F14" s="6">
        <f t="shared" si="1"/>
        <v>0</v>
      </c>
      <c r="G14" s="17" t="str">
        <f t="shared" si="0"/>
        <v/>
      </c>
    </row>
    <row r="15" spans="1:7" s="35" customFormat="1" ht="20.100000000000001" hidden="1" customHeight="1">
      <c r="A15" s="36">
        <v>7</v>
      </c>
      <c r="B15" s="33"/>
      <c r="C15" s="37"/>
      <c r="D15" s="6"/>
      <c r="E15" s="34"/>
      <c r="F15" s="6">
        <f t="shared" si="1"/>
        <v>0</v>
      </c>
      <c r="G15" s="17" t="str">
        <f t="shared" si="0"/>
        <v/>
      </c>
    </row>
    <row r="16" spans="1:7" ht="25.5" customHeight="1">
      <c r="A16" s="77" t="s">
        <v>6</v>
      </c>
      <c r="B16" s="77"/>
      <c r="C16" s="77"/>
      <c r="D16" s="19">
        <f>SUM(D9:D15)</f>
        <v>15320</v>
      </c>
      <c r="E16" s="19"/>
      <c r="F16" s="19">
        <f>SUM(F9:F15)</f>
        <v>13872</v>
      </c>
      <c r="G16" s="19"/>
    </row>
    <row r="17" spans="1:7" ht="25.5" customHeight="1">
      <c r="A17" s="74" t="s">
        <v>39</v>
      </c>
      <c r="B17" s="74"/>
      <c r="C17" s="74"/>
      <c r="D17" s="75">
        <f>F16/D16</f>
        <v>0.90548302872062658</v>
      </c>
      <c r="E17" s="75"/>
      <c r="F17" s="75"/>
      <c r="G17" s="20"/>
    </row>
    <row r="18" spans="1:7" ht="25.5" customHeight="1">
      <c r="A18" s="76" t="s">
        <v>38</v>
      </c>
      <c r="B18" s="76"/>
      <c r="C18" s="76"/>
      <c r="D18" s="76" t="str">
        <f>IF(D17&lt;50%,B25,IF(D17&lt;70%,B24,IF(D17&lt;80%,B23,IF(D17&lt;90%,B22,B21))))</f>
        <v>A</v>
      </c>
      <c r="E18" s="76"/>
      <c r="F18" s="76"/>
      <c r="G18" s="21"/>
    </row>
    <row r="19" spans="1:7" ht="20.100000000000001" customHeight="1">
      <c r="E19" s="2"/>
      <c r="F19" s="2"/>
    </row>
    <row r="20" spans="1:7" ht="35.25" customHeight="1">
      <c r="B20" s="18" t="s">
        <v>37</v>
      </c>
    </row>
    <row r="21" spans="1:7" ht="20.100000000000001" customHeight="1">
      <c r="B21" s="7" t="s">
        <v>9</v>
      </c>
      <c r="C21" s="8" t="s">
        <v>10</v>
      </c>
    </row>
    <row r="22" spans="1:7" ht="20.100000000000001" customHeight="1">
      <c r="B22" s="7" t="s">
        <v>11</v>
      </c>
      <c r="C22" s="8" t="s">
        <v>12</v>
      </c>
    </row>
    <row r="23" spans="1:7" ht="20.100000000000001" customHeight="1">
      <c r="B23" s="7" t="s">
        <v>13</v>
      </c>
      <c r="C23" s="8" t="s">
        <v>14</v>
      </c>
    </row>
    <row r="24" spans="1:7" ht="20.100000000000001" customHeight="1">
      <c r="B24" s="7" t="s">
        <v>15</v>
      </c>
      <c r="C24" s="8" t="s">
        <v>16</v>
      </c>
    </row>
    <row r="25" spans="1:7" ht="20.100000000000001" customHeight="1">
      <c r="B25" s="7" t="s">
        <v>17</v>
      </c>
      <c r="C25" s="8" t="s">
        <v>18</v>
      </c>
    </row>
    <row r="27" spans="1:7" ht="20.100000000000001" customHeight="1">
      <c r="A27" s="41"/>
      <c r="B27" s="79" t="s">
        <v>129</v>
      </c>
      <c r="C27" s="79"/>
      <c r="D27" s="79"/>
      <c r="E27" s="79"/>
      <c r="F27" s="79"/>
      <c r="G27" s="79"/>
    </row>
    <row r="28" spans="1:7" ht="20.100000000000001" customHeight="1">
      <c r="A28" s="41"/>
      <c r="B28" s="41"/>
      <c r="C28" s="41"/>
      <c r="D28" s="41"/>
      <c r="E28" s="41"/>
      <c r="F28" s="41"/>
      <c r="G28" s="41"/>
    </row>
    <row r="29" spans="1:7" ht="20.100000000000001" customHeight="1">
      <c r="A29" s="79" t="s">
        <v>40</v>
      </c>
      <c r="B29" s="79"/>
      <c r="C29" s="79"/>
      <c r="D29" s="79" t="s">
        <v>53</v>
      </c>
      <c r="E29" s="79"/>
      <c r="F29" s="79"/>
      <c r="G29" s="79"/>
    </row>
    <row r="30" spans="1:7" ht="53.25" customHeight="1">
      <c r="A30" s="41"/>
      <c r="B30" s="41"/>
      <c r="C30" s="24"/>
      <c r="D30" s="24"/>
      <c r="E30" s="24"/>
      <c r="F30" s="24"/>
      <c r="G30" s="24"/>
    </row>
    <row r="31" spans="1:7" ht="20.100000000000001" customHeight="1">
      <c r="A31" s="78" t="s">
        <v>49</v>
      </c>
      <c r="B31" s="78"/>
      <c r="C31" s="78"/>
      <c r="D31" s="79" t="s">
        <v>41</v>
      </c>
      <c r="E31" s="79"/>
      <c r="F31" s="79"/>
      <c r="G31" s="79"/>
    </row>
    <row r="32" spans="1:7" ht="20.100000000000001" customHeight="1">
      <c r="A32" s="79" t="s">
        <v>50</v>
      </c>
      <c r="B32" s="79"/>
      <c r="C32" s="79"/>
      <c r="D32" s="79"/>
      <c r="E32" s="79"/>
      <c r="F32" s="79"/>
      <c r="G32" s="79"/>
    </row>
  </sheetData>
  <autoFilter ref="A8:G18">
    <filterColumn colId="1" showButton="0"/>
  </autoFilter>
  <mergeCells count="21">
    <mergeCell ref="A29:C29"/>
    <mergeCell ref="D29:G29"/>
    <mergeCell ref="A31:C31"/>
    <mergeCell ref="D31:G31"/>
    <mergeCell ref="A32:C32"/>
    <mergeCell ref="D32:G32"/>
    <mergeCell ref="B27:G27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16:C16"/>
    <mergeCell ref="A17:C17"/>
    <mergeCell ref="D17:F17"/>
    <mergeCell ref="A18:C18"/>
    <mergeCell ref="D18:F18"/>
  </mergeCells>
  <conditionalFormatting sqref="G9:G15">
    <cfRule type="cellIs" dxfId="21" priority="1" operator="lessThan">
      <formula>0.9</formula>
    </cfRule>
    <cfRule type="cellIs" dxfId="20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2"/>
  <sheetViews>
    <sheetView zoomScale="90" zoomScaleNormal="90" workbookViewId="0">
      <pane xSplit="3" ySplit="9" topLeftCell="D10" activePane="bottomRight" state="frozen"/>
      <selection activeCell="J15" sqref="J15"/>
      <selection pane="topRight" activeCell="J15" sqref="J15"/>
      <selection pane="bottomLeft" activeCell="J15" sqref="J15"/>
      <selection pane="bottomRight" activeCell="B28" sqref="B28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63" t="s">
        <v>0</v>
      </c>
      <c r="B1" s="63"/>
      <c r="C1" s="63"/>
      <c r="D1" s="63"/>
      <c r="E1" s="63"/>
      <c r="F1" s="63"/>
      <c r="G1" s="63"/>
    </row>
    <row r="2" spans="1:7" ht="20.100000000000001" customHeight="1">
      <c r="A2" s="64" t="s">
        <v>1</v>
      </c>
      <c r="B2" s="64"/>
      <c r="C2" s="64"/>
      <c r="D2" s="64"/>
      <c r="E2" s="64"/>
      <c r="F2" s="64"/>
      <c r="G2" s="64"/>
    </row>
    <row r="3" spans="1:7" ht="20.100000000000001" customHeight="1">
      <c r="A3" s="65" t="s">
        <v>2</v>
      </c>
      <c r="B3" s="65"/>
      <c r="C3" s="65"/>
      <c r="D3" s="65"/>
      <c r="E3" s="65"/>
      <c r="F3" s="65"/>
      <c r="G3" s="65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66" t="s">
        <v>44</v>
      </c>
      <c r="B5" s="66"/>
      <c r="C5" s="66"/>
      <c r="D5" s="66"/>
      <c r="E5" s="66"/>
      <c r="F5" s="66"/>
      <c r="G5" s="66"/>
    </row>
    <row r="6" spans="1:7" ht="20.100000000000001" customHeight="1">
      <c r="A6" s="67" t="s">
        <v>54</v>
      </c>
      <c r="B6" s="67"/>
      <c r="C6" s="67"/>
      <c r="D6" s="67"/>
      <c r="E6" s="67"/>
      <c r="F6" s="67"/>
      <c r="G6" s="67"/>
    </row>
    <row r="7" spans="1:7" s="5" customFormat="1" ht="20.100000000000001" customHeight="1">
      <c r="A7" s="68" t="s">
        <v>3</v>
      </c>
      <c r="B7" s="69" t="s">
        <v>4</v>
      </c>
      <c r="C7" s="68" t="s">
        <v>5</v>
      </c>
      <c r="D7" s="71" t="s">
        <v>6</v>
      </c>
      <c r="E7" s="72"/>
      <c r="F7" s="72"/>
      <c r="G7" s="73"/>
    </row>
    <row r="8" spans="1:7" s="5" customFormat="1" ht="20.100000000000001" customHeight="1">
      <c r="A8" s="68"/>
      <c r="B8" s="70"/>
      <c r="C8" s="68"/>
      <c r="D8" s="43" t="s">
        <v>7</v>
      </c>
      <c r="E8" s="43" t="s">
        <v>8</v>
      </c>
      <c r="F8" s="43" t="s">
        <v>36</v>
      </c>
      <c r="G8" s="43" t="s">
        <v>39</v>
      </c>
    </row>
    <row r="9" spans="1:7" ht="20.100000000000001" customHeight="1">
      <c r="A9" s="30">
        <v>1</v>
      </c>
      <c r="B9" s="25" t="s">
        <v>42</v>
      </c>
      <c r="C9" s="29" t="s">
        <v>43</v>
      </c>
      <c r="D9" s="26">
        <v>10000</v>
      </c>
      <c r="E9" s="31">
        <v>9356</v>
      </c>
      <c r="F9" s="26">
        <f>IF(E9&gt;D9,D9,E9)</f>
        <v>9356</v>
      </c>
      <c r="G9" s="17">
        <f t="shared" ref="G9:G15" si="0">IFERROR(F9/D9,"")</f>
        <v>0.93559999999999999</v>
      </c>
    </row>
    <row r="10" spans="1:7" s="35" customFormat="1" ht="20.100000000000001" customHeight="1">
      <c r="A10" s="32">
        <v>2</v>
      </c>
      <c r="B10" s="38" t="s">
        <v>45</v>
      </c>
      <c r="C10" s="39" t="s">
        <v>46</v>
      </c>
      <c r="D10" s="6">
        <v>100</v>
      </c>
      <c r="E10" s="34">
        <v>103</v>
      </c>
      <c r="F10" s="6">
        <f t="shared" ref="F10:F15" si="1">IF(E10&gt;D10,D10,E10)</f>
        <v>100</v>
      </c>
      <c r="G10" s="17">
        <f t="shared" si="0"/>
        <v>1</v>
      </c>
    </row>
    <row r="11" spans="1:7" s="35" customFormat="1" ht="20.100000000000001" customHeight="1">
      <c r="A11" s="36">
        <v>3</v>
      </c>
      <c r="B11" s="38" t="s">
        <v>47</v>
      </c>
      <c r="C11" s="39" t="s">
        <v>48</v>
      </c>
      <c r="D11" s="6">
        <v>100</v>
      </c>
      <c r="E11" s="34">
        <v>83</v>
      </c>
      <c r="F11" s="6">
        <f t="shared" si="1"/>
        <v>83</v>
      </c>
      <c r="G11" s="17">
        <f t="shared" si="0"/>
        <v>0.83</v>
      </c>
    </row>
    <row r="12" spans="1:7" s="35" customFormat="1" ht="19.5" hidden="1" customHeight="1">
      <c r="A12" s="32">
        <v>4</v>
      </c>
      <c r="B12" s="33"/>
      <c r="C12" s="37"/>
      <c r="D12" s="6"/>
      <c r="E12" s="34"/>
      <c r="F12" s="6">
        <f t="shared" si="1"/>
        <v>0</v>
      </c>
      <c r="G12" s="17" t="str">
        <f t="shared" si="0"/>
        <v/>
      </c>
    </row>
    <row r="13" spans="1:7" s="35" customFormat="1" ht="20.100000000000001" hidden="1" customHeight="1">
      <c r="A13" s="36">
        <v>5</v>
      </c>
      <c r="B13" s="33"/>
      <c r="C13" s="37"/>
      <c r="D13" s="6"/>
      <c r="E13" s="34"/>
      <c r="F13" s="6">
        <f t="shared" si="1"/>
        <v>0</v>
      </c>
      <c r="G13" s="17" t="str">
        <f t="shared" si="0"/>
        <v/>
      </c>
    </row>
    <row r="14" spans="1:7" s="35" customFormat="1" ht="20.100000000000001" hidden="1" customHeight="1">
      <c r="A14" s="32">
        <v>6</v>
      </c>
      <c r="B14" s="33"/>
      <c r="C14" s="37"/>
      <c r="D14" s="6"/>
      <c r="E14" s="34"/>
      <c r="F14" s="6">
        <f t="shared" si="1"/>
        <v>0</v>
      </c>
      <c r="G14" s="17" t="str">
        <f t="shared" si="0"/>
        <v/>
      </c>
    </row>
    <row r="15" spans="1:7" s="35" customFormat="1" ht="20.100000000000001" hidden="1" customHeight="1">
      <c r="A15" s="36">
        <v>7</v>
      </c>
      <c r="B15" s="33"/>
      <c r="C15" s="37"/>
      <c r="D15" s="6"/>
      <c r="E15" s="34"/>
      <c r="F15" s="6">
        <f t="shared" si="1"/>
        <v>0</v>
      </c>
      <c r="G15" s="17" t="str">
        <f t="shared" si="0"/>
        <v/>
      </c>
    </row>
    <row r="16" spans="1:7" ht="25.5" customHeight="1">
      <c r="A16" s="77" t="s">
        <v>6</v>
      </c>
      <c r="B16" s="77"/>
      <c r="C16" s="77"/>
      <c r="D16" s="19">
        <f>SUM(D9:D15)</f>
        <v>10200</v>
      </c>
      <c r="E16" s="19"/>
      <c r="F16" s="19">
        <f>SUM(F9:F15)</f>
        <v>9539</v>
      </c>
      <c r="G16" s="19"/>
    </row>
    <row r="17" spans="1:7" ht="25.5" customHeight="1">
      <c r="A17" s="74" t="s">
        <v>39</v>
      </c>
      <c r="B17" s="74"/>
      <c r="C17" s="74"/>
      <c r="D17" s="75">
        <f>F16/D16</f>
        <v>0.93519607843137254</v>
      </c>
      <c r="E17" s="75"/>
      <c r="F17" s="75"/>
      <c r="G17" s="20"/>
    </row>
    <row r="18" spans="1:7" ht="25.5" customHeight="1">
      <c r="A18" s="76" t="s">
        <v>38</v>
      </c>
      <c r="B18" s="76"/>
      <c r="C18" s="76"/>
      <c r="D18" s="76" t="str">
        <f>IF(D17&lt;50%,B25,IF(D17&lt;70%,B24,IF(D17&lt;80%,B23,IF(D17&lt;90%,B22,B21))))</f>
        <v>A</v>
      </c>
      <c r="E18" s="76"/>
      <c r="F18" s="76"/>
      <c r="G18" s="21"/>
    </row>
    <row r="19" spans="1:7" ht="20.100000000000001" customHeight="1">
      <c r="E19" s="2"/>
      <c r="F19" s="2"/>
    </row>
    <row r="20" spans="1:7" ht="35.25" customHeight="1">
      <c r="B20" s="18" t="s">
        <v>37</v>
      </c>
    </row>
    <row r="21" spans="1:7" ht="20.100000000000001" customHeight="1">
      <c r="B21" s="7" t="s">
        <v>9</v>
      </c>
      <c r="C21" s="8" t="s">
        <v>10</v>
      </c>
    </row>
    <row r="22" spans="1:7" ht="20.100000000000001" customHeight="1">
      <c r="B22" s="7" t="s">
        <v>11</v>
      </c>
      <c r="C22" s="8" t="s">
        <v>12</v>
      </c>
    </row>
    <row r="23" spans="1:7" ht="20.100000000000001" customHeight="1">
      <c r="B23" s="7" t="s">
        <v>13</v>
      </c>
      <c r="C23" s="8" t="s">
        <v>14</v>
      </c>
    </row>
    <row r="24" spans="1:7" ht="20.100000000000001" customHeight="1">
      <c r="B24" s="7" t="s">
        <v>15</v>
      </c>
      <c r="C24" s="8" t="s">
        <v>16</v>
      </c>
    </row>
    <row r="25" spans="1:7" ht="20.100000000000001" customHeight="1">
      <c r="B25" s="7" t="s">
        <v>17</v>
      </c>
      <c r="C25" s="8" t="s">
        <v>18</v>
      </c>
    </row>
    <row r="27" spans="1:7" ht="20.100000000000001" customHeight="1">
      <c r="A27" s="44"/>
      <c r="B27" s="79" t="s">
        <v>126</v>
      </c>
      <c r="C27" s="79"/>
      <c r="D27" s="79"/>
      <c r="E27" s="79"/>
      <c r="F27" s="79"/>
      <c r="G27" s="79"/>
    </row>
    <row r="28" spans="1:7" ht="20.100000000000001" customHeight="1">
      <c r="A28" s="44"/>
      <c r="B28" s="44"/>
      <c r="C28" s="44"/>
      <c r="D28" s="44"/>
      <c r="E28" s="44"/>
      <c r="F28" s="44"/>
      <c r="G28" s="44"/>
    </row>
    <row r="29" spans="1:7" ht="20.100000000000001" customHeight="1">
      <c r="A29" s="79" t="s">
        <v>40</v>
      </c>
      <c r="B29" s="79"/>
      <c r="C29" s="79"/>
      <c r="D29" s="79" t="s">
        <v>53</v>
      </c>
      <c r="E29" s="79"/>
      <c r="F29" s="79"/>
      <c r="G29" s="79"/>
    </row>
    <row r="30" spans="1:7" ht="53.25" customHeight="1">
      <c r="A30" s="44"/>
      <c r="B30" s="44"/>
      <c r="C30" s="24"/>
      <c r="D30" s="24"/>
      <c r="E30" s="24"/>
      <c r="F30" s="24"/>
      <c r="G30" s="24"/>
    </row>
    <row r="31" spans="1:7" ht="20.100000000000001" customHeight="1">
      <c r="A31" s="78" t="s">
        <v>49</v>
      </c>
      <c r="B31" s="78"/>
      <c r="C31" s="78"/>
      <c r="D31" s="79" t="s">
        <v>41</v>
      </c>
      <c r="E31" s="79"/>
      <c r="F31" s="79"/>
      <c r="G31" s="79"/>
    </row>
    <row r="32" spans="1:7" ht="20.100000000000001" customHeight="1">
      <c r="A32" s="79" t="s">
        <v>50</v>
      </c>
      <c r="B32" s="79"/>
      <c r="C32" s="79"/>
      <c r="D32" s="79"/>
      <c r="E32" s="79"/>
      <c r="F32" s="79"/>
      <c r="G32" s="79"/>
    </row>
  </sheetData>
  <autoFilter ref="A8:G18">
    <filterColumn colId="1" showButton="0"/>
  </autoFilter>
  <mergeCells count="21">
    <mergeCell ref="B27:G27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16:C16"/>
    <mergeCell ref="A17:C17"/>
    <mergeCell ref="D17:F17"/>
    <mergeCell ref="A18:C18"/>
    <mergeCell ref="D18:F18"/>
    <mergeCell ref="A29:C29"/>
    <mergeCell ref="D29:G29"/>
    <mergeCell ref="A31:C31"/>
    <mergeCell ref="D31:G31"/>
    <mergeCell ref="A32:C32"/>
    <mergeCell ref="D32:G32"/>
  </mergeCells>
  <conditionalFormatting sqref="G9:G15">
    <cfRule type="cellIs" dxfId="19" priority="1" operator="lessThan">
      <formula>0.9</formula>
    </cfRule>
    <cfRule type="cellIs" dxfId="18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1"/>
  <dimension ref="A1:G40"/>
  <sheetViews>
    <sheetView zoomScale="90" zoomScaleNormal="90" workbookViewId="0">
      <pane xSplit="3" ySplit="9" topLeftCell="D10" activePane="bottomRight" state="frozen"/>
      <selection activeCell="J15" sqref="J15"/>
      <selection pane="topRight" activeCell="J15" sqref="J15"/>
      <selection pane="bottomLeft" activeCell="J15" sqref="J15"/>
      <selection pane="bottomRight" activeCell="A7" sqref="A7:A8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63" t="s">
        <v>0</v>
      </c>
      <c r="B1" s="63"/>
      <c r="C1" s="63"/>
      <c r="D1" s="63"/>
      <c r="E1" s="63"/>
      <c r="F1" s="63"/>
      <c r="G1" s="63"/>
    </row>
    <row r="2" spans="1:7" ht="20.100000000000001" customHeight="1">
      <c r="A2" s="64" t="s">
        <v>1</v>
      </c>
      <c r="B2" s="64"/>
      <c r="C2" s="64"/>
      <c r="D2" s="64"/>
      <c r="E2" s="64"/>
      <c r="F2" s="64"/>
      <c r="G2" s="64"/>
    </row>
    <row r="3" spans="1:7" ht="20.100000000000001" customHeight="1">
      <c r="A3" s="65" t="s">
        <v>2</v>
      </c>
      <c r="B3" s="65"/>
      <c r="C3" s="65"/>
      <c r="D3" s="65"/>
      <c r="E3" s="65"/>
      <c r="F3" s="65"/>
      <c r="G3" s="65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66" t="s">
        <v>44</v>
      </c>
      <c r="B5" s="66"/>
      <c r="C5" s="66"/>
      <c r="D5" s="66"/>
      <c r="E5" s="66"/>
      <c r="F5" s="66"/>
      <c r="G5" s="66"/>
    </row>
    <row r="6" spans="1:7" ht="20.100000000000001" customHeight="1">
      <c r="A6" s="67" t="s">
        <v>128</v>
      </c>
      <c r="B6" s="67"/>
      <c r="C6" s="67"/>
      <c r="D6" s="67"/>
      <c r="E6" s="67"/>
      <c r="F6" s="67"/>
      <c r="G6" s="67"/>
    </row>
    <row r="7" spans="1:7" s="5" customFormat="1" ht="20.100000000000001" customHeight="1">
      <c r="A7" s="68" t="s">
        <v>3</v>
      </c>
      <c r="B7" s="69" t="s">
        <v>4</v>
      </c>
      <c r="C7" s="68" t="s">
        <v>5</v>
      </c>
      <c r="D7" s="71" t="s">
        <v>6</v>
      </c>
      <c r="E7" s="72"/>
      <c r="F7" s="72"/>
      <c r="G7" s="73"/>
    </row>
    <row r="8" spans="1:7" s="5" customFormat="1" ht="20.100000000000001" customHeight="1">
      <c r="A8" s="68"/>
      <c r="B8" s="70"/>
      <c r="C8" s="68"/>
      <c r="D8" s="46" t="s">
        <v>7</v>
      </c>
      <c r="E8" s="46" t="s">
        <v>8</v>
      </c>
      <c r="F8" s="46" t="s">
        <v>36</v>
      </c>
      <c r="G8" s="46" t="s">
        <v>39</v>
      </c>
    </row>
    <row r="9" spans="1:7" ht="20.100000000000001" customHeight="1">
      <c r="A9" s="30">
        <v>1</v>
      </c>
      <c r="B9" s="25"/>
      <c r="C9" s="29" t="s">
        <v>43</v>
      </c>
      <c r="D9" s="26">
        <v>15000</v>
      </c>
      <c r="E9" s="31">
        <v>12500</v>
      </c>
      <c r="F9" s="26">
        <f>IF(E9&gt;D9,D9,E9)</f>
        <v>12500</v>
      </c>
      <c r="G9" s="17">
        <f t="shared" ref="G9:G23" si="0">IFERROR(F9/D9,"")</f>
        <v>0.83333333333333337</v>
      </c>
    </row>
    <row r="10" spans="1:7" s="35" customFormat="1" ht="20.100000000000001" hidden="1" customHeight="1">
      <c r="A10" s="32">
        <v>2</v>
      </c>
      <c r="B10" s="38"/>
      <c r="C10" s="39" t="s">
        <v>56</v>
      </c>
      <c r="D10" s="6">
        <v>0</v>
      </c>
      <c r="E10" s="34">
        <v>0</v>
      </c>
      <c r="F10" s="6">
        <f t="shared" ref="F10:F23" si="1">IF(E10&gt;D10,D10,E10)</f>
        <v>0</v>
      </c>
      <c r="G10" s="17" t="str">
        <f t="shared" si="0"/>
        <v/>
      </c>
    </row>
    <row r="11" spans="1:7" s="35" customFormat="1" ht="20.100000000000001" hidden="1" customHeight="1">
      <c r="A11" s="36">
        <v>3</v>
      </c>
      <c r="B11" s="38"/>
      <c r="C11" s="39" t="s">
        <v>46</v>
      </c>
      <c r="D11" s="6">
        <v>0</v>
      </c>
      <c r="E11" s="34">
        <v>0</v>
      </c>
      <c r="F11" s="6">
        <f t="shared" si="1"/>
        <v>0</v>
      </c>
      <c r="G11" s="17" t="str">
        <f t="shared" si="0"/>
        <v/>
      </c>
    </row>
    <row r="12" spans="1:7" s="35" customFormat="1" ht="19.5" hidden="1" customHeight="1">
      <c r="A12" s="32">
        <v>4</v>
      </c>
      <c r="B12" s="33"/>
      <c r="C12" s="37" t="s">
        <v>46</v>
      </c>
      <c r="D12" s="6">
        <v>0</v>
      </c>
      <c r="E12" s="34">
        <v>0</v>
      </c>
      <c r="F12" s="6">
        <f t="shared" si="1"/>
        <v>0</v>
      </c>
      <c r="G12" s="17" t="str">
        <f t="shared" si="0"/>
        <v/>
      </c>
    </row>
    <row r="13" spans="1:7" s="35" customFormat="1" ht="19.5" customHeight="1">
      <c r="A13" s="36">
        <v>5</v>
      </c>
      <c r="B13" s="33"/>
      <c r="C13" s="37" t="s">
        <v>57</v>
      </c>
      <c r="D13" s="6">
        <v>131</v>
      </c>
      <c r="E13" s="34">
        <v>131</v>
      </c>
      <c r="F13" s="6">
        <f t="shared" si="1"/>
        <v>131</v>
      </c>
      <c r="G13" s="17">
        <f t="shared" si="0"/>
        <v>1</v>
      </c>
    </row>
    <row r="14" spans="1:7" s="35" customFormat="1" ht="19.5" customHeight="1">
      <c r="A14" s="32">
        <v>6</v>
      </c>
      <c r="B14" s="33"/>
      <c r="C14" s="37" t="s">
        <v>58</v>
      </c>
      <c r="D14" s="6">
        <v>131</v>
      </c>
      <c r="E14" s="34">
        <v>131</v>
      </c>
      <c r="F14" s="6">
        <f t="shared" si="1"/>
        <v>131</v>
      </c>
      <c r="G14" s="17">
        <f t="shared" si="0"/>
        <v>1</v>
      </c>
    </row>
    <row r="15" spans="1:7" s="35" customFormat="1" ht="19.5" customHeight="1">
      <c r="A15" s="36">
        <v>7</v>
      </c>
      <c r="B15" s="33"/>
      <c r="C15" s="37" t="s">
        <v>59</v>
      </c>
      <c r="D15" s="6">
        <v>90</v>
      </c>
      <c r="E15" s="34">
        <v>90</v>
      </c>
      <c r="F15" s="6">
        <f t="shared" si="1"/>
        <v>90</v>
      </c>
      <c r="G15" s="17">
        <f t="shared" si="0"/>
        <v>1</v>
      </c>
    </row>
    <row r="16" spans="1:7" s="35" customFormat="1" ht="19.5" hidden="1" customHeight="1">
      <c r="A16" s="32">
        <v>8</v>
      </c>
      <c r="B16" s="33"/>
      <c r="C16" s="37" t="s">
        <v>60</v>
      </c>
      <c r="D16" s="6">
        <v>0</v>
      </c>
      <c r="E16" s="34">
        <v>0</v>
      </c>
      <c r="F16" s="6">
        <f t="shared" si="1"/>
        <v>0</v>
      </c>
      <c r="G16" s="17" t="str">
        <f t="shared" si="0"/>
        <v/>
      </c>
    </row>
    <row r="17" spans="1:7" s="35" customFormat="1" ht="19.5" hidden="1" customHeight="1">
      <c r="A17" s="36">
        <v>9</v>
      </c>
      <c r="B17" s="33"/>
      <c r="C17" s="37" t="s">
        <v>61</v>
      </c>
      <c r="D17" s="6">
        <v>0</v>
      </c>
      <c r="E17" s="34">
        <v>0</v>
      </c>
      <c r="F17" s="6">
        <f t="shared" si="1"/>
        <v>0</v>
      </c>
      <c r="G17" s="17" t="str">
        <f t="shared" si="0"/>
        <v/>
      </c>
    </row>
    <row r="18" spans="1:7" s="35" customFormat="1" ht="19.5" hidden="1" customHeight="1">
      <c r="A18" s="32">
        <v>10</v>
      </c>
      <c r="B18" s="33"/>
      <c r="C18" s="37" t="s">
        <v>62</v>
      </c>
      <c r="D18" s="6">
        <v>0</v>
      </c>
      <c r="E18" s="34">
        <v>0</v>
      </c>
      <c r="F18" s="6">
        <f t="shared" si="1"/>
        <v>0</v>
      </c>
      <c r="G18" s="17" t="str">
        <f t="shared" si="0"/>
        <v/>
      </c>
    </row>
    <row r="19" spans="1:7" s="35" customFormat="1" ht="19.5" hidden="1" customHeight="1">
      <c r="A19" s="36">
        <v>11</v>
      </c>
      <c r="B19" s="33"/>
      <c r="C19" s="37" t="s">
        <v>63</v>
      </c>
      <c r="D19" s="6">
        <v>0</v>
      </c>
      <c r="E19" s="34">
        <v>0</v>
      </c>
      <c r="F19" s="6">
        <f t="shared" si="1"/>
        <v>0</v>
      </c>
      <c r="G19" s="17" t="str">
        <f t="shared" si="0"/>
        <v/>
      </c>
    </row>
    <row r="20" spans="1:7" s="35" customFormat="1" ht="19.5" hidden="1" customHeight="1">
      <c r="A20" s="32">
        <v>12</v>
      </c>
      <c r="B20" s="33"/>
      <c r="C20" s="37" t="s">
        <v>64</v>
      </c>
      <c r="D20" s="6">
        <v>0</v>
      </c>
      <c r="E20" s="34">
        <v>0</v>
      </c>
      <c r="F20" s="6">
        <f t="shared" si="1"/>
        <v>0</v>
      </c>
      <c r="G20" s="17" t="str">
        <f t="shared" si="0"/>
        <v/>
      </c>
    </row>
    <row r="21" spans="1:7" s="35" customFormat="1" ht="20.100000000000001" hidden="1" customHeight="1">
      <c r="A21" s="36"/>
      <c r="B21" s="33"/>
      <c r="C21" s="37"/>
      <c r="D21" s="6">
        <v>0</v>
      </c>
      <c r="E21" s="34">
        <v>0</v>
      </c>
      <c r="F21" s="6">
        <f t="shared" si="1"/>
        <v>0</v>
      </c>
      <c r="G21" s="17" t="str">
        <f t="shared" si="0"/>
        <v/>
      </c>
    </row>
    <row r="22" spans="1:7" s="35" customFormat="1" ht="20.100000000000001" hidden="1" customHeight="1">
      <c r="A22" s="32"/>
      <c r="B22" s="33"/>
      <c r="C22" s="37"/>
      <c r="D22" s="6">
        <v>0</v>
      </c>
      <c r="E22" s="34">
        <v>0</v>
      </c>
      <c r="F22" s="6">
        <f t="shared" si="1"/>
        <v>0</v>
      </c>
      <c r="G22" s="17" t="str">
        <f t="shared" si="0"/>
        <v/>
      </c>
    </row>
    <row r="23" spans="1:7" s="35" customFormat="1" ht="20.100000000000001" hidden="1" customHeight="1">
      <c r="A23" s="36"/>
      <c r="B23" s="33"/>
      <c r="C23" s="37"/>
      <c r="D23" s="6">
        <v>0</v>
      </c>
      <c r="E23" s="34">
        <v>0</v>
      </c>
      <c r="F23" s="6">
        <f t="shared" si="1"/>
        <v>0</v>
      </c>
      <c r="G23" s="17" t="str">
        <f t="shared" si="0"/>
        <v/>
      </c>
    </row>
    <row r="24" spans="1:7" ht="25.5" customHeight="1">
      <c r="A24" s="77" t="s">
        <v>6</v>
      </c>
      <c r="B24" s="77"/>
      <c r="C24" s="77"/>
      <c r="D24" s="19">
        <f>SUM(D9:D23)</f>
        <v>15352</v>
      </c>
      <c r="E24" s="19"/>
      <c r="F24" s="19">
        <f>SUM(F9:F23)</f>
        <v>12852</v>
      </c>
      <c r="G24" s="19"/>
    </row>
    <row r="25" spans="1:7" ht="25.5" customHeight="1">
      <c r="A25" s="74" t="s">
        <v>39</v>
      </c>
      <c r="B25" s="74"/>
      <c r="C25" s="74"/>
      <c r="D25" s="75">
        <f>F24/D24</f>
        <v>0.83715476810838974</v>
      </c>
      <c r="E25" s="75"/>
      <c r="F25" s="75"/>
      <c r="G25" s="20"/>
    </row>
    <row r="26" spans="1:7" ht="25.5" customHeight="1">
      <c r="A26" s="76" t="s">
        <v>38</v>
      </c>
      <c r="B26" s="76"/>
      <c r="C26" s="76"/>
      <c r="D26" s="76" t="str">
        <f>IF(D25&lt;50%,B33,IF(D25&lt;70%,B32,IF(D25&lt;80%,B31,IF(D25&lt;90%,B30,B29))))</f>
        <v>B</v>
      </c>
      <c r="E26" s="76"/>
      <c r="F26" s="76"/>
      <c r="G26" s="21"/>
    </row>
    <row r="27" spans="1:7" ht="20.100000000000001" customHeight="1">
      <c r="E27" s="2"/>
      <c r="F27" s="2"/>
    </row>
    <row r="28" spans="1:7" ht="35.25" customHeight="1">
      <c r="B28" s="18" t="s">
        <v>37</v>
      </c>
    </row>
    <row r="29" spans="1:7" ht="20.100000000000001" customHeight="1">
      <c r="B29" s="7" t="s">
        <v>9</v>
      </c>
      <c r="C29" s="8" t="s">
        <v>10</v>
      </c>
    </row>
    <row r="30" spans="1:7" ht="20.100000000000001" customHeight="1">
      <c r="B30" s="7" t="s">
        <v>11</v>
      </c>
      <c r="C30" s="8" t="s">
        <v>12</v>
      </c>
    </row>
    <row r="31" spans="1:7" ht="20.100000000000001" customHeight="1">
      <c r="B31" s="7" t="s">
        <v>13</v>
      </c>
      <c r="C31" s="8" t="s">
        <v>14</v>
      </c>
    </row>
    <row r="32" spans="1:7" ht="20.100000000000001" customHeight="1">
      <c r="B32" s="7" t="s">
        <v>15</v>
      </c>
      <c r="C32" s="8" t="s">
        <v>16</v>
      </c>
    </row>
    <row r="33" spans="1:7" ht="20.100000000000001" customHeight="1">
      <c r="B33" s="7" t="s">
        <v>17</v>
      </c>
      <c r="C33" s="8" t="s">
        <v>18</v>
      </c>
    </row>
    <row r="35" spans="1:7" ht="20.100000000000001" customHeight="1">
      <c r="A35" s="45"/>
      <c r="B35" s="79" t="s">
        <v>127</v>
      </c>
      <c r="C35" s="79"/>
      <c r="D35" s="79"/>
      <c r="E35" s="79"/>
      <c r="F35" s="79"/>
      <c r="G35" s="79"/>
    </row>
    <row r="36" spans="1:7" ht="20.100000000000001" customHeight="1">
      <c r="A36" s="45"/>
      <c r="B36" s="45"/>
      <c r="C36" s="45"/>
      <c r="D36" s="45"/>
      <c r="E36" s="45"/>
      <c r="F36" s="45"/>
      <c r="G36" s="45"/>
    </row>
    <row r="37" spans="1:7" ht="20.100000000000001" customHeight="1">
      <c r="A37" s="79" t="s">
        <v>40</v>
      </c>
      <c r="B37" s="79"/>
      <c r="C37" s="79"/>
      <c r="D37" s="79" t="s">
        <v>53</v>
      </c>
      <c r="E37" s="79"/>
      <c r="F37" s="79"/>
      <c r="G37" s="79"/>
    </row>
    <row r="38" spans="1:7" ht="53.25" customHeight="1">
      <c r="A38" s="45"/>
      <c r="B38" s="45"/>
      <c r="C38" s="24"/>
      <c r="D38" s="24"/>
      <c r="E38" s="24"/>
      <c r="F38" s="24"/>
      <c r="G38" s="24"/>
    </row>
    <row r="39" spans="1:7" ht="20.100000000000001" customHeight="1">
      <c r="A39" s="78" t="s">
        <v>49</v>
      </c>
      <c r="B39" s="78"/>
      <c r="C39" s="78"/>
      <c r="D39" s="79" t="s">
        <v>41</v>
      </c>
      <c r="E39" s="79"/>
      <c r="F39" s="79"/>
      <c r="G39" s="79"/>
    </row>
    <row r="40" spans="1:7" ht="20.100000000000001" customHeight="1">
      <c r="A40" s="79" t="s">
        <v>50</v>
      </c>
      <c r="B40" s="79"/>
      <c r="C40" s="79"/>
      <c r="D40" s="79"/>
      <c r="E40" s="79"/>
      <c r="F40" s="79"/>
      <c r="G40" s="79"/>
    </row>
  </sheetData>
  <autoFilter ref="A8:G26">
    <filterColumn colId="1" showButton="0"/>
    <filterColumn colId="3">
      <filters>
        <filter val="131"/>
        <filter val="15,000"/>
        <filter val="15,352"/>
        <filter val="83.72%"/>
        <filter val="90"/>
        <filter val="B"/>
      </filters>
    </filterColumn>
  </autoFilter>
  <mergeCells count="21">
    <mergeCell ref="A37:C37"/>
    <mergeCell ref="D37:G37"/>
    <mergeCell ref="A39:C39"/>
    <mergeCell ref="D39:G39"/>
    <mergeCell ref="A40:C40"/>
    <mergeCell ref="D40:G40"/>
    <mergeCell ref="B35:G35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24:C24"/>
    <mergeCell ref="A25:C25"/>
    <mergeCell ref="D25:F25"/>
    <mergeCell ref="A26:C26"/>
    <mergeCell ref="D26:F26"/>
  </mergeCells>
  <conditionalFormatting sqref="G9:G23">
    <cfRule type="cellIs" dxfId="17" priority="1" operator="lessThan">
      <formula>0.9</formula>
    </cfRule>
    <cfRule type="cellIs" dxfId="16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filterMode="1"/>
  <dimension ref="A1:G40"/>
  <sheetViews>
    <sheetView zoomScale="90" zoomScaleNormal="90" workbookViewId="0">
      <pane xSplit="3" ySplit="9" topLeftCell="D10" activePane="bottomRight" state="frozen"/>
      <selection activeCell="J15" sqref="J15"/>
      <selection pane="topRight" activeCell="J15" sqref="J15"/>
      <selection pane="bottomLeft" activeCell="J15" sqref="J15"/>
      <selection pane="bottomRight" sqref="A1:G1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63" t="s">
        <v>0</v>
      </c>
      <c r="B1" s="63"/>
      <c r="C1" s="63"/>
      <c r="D1" s="63"/>
      <c r="E1" s="63"/>
      <c r="F1" s="63"/>
      <c r="G1" s="63"/>
    </row>
    <row r="2" spans="1:7" ht="20.100000000000001" customHeight="1">
      <c r="A2" s="64" t="s">
        <v>1</v>
      </c>
      <c r="B2" s="64"/>
      <c r="C2" s="64"/>
      <c r="D2" s="64"/>
      <c r="E2" s="64"/>
      <c r="F2" s="64"/>
      <c r="G2" s="64"/>
    </row>
    <row r="3" spans="1:7" ht="20.100000000000001" customHeight="1">
      <c r="A3" s="65" t="s">
        <v>2</v>
      </c>
      <c r="B3" s="65"/>
      <c r="C3" s="65"/>
      <c r="D3" s="65"/>
      <c r="E3" s="65"/>
      <c r="F3" s="65"/>
      <c r="G3" s="65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66" t="s">
        <v>44</v>
      </c>
      <c r="B5" s="66"/>
      <c r="C5" s="66"/>
      <c r="D5" s="66"/>
      <c r="E5" s="66"/>
      <c r="F5" s="66"/>
      <c r="G5" s="66"/>
    </row>
    <row r="6" spans="1:7" ht="20.100000000000001" customHeight="1">
      <c r="A6" s="67" t="s">
        <v>67</v>
      </c>
      <c r="B6" s="67"/>
      <c r="C6" s="67"/>
      <c r="D6" s="67"/>
      <c r="E6" s="67"/>
      <c r="F6" s="67"/>
      <c r="G6" s="67"/>
    </row>
    <row r="7" spans="1:7" s="5" customFormat="1" ht="20.100000000000001" customHeight="1">
      <c r="A7" s="68" t="s">
        <v>3</v>
      </c>
      <c r="B7" s="69" t="s">
        <v>4</v>
      </c>
      <c r="C7" s="68" t="s">
        <v>5</v>
      </c>
      <c r="D7" s="71" t="s">
        <v>6</v>
      </c>
      <c r="E7" s="72"/>
      <c r="F7" s="72"/>
      <c r="G7" s="73"/>
    </row>
    <row r="8" spans="1:7" s="5" customFormat="1" ht="20.100000000000001" customHeight="1">
      <c r="A8" s="68"/>
      <c r="B8" s="70"/>
      <c r="C8" s="68"/>
      <c r="D8" s="47" t="s">
        <v>7</v>
      </c>
      <c r="E8" s="47" t="s">
        <v>8</v>
      </c>
      <c r="F8" s="47" t="s">
        <v>36</v>
      </c>
      <c r="G8" s="47" t="s">
        <v>39</v>
      </c>
    </row>
    <row r="9" spans="1:7" ht="20.100000000000001" customHeight="1">
      <c r="A9" s="30">
        <v>1</v>
      </c>
      <c r="B9" s="25"/>
      <c r="C9" s="29" t="s">
        <v>43</v>
      </c>
      <c r="D9" s="26">
        <v>10200</v>
      </c>
      <c r="E9" s="31">
        <v>10260</v>
      </c>
      <c r="F9" s="26">
        <f>IF(E9&gt;D9,D9,E9)</f>
        <v>10200</v>
      </c>
      <c r="G9" s="17">
        <f t="shared" ref="G9:G17" si="0">IFERROR(F9/D9,"")</f>
        <v>1</v>
      </c>
    </row>
    <row r="10" spans="1:7" s="35" customFormat="1" ht="20.100000000000001" customHeight="1">
      <c r="A10" s="32">
        <v>2</v>
      </c>
      <c r="B10" s="38"/>
      <c r="C10" s="39" t="s">
        <v>57</v>
      </c>
      <c r="D10" s="6">
        <v>444</v>
      </c>
      <c r="E10" s="34">
        <v>262</v>
      </c>
      <c r="F10" s="6">
        <f t="shared" ref="F10:F17" si="1">IF(E10&gt;D10,D10,E10)</f>
        <v>262</v>
      </c>
      <c r="G10" s="17">
        <f t="shared" si="0"/>
        <v>0.59009009009009006</v>
      </c>
    </row>
    <row r="11" spans="1:7" s="35" customFormat="1" ht="20.100000000000001" customHeight="1">
      <c r="A11" s="36">
        <v>3</v>
      </c>
      <c r="B11" s="38"/>
      <c r="C11" s="39" t="s">
        <v>58</v>
      </c>
      <c r="D11" s="6">
        <v>444</v>
      </c>
      <c r="E11" s="34">
        <v>281</v>
      </c>
      <c r="F11" s="6">
        <f t="shared" si="1"/>
        <v>281</v>
      </c>
      <c r="G11" s="17">
        <f t="shared" si="0"/>
        <v>0.63288288288288286</v>
      </c>
    </row>
    <row r="12" spans="1:7" s="35" customFormat="1" ht="19.5" customHeight="1">
      <c r="A12" s="32">
        <v>4</v>
      </c>
      <c r="B12" s="33"/>
      <c r="C12" s="37" t="s">
        <v>59</v>
      </c>
      <c r="D12" s="6">
        <v>166</v>
      </c>
      <c r="E12" s="34">
        <v>166</v>
      </c>
      <c r="F12" s="6">
        <f t="shared" si="1"/>
        <v>166</v>
      </c>
      <c r="G12" s="17">
        <f t="shared" si="0"/>
        <v>1</v>
      </c>
    </row>
    <row r="13" spans="1:7" s="35" customFormat="1" ht="19.5" customHeight="1">
      <c r="A13" s="30">
        <v>5</v>
      </c>
      <c r="B13" s="33"/>
      <c r="C13" s="37" t="s">
        <v>60</v>
      </c>
      <c r="D13" s="6">
        <v>250</v>
      </c>
      <c r="E13" s="34">
        <v>200</v>
      </c>
      <c r="F13" s="6">
        <f t="shared" si="1"/>
        <v>200</v>
      </c>
      <c r="G13" s="17">
        <f t="shared" si="0"/>
        <v>0.8</v>
      </c>
    </row>
    <row r="14" spans="1:7" s="35" customFormat="1" ht="19.5" customHeight="1">
      <c r="A14" s="32">
        <v>6</v>
      </c>
      <c r="B14" s="33"/>
      <c r="C14" s="37" t="s">
        <v>64</v>
      </c>
      <c r="D14" s="6">
        <v>364</v>
      </c>
      <c r="E14" s="34">
        <v>102</v>
      </c>
      <c r="F14" s="6">
        <f t="shared" si="1"/>
        <v>102</v>
      </c>
      <c r="G14" s="17">
        <f t="shared" si="0"/>
        <v>0.28021978021978022</v>
      </c>
    </row>
    <row r="15" spans="1:7" s="35" customFormat="1" ht="19.5" hidden="1" customHeight="1">
      <c r="A15" s="36">
        <v>7</v>
      </c>
      <c r="B15" s="33"/>
      <c r="C15" s="37" t="s">
        <v>65</v>
      </c>
      <c r="D15" s="6">
        <v>0</v>
      </c>
      <c r="E15" s="34">
        <v>0</v>
      </c>
      <c r="F15" s="6">
        <f t="shared" si="1"/>
        <v>0</v>
      </c>
      <c r="G15" s="17" t="str">
        <f t="shared" si="0"/>
        <v/>
      </c>
    </row>
    <row r="16" spans="1:7" s="35" customFormat="1" ht="19.5" customHeight="1">
      <c r="A16" s="32">
        <v>8</v>
      </c>
      <c r="B16" s="33"/>
      <c r="C16" s="37" t="s">
        <v>66</v>
      </c>
      <c r="D16" s="6">
        <v>4067</v>
      </c>
      <c r="E16" s="34">
        <v>4067</v>
      </c>
      <c r="F16" s="6">
        <f t="shared" si="1"/>
        <v>4067</v>
      </c>
      <c r="G16" s="17">
        <f t="shared" si="0"/>
        <v>1</v>
      </c>
    </row>
    <row r="17" spans="1:7" s="35" customFormat="1" ht="19.5" hidden="1" customHeight="1">
      <c r="A17" s="30">
        <v>9</v>
      </c>
      <c r="B17" s="33"/>
      <c r="C17" s="37"/>
      <c r="D17" s="6">
        <v>0</v>
      </c>
      <c r="E17" s="34">
        <v>0</v>
      </c>
      <c r="F17" s="6">
        <f t="shared" si="1"/>
        <v>0</v>
      </c>
      <c r="G17" s="17" t="str">
        <f t="shared" si="0"/>
        <v/>
      </c>
    </row>
    <row r="18" spans="1:7" s="35" customFormat="1" ht="19.5" hidden="1" customHeight="1">
      <c r="A18" s="32">
        <v>10</v>
      </c>
      <c r="B18" s="33"/>
      <c r="C18" s="37"/>
      <c r="D18" s="6">
        <v>0</v>
      </c>
      <c r="E18" s="34">
        <v>0</v>
      </c>
      <c r="F18" s="6">
        <f t="shared" ref="F18:F23" si="2">IF(E18&gt;D18,D18,E18)</f>
        <v>0</v>
      </c>
      <c r="G18" s="17" t="str">
        <f t="shared" ref="G18:G23" si="3">IFERROR(F18/D18,"")</f>
        <v/>
      </c>
    </row>
    <row r="19" spans="1:7" s="35" customFormat="1" ht="19.5" hidden="1" customHeight="1">
      <c r="A19" s="36">
        <v>11</v>
      </c>
      <c r="B19" s="33"/>
      <c r="C19" s="37"/>
      <c r="D19" s="6">
        <v>0</v>
      </c>
      <c r="E19" s="34">
        <v>0</v>
      </c>
      <c r="F19" s="6">
        <f t="shared" si="2"/>
        <v>0</v>
      </c>
      <c r="G19" s="17" t="str">
        <f t="shared" si="3"/>
        <v/>
      </c>
    </row>
    <row r="20" spans="1:7" s="35" customFormat="1" ht="19.5" hidden="1" customHeight="1">
      <c r="A20" s="32">
        <v>12</v>
      </c>
      <c r="B20" s="33"/>
      <c r="C20" s="37"/>
      <c r="D20" s="6">
        <v>0</v>
      </c>
      <c r="E20" s="34">
        <v>0</v>
      </c>
      <c r="F20" s="6">
        <f t="shared" si="2"/>
        <v>0</v>
      </c>
      <c r="G20" s="17" t="str">
        <f t="shared" si="3"/>
        <v/>
      </c>
    </row>
    <row r="21" spans="1:7" s="35" customFormat="1" ht="20.100000000000001" hidden="1" customHeight="1">
      <c r="A21" s="30">
        <v>13</v>
      </c>
      <c r="B21" s="33"/>
      <c r="C21" s="37"/>
      <c r="D21" s="6">
        <v>0</v>
      </c>
      <c r="E21" s="34">
        <v>0</v>
      </c>
      <c r="F21" s="6">
        <f t="shared" si="2"/>
        <v>0</v>
      </c>
      <c r="G21" s="17" t="str">
        <f t="shared" si="3"/>
        <v/>
      </c>
    </row>
    <row r="22" spans="1:7" s="35" customFormat="1" ht="20.100000000000001" hidden="1" customHeight="1">
      <c r="A22" s="32">
        <v>14</v>
      </c>
      <c r="B22" s="33"/>
      <c r="C22" s="37"/>
      <c r="D22" s="6">
        <v>0</v>
      </c>
      <c r="E22" s="34">
        <v>0</v>
      </c>
      <c r="F22" s="6">
        <f t="shared" si="2"/>
        <v>0</v>
      </c>
      <c r="G22" s="17" t="str">
        <f t="shared" si="3"/>
        <v/>
      </c>
    </row>
    <row r="23" spans="1:7" s="35" customFormat="1" ht="20.100000000000001" hidden="1" customHeight="1">
      <c r="A23" s="36">
        <v>15</v>
      </c>
      <c r="B23" s="33"/>
      <c r="C23" s="37"/>
      <c r="D23" s="6">
        <v>0</v>
      </c>
      <c r="E23" s="34">
        <v>0</v>
      </c>
      <c r="F23" s="6">
        <f t="shared" si="2"/>
        <v>0</v>
      </c>
      <c r="G23" s="17" t="str">
        <f t="shared" si="3"/>
        <v/>
      </c>
    </row>
    <row r="24" spans="1:7" ht="25.5" customHeight="1">
      <c r="A24" s="77" t="s">
        <v>6</v>
      </c>
      <c r="B24" s="77"/>
      <c r="C24" s="77"/>
      <c r="D24" s="19">
        <f>SUM(D9:D23)</f>
        <v>15935</v>
      </c>
      <c r="E24" s="19"/>
      <c r="F24" s="19">
        <f>SUM(F9:F23)</f>
        <v>15278</v>
      </c>
      <c r="G24" s="19"/>
    </row>
    <row r="25" spans="1:7" ht="25.5" customHeight="1">
      <c r="A25" s="74" t="s">
        <v>39</v>
      </c>
      <c r="B25" s="74"/>
      <c r="C25" s="74"/>
      <c r="D25" s="75">
        <f>F24/D24</f>
        <v>0.95877000313774707</v>
      </c>
      <c r="E25" s="75"/>
      <c r="F25" s="75"/>
      <c r="G25" s="20"/>
    </row>
    <row r="26" spans="1:7" ht="25.5" customHeight="1">
      <c r="A26" s="76" t="s">
        <v>38</v>
      </c>
      <c r="B26" s="76"/>
      <c r="C26" s="76"/>
      <c r="D26" s="76" t="str">
        <f>IF(D25&lt;50%,B33,IF(D25&lt;70%,B32,IF(D25&lt;80%,B31,IF(D25&lt;90%,B30,B29))))</f>
        <v>A</v>
      </c>
      <c r="E26" s="76"/>
      <c r="F26" s="76"/>
      <c r="G26" s="21"/>
    </row>
    <row r="27" spans="1:7" ht="20.100000000000001" customHeight="1">
      <c r="E27" s="2"/>
      <c r="F27" s="2"/>
    </row>
    <row r="28" spans="1:7" ht="35.25" customHeight="1">
      <c r="B28" s="18" t="s">
        <v>37</v>
      </c>
    </row>
    <row r="29" spans="1:7" ht="20.100000000000001" customHeight="1">
      <c r="B29" s="7" t="s">
        <v>9</v>
      </c>
      <c r="C29" s="8" t="s">
        <v>10</v>
      </c>
    </row>
    <row r="30" spans="1:7" ht="20.100000000000001" customHeight="1">
      <c r="B30" s="7" t="s">
        <v>11</v>
      </c>
      <c r="C30" s="8" t="s">
        <v>12</v>
      </c>
    </row>
    <row r="31" spans="1:7" ht="20.100000000000001" customHeight="1">
      <c r="B31" s="7" t="s">
        <v>13</v>
      </c>
      <c r="C31" s="8" t="s">
        <v>14</v>
      </c>
    </row>
    <row r="32" spans="1:7" ht="20.100000000000001" customHeight="1">
      <c r="B32" s="7" t="s">
        <v>15</v>
      </c>
      <c r="C32" s="8" t="s">
        <v>16</v>
      </c>
    </row>
    <row r="33" spans="1:7" ht="20.100000000000001" customHeight="1">
      <c r="B33" s="7" t="s">
        <v>17</v>
      </c>
      <c r="C33" s="8" t="s">
        <v>18</v>
      </c>
    </row>
    <row r="35" spans="1:7" ht="20.100000000000001" customHeight="1">
      <c r="A35" s="48"/>
      <c r="B35" s="79" t="s">
        <v>125</v>
      </c>
      <c r="C35" s="79"/>
      <c r="D35" s="79"/>
      <c r="E35" s="79"/>
      <c r="F35" s="79"/>
      <c r="G35" s="79"/>
    </row>
    <row r="36" spans="1:7" ht="20.100000000000001" customHeight="1">
      <c r="A36" s="48"/>
      <c r="B36" s="48"/>
      <c r="C36" s="48"/>
      <c r="D36" s="48"/>
      <c r="E36" s="48"/>
      <c r="F36" s="48"/>
      <c r="G36" s="48"/>
    </row>
    <row r="37" spans="1:7" ht="20.100000000000001" customHeight="1">
      <c r="A37" s="79" t="s">
        <v>40</v>
      </c>
      <c r="B37" s="79"/>
      <c r="C37" s="79"/>
      <c r="D37" s="79" t="s">
        <v>53</v>
      </c>
      <c r="E37" s="79"/>
      <c r="F37" s="79"/>
      <c r="G37" s="79"/>
    </row>
    <row r="38" spans="1:7" ht="53.25" customHeight="1">
      <c r="A38" s="48"/>
      <c r="B38" s="48"/>
      <c r="C38" s="24"/>
      <c r="D38" s="24"/>
      <c r="E38" s="24"/>
      <c r="F38" s="24"/>
      <c r="G38" s="24"/>
    </row>
    <row r="39" spans="1:7" ht="20.100000000000001" customHeight="1">
      <c r="A39" s="78" t="s">
        <v>49</v>
      </c>
      <c r="B39" s="78"/>
      <c r="C39" s="78"/>
      <c r="D39" s="79" t="s">
        <v>41</v>
      </c>
      <c r="E39" s="79"/>
      <c r="F39" s="79"/>
      <c r="G39" s="79"/>
    </row>
    <row r="40" spans="1:7" ht="20.100000000000001" customHeight="1">
      <c r="A40" s="79" t="s">
        <v>50</v>
      </c>
      <c r="B40" s="79"/>
      <c r="C40" s="79"/>
      <c r="D40" s="79"/>
      <c r="E40" s="79"/>
      <c r="F40" s="79"/>
      <c r="G40" s="79"/>
    </row>
  </sheetData>
  <autoFilter ref="A8:G26">
    <filterColumn colId="1" showButton="0"/>
    <filterColumn colId="3">
      <filters>
        <filter val="10,200"/>
        <filter val="15,935"/>
        <filter val="166"/>
        <filter val="250"/>
        <filter val="364"/>
        <filter val="4,067"/>
        <filter val="444"/>
        <filter val="95.88%"/>
        <filter val="A"/>
      </filters>
    </filterColumn>
  </autoFilter>
  <mergeCells count="21">
    <mergeCell ref="B35:G35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24:C24"/>
    <mergeCell ref="A25:C25"/>
    <mergeCell ref="D25:F25"/>
    <mergeCell ref="A26:C26"/>
    <mergeCell ref="D26:F26"/>
    <mergeCell ref="A37:C37"/>
    <mergeCell ref="D37:G37"/>
    <mergeCell ref="A39:C39"/>
    <mergeCell ref="D39:G39"/>
    <mergeCell ref="A40:C40"/>
    <mergeCell ref="D40:G40"/>
  </mergeCells>
  <conditionalFormatting sqref="G9:G23">
    <cfRule type="cellIs" dxfId="15" priority="1" operator="lessThan">
      <formula>0.9</formula>
    </cfRule>
    <cfRule type="cellIs" dxfId="14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G47"/>
  <sheetViews>
    <sheetView zoomScale="90" zoomScaleNormal="90" workbookViewId="0">
      <pane xSplit="3" ySplit="8" topLeftCell="D9" activePane="bottomRight" state="frozen"/>
      <selection pane="topRight" activeCell="D1" sqref="D1"/>
      <selection pane="bottomLeft" activeCell="A9" sqref="A9"/>
      <selection pane="bottomRight" sqref="A1:G1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63" t="s">
        <v>0</v>
      </c>
      <c r="B1" s="63"/>
      <c r="C1" s="63"/>
      <c r="D1" s="63"/>
      <c r="E1" s="63"/>
      <c r="F1" s="63"/>
      <c r="G1" s="63"/>
    </row>
    <row r="2" spans="1:7" ht="20.100000000000001" customHeight="1">
      <c r="A2" s="64" t="s">
        <v>1</v>
      </c>
      <c r="B2" s="64"/>
      <c r="C2" s="64"/>
      <c r="D2" s="64"/>
      <c r="E2" s="64"/>
      <c r="F2" s="64"/>
      <c r="G2" s="64"/>
    </row>
    <row r="3" spans="1:7" ht="20.100000000000001" customHeight="1">
      <c r="A3" s="65" t="s">
        <v>2</v>
      </c>
      <c r="B3" s="65"/>
      <c r="C3" s="65"/>
      <c r="D3" s="65"/>
      <c r="E3" s="65"/>
      <c r="F3" s="65"/>
      <c r="G3" s="65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66" t="s">
        <v>44</v>
      </c>
      <c r="B5" s="66"/>
      <c r="C5" s="66"/>
      <c r="D5" s="66"/>
      <c r="E5" s="66"/>
      <c r="F5" s="66"/>
      <c r="G5" s="66"/>
    </row>
    <row r="6" spans="1:7" ht="20.100000000000001" customHeight="1">
      <c r="A6" s="67" t="s">
        <v>68</v>
      </c>
      <c r="B6" s="67"/>
      <c r="C6" s="67"/>
      <c r="D6" s="67"/>
      <c r="E6" s="67"/>
      <c r="F6" s="67"/>
      <c r="G6" s="67"/>
    </row>
    <row r="7" spans="1:7" s="5" customFormat="1" ht="20.100000000000001" customHeight="1">
      <c r="A7" s="68" t="s">
        <v>3</v>
      </c>
      <c r="B7" s="69" t="s">
        <v>4</v>
      </c>
      <c r="C7" s="68" t="s">
        <v>5</v>
      </c>
      <c r="D7" s="71" t="s">
        <v>6</v>
      </c>
      <c r="E7" s="72"/>
      <c r="F7" s="72"/>
      <c r="G7" s="73"/>
    </row>
    <row r="8" spans="1:7" s="5" customFormat="1" ht="20.100000000000001" customHeight="1">
      <c r="A8" s="68"/>
      <c r="B8" s="70"/>
      <c r="C8" s="68"/>
      <c r="D8" s="47" t="s">
        <v>7</v>
      </c>
      <c r="E8" s="47" t="s">
        <v>8</v>
      </c>
      <c r="F8" s="47" t="s">
        <v>36</v>
      </c>
      <c r="G8" s="47" t="s">
        <v>39</v>
      </c>
    </row>
    <row r="9" spans="1:7" ht="20.100000000000001" customHeight="1">
      <c r="A9" s="30">
        <v>1</v>
      </c>
      <c r="B9" s="25"/>
      <c r="C9" s="29" t="s">
        <v>43</v>
      </c>
      <c r="D9" s="26">
        <v>5000</v>
      </c>
      <c r="E9" s="31">
        <v>4800</v>
      </c>
      <c r="F9" s="26">
        <f>IF(E9&gt;D9,D9,E9)</f>
        <v>4800</v>
      </c>
      <c r="G9" s="17">
        <f t="shared" ref="G9:G30" si="0">IFERROR(F9/D9,"")</f>
        <v>0.96</v>
      </c>
    </row>
    <row r="10" spans="1:7" s="35" customFormat="1" ht="20.100000000000001" hidden="1" customHeight="1">
      <c r="A10" s="32">
        <v>2</v>
      </c>
      <c r="B10" s="38"/>
      <c r="C10" s="39" t="s">
        <v>56</v>
      </c>
      <c r="D10" s="6">
        <v>0</v>
      </c>
      <c r="E10" s="34">
        <v>0</v>
      </c>
      <c r="F10" s="26">
        <f t="shared" ref="F10:F28" si="1">IF(E10&gt;D10,D10,E10)</f>
        <v>0</v>
      </c>
      <c r="G10" s="17" t="str">
        <f t="shared" si="0"/>
        <v/>
      </c>
    </row>
    <row r="11" spans="1:7" s="35" customFormat="1" ht="20.100000000000001" hidden="1" customHeight="1">
      <c r="A11" s="36">
        <v>3</v>
      </c>
      <c r="B11" s="38"/>
      <c r="C11" s="39" t="s">
        <v>46</v>
      </c>
      <c r="D11" s="6">
        <v>0</v>
      </c>
      <c r="E11" s="34">
        <v>0</v>
      </c>
      <c r="F11" s="26">
        <f t="shared" si="1"/>
        <v>0</v>
      </c>
      <c r="G11" s="17" t="str">
        <f t="shared" si="0"/>
        <v/>
      </c>
    </row>
    <row r="12" spans="1:7" s="35" customFormat="1" ht="19.5" hidden="1" customHeight="1">
      <c r="A12" s="32">
        <v>4</v>
      </c>
      <c r="B12" s="33"/>
      <c r="C12" s="37" t="s">
        <v>46</v>
      </c>
      <c r="D12" s="6">
        <v>0</v>
      </c>
      <c r="E12" s="34">
        <v>0</v>
      </c>
      <c r="F12" s="26">
        <f t="shared" si="1"/>
        <v>0</v>
      </c>
      <c r="G12" s="17" t="str">
        <f t="shared" si="0"/>
        <v/>
      </c>
    </row>
    <row r="13" spans="1:7" s="35" customFormat="1" ht="19.5" hidden="1" customHeight="1">
      <c r="A13" s="36">
        <v>5</v>
      </c>
      <c r="B13" s="33"/>
      <c r="C13" s="37" t="s">
        <v>57</v>
      </c>
      <c r="D13" s="6">
        <v>0</v>
      </c>
      <c r="E13" s="34">
        <v>0</v>
      </c>
      <c r="F13" s="26">
        <f t="shared" si="1"/>
        <v>0</v>
      </c>
      <c r="G13" s="17" t="str">
        <f t="shared" si="0"/>
        <v/>
      </c>
    </row>
    <row r="14" spans="1:7" s="35" customFormat="1" ht="19.5" hidden="1" customHeight="1">
      <c r="A14" s="32">
        <v>6</v>
      </c>
      <c r="B14" s="33"/>
      <c r="C14" s="37" t="s">
        <v>58</v>
      </c>
      <c r="D14" s="6">
        <v>0</v>
      </c>
      <c r="E14" s="34">
        <v>0</v>
      </c>
      <c r="F14" s="26">
        <f t="shared" si="1"/>
        <v>0</v>
      </c>
      <c r="G14" s="17" t="str">
        <f t="shared" si="0"/>
        <v/>
      </c>
    </row>
    <row r="15" spans="1:7" s="35" customFormat="1" ht="19.5" hidden="1" customHeight="1">
      <c r="A15" s="36">
        <v>7</v>
      </c>
      <c r="B15" s="33"/>
      <c r="C15" s="37" t="s">
        <v>59</v>
      </c>
      <c r="D15" s="6">
        <v>0</v>
      </c>
      <c r="E15" s="34">
        <v>0</v>
      </c>
      <c r="F15" s="26">
        <f t="shared" si="1"/>
        <v>0</v>
      </c>
      <c r="G15" s="17" t="str">
        <f t="shared" si="0"/>
        <v/>
      </c>
    </row>
    <row r="16" spans="1:7" s="35" customFormat="1" ht="19.5" hidden="1" customHeight="1">
      <c r="A16" s="32">
        <v>8</v>
      </c>
      <c r="B16" s="33"/>
      <c r="C16" s="37" t="s">
        <v>60</v>
      </c>
      <c r="D16" s="6">
        <v>0</v>
      </c>
      <c r="E16" s="34">
        <v>0</v>
      </c>
      <c r="F16" s="26">
        <f t="shared" si="1"/>
        <v>0</v>
      </c>
      <c r="G16" s="17" t="str">
        <f t="shared" si="0"/>
        <v/>
      </c>
    </row>
    <row r="17" spans="1:7" s="35" customFormat="1" ht="19.5" hidden="1" customHeight="1">
      <c r="A17" s="32">
        <v>9</v>
      </c>
      <c r="B17" s="33"/>
      <c r="C17" s="37" t="s">
        <v>61</v>
      </c>
      <c r="D17" s="6">
        <v>0</v>
      </c>
      <c r="E17" s="34">
        <v>0</v>
      </c>
      <c r="F17" s="26">
        <f>IF(E17&gt;D17,D17,E17)</f>
        <v>0</v>
      </c>
      <c r="G17" s="17" t="str">
        <f t="shared" si="0"/>
        <v/>
      </c>
    </row>
    <row r="18" spans="1:7" s="35" customFormat="1" ht="19.5" hidden="1" customHeight="1">
      <c r="A18" s="36">
        <v>10</v>
      </c>
      <c r="B18" s="33"/>
      <c r="C18" s="37" t="s">
        <v>62</v>
      </c>
      <c r="D18" s="6">
        <v>0</v>
      </c>
      <c r="E18" s="34">
        <v>0</v>
      </c>
      <c r="F18" s="26">
        <f t="shared" si="1"/>
        <v>0</v>
      </c>
      <c r="G18" s="17" t="str">
        <f t="shared" si="0"/>
        <v/>
      </c>
    </row>
    <row r="19" spans="1:7" s="35" customFormat="1" ht="19.5" hidden="1" customHeight="1">
      <c r="A19" s="32">
        <v>11</v>
      </c>
      <c r="B19" s="33"/>
      <c r="C19" s="37" t="s">
        <v>63</v>
      </c>
      <c r="D19" s="6">
        <v>0</v>
      </c>
      <c r="E19" s="34">
        <v>0</v>
      </c>
      <c r="F19" s="26">
        <f t="shared" si="1"/>
        <v>0</v>
      </c>
      <c r="G19" s="17" t="str">
        <f t="shared" si="0"/>
        <v/>
      </c>
    </row>
    <row r="20" spans="1:7" s="35" customFormat="1" ht="19.5" hidden="1" customHeight="1">
      <c r="A20" s="32">
        <v>12</v>
      </c>
      <c r="B20" s="33"/>
      <c r="C20" s="37" t="s">
        <v>64</v>
      </c>
      <c r="D20" s="6">
        <v>0</v>
      </c>
      <c r="E20" s="34">
        <v>0</v>
      </c>
      <c r="F20" s="26">
        <f t="shared" si="1"/>
        <v>0</v>
      </c>
      <c r="G20" s="17" t="str">
        <f t="shared" si="0"/>
        <v/>
      </c>
    </row>
    <row r="21" spans="1:7" s="35" customFormat="1" ht="19.5" hidden="1" customHeight="1">
      <c r="A21" s="36">
        <v>13</v>
      </c>
      <c r="B21" s="33"/>
      <c r="C21" s="37" t="s">
        <v>65</v>
      </c>
      <c r="D21" s="6">
        <v>0</v>
      </c>
      <c r="E21" s="34">
        <v>0</v>
      </c>
      <c r="F21" s="26">
        <f t="shared" si="1"/>
        <v>0</v>
      </c>
      <c r="G21" s="17" t="str">
        <f t="shared" si="0"/>
        <v/>
      </c>
    </row>
    <row r="22" spans="1:7" s="35" customFormat="1" ht="19.5" hidden="1" customHeight="1">
      <c r="A22" s="32">
        <v>14</v>
      </c>
      <c r="B22" s="33"/>
      <c r="C22" s="37" t="s">
        <v>66</v>
      </c>
      <c r="D22" s="6">
        <v>0</v>
      </c>
      <c r="E22" s="34">
        <v>0</v>
      </c>
      <c r="F22" s="26">
        <f t="shared" si="1"/>
        <v>0</v>
      </c>
      <c r="G22" s="17" t="str">
        <f t="shared" si="0"/>
        <v/>
      </c>
    </row>
    <row r="23" spans="1:7" s="35" customFormat="1" ht="19.5" customHeight="1">
      <c r="A23" s="32">
        <v>15</v>
      </c>
      <c r="B23" s="33"/>
      <c r="C23" s="37" t="s">
        <v>70</v>
      </c>
      <c r="D23" s="6">
        <v>6374</v>
      </c>
      <c r="E23" s="34">
        <v>3378</v>
      </c>
      <c r="F23" s="26">
        <f t="shared" si="1"/>
        <v>3378</v>
      </c>
      <c r="G23" s="17">
        <f t="shared" si="0"/>
        <v>0.52996548478192662</v>
      </c>
    </row>
    <row r="24" spans="1:7" s="35" customFormat="1" ht="19.5" customHeight="1">
      <c r="A24" s="36">
        <v>16</v>
      </c>
      <c r="B24" s="33"/>
      <c r="C24" s="37" t="s">
        <v>71</v>
      </c>
      <c r="D24" s="6">
        <v>4274</v>
      </c>
      <c r="E24" s="34">
        <v>762</v>
      </c>
      <c r="F24" s="26">
        <f>IF(E24&gt;D24,D24,E24)</f>
        <v>762</v>
      </c>
      <c r="G24" s="17">
        <f t="shared" si="0"/>
        <v>0.17828731867103417</v>
      </c>
    </row>
    <row r="25" spans="1:7" s="35" customFormat="1" ht="17.25" customHeight="1">
      <c r="A25" s="32">
        <v>17</v>
      </c>
      <c r="B25" s="33"/>
      <c r="C25" s="37" t="s">
        <v>72</v>
      </c>
      <c r="D25" s="6">
        <v>4374</v>
      </c>
      <c r="E25" s="34">
        <v>3378</v>
      </c>
      <c r="F25" s="26">
        <f t="shared" si="1"/>
        <v>3378</v>
      </c>
      <c r="G25" s="17">
        <f t="shared" si="0"/>
        <v>0.77229080932784633</v>
      </c>
    </row>
    <row r="26" spans="1:7" s="35" customFormat="1" ht="19.5" customHeight="1">
      <c r="A26" s="32">
        <v>18</v>
      </c>
      <c r="B26" s="33"/>
      <c r="C26" s="37" t="s">
        <v>73</v>
      </c>
      <c r="D26" s="6">
        <v>2274</v>
      </c>
      <c r="E26" s="34">
        <v>762</v>
      </c>
      <c r="F26" s="26">
        <f t="shared" si="1"/>
        <v>762</v>
      </c>
      <c r="G26" s="17">
        <f t="shared" si="0"/>
        <v>0.33509234828496043</v>
      </c>
    </row>
    <row r="27" spans="1:7" s="35" customFormat="1" ht="19.5" customHeight="1">
      <c r="A27" s="36">
        <v>19</v>
      </c>
      <c r="B27" s="33"/>
      <c r="C27" s="37" t="s">
        <v>74</v>
      </c>
      <c r="D27" s="6">
        <v>1737</v>
      </c>
      <c r="E27" s="34">
        <v>0</v>
      </c>
      <c r="F27" s="26">
        <f t="shared" si="1"/>
        <v>0</v>
      </c>
      <c r="G27" s="17">
        <f t="shared" si="0"/>
        <v>0</v>
      </c>
    </row>
    <row r="28" spans="1:7" s="35" customFormat="1" ht="20.100000000000001" customHeight="1">
      <c r="A28" s="32">
        <v>20</v>
      </c>
      <c r="B28" s="33"/>
      <c r="C28" s="37" t="s">
        <v>75</v>
      </c>
      <c r="D28" s="6">
        <v>1737</v>
      </c>
      <c r="E28" s="34">
        <v>345</v>
      </c>
      <c r="F28" s="26">
        <f t="shared" si="1"/>
        <v>345</v>
      </c>
      <c r="G28" s="17">
        <f t="shared" si="0"/>
        <v>0.19861830742659758</v>
      </c>
    </row>
    <row r="29" spans="1:7" s="35" customFormat="1" ht="20.100000000000001" hidden="1" customHeight="1">
      <c r="A29" s="32"/>
      <c r="B29" s="33"/>
      <c r="C29" s="37"/>
      <c r="D29" s="6">
        <v>0</v>
      </c>
      <c r="E29" s="34">
        <v>0</v>
      </c>
      <c r="F29" s="6">
        <f t="shared" ref="F29:F30" si="2">IF(E29&gt;D29,D29,E29)</f>
        <v>0</v>
      </c>
      <c r="G29" s="17" t="str">
        <f t="shared" si="0"/>
        <v/>
      </c>
    </row>
    <row r="30" spans="1:7" s="35" customFormat="1" ht="20.100000000000001" hidden="1" customHeight="1">
      <c r="A30" s="36"/>
      <c r="B30" s="33"/>
      <c r="C30" s="37"/>
      <c r="D30" s="6">
        <v>0</v>
      </c>
      <c r="E30" s="34">
        <v>0</v>
      </c>
      <c r="F30" s="6">
        <f t="shared" si="2"/>
        <v>0</v>
      </c>
      <c r="G30" s="17" t="str">
        <f t="shared" si="0"/>
        <v/>
      </c>
    </row>
    <row r="31" spans="1:7" ht="25.5" customHeight="1">
      <c r="A31" s="77" t="s">
        <v>6</v>
      </c>
      <c r="B31" s="77"/>
      <c r="C31" s="77"/>
      <c r="D31" s="19">
        <f>SUM(D9:D30)</f>
        <v>25770</v>
      </c>
      <c r="E31" s="19"/>
      <c r="F31" s="19">
        <f>SUM(F9:F30)</f>
        <v>13425</v>
      </c>
      <c r="G31" s="19"/>
    </row>
    <row r="32" spans="1:7" ht="25.5" customHeight="1">
      <c r="A32" s="74" t="s">
        <v>39</v>
      </c>
      <c r="B32" s="74"/>
      <c r="C32" s="74"/>
      <c r="D32" s="75">
        <f>F31/D31</f>
        <v>0.52095459837019786</v>
      </c>
      <c r="E32" s="75"/>
      <c r="F32" s="75"/>
      <c r="G32" s="20"/>
    </row>
    <row r="33" spans="1:7" ht="25.5" customHeight="1">
      <c r="A33" s="76" t="s">
        <v>38</v>
      </c>
      <c r="B33" s="76"/>
      <c r="C33" s="76"/>
      <c r="D33" s="76" t="str">
        <f>IF(D32&lt;50%,B40,IF(D32&lt;70%,B39,IF(D32&lt;80%,B38,IF(D32&lt;90%,B37,B36))))</f>
        <v>D</v>
      </c>
      <c r="E33" s="76"/>
      <c r="F33" s="76"/>
      <c r="G33" s="21"/>
    </row>
    <row r="34" spans="1:7" ht="20.100000000000001" customHeight="1">
      <c r="E34" s="2"/>
      <c r="F34" s="2"/>
    </row>
    <row r="35" spans="1:7" ht="35.25" customHeight="1">
      <c r="B35" s="18" t="s">
        <v>37</v>
      </c>
    </row>
    <row r="36" spans="1:7" ht="20.100000000000001" customHeight="1">
      <c r="B36" s="7" t="s">
        <v>9</v>
      </c>
      <c r="C36" s="8" t="s">
        <v>10</v>
      </c>
    </row>
    <row r="37" spans="1:7" ht="20.100000000000001" customHeight="1">
      <c r="B37" s="7" t="s">
        <v>11</v>
      </c>
      <c r="C37" s="8" t="s">
        <v>12</v>
      </c>
    </row>
    <row r="38" spans="1:7" ht="20.100000000000001" customHeight="1">
      <c r="B38" s="7" t="s">
        <v>13</v>
      </c>
      <c r="C38" s="8" t="s">
        <v>14</v>
      </c>
    </row>
    <row r="39" spans="1:7" ht="20.100000000000001" customHeight="1">
      <c r="B39" s="7" t="s">
        <v>15</v>
      </c>
      <c r="C39" s="8" t="s">
        <v>16</v>
      </c>
    </row>
    <row r="40" spans="1:7" ht="20.100000000000001" customHeight="1">
      <c r="B40" s="7" t="s">
        <v>17</v>
      </c>
      <c r="C40" s="8" t="s">
        <v>18</v>
      </c>
    </row>
    <row r="42" spans="1:7" ht="20.100000000000001" customHeight="1">
      <c r="A42" s="48"/>
      <c r="B42" s="79" t="s">
        <v>124</v>
      </c>
      <c r="C42" s="79"/>
      <c r="D42" s="79"/>
      <c r="E42" s="79"/>
      <c r="F42" s="79"/>
      <c r="G42" s="79"/>
    </row>
    <row r="43" spans="1:7" ht="20.100000000000001" customHeight="1">
      <c r="A43" s="48"/>
      <c r="B43" s="48"/>
      <c r="C43" s="48"/>
      <c r="D43" s="48"/>
      <c r="E43" s="48"/>
      <c r="F43" s="48"/>
      <c r="G43" s="48"/>
    </row>
    <row r="44" spans="1:7" ht="20.100000000000001" customHeight="1">
      <c r="A44" s="79" t="s">
        <v>40</v>
      </c>
      <c r="B44" s="79"/>
      <c r="C44" s="79"/>
      <c r="D44" s="79" t="s">
        <v>53</v>
      </c>
      <c r="E44" s="79"/>
      <c r="F44" s="79"/>
      <c r="G44" s="79"/>
    </row>
    <row r="45" spans="1:7" ht="53.25" customHeight="1">
      <c r="A45" s="48"/>
      <c r="B45" s="48"/>
      <c r="C45" s="24"/>
      <c r="D45" s="24"/>
      <c r="E45" s="24"/>
      <c r="F45" s="24"/>
      <c r="G45" s="24"/>
    </row>
    <row r="46" spans="1:7" ht="20.100000000000001" customHeight="1">
      <c r="A46" s="78" t="s">
        <v>49</v>
      </c>
      <c r="B46" s="78"/>
      <c r="C46" s="78"/>
      <c r="D46" s="79" t="s">
        <v>41</v>
      </c>
      <c r="E46" s="79"/>
      <c r="F46" s="79"/>
      <c r="G46" s="79"/>
    </row>
    <row r="47" spans="1:7" ht="20.100000000000001" customHeight="1">
      <c r="A47" s="79" t="s">
        <v>50</v>
      </c>
      <c r="B47" s="79"/>
      <c r="C47" s="79"/>
      <c r="D47" s="79"/>
      <c r="E47" s="79"/>
      <c r="F47" s="79"/>
      <c r="G47" s="79"/>
    </row>
  </sheetData>
  <autoFilter ref="A8:G33">
    <filterColumn colId="3">
      <filters>
        <filter val="1,737"/>
        <filter val="2,274"/>
        <filter val="25,770"/>
        <filter val="4,274"/>
        <filter val="4,374"/>
        <filter val="5,000"/>
        <filter val="52.10%"/>
        <filter val="6,374"/>
        <filter val="D"/>
      </filters>
    </filterColumn>
  </autoFilter>
  <mergeCells count="21">
    <mergeCell ref="B42:G42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31:C31"/>
    <mergeCell ref="A32:C32"/>
    <mergeCell ref="D32:F32"/>
    <mergeCell ref="A33:C33"/>
    <mergeCell ref="D33:F33"/>
    <mergeCell ref="A44:C44"/>
    <mergeCell ref="D44:G44"/>
    <mergeCell ref="A46:C46"/>
    <mergeCell ref="D46:G46"/>
    <mergeCell ref="A47:C47"/>
    <mergeCell ref="D47:G47"/>
  </mergeCells>
  <conditionalFormatting sqref="G9:G30">
    <cfRule type="cellIs" dxfId="13" priority="1" operator="lessThan">
      <formula>0.9</formula>
    </cfRule>
    <cfRule type="cellIs" dxfId="12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filterMode="1"/>
  <dimension ref="A1:G48"/>
  <sheetViews>
    <sheetView zoomScale="90" zoomScaleNormal="9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B43" sqref="B43:G43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63" t="s">
        <v>0</v>
      </c>
      <c r="B1" s="63"/>
      <c r="C1" s="63"/>
      <c r="D1" s="63"/>
      <c r="E1" s="63"/>
      <c r="F1" s="63"/>
      <c r="G1" s="63"/>
    </row>
    <row r="2" spans="1:7" ht="20.100000000000001" customHeight="1">
      <c r="A2" s="64" t="s">
        <v>1</v>
      </c>
      <c r="B2" s="64"/>
      <c r="C2" s="64"/>
      <c r="D2" s="64"/>
      <c r="E2" s="64"/>
      <c r="F2" s="64"/>
      <c r="G2" s="64"/>
    </row>
    <row r="3" spans="1:7" ht="20.100000000000001" customHeight="1">
      <c r="A3" s="65" t="s">
        <v>2</v>
      </c>
      <c r="B3" s="65"/>
      <c r="C3" s="65"/>
      <c r="D3" s="65"/>
      <c r="E3" s="65"/>
      <c r="F3" s="65"/>
      <c r="G3" s="65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66" t="s">
        <v>44</v>
      </c>
      <c r="B5" s="66"/>
      <c r="C5" s="66"/>
      <c r="D5" s="66"/>
      <c r="E5" s="66"/>
      <c r="F5" s="66"/>
      <c r="G5" s="66"/>
    </row>
    <row r="6" spans="1:7" ht="20.100000000000001" customHeight="1">
      <c r="A6" s="67" t="s">
        <v>69</v>
      </c>
      <c r="B6" s="67"/>
      <c r="C6" s="67"/>
      <c r="D6" s="67"/>
      <c r="E6" s="67"/>
      <c r="F6" s="67"/>
      <c r="G6" s="67"/>
    </row>
    <row r="7" spans="1:7" s="5" customFormat="1" ht="20.100000000000001" customHeight="1">
      <c r="A7" s="68" t="s">
        <v>3</v>
      </c>
      <c r="B7" s="69" t="s">
        <v>4</v>
      </c>
      <c r="C7" s="68" t="s">
        <v>5</v>
      </c>
      <c r="D7" s="71" t="s">
        <v>6</v>
      </c>
      <c r="E7" s="72"/>
      <c r="F7" s="72"/>
      <c r="G7" s="73"/>
    </row>
    <row r="8" spans="1:7" s="5" customFormat="1" ht="20.100000000000001" customHeight="1">
      <c r="A8" s="68"/>
      <c r="B8" s="70"/>
      <c r="C8" s="68"/>
      <c r="D8" s="50" t="s">
        <v>7</v>
      </c>
      <c r="E8" s="50" t="s">
        <v>8</v>
      </c>
      <c r="F8" s="50" t="s">
        <v>36</v>
      </c>
      <c r="G8" s="50" t="s">
        <v>39</v>
      </c>
    </row>
    <row r="9" spans="1:7" ht="20.100000000000001" customHeight="1">
      <c r="A9" s="30">
        <v>1</v>
      </c>
      <c r="B9" s="25"/>
      <c r="C9" s="29" t="s">
        <v>43</v>
      </c>
      <c r="D9" s="26">
        <v>5000</v>
      </c>
      <c r="E9" s="31">
        <v>4800</v>
      </c>
      <c r="F9" s="26">
        <f>IF(E9&gt;D9,D9,E9)</f>
        <v>4800</v>
      </c>
      <c r="G9" s="17">
        <f t="shared" ref="G9:G31" si="0">IFERROR(F9/D9,"")</f>
        <v>0.96</v>
      </c>
    </row>
    <row r="10" spans="1:7" s="35" customFormat="1" ht="20.100000000000001" hidden="1" customHeight="1">
      <c r="A10" s="32">
        <v>2</v>
      </c>
      <c r="B10" s="38"/>
      <c r="C10" s="39" t="s">
        <v>56</v>
      </c>
      <c r="D10" s="6">
        <v>0</v>
      </c>
      <c r="E10" s="34">
        <v>0</v>
      </c>
      <c r="F10" s="6">
        <f t="shared" ref="F10:F31" si="1">IF(E10&gt;D10,D10,E10)</f>
        <v>0</v>
      </c>
      <c r="G10" s="17" t="str">
        <f t="shared" si="0"/>
        <v/>
      </c>
    </row>
    <row r="11" spans="1:7" s="35" customFormat="1" ht="20.100000000000001" hidden="1" customHeight="1">
      <c r="A11" s="36">
        <v>3</v>
      </c>
      <c r="B11" s="38"/>
      <c r="C11" s="39" t="s">
        <v>46</v>
      </c>
      <c r="D11" s="6">
        <v>0</v>
      </c>
      <c r="E11" s="34">
        <v>0</v>
      </c>
      <c r="F11" s="6">
        <f t="shared" si="1"/>
        <v>0</v>
      </c>
      <c r="G11" s="17" t="str">
        <f t="shared" si="0"/>
        <v/>
      </c>
    </row>
    <row r="12" spans="1:7" s="35" customFormat="1" ht="19.5" hidden="1" customHeight="1">
      <c r="A12" s="32">
        <v>4</v>
      </c>
      <c r="B12" s="33"/>
      <c r="C12" s="37" t="s">
        <v>46</v>
      </c>
      <c r="D12" s="6">
        <v>0</v>
      </c>
      <c r="E12" s="34">
        <v>0</v>
      </c>
      <c r="F12" s="6">
        <f t="shared" si="1"/>
        <v>0</v>
      </c>
      <c r="G12" s="17" t="str">
        <f t="shared" si="0"/>
        <v/>
      </c>
    </row>
    <row r="13" spans="1:7" s="35" customFormat="1" ht="19.5" hidden="1" customHeight="1">
      <c r="A13" s="36">
        <v>5</v>
      </c>
      <c r="B13" s="33"/>
      <c r="C13" s="37" t="s">
        <v>57</v>
      </c>
      <c r="D13" s="6">
        <v>0</v>
      </c>
      <c r="E13" s="34">
        <v>0</v>
      </c>
      <c r="F13" s="6">
        <f t="shared" si="1"/>
        <v>0</v>
      </c>
      <c r="G13" s="17" t="str">
        <f t="shared" si="0"/>
        <v/>
      </c>
    </row>
    <row r="14" spans="1:7" s="35" customFormat="1" ht="19.5" hidden="1" customHeight="1">
      <c r="A14" s="32">
        <v>6</v>
      </c>
      <c r="B14" s="33"/>
      <c r="C14" s="37" t="s">
        <v>58</v>
      </c>
      <c r="D14" s="6">
        <v>0</v>
      </c>
      <c r="E14" s="34">
        <v>0</v>
      </c>
      <c r="F14" s="6">
        <f t="shared" si="1"/>
        <v>0</v>
      </c>
      <c r="G14" s="17" t="str">
        <f t="shared" si="0"/>
        <v/>
      </c>
    </row>
    <row r="15" spans="1:7" s="35" customFormat="1" ht="19.5" hidden="1" customHeight="1">
      <c r="A15" s="36">
        <v>7</v>
      </c>
      <c r="B15" s="33"/>
      <c r="C15" s="37" t="s">
        <v>59</v>
      </c>
      <c r="D15" s="6">
        <v>0</v>
      </c>
      <c r="E15" s="34">
        <v>0</v>
      </c>
      <c r="F15" s="6">
        <f t="shared" si="1"/>
        <v>0</v>
      </c>
      <c r="G15" s="17" t="str">
        <f t="shared" si="0"/>
        <v/>
      </c>
    </row>
    <row r="16" spans="1:7" s="35" customFormat="1" ht="19.5" hidden="1" customHeight="1">
      <c r="A16" s="32">
        <v>8</v>
      </c>
      <c r="B16" s="33"/>
      <c r="C16" s="37" t="s">
        <v>60</v>
      </c>
      <c r="D16" s="6">
        <v>0</v>
      </c>
      <c r="E16" s="34">
        <v>0</v>
      </c>
      <c r="F16" s="6">
        <f t="shared" si="1"/>
        <v>0</v>
      </c>
      <c r="G16" s="17" t="str">
        <f t="shared" si="0"/>
        <v/>
      </c>
    </row>
    <row r="17" spans="1:7" s="35" customFormat="1" ht="19.5" hidden="1" customHeight="1">
      <c r="A17" s="36">
        <v>9</v>
      </c>
      <c r="B17" s="33"/>
      <c r="C17" s="37" t="s">
        <v>61</v>
      </c>
      <c r="D17" s="6">
        <v>0</v>
      </c>
      <c r="E17" s="34">
        <v>0</v>
      </c>
      <c r="F17" s="6">
        <f t="shared" si="1"/>
        <v>0</v>
      </c>
      <c r="G17" s="17" t="str">
        <f t="shared" si="0"/>
        <v/>
      </c>
    </row>
    <row r="18" spans="1:7" s="35" customFormat="1" ht="19.5" hidden="1" customHeight="1">
      <c r="A18" s="32">
        <v>10</v>
      </c>
      <c r="B18" s="33"/>
      <c r="C18" s="37" t="s">
        <v>62</v>
      </c>
      <c r="D18" s="6">
        <v>0</v>
      </c>
      <c r="E18" s="34">
        <v>0</v>
      </c>
      <c r="F18" s="6">
        <f t="shared" si="1"/>
        <v>0</v>
      </c>
      <c r="G18" s="17" t="str">
        <f t="shared" si="0"/>
        <v/>
      </c>
    </row>
    <row r="19" spans="1:7" s="35" customFormat="1" ht="19.5" hidden="1" customHeight="1">
      <c r="A19" s="36">
        <v>11</v>
      </c>
      <c r="B19" s="33"/>
      <c r="C19" s="37" t="s">
        <v>63</v>
      </c>
      <c r="D19" s="6">
        <v>0</v>
      </c>
      <c r="E19" s="34">
        <v>0</v>
      </c>
      <c r="F19" s="6">
        <f t="shared" si="1"/>
        <v>0</v>
      </c>
      <c r="G19" s="17" t="str">
        <f t="shared" si="0"/>
        <v/>
      </c>
    </row>
    <row r="20" spans="1:7" s="35" customFormat="1" ht="19.5" hidden="1" customHeight="1">
      <c r="A20" s="32">
        <v>12</v>
      </c>
      <c r="B20" s="33"/>
      <c r="C20" s="37" t="s">
        <v>64</v>
      </c>
      <c r="D20" s="6">
        <v>0</v>
      </c>
      <c r="E20" s="34">
        <v>0</v>
      </c>
      <c r="F20" s="6">
        <f t="shared" si="1"/>
        <v>0</v>
      </c>
      <c r="G20" s="17" t="str">
        <f t="shared" si="0"/>
        <v/>
      </c>
    </row>
    <row r="21" spans="1:7" s="35" customFormat="1" ht="19.5" hidden="1" customHeight="1">
      <c r="A21" s="36">
        <v>13</v>
      </c>
      <c r="B21" s="33"/>
      <c r="C21" s="37" t="s">
        <v>65</v>
      </c>
      <c r="D21" s="6">
        <v>0</v>
      </c>
      <c r="E21" s="34">
        <v>0</v>
      </c>
      <c r="F21" s="6">
        <f t="shared" si="1"/>
        <v>0</v>
      </c>
      <c r="G21" s="17" t="str">
        <f t="shared" si="0"/>
        <v/>
      </c>
    </row>
    <row r="22" spans="1:7" s="35" customFormat="1" ht="19.5" hidden="1" customHeight="1">
      <c r="A22" s="32">
        <v>14</v>
      </c>
      <c r="B22" s="33"/>
      <c r="C22" s="37" t="s">
        <v>66</v>
      </c>
      <c r="D22" s="6">
        <v>0</v>
      </c>
      <c r="E22" s="34">
        <v>0</v>
      </c>
      <c r="F22" s="6">
        <f t="shared" si="1"/>
        <v>0</v>
      </c>
      <c r="G22" s="17" t="str">
        <f t="shared" si="0"/>
        <v/>
      </c>
    </row>
    <row r="23" spans="1:7" s="35" customFormat="1" ht="19.5" customHeight="1">
      <c r="A23" s="36">
        <v>15</v>
      </c>
      <c r="B23" s="33"/>
      <c r="C23" s="37" t="s">
        <v>70</v>
      </c>
      <c r="D23" s="6">
        <v>3500</v>
      </c>
      <c r="E23" s="34">
        <v>3378</v>
      </c>
      <c r="F23" s="6">
        <f t="shared" si="1"/>
        <v>3378</v>
      </c>
      <c r="G23" s="17">
        <f t="shared" si="0"/>
        <v>0.96514285714285719</v>
      </c>
    </row>
    <row r="24" spans="1:7" s="35" customFormat="1" ht="19.5" customHeight="1">
      <c r="A24" s="32">
        <v>16</v>
      </c>
      <c r="B24" s="33"/>
      <c r="C24" s="37" t="s">
        <v>71</v>
      </c>
      <c r="D24" s="6">
        <v>1000</v>
      </c>
      <c r="E24" s="34">
        <v>762</v>
      </c>
      <c r="F24" s="6">
        <f t="shared" si="1"/>
        <v>762</v>
      </c>
      <c r="G24" s="17">
        <f t="shared" si="0"/>
        <v>0.76200000000000001</v>
      </c>
    </row>
    <row r="25" spans="1:7" s="35" customFormat="1" ht="19.5" customHeight="1">
      <c r="A25" s="36">
        <v>17</v>
      </c>
      <c r="B25" s="33"/>
      <c r="C25" s="37" t="s">
        <v>72</v>
      </c>
      <c r="D25" s="6">
        <v>3500</v>
      </c>
      <c r="E25" s="34">
        <v>3378</v>
      </c>
      <c r="F25" s="6">
        <f t="shared" si="1"/>
        <v>3378</v>
      </c>
      <c r="G25" s="17">
        <f t="shared" si="0"/>
        <v>0.96514285714285719</v>
      </c>
    </row>
    <row r="26" spans="1:7" s="35" customFormat="1" ht="19.5" customHeight="1">
      <c r="A26" s="32">
        <v>18</v>
      </c>
      <c r="B26" s="33"/>
      <c r="C26" s="37" t="s">
        <v>73</v>
      </c>
      <c r="D26" s="6">
        <v>1000</v>
      </c>
      <c r="E26" s="34">
        <v>762</v>
      </c>
      <c r="F26" s="6">
        <f t="shared" si="1"/>
        <v>762</v>
      </c>
      <c r="G26" s="17">
        <f t="shared" si="0"/>
        <v>0.76200000000000001</v>
      </c>
    </row>
    <row r="27" spans="1:7" s="35" customFormat="1" ht="19.5" customHeight="1">
      <c r="A27" s="36">
        <v>19</v>
      </c>
      <c r="B27" s="33"/>
      <c r="C27" s="37" t="s">
        <v>74</v>
      </c>
      <c r="D27" s="6">
        <v>1000</v>
      </c>
      <c r="E27" s="34">
        <v>0</v>
      </c>
      <c r="F27" s="6">
        <f t="shared" si="1"/>
        <v>0</v>
      </c>
      <c r="G27" s="17">
        <f t="shared" si="0"/>
        <v>0</v>
      </c>
    </row>
    <row r="28" spans="1:7" s="35" customFormat="1" ht="19.5" customHeight="1">
      <c r="A28" s="32">
        <v>20</v>
      </c>
      <c r="B28" s="33"/>
      <c r="C28" s="37" t="s">
        <v>75</v>
      </c>
      <c r="D28" s="6">
        <v>1000</v>
      </c>
      <c r="E28" s="34">
        <v>345</v>
      </c>
      <c r="F28" s="6">
        <f t="shared" si="1"/>
        <v>345</v>
      </c>
      <c r="G28" s="17">
        <f t="shared" si="0"/>
        <v>0.34499999999999997</v>
      </c>
    </row>
    <row r="29" spans="1:7" s="35" customFormat="1" ht="20.100000000000001" hidden="1" customHeight="1">
      <c r="A29" s="36">
        <v>21</v>
      </c>
      <c r="B29" s="33"/>
      <c r="C29" s="37"/>
      <c r="D29" s="6">
        <v>0</v>
      </c>
      <c r="E29" s="34">
        <v>0</v>
      </c>
      <c r="F29" s="6">
        <f t="shared" si="1"/>
        <v>0</v>
      </c>
      <c r="G29" s="17" t="str">
        <f t="shared" si="0"/>
        <v/>
      </c>
    </row>
    <row r="30" spans="1:7" s="35" customFormat="1" ht="20.100000000000001" hidden="1" customHeight="1">
      <c r="A30" s="32">
        <v>22</v>
      </c>
      <c r="B30" s="33"/>
      <c r="C30" s="37"/>
      <c r="D30" s="6">
        <v>0</v>
      </c>
      <c r="E30" s="34">
        <v>0</v>
      </c>
      <c r="F30" s="6">
        <f t="shared" si="1"/>
        <v>0</v>
      </c>
      <c r="G30" s="17" t="str">
        <f t="shared" si="0"/>
        <v/>
      </c>
    </row>
    <row r="31" spans="1:7" s="35" customFormat="1" ht="20.100000000000001" hidden="1" customHeight="1">
      <c r="A31" s="36">
        <v>23</v>
      </c>
      <c r="B31" s="33"/>
      <c r="C31" s="37"/>
      <c r="D31" s="6">
        <v>0</v>
      </c>
      <c r="E31" s="34">
        <v>0</v>
      </c>
      <c r="F31" s="6">
        <f t="shared" si="1"/>
        <v>0</v>
      </c>
      <c r="G31" s="17" t="str">
        <f t="shared" si="0"/>
        <v/>
      </c>
    </row>
    <row r="32" spans="1:7" ht="25.5" customHeight="1">
      <c r="A32" s="77" t="s">
        <v>6</v>
      </c>
      <c r="B32" s="77"/>
      <c r="C32" s="77"/>
      <c r="D32" s="19">
        <f>SUM(D9:D31)</f>
        <v>16000</v>
      </c>
      <c r="E32" s="19"/>
      <c r="F32" s="19">
        <f>SUM(F9:F31)</f>
        <v>13425</v>
      </c>
      <c r="G32" s="19"/>
    </row>
    <row r="33" spans="1:7" ht="25.5" customHeight="1">
      <c r="A33" s="74" t="s">
        <v>39</v>
      </c>
      <c r="B33" s="74"/>
      <c r="C33" s="74"/>
      <c r="D33" s="75">
        <f>F32/D32</f>
        <v>0.83906250000000004</v>
      </c>
      <c r="E33" s="75"/>
      <c r="F33" s="75"/>
      <c r="G33" s="20"/>
    </row>
    <row r="34" spans="1:7" ht="25.5" customHeight="1">
      <c r="A34" s="76" t="s">
        <v>38</v>
      </c>
      <c r="B34" s="76"/>
      <c r="C34" s="76"/>
      <c r="D34" s="76" t="str">
        <f>IF(D33&lt;50%,B41,IF(D33&lt;70%,B40,IF(D33&lt;80%,B39,IF(D33&lt;90%,B38,B37))))</f>
        <v>B</v>
      </c>
      <c r="E34" s="76"/>
      <c r="F34" s="76"/>
      <c r="G34" s="21"/>
    </row>
    <row r="35" spans="1:7" ht="20.100000000000001" customHeight="1">
      <c r="E35" s="2"/>
      <c r="F35" s="2"/>
    </row>
    <row r="36" spans="1:7" ht="35.25" customHeight="1">
      <c r="B36" s="18" t="s">
        <v>37</v>
      </c>
    </row>
    <row r="37" spans="1:7" ht="20.100000000000001" customHeight="1">
      <c r="B37" s="7" t="s">
        <v>9</v>
      </c>
      <c r="C37" s="8" t="s">
        <v>10</v>
      </c>
    </row>
    <row r="38" spans="1:7" ht="20.100000000000001" customHeight="1">
      <c r="B38" s="7" t="s">
        <v>11</v>
      </c>
      <c r="C38" s="8" t="s">
        <v>12</v>
      </c>
    </row>
    <row r="39" spans="1:7" ht="20.100000000000001" customHeight="1">
      <c r="B39" s="7" t="s">
        <v>13</v>
      </c>
      <c r="C39" s="8" t="s">
        <v>14</v>
      </c>
    </row>
    <row r="40" spans="1:7" ht="20.100000000000001" customHeight="1">
      <c r="B40" s="7" t="s">
        <v>15</v>
      </c>
      <c r="C40" s="8" t="s">
        <v>16</v>
      </c>
    </row>
    <row r="41" spans="1:7" ht="20.100000000000001" customHeight="1">
      <c r="B41" s="7" t="s">
        <v>17</v>
      </c>
      <c r="C41" s="8" t="s">
        <v>18</v>
      </c>
    </row>
    <row r="43" spans="1:7" ht="20.100000000000001" customHeight="1">
      <c r="A43" s="49"/>
      <c r="B43" s="79" t="s">
        <v>123</v>
      </c>
      <c r="C43" s="79"/>
      <c r="D43" s="79"/>
      <c r="E43" s="79"/>
      <c r="F43" s="79"/>
      <c r="G43" s="79"/>
    </row>
    <row r="44" spans="1:7" ht="20.100000000000001" customHeight="1">
      <c r="A44" s="49"/>
      <c r="B44" s="49"/>
      <c r="C44" s="49"/>
      <c r="D44" s="49"/>
      <c r="E44" s="49"/>
      <c r="F44" s="49"/>
      <c r="G44" s="49"/>
    </row>
    <row r="45" spans="1:7" ht="20.100000000000001" customHeight="1">
      <c r="A45" s="79" t="s">
        <v>40</v>
      </c>
      <c r="B45" s="79"/>
      <c r="C45" s="79"/>
      <c r="D45" s="79" t="s">
        <v>53</v>
      </c>
      <c r="E45" s="79"/>
      <c r="F45" s="79"/>
      <c r="G45" s="79"/>
    </row>
    <row r="46" spans="1:7" ht="53.25" customHeight="1">
      <c r="A46" s="49"/>
      <c r="B46" s="49"/>
      <c r="C46" s="24"/>
      <c r="D46" s="24"/>
      <c r="E46" s="24"/>
      <c r="F46" s="24"/>
      <c r="G46" s="24"/>
    </row>
    <row r="47" spans="1:7" ht="20.100000000000001" customHeight="1">
      <c r="A47" s="78" t="s">
        <v>49</v>
      </c>
      <c r="B47" s="78"/>
      <c r="C47" s="78"/>
      <c r="D47" s="79" t="s">
        <v>41</v>
      </c>
      <c r="E47" s="79"/>
      <c r="F47" s="79"/>
      <c r="G47" s="79"/>
    </row>
    <row r="48" spans="1:7" ht="20.100000000000001" customHeight="1">
      <c r="A48" s="79" t="s">
        <v>50</v>
      </c>
      <c r="B48" s="79"/>
      <c r="C48" s="79"/>
      <c r="D48" s="79"/>
      <c r="E48" s="79"/>
      <c r="F48" s="79"/>
      <c r="G48" s="79"/>
    </row>
  </sheetData>
  <autoFilter ref="A8:G34">
    <filterColumn colId="1" showButton="0"/>
    <filterColumn colId="3">
      <filters>
        <filter val="1,000"/>
        <filter val="16,000"/>
        <filter val="3,500"/>
        <filter val="5,000"/>
        <filter val="83.91%"/>
        <filter val="B"/>
      </filters>
    </filterColumn>
  </autoFilter>
  <mergeCells count="21">
    <mergeCell ref="A45:C45"/>
    <mergeCell ref="D45:G45"/>
    <mergeCell ref="A47:C47"/>
    <mergeCell ref="D47:G47"/>
    <mergeCell ref="A48:C48"/>
    <mergeCell ref="D48:G48"/>
    <mergeCell ref="B43:G43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32:C32"/>
    <mergeCell ref="A33:C33"/>
    <mergeCell ref="D33:F33"/>
    <mergeCell ref="A34:C34"/>
    <mergeCell ref="D34:F34"/>
  </mergeCells>
  <conditionalFormatting sqref="G9:G31">
    <cfRule type="cellIs" dxfId="11" priority="1" operator="lessThan">
      <formula>0.9</formula>
    </cfRule>
    <cfRule type="cellIs" dxfId="10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filterMode="1"/>
  <dimension ref="A1:G48"/>
  <sheetViews>
    <sheetView zoomScale="90" zoomScaleNormal="90" workbookViewId="0">
      <pane xSplit="3" ySplit="9" topLeftCell="D10" activePane="bottomRight" state="frozen"/>
      <selection activeCell="J15" sqref="J15"/>
      <selection pane="topRight" activeCell="J15" sqref="J15"/>
      <selection pane="bottomLeft" activeCell="J15" sqref="J15"/>
      <selection pane="bottomRight" sqref="A1:G1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63" t="s">
        <v>0</v>
      </c>
      <c r="B1" s="63"/>
      <c r="C1" s="63"/>
      <c r="D1" s="63"/>
      <c r="E1" s="63"/>
      <c r="F1" s="63"/>
      <c r="G1" s="63"/>
    </row>
    <row r="2" spans="1:7" ht="20.100000000000001" customHeight="1">
      <c r="A2" s="64" t="s">
        <v>1</v>
      </c>
      <c r="B2" s="64"/>
      <c r="C2" s="64"/>
      <c r="D2" s="64"/>
      <c r="E2" s="64"/>
      <c r="F2" s="64"/>
      <c r="G2" s="64"/>
    </row>
    <row r="3" spans="1:7" ht="20.100000000000001" customHeight="1">
      <c r="A3" s="65" t="s">
        <v>2</v>
      </c>
      <c r="B3" s="65"/>
      <c r="C3" s="65"/>
      <c r="D3" s="65"/>
      <c r="E3" s="65"/>
      <c r="F3" s="65"/>
      <c r="G3" s="65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66" t="s">
        <v>44</v>
      </c>
      <c r="B5" s="66"/>
      <c r="C5" s="66"/>
      <c r="D5" s="66"/>
      <c r="E5" s="66"/>
      <c r="F5" s="66"/>
      <c r="G5" s="66"/>
    </row>
    <row r="6" spans="1:7" ht="20.100000000000001" customHeight="1">
      <c r="A6" s="67" t="s">
        <v>121</v>
      </c>
      <c r="B6" s="67"/>
      <c r="C6" s="67"/>
      <c r="D6" s="67"/>
      <c r="E6" s="67"/>
      <c r="F6" s="67"/>
      <c r="G6" s="67"/>
    </row>
    <row r="7" spans="1:7" s="5" customFormat="1" ht="20.100000000000001" customHeight="1">
      <c r="A7" s="68" t="s">
        <v>3</v>
      </c>
      <c r="B7" s="69" t="s">
        <v>4</v>
      </c>
      <c r="C7" s="68" t="s">
        <v>5</v>
      </c>
      <c r="D7" s="71" t="s">
        <v>6</v>
      </c>
      <c r="E7" s="72"/>
      <c r="F7" s="72"/>
      <c r="G7" s="73"/>
    </row>
    <row r="8" spans="1:7" s="5" customFormat="1" ht="20.100000000000001" customHeight="1">
      <c r="A8" s="68"/>
      <c r="B8" s="70"/>
      <c r="C8" s="68"/>
      <c r="D8" s="51" t="s">
        <v>7</v>
      </c>
      <c r="E8" s="51" t="s">
        <v>8</v>
      </c>
      <c r="F8" s="51" t="s">
        <v>36</v>
      </c>
      <c r="G8" s="51" t="s">
        <v>39</v>
      </c>
    </row>
    <row r="9" spans="1:7" ht="20.100000000000001" customHeight="1">
      <c r="A9" s="30">
        <v>1</v>
      </c>
      <c r="B9" s="25"/>
      <c r="C9" s="29" t="s">
        <v>43</v>
      </c>
      <c r="D9" s="26">
        <v>6000</v>
      </c>
      <c r="E9" s="31">
        <v>4842</v>
      </c>
      <c r="F9" s="26">
        <f>IF(E9&gt;D9,D9,E9)</f>
        <v>4842</v>
      </c>
      <c r="G9" s="17">
        <f t="shared" ref="G9:G31" si="0">IFERROR(F9/D9,"")</f>
        <v>0.80700000000000005</v>
      </c>
    </row>
    <row r="10" spans="1:7" s="35" customFormat="1" ht="20.100000000000001" hidden="1" customHeight="1">
      <c r="A10" s="32">
        <v>2</v>
      </c>
      <c r="B10" s="38"/>
      <c r="C10" s="39" t="s">
        <v>56</v>
      </c>
      <c r="D10" s="6">
        <v>0</v>
      </c>
      <c r="E10" s="34">
        <v>0</v>
      </c>
      <c r="F10" s="6">
        <f t="shared" ref="F10:F31" si="1">IF(E10&gt;D10,D10,E10)</f>
        <v>0</v>
      </c>
      <c r="G10" s="17" t="str">
        <f t="shared" si="0"/>
        <v/>
      </c>
    </row>
    <row r="11" spans="1:7" s="35" customFormat="1" ht="20.100000000000001" customHeight="1">
      <c r="A11" s="36">
        <v>3</v>
      </c>
      <c r="B11" s="38"/>
      <c r="C11" s="39" t="s">
        <v>46</v>
      </c>
      <c r="D11" s="6">
        <v>100</v>
      </c>
      <c r="E11" s="34">
        <v>67</v>
      </c>
      <c r="F11" s="6">
        <f t="shared" si="1"/>
        <v>67</v>
      </c>
      <c r="G11" s="17">
        <f t="shared" si="0"/>
        <v>0.67</v>
      </c>
    </row>
    <row r="12" spans="1:7" s="35" customFormat="1" ht="19.5" customHeight="1">
      <c r="A12" s="32">
        <v>4</v>
      </c>
      <c r="B12" s="33"/>
      <c r="C12" s="37" t="s">
        <v>48</v>
      </c>
      <c r="D12" s="6">
        <v>100</v>
      </c>
      <c r="E12" s="34">
        <v>68</v>
      </c>
      <c r="F12" s="6">
        <f t="shared" si="1"/>
        <v>68</v>
      </c>
      <c r="G12" s="17">
        <f t="shared" si="0"/>
        <v>0.68</v>
      </c>
    </row>
    <row r="13" spans="1:7" s="35" customFormat="1" ht="19.5" customHeight="1">
      <c r="A13" s="36">
        <v>5</v>
      </c>
      <c r="B13" s="33"/>
      <c r="C13" s="37" t="s">
        <v>57</v>
      </c>
      <c r="D13" s="6">
        <v>160</v>
      </c>
      <c r="E13" s="34">
        <v>160</v>
      </c>
      <c r="F13" s="6">
        <f t="shared" si="1"/>
        <v>160</v>
      </c>
      <c r="G13" s="17">
        <f t="shared" si="0"/>
        <v>1</v>
      </c>
    </row>
    <row r="14" spans="1:7" s="35" customFormat="1" ht="19.5" customHeight="1">
      <c r="A14" s="32">
        <v>6</v>
      </c>
      <c r="B14" s="33"/>
      <c r="C14" s="37" t="s">
        <v>58</v>
      </c>
      <c r="D14" s="6">
        <v>168</v>
      </c>
      <c r="E14" s="34">
        <v>168</v>
      </c>
      <c r="F14" s="6">
        <f t="shared" si="1"/>
        <v>168</v>
      </c>
      <c r="G14" s="17">
        <f t="shared" si="0"/>
        <v>1</v>
      </c>
    </row>
    <row r="15" spans="1:7" s="35" customFormat="1" ht="19.5" customHeight="1">
      <c r="A15" s="36">
        <v>7</v>
      </c>
      <c r="B15" s="33"/>
      <c r="C15" s="37" t="s">
        <v>59</v>
      </c>
      <c r="D15" s="6">
        <v>210</v>
      </c>
      <c r="E15" s="34">
        <v>210</v>
      </c>
      <c r="F15" s="6">
        <f t="shared" si="1"/>
        <v>210</v>
      </c>
      <c r="G15" s="17">
        <f t="shared" si="0"/>
        <v>1</v>
      </c>
    </row>
    <row r="16" spans="1:7" s="35" customFormat="1" ht="19.5" hidden="1" customHeight="1">
      <c r="A16" s="32">
        <v>8</v>
      </c>
      <c r="B16" s="33"/>
      <c r="C16" s="37" t="s">
        <v>60</v>
      </c>
      <c r="D16" s="6">
        <v>0</v>
      </c>
      <c r="E16" s="34">
        <v>0</v>
      </c>
      <c r="F16" s="6">
        <f t="shared" si="1"/>
        <v>0</v>
      </c>
      <c r="G16" s="17" t="str">
        <f t="shared" si="0"/>
        <v/>
      </c>
    </row>
    <row r="17" spans="1:7" s="35" customFormat="1" ht="19.5" hidden="1" customHeight="1">
      <c r="A17" s="36">
        <v>9</v>
      </c>
      <c r="B17" s="33"/>
      <c r="C17" s="37" t="s">
        <v>61</v>
      </c>
      <c r="D17" s="6">
        <v>0</v>
      </c>
      <c r="E17" s="34">
        <v>0</v>
      </c>
      <c r="F17" s="6">
        <f t="shared" si="1"/>
        <v>0</v>
      </c>
      <c r="G17" s="17" t="str">
        <f t="shared" si="0"/>
        <v/>
      </c>
    </row>
    <row r="18" spans="1:7" s="35" customFormat="1" ht="19.5" hidden="1" customHeight="1">
      <c r="A18" s="32">
        <v>10</v>
      </c>
      <c r="B18" s="33"/>
      <c r="C18" s="37" t="s">
        <v>62</v>
      </c>
      <c r="D18" s="6">
        <v>0</v>
      </c>
      <c r="E18" s="34">
        <v>0</v>
      </c>
      <c r="F18" s="6">
        <f t="shared" si="1"/>
        <v>0</v>
      </c>
      <c r="G18" s="17" t="str">
        <f t="shared" si="0"/>
        <v/>
      </c>
    </row>
    <row r="19" spans="1:7" s="35" customFormat="1" ht="19.5" hidden="1" customHeight="1">
      <c r="A19" s="36">
        <v>11</v>
      </c>
      <c r="B19" s="33"/>
      <c r="C19" s="37" t="s">
        <v>63</v>
      </c>
      <c r="D19" s="6">
        <v>0</v>
      </c>
      <c r="E19" s="34">
        <v>0</v>
      </c>
      <c r="F19" s="6">
        <f t="shared" si="1"/>
        <v>0</v>
      </c>
      <c r="G19" s="17" t="str">
        <f t="shared" si="0"/>
        <v/>
      </c>
    </row>
    <row r="20" spans="1:7" s="35" customFormat="1" ht="19.5" hidden="1" customHeight="1">
      <c r="A20" s="32">
        <v>12</v>
      </c>
      <c r="B20" s="33"/>
      <c r="C20" s="37" t="s">
        <v>64</v>
      </c>
      <c r="D20" s="6">
        <v>0</v>
      </c>
      <c r="E20" s="34">
        <v>0</v>
      </c>
      <c r="F20" s="6">
        <f t="shared" si="1"/>
        <v>0</v>
      </c>
      <c r="G20" s="17" t="str">
        <f t="shared" si="0"/>
        <v/>
      </c>
    </row>
    <row r="21" spans="1:7" s="35" customFormat="1" ht="19.5" hidden="1" customHeight="1">
      <c r="A21" s="36">
        <v>13</v>
      </c>
      <c r="B21" s="33"/>
      <c r="C21" s="37" t="s">
        <v>65</v>
      </c>
      <c r="D21" s="6">
        <v>0</v>
      </c>
      <c r="E21" s="34">
        <v>0</v>
      </c>
      <c r="F21" s="6">
        <f t="shared" si="1"/>
        <v>0</v>
      </c>
      <c r="G21" s="17" t="str">
        <f t="shared" si="0"/>
        <v/>
      </c>
    </row>
    <row r="22" spans="1:7" s="35" customFormat="1" ht="19.5" customHeight="1">
      <c r="A22" s="32">
        <v>14</v>
      </c>
      <c r="B22" s="33"/>
      <c r="C22" s="37" t="s">
        <v>76</v>
      </c>
      <c r="D22" s="6">
        <v>6500</v>
      </c>
      <c r="E22" s="34">
        <v>6500</v>
      </c>
      <c r="F22" s="6">
        <f t="shared" si="1"/>
        <v>6500</v>
      </c>
      <c r="G22" s="17">
        <f t="shared" si="0"/>
        <v>1</v>
      </c>
    </row>
    <row r="23" spans="1:7" s="35" customFormat="1" ht="19.5" customHeight="1">
      <c r="A23" s="36">
        <v>15</v>
      </c>
      <c r="B23" s="33"/>
      <c r="C23" s="37" t="s">
        <v>66</v>
      </c>
      <c r="D23" s="6">
        <v>5583</v>
      </c>
      <c r="E23" s="34">
        <v>4930</v>
      </c>
      <c r="F23" s="6">
        <f t="shared" si="1"/>
        <v>4930</v>
      </c>
      <c r="G23" s="17">
        <f t="shared" si="0"/>
        <v>0.88303779330109256</v>
      </c>
    </row>
    <row r="24" spans="1:7" s="35" customFormat="1" ht="19.5" customHeight="1">
      <c r="A24" s="32">
        <v>16</v>
      </c>
      <c r="B24" s="33"/>
      <c r="C24" s="37" t="s">
        <v>70</v>
      </c>
      <c r="D24" s="6">
        <v>1000</v>
      </c>
      <c r="E24" s="34">
        <v>0</v>
      </c>
      <c r="F24" s="6">
        <f>IF(E24&gt;D24,D24,E24)</f>
        <v>0</v>
      </c>
      <c r="G24" s="17">
        <f t="shared" si="0"/>
        <v>0</v>
      </c>
    </row>
    <row r="25" spans="1:7" s="35" customFormat="1" ht="19.5" customHeight="1">
      <c r="A25" s="36">
        <v>17</v>
      </c>
      <c r="B25" s="33"/>
      <c r="C25" s="37" t="s">
        <v>71</v>
      </c>
      <c r="D25" s="6">
        <v>1000</v>
      </c>
      <c r="E25" s="34">
        <v>76</v>
      </c>
      <c r="F25" s="6">
        <f t="shared" si="1"/>
        <v>76</v>
      </c>
      <c r="G25" s="17">
        <f t="shared" si="0"/>
        <v>7.5999999999999998E-2</v>
      </c>
    </row>
    <row r="26" spans="1:7" s="35" customFormat="1" ht="19.5" customHeight="1">
      <c r="A26" s="32">
        <v>18</v>
      </c>
      <c r="B26" s="33"/>
      <c r="C26" s="37" t="s">
        <v>72</v>
      </c>
      <c r="D26" s="6">
        <v>1000</v>
      </c>
      <c r="E26" s="34">
        <v>0</v>
      </c>
      <c r="F26" s="6">
        <f t="shared" si="1"/>
        <v>0</v>
      </c>
      <c r="G26" s="17">
        <f t="shared" si="0"/>
        <v>0</v>
      </c>
    </row>
    <row r="27" spans="1:7" s="35" customFormat="1" ht="19.5" customHeight="1">
      <c r="A27" s="36">
        <v>19</v>
      </c>
      <c r="B27" s="33"/>
      <c r="C27" s="37" t="s">
        <v>73</v>
      </c>
      <c r="D27" s="6">
        <v>1000</v>
      </c>
      <c r="E27" s="34">
        <v>493</v>
      </c>
      <c r="F27" s="6">
        <f t="shared" si="1"/>
        <v>493</v>
      </c>
      <c r="G27" s="17">
        <f t="shared" si="0"/>
        <v>0.49299999999999999</v>
      </c>
    </row>
    <row r="28" spans="1:7" s="35" customFormat="1" ht="19.5" customHeight="1">
      <c r="A28" s="32">
        <v>20</v>
      </c>
      <c r="B28" s="33"/>
      <c r="C28" s="37" t="s">
        <v>74</v>
      </c>
      <c r="D28" s="6">
        <v>1000</v>
      </c>
      <c r="E28" s="34">
        <v>200</v>
      </c>
      <c r="F28" s="6">
        <f t="shared" si="1"/>
        <v>200</v>
      </c>
      <c r="G28" s="17">
        <f t="shared" si="0"/>
        <v>0.2</v>
      </c>
    </row>
    <row r="29" spans="1:7" s="35" customFormat="1" ht="20.100000000000001" customHeight="1">
      <c r="A29" s="36">
        <v>21</v>
      </c>
      <c r="B29" s="33"/>
      <c r="C29" s="37" t="s">
        <v>75</v>
      </c>
      <c r="D29" s="6">
        <v>1000</v>
      </c>
      <c r="E29" s="34">
        <v>200</v>
      </c>
      <c r="F29" s="6">
        <f t="shared" si="1"/>
        <v>200</v>
      </c>
      <c r="G29" s="17">
        <f t="shared" si="0"/>
        <v>0.2</v>
      </c>
    </row>
    <row r="30" spans="1:7" s="35" customFormat="1" ht="20.100000000000001" hidden="1" customHeight="1">
      <c r="A30" s="32"/>
      <c r="B30" s="33"/>
      <c r="C30" s="37"/>
      <c r="D30" s="6">
        <v>0</v>
      </c>
      <c r="E30" s="34">
        <v>0</v>
      </c>
      <c r="F30" s="6">
        <f t="shared" si="1"/>
        <v>0</v>
      </c>
      <c r="G30" s="17" t="str">
        <f t="shared" si="0"/>
        <v/>
      </c>
    </row>
    <row r="31" spans="1:7" s="35" customFormat="1" ht="20.100000000000001" hidden="1" customHeight="1">
      <c r="A31" s="36"/>
      <c r="B31" s="33"/>
      <c r="C31" s="37"/>
      <c r="D31" s="6">
        <v>0</v>
      </c>
      <c r="E31" s="34">
        <v>0</v>
      </c>
      <c r="F31" s="6">
        <f t="shared" si="1"/>
        <v>0</v>
      </c>
      <c r="G31" s="17" t="str">
        <f t="shared" si="0"/>
        <v/>
      </c>
    </row>
    <row r="32" spans="1:7" ht="25.5" customHeight="1">
      <c r="A32" s="77" t="s">
        <v>6</v>
      </c>
      <c r="B32" s="77"/>
      <c r="C32" s="77"/>
      <c r="D32" s="19">
        <f>SUM(D9:D31)</f>
        <v>24821</v>
      </c>
      <c r="E32" s="19"/>
      <c r="F32" s="19">
        <f>SUM(F9:F31)</f>
        <v>17914</v>
      </c>
      <c r="G32" s="19"/>
    </row>
    <row r="33" spans="1:7" ht="25.5" customHeight="1">
      <c r="A33" s="74" t="s">
        <v>39</v>
      </c>
      <c r="B33" s="74"/>
      <c r="C33" s="74"/>
      <c r="D33" s="75">
        <f>F32/D32</f>
        <v>0.72172756939688165</v>
      </c>
      <c r="E33" s="75"/>
      <c r="F33" s="75"/>
      <c r="G33" s="20"/>
    </row>
    <row r="34" spans="1:7" ht="25.5" customHeight="1">
      <c r="A34" s="76" t="s">
        <v>38</v>
      </c>
      <c r="B34" s="76"/>
      <c r="C34" s="76"/>
      <c r="D34" s="76" t="str">
        <f>IF(D33&lt;50%,B41,IF(D33&lt;70%,B40,IF(D33&lt;80%,B39,IF(D33&lt;90%,B38,B37))))</f>
        <v>C</v>
      </c>
      <c r="E34" s="76"/>
      <c r="F34" s="76"/>
      <c r="G34" s="21"/>
    </row>
    <row r="35" spans="1:7" ht="20.100000000000001" customHeight="1">
      <c r="E35" s="2"/>
      <c r="F35" s="2"/>
    </row>
    <row r="36" spans="1:7" ht="35.25" customHeight="1">
      <c r="B36" s="18" t="s">
        <v>37</v>
      </c>
    </row>
    <row r="37" spans="1:7" ht="20.100000000000001" customHeight="1">
      <c r="B37" s="7" t="s">
        <v>9</v>
      </c>
      <c r="C37" s="8" t="s">
        <v>10</v>
      </c>
    </row>
    <row r="38" spans="1:7" ht="20.100000000000001" customHeight="1">
      <c r="B38" s="7" t="s">
        <v>11</v>
      </c>
      <c r="C38" s="8" t="s">
        <v>12</v>
      </c>
    </row>
    <row r="39" spans="1:7" ht="20.100000000000001" customHeight="1">
      <c r="B39" s="7" t="s">
        <v>13</v>
      </c>
      <c r="C39" s="8" t="s">
        <v>14</v>
      </c>
    </row>
    <row r="40" spans="1:7" ht="20.100000000000001" customHeight="1">
      <c r="B40" s="7" t="s">
        <v>15</v>
      </c>
      <c r="C40" s="8" t="s">
        <v>16</v>
      </c>
    </row>
    <row r="41" spans="1:7" ht="20.100000000000001" customHeight="1">
      <c r="B41" s="7" t="s">
        <v>17</v>
      </c>
      <c r="C41" s="8" t="s">
        <v>18</v>
      </c>
    </row>
    <row r="43" spans="1:7" ht="20.100000000000001" customHeight="1">
      <c r="A43" s="52"/>
      <c r="B43" s="79" t="s">
        <v>122</v>
      </c>
      <c r="C43" s="79"/>
      <c r="D43" s="79"/>
      <c r="E43" s="79"/>
      <c r="F43" s="79"/>
      <c r="G43" s="79"/>
    </row>
    <row r="44" spans="1:7" ht="20.100000000000001" customHeight="1">
      <c r="A44" s="52"/>
      <c r="B44" s="52"/>
      <c r="C44" s="52"/>
      <c r="D44" s="52"/>
      <c r="E44" s="52"/>
      <c r="F44" s="52"/>
      <c r="G44" s="52"/>
    </row>
    <row r="45" spans="1:7" ht="20.100000000000001" customHeight="1">
      <c r="A45" s="79" t="s">
        <v>40</v>
      </c>
      <c r="B45" s="79"/>
      <c r="C45" s="79"/>
      <c r="D45" s="79" t="s">
        <v>53</v>
      </c>
      <c r="E45" s="79"/>
      <c r="F45" s="79"/>
      <c r="G45" s="79"/>
    </row>
    <row r="46" spans="1:7" ht="53.25" customHeight="1">
      <c r="A46" s="52"/>
      <c r="B46" s="52"/>
      <c r="C46" s="24"/>
      <c r="D46" s="24"/>
      <c r="E46" s="24"/>
      <c r="F46" s="24"/>
      <c r="G46" s="24"/>
    </row>
    <row r="47" spans="1:7" ht="20.100000000000001" customHeight="1">
      <c r="A47" s="78" t="s">
        <v>49</v>
      </c>
      <c r="B47" s="78"/>
      <c r="C47" s="78"/>
      <c r="D47" s="79" t="s">
        <v>41</v>
      </c>
      <c r="E47" s="79"/>
      <c r="F47" s="79"/>
      <c r="G47" s="79"/>
    </row>
    <row r="48" spans="1:7" ht="20.100000000000001" customHeight="1">
      <c r="A48" s="79" t="s">
        <v>50</v>
      </c>
      <c r="B48" s="79"/>
      <c r="C48" s="79"/>
      <c r="D48" s="79"/>
      <c r="E48" s="79"/>
      <c r="F48" s="79"/>
      <c r="G48" s="79"/>
    </row>
  </sheetData>
  <autoFilter ref="A8:G34">
    <filterColumn colId="1" showButton="0"/>
    <filterColumn colId="3">
      <filters>
        <filter val="1,000"/>
        <filter val="100"/>
        <filter val="160"/>
        <filter val="168"/>
        <filter val="210"/>
        <filter val="24,821"/>
        <filter val="5,583"/>
        <filter val="6,000"/>
        <filter val="6,500"/>
        <filter val="72.17%"/>
        <filter val="C"/>
      </filters>
    </filterColumn>
  </autoFilter>
  <mergeCells count="21">
    <mergeCell ref="B43:G43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32:C32"/>
    <mergeCell ref="A33:C33"/>
    <mergeCell ref="D33:F33"/>
    <mergeCell ref="A34:C34"/>
    <mergeCell ref="D34:F34"/>
    <mergeCell ref="A45:C45"/>
    <mergeCell ref="D45:G45"/>
    <mergeCell ref="A47:C47"/>
    <mergeCell ref="D47:G47"/>
    <mergeCell ref="A48:C48"/>
    <mergeCell ref="D48:G48"/>
  </mergeCells>
  <conditionalFormatting sqref="G9:G31">
    <cfRule type="cellIs" dxfId="9" priority="1" operator="lessThan">
      <formula>0.9</formula>
    </cfRule>
    <cfRule type="cellIs" dxfId="8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24</vt:i4>
      </vt:variant>
    </vt:vector>
  </HeadingPairs>
  <TitlesOfParts>
    <vt:vector size="37" baseType="lpstr">
      <vt:lpstr>Resume</vt:lpstr>
      <vt:lpstr>Jan</vt:lpstr>
      <vt:lpstr>Feb</vt:lpstr>
      <vt:lpstr>Maret</vt:lpstr>
      <vt:lpstr>April</vt:lpstr>
      <vt:lpstr>May</vt:lpstr>
      <vt:lpstr>June</vt:lpstr>
      <vt:lpstr>Juli</vt:lpstr>
      <vt:lpstr>Aug</vt:lpstr>
      <vt:lpstr>Sept</vt:lpstr>
      <vt:lpstr>Oct</vt:lpstr>
      <vt:lpstr>Nov</vt:lpstr>
      <vt:lpstr>Des</vt:lpstr>
      <vt:lpstr>April!Print_Area</vt:lpstr>
      <vt:lpstr>Aug!Print_Area</vt:lpstr>
      <vt:lpstr>Des!Print_Area</vt:lpstr>
      <vt:lpstr>Feb!Print_Area</vt:lpstr>
      <vt:lpstr>Jan!Print_Area</vt:lpstr>
      <vt:lpstr>Juli!Print_Area</vt:lpstr>
      <vt:lpstr>June!Print_Area</vt:lpstr>
      <vt:lpstr>Maret!Print_Area</vt:lpstr>
      <vt:lpstr>May!Print_Area</vt:lpstr>
      <vt:lpstr>Nov!Print_Area</vt:lpstr>
      <vt:lpstr>Oct!Print_Area</vt:lpstr>
      <vt:lpstr>Sept!Print_Area</vt:lpstr>
      <vt:lpstr>April!Print_Titles</vt:lpstr>
      <vt:lpstr>Aug!Print_Titles</vt:lpstr>
      <vt:lpstr>Des!Print_Titles</vt:lpstr>
      <vt:lpstr>Feb!Print_Titles</vt:lpstr>
      <vt:lpstr>Jan!Print_Titles</vt:lpstr>
      <vt:lpstr>Juli!Print_Titles</vt:lpstr>
      <vt:lpstr>June!Print_Titles</vt:lpstr>
      <vt:lpstr>Maret!Print_Titles</vt:lpstr>
      <vt:lpstr>May!Print_Titles</vt:lpstr>
      <vt:lpstr>Nov!Print_Titles</vt:lpstr>
      <vt:lpstr>Oct!Print_Titles</vt:lpstr>
      <vt:lpstr>Sept!Print_Titles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PPIC07</dc:creator>
  <cp:lastModifiedBy>SUBKON</cp:lastModifiedBy>
  <dcterms:created xsi:type="dcterms:W3CDTF">2019-03-12T02:00:33Z</dcterms:created>
  <dcterms:modified xsi:type="dcterms:W3CDTF">2022-01-13T02:56:48Z</dcterms:modified>
</cp:coreProperties>
</file>