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2"/>
  </bookViews>
  <sheets>
    <sheet name="Resume" sheetId="7" r:id="rId1"/>
    <sheet name="Jan" sheetId="13" r:id="rId2"/>
    <sheet name="Feb" sheetId="14" r:id="rId3"/>
    <sheet name="Maret" sheetId="15" r:id="rId4"/>
    <sheet name="April" sheetId="16" r:id="rId5"/>
    <sheet name="Mei" sheetId="17" r:id="rId6"/>
    <sheet name="June" sheetId="18" r:id="rId7"/>
    <sheet name="July" sheetId="19" r:id="rId8"/>
    <sheet name="August" sheetId="20" r:id="rId9"/>
    <sheet name="Sept" sheetId="21" r:id="rId10"/>
    <sheet name="Oct" sheetId="23" r:id="rId11"/>
    <sheet name="Nov" sheetId="24" r:id="rId12"/>
    <sheet name="Des" sheetId="25" r:id="rId13"/>
  </sheets>
  <definedNames>
    <definedName name="_xlnm._FilterDatabase" localSheetId="4" hidden="1">April!$A$8:$G$18</definedName>
    <definedName name="_xlnm._FilterDatabase" localSheetId="8" hidden="1">August!$A$8:$G$18</definedName>
    <definedName name="_xlnm._FilterDatabase" localSheetId="12" hidden="1">Des!$A$8:$G$18</definedName>
    <definedName name="_xlnm._FilterDatabase" localSheetId="2" hidden="1">Feb!$A$8:$G$18</definedName>
    <definedName name="_xlnm._FilterDatabase" localSheetId="1" hidden="1">Jan!$A$8:$G$18</definedName>
    <definedName name="_xlnm._FilterDatabase" localSheetId="7" hidden="1">July!$A$8:$G$18</definedName>
    <definedName name="_xlnm._FilterDatabase" localSheetId="6" hidden="1">June!$A$8:$G$18</definedName>
    <definedName name="_xlnm._FilterDatabase" localSheetId="3" hidden="1">Maret!$A$8:$G$18</definedName>
    <definedName name="_xlnm._FilterDatabase" localSheetId="5" hidden="1">Mei!$A$8:$G$18</definedName>
    <definedName name="_xlnm._FilterDatabase" localSheetId="11" hidden="1">Nov!$A$8:$G$18</definedName>
    <definedName name="_xlnm._FilterDatabase" localSheetId="10" hidden="1">Oct!$A$8:$G$18</definedName>
    <definedName name="_xlnm._FilterDatabase" localSheetId="9" hidden="1">Sept!$A$8:$G$18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April!$A$1:$G$15</definedName>
    <definedName name="_xlnm.Print_Area" localSheetId="8">August!$A$1:$G$15</definedName>
    <definedName name="_xlnm.Print_Area" localSheetId="12">Des!$A$1:$G$15</definedName>
    <definedName name="_xlnm.Print_Area" localSheetId="2">Feb!$A$1:$G$15</definedName>
    <definedName name="_xlnm.Print_Area" localSheetId="1">Jan!$A$1:$G$15</definedName>
    <definedName name="_xlnm.Print_Area" localSheetId="7">July!$A$1:$G$15</definedName>
    <definedName name="_xlnm.Print_Area" localSheetId="6">June!$A$1:$G$15</definedName>
    <definedName name="_xlnm.Print_Area" localSheetId="3">Maret!$A$1:$G$15</definedName>
    <definedName name="_xlnm.Print_Area" localSheetId="5">Mei!$A$1:$G$15</definedName>
    <definedName name="_xlnm.Print_Area" localSheetId="11">Nov!$A$1:$G$15</definedName>
    <definedName name="_xlnm.Print_Area" localSheetId="10">Oct!$A$1:$G$15</definedName>
    <definedName name="_xlnm.Print_Area" localSheetId="9">Sept!$A$1:$G$15</definedName>
    <definedName name="_xlnm.Print_Titles" localSheetId="4">April!$1:$8</definedName>
    <definedName name="_xlnm.Print_Titles" localSheetId="8">August!$1:$8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July!$1:$8</definedName>
    <definedName name="_xlnm.Print_Titles" localSheetId="6">June!$1:$8</definedName>
    <definedName name="_xlnm.Print_Titles" localSheetId="3">Maret!$1:$8</definedName>
    <definedName name="_xlnm.Print_Titles" localSheetId="5">Mei!$1:$8</definedName>
    <definedName name="_xlnm.Print_Titles" localSheetId="11">Nov!$1:$8</definedName>
    <definedName name="_xlnm.Print_Titles" localSheetId="10">Oct!$1:$8</definedName>
    <definedName name="_xlnm.Print_Titles" localSheetId="9">Sept!$1:$8</definedName>
  </definedNames>
  <calcPr calcId="124519"/>
</workbook>
</file>

<file path=xl/calcChain.xml><?xml version="1.0" encoding="utf-8"?>
<calcChain xmlns="http://schemas.openxmlformats.org/spreadsheetml/2006/main">
  <c r="D16" i="7"/>
  <c r="C16"/>
  <c r="F10" i="25"/>
  <c r="G10" s="1"/>
  <c r="D16"/>
  <c r="G15"/>
  <c r="F15"/>
  <c r="F14"/>
  <c r="G14" s="1"/>
  <c r="F13"/>
  <c r="G13" s="1"/>
  <c r="G12"/>
  <c r="F12"/>
  <c r="F11"/>
  <c r="G11" s="1"/>
  <c r="E16" l="1"/>
  <c r="F9"/>
  <c r="G9" s="1"/>
  <c r="E16" i="24"/>
  <c r="D16"/>
  <c r="F15"/>
  <c r="G15" s="1"/>
  <c r="F14"/>
  <c r="G14" s="1"/>
  <c r="F13"/>
  <c r="G13" s="1"/>
  <c r="G12"/>
  <c r="F12"/>
  <c r="F11"/>
  <c r="G11" s="1"/>
  <c r="F10"/>
  <c r="G10" s="1"/>
  <c r="F9"/>
  <c r="F16" i="25" l="1"/>
  <c r="D17" s="1"/>
  <c r="D18" s="1"/>
  <c r="F16" i="24"/>
  <c r="D17" s="1"/>
  <c r="G9"/>
  <c r="E16" i="23"/>
  <c r="D16"/>
  <c r="F15"/>
  <c r="G15" s="1"/>
  <c r="F14"/>
  <c r="G14" s="1"/>
  <c r="F13"/>
  <c r="G13" s="1"/>
  <c r="F12"/>
  <c r="G12" s="1"/>
  <c r="F11"/>
  <c r="G11" s="1"/>
  <c r="F10"/>
  <c r="G10" s="1"/>
  <c r="F9"/>
  <c r="G9" s="1"/>
  <c r="E16" i="21"/>
  <c r="D16"/>
  <c r="F15"/>
  <c r="G15" s="1"/>
  <c r="F14"/>
  <c r="G14" s="1"/>
  <c r="F13"/>
  <c r="G13" s="1"/>
  <c r="F12"/>
  <c r="G12" s="1"/>
  <c r="F11"/>
  <c r="G11" s="1"/>
  <c r="F10"/>
  <c r="G10" s="1"/>
  <c r="F9"/>
  <c r="E16" i="20"/>
  <c r="D16"/>
  <c r="F15"/>
  <c r="G15" s="1"/>
  <c r="F14"/>
  <c r="G14" s="1"/>
  <c r="F13"/>
  <c r="G13" s="1"/>
  <c r="F12"/>
  <c r="G12" s="1"/>
  <c r="G11"/>
  <c r="F11"/>
  <c r="F16" s="1"/>
  <c r="F10"/>
  <c r="G10" s="1"/>
  <c r="F9"/>
  <c r="G9" s="1"/>
  <c r="E16" i="19"/>
  <c r="D16"/>
  <c r="F15"/>
  <c r="G15" s="1"/>
  <c r="F14"/>
  <c r="G14" s="1"/>
  <c r="F13"/>
  <c r="G13" s="1"/>
  <c r="F12"/>
  <c r="G12" s="1"/>
  <c r="F11"/>
  <c r="G11" s="1"/>
  <c r="F10"/>
  <c r="G10" s="1"/>
  <c r="F9"/>
  <c r="G9" s="1"/>
  <c r="E16" i="18"/>
  <c r="D16"/>
  <c r="G15"/>
  <c r="F15"/>
  <c r="F14"/>
  <c r="G14" s="1"/>
  <c r="F13"/>
  <c r="G13" s="1"/>
  <c r="G12"/>
  <c r="F12"/>
  <c r="F11"/>
  <c r="G11" s="1"/>
  <c r="F10"/>
  <c r="G10" s="1"/>
  <c r="F9"/>
  <c r="F16" s="1"/>
  <c r="D17" i="20" l="1"/>
  <c r="D18" s="1"/>
  <c r="D17" i="18"/>
  <c r="D18" s="1"/>
  <c r="D18" i="24"/>
  <c r="C15" i="7"/>
  <c r="D15" s="1"/>
  <c r="F16" i="23"/>
  <c r="D17" s="1"/>
  <c r="F16" i="21"/>
  <c r="G9"/>
  <c r="F16" i="19"/>
  <c r="G9" i="18"/>
  <c r="E16" i="17"/>
  <c r="D16"/>
  <c r="F15"/>
  <c r="G15" s="1"/>
  <c r="F14"/>
  <c r="G14" s="1"/>
  <c r="F13"/>
  <c r="G13" s="1"/>
  <c r="F12"/>
  <c r="G12" s="1"/>
  <c r="F11"/>
  <c r="G11" s="1"/>
  <c r="F10"/>
  <c r="G10" s="1"/>
  <c r="G9"/>
  <c r="F9"/>
  <c r="E16" i="16"/>
  <c r="D16"/>
  <c r="F15"/>
  <c r="G15" s="1"/>
  <c r="F14"/>
  <c r="G14" s="1"/>
  <c r="F13"/>
  <c r="G13" s="1"/>
  <c r="F12"/>
  <c r="G12" s="1"/>
  <c r="F11"/>
  <c r="G11" s="1"/>
  <c r="F10"/>
  <c r="G10" s="1"/>
  <c r="F9"/>
  <c r="F16" s="1"/>
  <c r="E16" i="15"/>
  <c r="D16"/>
  <c r="F15"/>
  <c r="G15" s="1"/>
  <c r="F14"/>
  <c r="G14" s="1"/>
  <c r="G13"/>
  <c r="F13"/>
  <c r="F12"/>
  <c r="G12" s="1"/>
  <c r="F11"/>
  <c r="G11" s="1"/>
  <c r="F10"/>
  <c r="G10" s="1"/>
  <c r="F9"/>
  <c r="F16" s="1"/>
  <c r="D17" i="19" l="1"/>
  <c r="D18" s="1"/>
  <c r="F16" i="17"/>
  <c r="D17" s="1"/>
  <c r="D18" i="23"/>
  <c r="C14" i="7"/>
  <c r="D18" i="21"/>
  <c r="D17"/>
  <c r="D17" i="16"/>
  <c r="G9"/>
  <c r="G9" i="15"/>
  <c r="D17"/>
  <c r="E16" i="14"/>
  <c r="D16"/>
  <c r="F15"/>
  <c r="G15" s="1"/>
  <c r="F14"/>
  <c r="G14" s="1"/>
  <c r="F13"/>
  <c r="G13" s="1"/>
  <c r="G12"/>
  <c r="F12"/>
  <c r="F11"/>
  <c r="G11" s="1"/>
  <c r="F10"/>
  <c r="G10" s="1"/>
  <c r="F9"/>
  <c r="E16" i="13"/>
  <c r="D16"/>
  <c r="F15"/>
  <c r="G15" s="1"/>
  <c r="F14"/>
  <c r="G14" s="1"/>
  <c r="F13"/>
  <c r="G13" s="1"/>
  <c r="F12"/>
  <c r="G12" s="1"/>
  <c r="F11"/>
  <c r="G11" s="1"/>
  <c r="F10"/>
  <c r="G10" s="1"/>
  <c r="F9"/>
  <c r="F16" i="14" l="1"/>
  <c r="D18" i="17"/>
  <c r="C9" i="7"/>
  <c r="D9" s="1"/>
  <c r="D18" i="16"/>
  <c r="C8" i="7"/>
  <c r="D8" s="1"/>
  <c r="D18" i="15"/>
  <c r="C7" i="7"/>
  <c r="D7" s="1"/>
  <c r="D14"/>
  <c r="D17" i="14"/>
  <c r="G9"/>
  <c r="F16" i="13"/>
  <c r="D17" s="1"/>
  <c r="C5" i="7" s="1"/>
  <c r="G9" i="13"/>
  <c r="D18" i="14" l="1"/>
  <c r="C6" i="7"/>
  <c r="D6" s="1"/>
  <c r="D18" i="13"/>
  <c r="C17" i="7" l="1"/>
  <c r="D17" s="1"/>
  <c r="D5"/>
</calcChain>
</file>

<file path=xl/sharedStrings.xml><?xml version="1.0" encoding="utf-8"?>
<sst xmlns="http://schemas.openxmlformats.org/spreadsheetml/2006/main" count="550" uniqueCount="89">
  <si>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</si>
  <si>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</si>
  <si>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</si>
  <si>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</si>
  <si>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</si>
  <si>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</si>
  <si>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</si>
  <si>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</si>
  <si>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</si>
  <si>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</si>
  <si>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</si>
  <si>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</si>
  <si>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</si>
  <si>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</si>
  <si>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</si>
  <si>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</si>
  <si>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</si>
  <si>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</si>
  <si>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</si>
  <si>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</si>
  <si>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</si>
  <si>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</si>
  <si>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</si>
  <si>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</si>
  <si>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</si>
  <si>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</si>
  <si>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</si>
  <si>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</si>
  <si>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</si>
  <si>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</si>
  <si>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</si>
  <si>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</si>
  <si>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</si>
  <si>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</si>
  <si>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</si>
  <si>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</si>
  <si>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</si>
  <si>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</si>
  <si>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</si>
  <si>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</si>
  <si>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</si>
  <si>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</si>
  <si>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ARM YAMATO M (FINISHING CHROME)</t>
  </si>
  <si>
    <t>MONTHLY REPORT OF DELIVERY SCHEDULE
SUBCONTRACTOR - KEMAS SARANA MULTIGUNA</t>
  </si>
  <si>
    <t>Kemas Sarana Multiguna</t>
  </si>
  <si>
    <t>SEAT PIPE COSMO MNR/MPR</t>
  </si>
  <si>
    <t>REAR LEG PIPE COSMO MNR FR1</t>
  </si>
  <si>
    <t>FORE LEG ASSY COSMO MNR FR1</t>
  </si>
  <si>
    <t>SEAT PIPE COSMO 541/542</t>
  </si>
  <si>
    <t>REAR LEG PIPE COSMO 541/542</t>
  </si>
  <si>
    <t>FORE LEG ASSY COSMO 541/542</t>
  </si>
  <si>
    <t>JCOS-325</t>
  </si>
  <si>
    <t>JCOS-320</t>
  </si>
  <si>
    <t>JCOS-321</t>
  </si>
  <si>
    <t>JCOS-322</t>
  </si>
  <si>
    <t>JCOS-317</t>
  </si>
  <si>
    <t>JCOS-316</t>
  </si>
  <si>
    <t>JYAM-035</t>
  </si>
  <si>
    <t>Manager of Subcontractor Controller</t>
  </si>
  <si>
    <t>Angling S.</t>
  </si>
  <si>
    <t>JANUARY 2021</t>
  </si>
  <si>
    <t>FEBRUARY 2021</t>
  </si>
  <si>
    <r>
      <t>Cimahi, March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</si>
  <si>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</si>
  <si>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MARCH 2021</t>
  </si>
  <si>
    <t>APRIL 2021</t>
  </si>
  <si>
    <t>MEI 2021</t>
  </si>
  <si>
    <t>JULY 2021</t>
  </si>
  <si>
    <t>JUNE 2021</t>
  </si>
  <si>
    <t>AUGUST 2021</t>
  </si>
  <si>
    <t>OCTOBER 2021</t>
  </si>
  <si>
    <t>JCAE-004</t>
  </si>
  <si>
    <t>BACK PIPE CAESAR CHROME</t>
  </si>
  <si>
    <t>NOVEMBER 2021</t>
  </si>
  <si>
    <t>SEPTEMBER 2021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</si>
  <si>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</si>
  <si>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November 3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</si>
  <si>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</si>
  <si>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September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</si>
  <si>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</si>
  <si>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</si>
  <si>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</si>
  <si>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</si>
  <si>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</si>
  <si>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 xml:space="preserve">PT. CHITOSE INTERNASIONAL, TBK
REPORT OF PERFORMANCE
SUBCONTRACTOR : KEMAS SARANA MULTIGUNA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</si>
  <si>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</si>
  <si>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</si>
  <si>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</si>
  <si>
    <t>DECEMBER 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</si>
</sst>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4" fillId="0" borderId="8" xfId="4" applyNumberFormat="1" applyFont="1" applyFill="1" applyBorder="1" applyAlignment="1">
      <alignment horizontal="center" vertical="center"/>
    </xf>
    <xf numFmtId="38" fontId="9" fillId="0" borderId="8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8" fontId="42" fillId="0" borderId="8" xfId="3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3" sqref="B3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46" t="s">
        <v>84</v>
      </c>
      <c r="C2" s="46"/>
      <c r="D2" s="46"/>
      <c r="E2" s="46"/>
      <c r="F2" s="46"/>
      <c r="G2" s="46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1">
        <f>Jan!D17</f>
        <v>0.93540000000000001</v>
      </c>
      <c r="D5" s="9" t="str">
        <f>IF($C5&lt;50%,$F$10,IF($C5&lt;70%,$F$9,IF($C5&lt;80%,$F$8,IF($C5&lt;90%,$F$7,$F$6))))</f>
        <v>A</v>
      </c>
      <c r="F5" s="47" t="s">
        <v>35</v>
      </c>
      <c r="G5" s="48"/>
    </row>
    <row r="6" spans="2:7" ht="19.5" customHeight="1">
      <c r="B6" s="9" t="s">
        <v>23</v>
      </c>
      <c r="C6" s="21">
        <f>Feb!D17</f>
        <v>0.95791666666666664</v>
      </c>
      <c r="D6" s="9" t="str">
        <f t="shared" ref="D6:D16" si="0">IF($C6&lt;50%,$F$10,IF($C6&lt;70%,$F$9,IF($C6&lt;80%,$F$8,IF($C6&lt;90%,$F$7,$F$6))))</f>
        <v>A</v>
      </c>
      <c r="F6" s="11" t="s">
        <v>9</v>
      </c>
      <c r="G6" s="12" t="s">
        <v>10</v>
      </c>
    </row>
    <row r="7" spans="2:7" ht="19.5" customHeight="1">
      <c r="B7" s="9" t="s">
        <v>24</v>
      </c>
      <c r="C7" s="21">
        <f>Maret!D17</f>
        <v>1</v>
      </c>
      <c r="D7" s="9" t="str">
        <f t="shared" si="0"/>
        <v>A</v>
      </c>
      <c r="F7" s="11" t="s">
        <v>11</v>
      </c>
      <c r="G7" s="12" t="s">
        <v>12</v>
      </c>
    </row>
    <row r="8" spans="2:7" ht="19.5" customHeight="1">
      <c r="B8" s="9" t="s">
        <v>25</v>
      </c>
      <c r="C8" s="21">
        <f>April!D17</f>
        <v>1</v>
      </c>
      <c r="D8" s="9" t="str">
        <f t="shared" si="0"/>
        <v>A</v>
      </c>
      <c r="F8" s="11" t="s">
        <v>13</v>
      </c>
      <c r="G8" s="12" t="s">
        <v>14</v>
      </c>
    </row>
    <row r="9" spans="2:7" ht="19.5" customHeight="1">
      <c r="B9" s="9" t="s">
        <v>26</v>
      </c>
      <c r="C9" s="21">
        <f>Mei!D17</f>
        <v>1</v>
      </c>
      <c r="D9" s="9" t="str">
        <f t="shared" si="0"/>
        <v>A</v>
      </c>
      <c r="F9" s="11" t="s">
        <v>15</v>
      </c>
      <c r="G9" s="12" t="s">
        <v>16</v>
      </c>
    </row>
    <row r="10" spans="2:7" ht="19.5" customHeight="1">
      <c r="B10" s="9" t="s">
        <v>27</v>
      </c>
      <c r="C10" s="34"/>
      <c r="D10" s="34"/>
      <c r="F10" s="13" t="s">
        <v>17</v>
      </c>
      <c r="G10" s="14" t="s">
        <v>18</v>
      </c>
    </row>
    <row r="11" spans="2:7" ht="19.5" customHeight="1">
      <c r="B11" s="9" t="s">
        <v>28</v>
      </c>
      <c r="C11" s="34"/>
      <c r="D11" s="34"/>
    </row>
    <row r="12" spans="2:7" ht="19.5" customHeight="1">
      <c r="B12" s="9" t="s">
        <v>29</v>
      </c>
      <c r="C12" s="34"/>
      <c r="D12" s="34"/>
    </row>
    <row r="13" spans="2:7" ht="19.5" customHeight="1">
      <c r="B13" s="9" t="s">
        <v>30</v>
      </c>
      <c r="C13" s="34"/>
      <c r="D13" s="34"/>
    </row>
    <row r="14" spans="2:7" ht="19.5" customHeight="1">
      <c r="B14" s="9" t="s">
        <v>31</v>
      </c>
      <c r="C14" s="21">
        <f>Oct!D17</f>
        <v>0.97766599597585513</v>
      </c>
      <c r="D14" s="9" t="str">
        <f t="shared" si="0"/>
        <v>A</v>
      </c>
    </row>
    <row r="15" spans="2:7" ht="19.5" customHeight="1">
      <c r="B15" s="9" t="s">
        <v>32</v>
      </c>
      <c r="C15" s="21">
        <f>Nov!D17</f>
        <v>0.97599999999999998</v>
      </c>
      <c r="D15" s="9" t="str">
        <f t="shared" si="0"/>
        <v>A</v>
      </c>
    </row>
    <row r="16" spans="2:7" ht="19.5" customHeight="1">
      <c r="B16" s="9" t="s">
        <v>33</v>
      </c>
      <c r="C16" s="21">
        <f>Des!D17</f>
        <v>0.99050000000000005</v>
      </c>
      <c r="D16" s="9" t="str">
        <f t="shared" si="0"/>
        <v>A</v>
      </c>
    </row>
    <row r="17" spans="2:4" ht="19.5" customHeight="1">
      <c r="B17" s="15" t="s">
        <v>34</v>
      </c>
      <c r="C17" s="22">
        <f>AVERAGE(C5:C16)</f>
        <v>0.97968533283031523</v>
      </c>
      <c r="D17" s="15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20" sqref="G2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74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0</v>
      </c>
      <c r="E9" s="32">
        <v>0</v>
      </c>
      <c r="F9" s="25">
        <f>IF(E9&gt;D9,D9,E9)</f>
        <v>0</v>
      </c>
      <c r="G9" s="16" t="str">
        <f t="shared" ref="G9:G15" si="0">IFERROR(F9/D9,"")</f>
        <v/>
      </c>
    </row>
    <row r="10" spans="1:7" s="31" customFormat="1" ht="20.100000000000001" hidden="1" customHeight="1">
      <c r="A10" s="30">
        <v>2</v>
      </c>
      <c r="B10" s="24"/>
      <c r="C10" s="33"/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/>
      <c r="C11" s="26"/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/>
      <c r="C12" s="26"/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/>
      <c r="C13" s="26"/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/>
      <c r="C14" s="26"/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/>
      <c r="C15" s="26"/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0</v>
      </c>
      <c r="E16" s="18">
        <f>SUM(E9:E15)</f>
        <v>0</v>
      </c>
      <c r="F16" s="18">
        <f>SUM(F9:F15)</f>
        <v>0</v>
      </c>
      <c r="G16" s="18"/>
    </row>
    <row r="17" spans="1:7" ht="25.5" customHeight="1">
      <c r="A17" s="62" t="s">
        <v>39</v>
      </c>
      <c r="B17" s="62"/>
      <c r="C17" s="62"/>
      <c r="D17" s="63">
        <f>IFERROR(F16/D16,0)</f>
        <v>0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E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0"/>
      <c r="B27" s="49" t="s">
        <v>77</v>
      </c>
      <c r="C27" s="49"/>
      <c r="D27" s="49"/>
      <c r="E27" s="49"/>
      <c r="F27" s="49"/>
      <c r="G27" s="4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0"/>
      <c r="B30" s="40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15" sqref="A11:XFD1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70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3470</v>
      </c>
      <c r="E9" s="32">
        <v>3470</v>
      </c>
      <c r="F9" s="25">
        <f>IF(E9&gt;D9,D9,E9)</f>
        <v>3470</v>
      </c>
      <c r="G9" s="16">
        <f t="shared" ref="G9:G15" si="0">IFERROR(F9/D9,"")</f>
        <v>1</v>
      </c>
    </row>
    <row r="10" spans="1:7" s="31" customFormat="1" ht="20.100000000000001" customHeight="1">
      <c r="A10" s="30">
        <v>2</v>
      </c>
      <c r="B10" s="24" t="s">
        <v>71</v>
      </c>
      <c r="C10" s="33" t="s">
        <v>72</v>
      </c>
      <c r="D10" s="25">
        <v>1500</v>
      </c>
      <c r="E10" s="32">
        <v>1389</v>
      </c>
      <c r="F10" s="25">
        <f t="shared" ref="F10:F15" si="1">IF(E10&gt;D10,D10,E10)</f>
        <v>1389</v>
      </c>
      <c r="G10" s="16">
        <f t="shared" si="0"/>
        <v>0.92600000000000005</v>
      </c>
    </row>
    <row r="11" spans="1:7" s="31" customFormat="1" ht="20.100000000000001" hidden="1" customHeight="1">
      <c r="A11" s="27">
        <v>3</v>
      </c>
      <c r="B11" s="24"/>
      <c r="C11" s="26"/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/>
      <c r="C12" s="26"/>
      <c r="D12" s="25"/>
      <c r="E12" s="32"/>
      <c r="F12" s="25">
        <f t="shared" si="1"/>
        <v>0</v>
      </c>
      <c r="G12" s="16" t="str">
        <f>IFERROR(F12/D12,"")</f>
        <v/>
      </c>
    </row>
    <row r="13" spans="1:7" s="31" customFormat="1" ht="20.100000000000001" hidden="1" customHeight="1">
      <c r="A13" s="27">
        <v>5</v>
      </c>
      <c r="B13" s="24"/>
      <c r="C13" s="26"/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/>
      <c r="C14" s="26"/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/>
      <c r="C15" s="26"/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4970</v>
      </c>
      <c r="E16" s="18">
        <f>SUM(E9:E15)</f>
        <v>4859</v>
      </c>
      <c r="F16" s="18">
        <f>SUM(F9:F15)</f>
        <v>4859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0.97766599597585513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0"/>
      <c r="B27" s="49" t="s">
        <v>76</v>
      </c>
      <c r="C27" s="49"/>
      <c r="D27" s="49"/>
      <c r="E27" s="49"/>
      <c r="F27" s="49"/>
      <c r="G27" s="4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0"/>
      <c r="B30" s="40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21" sqref="F2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73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3500</v>
      </c>
      <c r="E9" s="32">
        <v>3500</v>
      </c>
      <c r="F9" s="25">
        <f>IF(E9&gt;D9,D9,E9)</f>
        <v>3500</v>
      </c>
      <c r="G9" s="16">
        <f t="shared" ref="G9:G15" si="0">IFERROR(F9/D9,"")</f>
        <v>1</v>
      </c>
    </row>
    <row r="10" spans="1:7" s="31" customFormat="1" ht="20.100000000000001" customHeight="1">
      <c r="A10" s="30">
        <v>2</v>
      </c>
      <c r="B10" s="24" t="s">
        <v>71</v>
      </c>
      <c r="C10" s="33" t="s">
        <v>72</v>
      </c>
      <c r="D10" s="25">
        <v>2500</v>
      </c>
      <c r="E10" s="32">
        <v>2356</v>
      </c>
      <c r="F10" s="25">
        <f t="shared" ref="F10:F15" si="1">IF(E10&gt;D10,D10,E10)</f>
        <v>2356</v>
      </c>
      <c r="G10" s="16">
        <f t="shared" si="0"/>
        <v>0.94240000000000002</v>
      </c>
    </row>
    <row r="11" spans="1:7" s="31" customFormat="1" ht="20.100000000000001" hidden="1" customHeight="1">
      <c r="A11" s="27">
        <v>3</v>
      </c>
      <c r="B11" s="24"/>
      <c r="C11" s="26"/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/>
      <c r="C12" s="26"/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/>
      <c r="C13" s="26"/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/>
      <c r="C14" s="26"/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/>
      <c r="C15" s="26"/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6000</v>
      </c>
      <c r="E16" s="18">
        <f>SUM(E9:E15)</f>
        <v>5856</v>
      </c>
      <c r="F16" s="18">
        <f>SUM(F9:F15)</f>
        <v>5856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0.97599999999999998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2"/>
      <c r="B27" s="49" t="s">
        <v>75</v>
      </c>
      <c r="C27" s="49"/>
      <c r="D27" s="49"/>
      <c r="E27" s="49"/>
      <c r="F27" s="49"/>
      <c r="G27" s="49"/>
    </row>
    <row r="28" spans="1:7" ht="20.100000000000001" customHeight="1">
      <c r="A28" s="42"/>
      <c r="B28" s="42"/>
      <c r="C28" s="42"/>
      <c r="D28" s="42"/>
      <c r="E28" s="42"/>
      <c r="F28" s="42"/>
      <c r="G28" s="42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2"/>
      <c r="B30" s="42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2"/>
  <sheetViews>
    <sheetView showGridLines="0"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88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5" t="s">
        <v>7</v>
      </c>
      <c r="E8" s="45" t="s">
        <v>8</v>
      </c>
      <c r="F8" s="45" t="s">
        <v>36</v>
      </c>
      <c r="G8" s="45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8000</v>
      </c>
      <c r="E9" s="32">
        <v>7887</v>
      </c>
      <c r="F9" s="25">
        <f>IF(E9&gt;D9,D9,E9)</f>
        <v>7887</v>
      </c>
      <c r="G9" s="16">
        <f t="shared" ref="G9:G15" si="0">IFERROR(F9/D9,"")</f>
        <v>0.98587499999999995</v>
      </c>
    </row>
    <row r="10" spans="1:7" s="31" customFormat="1" ht="20.100000000000001" customHeight="1">
      <c r="A10" s="30">
        <v>2</v>
      </c>
      <c r="B10" s="24" t="s">
        <v>71</v>
      </c>
      <c r="C10" s="33" t="s">
        <v>72</v>
      </c>
      <c r="D10" s="25">
        <v>4000</v>
      </c>
      <c r="E10" s="32">
        <v>3999</v>
      </c>
      <c r="F10" s="25">
        <f t="shared" ref="F10:F15" si="1">IF(E10&gt;D10,D10,E10)</f>
        <v>3999</v>
      </c>
      <c r="G10" s="16">
        <f t="shared" si="0"/>
        <v>0.99975000000000003</v>
      </c>
    </row>
    <row r="11" spans="1:7" s="31" customFormat="1" ht="20.100000000000001" hidden="1" customHeight="1">
      <c r="A11" s="27">
        <v>3</v>
      </c>
      <c r="B11" s="24"/>
      <c r="C11" s="26"/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/>
      <c r="C12" s="26"/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/>
      <c r="C13" s="26"/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/>
      <c r="C14" s="26"/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/>
      <c r="C15" s="26"/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12000</v>
      </c>
      <c r="E16" s="18">
        <f>SUM(E9:E15)</f>
        <v>11886</v>
      </c>
      <c r="F16" s="18">
        <f>SUM(F9:F15)</f>
        <v>11886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0.99050000000000005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4"/>
      <c r="B27" s="49" t="s">
        <v>85</v>
      </c>
      <c r="C27" s="49"/>
      <c r="D27" s="49"/>
      <c r="E27" s="49"/>
      <c r="F27" s="49"/>
      <c r="G27" s="49"/>
    </row>
    <row r="28" spans="1:7" ht="20.100000000000001" customHeight="1">
      <c r="A28" s="44"/>
      <c r="B28" s="44"/>
      <c r="C28" s="44"/>
      <c r="D28" s="44"/>
      <c r="E28" s="44"/>
      <c r="F28" s="44"/>
      <c r="G28" s="44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4"/>
      <c r="B30" s="44"/>
      <c r="C30" s="23"/>
      <c r="D30" s="23"/>
      <c r="E30" s="23"/>
      <c r="F30" s="23"/>
      <c r="G30" s="23"/>
    </row>
    <row r="31" spans="1:7" ht="20.100000000000001" customHeight="1">
      <c r="A31" s="65" t="s">
        <v>86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87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9" sqref="G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60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29" t="s">
        <v>7</v>
      </c>
      <c r="E8" s="29" t="s">
        <v>8</v>
      </c>
      <c r="F8" s="29" t="s">
        <v>36</v>
      </c>
      <c r="G8" s="29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5000</v>
      </c>
      <c r="E9" s="32">
        <v>4677</v>
      </c>
      <c r="F9" s="25">
        <f>IF(E9&gt;D9,D9,E9)</f>
        <v>4677</v>
      </c>
      <c r="G9" s="16">
        <f t="shared" ref="G9:G15" si="0">IFERROR(F9/D9,"")</f>
        <v>0.93540000000000001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5000</v>
      </c>
      <c r="E16" s="18">
        <f>SUM(E9:E15)</f>
        <v>4677</v>
      </c>
      <c r="F16" s="18">
        <f>SUM(F9:F15)</f>
        <v>4677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0.93540000000000001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28"/>
      <c r="B27" s="49" t="s">
        <v>63</v>
      </c>
      <c r="C27" s="49"/>
      <c r="D27" s="49"/>
      <c r="E27" s="49"/>
      <c r="F27" s="49"/>
      <c r="G27" s="49"/>
    </row>
    <row r="28" spans="1:7" ht="20.100000000000001" customHeight="1">
      <c r="A28" s="35"/>
      <c r="B28" s="35"/>
      <c r="C28" s="35"/>
      <c r="D28" s="35"/>
      <c r="E28" s="35"/>
      <c r="F28" s="35"/>
      <c r="G28" s="35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28"/>
      <c r="B30" s="28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9" sqref="E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61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37" t="s">
        <v>7</v>
      </c>
      <c r="E8" s="37" t="s">
        <v>8</v>
      </c>
      <c r="F8" s="37" t="s">
        <v>36</v>
      </c>
      <c r="G8" s="37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12000</v>
      </c>
      <c r="E9" s="32">
        <v>11495</v>
      </c>
      <c r="F9" s="25">
        <f>IF(E9&gt;D9,D9,E9)</f>
        <v>11495</v>
      </c>
      <c r="G9" s="16">
        <f t="shared" ref="G9:G15" si="0">IFERROR(F9/D9,"")</f>
        <v>0.95791666666666664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12000</v>
      </c>
      <c r="E16" s="18">
        <f>SUM(E9:E15)</f>
        <v>11495</v>
      </c>
      <c r="F16" s="18">
        <f>SUM(F9:F15)</f>
        <v>11495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0.95791666666666664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36"/>
      <c r="B27" s="49" t="s">
        <v>62</v>
      </c>
      <c r="C27" s="49"/>
      <c r="D27" s="49"/>
      <c r="E27" s="49"/>
      <c r="F27" s="49"/>
      <c r="G27" s="49"/>
    </row>
    <row r="28" spans="1:7" ht="20.100000000000001" customHeight="1">
      <c r="A28" s="36"/>
      <c r="B28" s="36"/>
      <c r="C28" s="36"/>
      <c r="D28" s="36"/>
      <c r="E28" s="36"/>
      <c r="F28" s="36"/>
      <c r="G28" s="36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36"/>
      <c r="B30" s="36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64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3500</v>
      </c>
      <c r="E9" s="32">
        <v>3500</v>
      </c>
      <c r="F9" s="25">
        <f>IF(E9&gt;D9,D9,E9)</f>
        <v>3500</v>
      </c>
      <c r="G9" s="16">
        <f t="shared" ref="G9:G15" si="0">IFERROR(F9/D9,"")</f>
        <v>1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3500</v>
      </c>
      <c r="E16" s="18">
        <f>SUM(E9:E15)</f>
        <v>3500</v>
      </c>
      <c r="F16" s="18">
        <f>SUM(F9:F15)</f>
        <v>3500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1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38"/>
      <c r="B27" s="49" t="s">
        <v>83</v>
      </c>
      <c r="C27" s="49"/>
      <c r="D27" s="49"/>
      <c r="E27" s="49"/>
      <c r="F27" s="49"/>
      <c r="G27" s="49"/>
    </row>
    <row r="28" spans="1:7" ht="20.100000000000001" customHeight="1">
      <c r="A28" s="38"/>
      <c r="B28" s="38"/>
      <c r="C28" s="38"/>
      <c r="D28" s="38"/>
      <c r="E28" s="38"/>
      <c r="F28" s="38"/>
      <c r="G28" s="38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38"/>
      <c r="B30" s="38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65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5500</v>
      </c>
      <c r="E9" s="32">
        <v>5500</v>
      </c>
      <c r="F9" s="25">
        <f>IF(E9&gt;D9,D9,E9)</f>
        <v>5500</v>
      </c>
      <c r="G9" s="16">
        <f t="shared" ref="G9:G15" si="0">IFERROR(F9/D9,"")</f>
        <v>1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5500</v>
      </c>
      <c r="E16" s="18">
        <f>SUM(E9:E15)</f>
        <v>5500</v>
      </c>
      <c r="F16" s="18">
        <f>SUM(F9:F15)</f>
        <v>5500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1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38"/>
      <c r="B27" s="49" t="s">
        <v>82</v>
      </c>
      <c r="C27" s="49"/>
      <c r="D27" s="49"/>
      <c r="E27" s="49"/>
      <c r="F27" s="49"/>
      <c r="G27" s="49"/>
    </row>
    <row r="28" spans="1:7" ht="20.100000000000001" customHeight="1">
      <c r="A28" s="38"/>
      <c r="B28" s="38"/>
      <c r="C28" s="38"/>
      <c r="D28" s="38"/>
      <c r="E28" s="38"/>
      <c r="F28" s="38"/>
      <c r="G28" s="38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38"/>
      <c r="B30" s="38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66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39" t="s">
        <v>7</v>
      </c>
      <c r="E8" s="39" t="s">
        <v>8</v>
      </c>
      <c r="F8" s="39" t="s">
        <v>36</v>
      </c>
      <c r="G8" s="39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5500</v>
      </c>
      <c r="E9" s="32">
        <v>5500</v>
      </c>
      <c r="F9" s="25">
        <f>IF(E9&gt;D9,D9,E9)</f>
        <v>5500</v>
      </c>
      <c r="G9" s="16">
        <f t="shared" ref="G9:G15" si="0">IFERROR(F9/D9,"")</f>
        <v>1</v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5500</v>
      </c>
      <c r="E16" s="18">
        <f>SUM(E9:E15)</f>
        <v>5500</v>
      </c>
      <c r="F16" s="18">
        <f>SUM(F9:F15)</f>
        <v>5500</v>
      </c>
      <c r="G16" s="18"/>
    </row>
    <row r="17" spans="1:7" ht="25.5" customHeight="1">
      <c r="A17" s="62" t="s">
        <v>39</v>
      </c>
      <c r="B17" s="62"/>
      <c r="C17" s="62"/>
      <c r="D17" s="63">
        <f>F16/D16</f>
        <v>1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A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38"/>
      <c r="B27" s="49" t="s">
        <v>81</v>
      </c>
      <c r="C27" s="49"/>
      <c r="D27" s="49"/>
      <c r="E27" s="49"/>
      <c r="F27" s="49"/>
      <c r="G27" s="49"/>
    </row>
    <row r="28" spans="1:7" ht="20.100000000000001" customHeight="1">
      <c r="A28" s="38"/>
      <c r="B28" s="38"/>
      <c r="C28" s="38"/>
      <c r="D28" s="38"/>
      <c r="E28" s="38"/>
      <c r="F28" s="38"/>
      <c r="G28" s="38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38"/>
      <c r="B30" s="38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68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0</v>
      </c>
      <c r="E9" s="32">
        <v>0</v>
      </c>
      <c r="F9" s="25">
        <f>IF(E9&gt;D9,D9,E9)</f>
        <v>0</v>
      </c>
      <c r="G9" s="16" t="str">
        <f t="shared" ref="G9:G15" si="0">IFERROR(F9/D9,"")</f>
        <v/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0</v>
      </c>
      <c r="E16" s="18">
        <f>SUM(E9:E15)</f>
        <v>0</v>
      </c>
      <c r="F16" s="18">
        <f>SUM(F9:F15)</f>
        <v>0</v>
      </c>
      <c r="G16" s="18"/>
    </row>
    <row r="17" spans="1:7" ht="25.5" customHeight="1">
      <c r="A17" s="62" t="s">
        <v>39</v>
      </c>
      <c r="B17" s="62"/>
      <c r="C17" s="62"/>
      <c r="D17" s="63">
        <f>IFERROR(F16/D16,0)</f>
        <v>0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E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0"/>
      <c r="B27" s="49" t="s">
        <v>80</v>
      </c>
      <c r="C27" s="49"/>
      <c r="D27" s="49"/>
      <c r="E27" s="49"/>
      <c r="F27" s="49"/>
      <c r="G27" s="4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0"/>
      <c r="B30" s="40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67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0</v>
      </c>
      <c r="E9" s="32">
        <v>0</v>
      </c>
      <c r="F9" s="25">
        <f>IF(E9&gt;D9,D9,E9)</f>
        <v>0</v>
      </c>
      <c r="G9" s="16" t="str">
        <f t="shared" ref="G9:G15" si="0">IFERROR(F9/D9,"")</f>
        <v/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0</v>
      </c>
      <c r="E16" s="18">
        <f>SUM(E9:E15)</f>
        <v>0</v>
      </c>
      <c r="F16" s="18">
        <f>SUM(F9:F15)</f>
        <v>0</v>
      </c>
      <c r="G16" s="18"/>
    </row>
    <row r="17" spans="1:7" ht="25.5" customHeight="1">
      <c r="A17" s="62" t="s">
        <v>39</v>
      </c>
      <c r="B17" s="62"/>
      <c r="C17" s="62"/>
      <c r="D17" s="63">
        <f>IFERROR(F16/D16,0)</f>
        <v>0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E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0"/>
      <c r="B27" s="49" t="s">
        <v>79</v>
      </c>
      <c r="C27" s="49"/>
      <c r="D27" s="49"/>
      <c r="E27" s="49"/>
      <c r="F27" s="49"/>
      <c r="G27" s="4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0"/>
      <c r="B30" s="40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7" sqref="B27:G27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0" t="s">
        <v>0</v>
      </c>
      <c r="B1" s="50"/>
      <c r="C1" s="50"/>
      <c r="D1" s="50"/>
      <c r="E1" s="50"/>
      <c r="F1" s="50"/>
      <c r="G1" s="50"/>
    </row>
    <row r="2" spans="1:7" ht="20.100000000000001" customHeight="1">
      <c r="A2" s="51" t="s">
        <v>1</v>
      </c>
      <c r="B2" s="51"/>
      <c r="C2" s="51"/>
      <c r="D2" s="51"/>
      <c r="E2" s="51"/>
      <c r="F2" s="51"/>
      <c r="G2" s="51"/>
    </row>
    <row r="3" spans="1:7" ht="20.100000000000001" customHeight="1">
      <c r="A3" s="52" t="s">
        <v>2</v>
      </c>
      <c r="B3" s="52"/>
      <c r="C3" s="52"/>
      <c r="D3" s="52"/>
      <c r="E3" s="52"/>
      <c r="F3" s="52"/>
      <c r="G3" s="5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3" t="s">
        <v>43</v>
      </c>
      <c r="B5" s="53"/>
      <c r="C5" s="53"/>
      <c r="D5" s="53"/>
      <c r="E5" s="53"/>
      <c r="F5" s="53"/>
      <c r="G5" s="53"/>
    </row>
    <row r="6" spans="1:7" ht="20.100000000000001" customHeight="1">
      <c r="A6" s="54" t="s">
        <v>69</v>
      </c>
      <c r="B6" s="54"/>
      <c r="C6" s="54"/>
      <c r="D6" s="54"/>
      <c r="E6" s="54"/>
      <c r="F6" s="54"/>
      <c r="G6" s="54"/>
    </row>
    <row r="7" spans="1:7" s="5" customFormat="1" ht="20.100000000000001" customHeight="1">
      <c r="A7" s="55" t="s">
        <v>3</v>
      </c>
      <c r="B7" s="56" t="s">
        <v>4</v>
      </c>
      <c r="C7" s="55" t="s">
        <v>5</v>
      </c>
      <c r="D7" s="58" t="s">
        <v>6</v>
      </c>
      <c r="E7" s="59"/>
      <c r="F7" s="59"/>
      <c r="G7" s="60"/>
    </row>
    <row r="8" spans="1:7" s="5" customFormat="1" ht="20.100000000000001" customHeight="1">
      <c r="A8" s="55"/>
      <c r="B8" s="57"/>
      <c r="C8" s="55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57</v>
      </c>
      <c r="C9" s="26" t="s">
        <v>42</v>
      </c>
      <c r="D9" s="25">
        <v>0</v>
      </c>
      <c r="E9" s="32">
        <v>0</v>
      </c>
      <c r="F9" s="25">
        <f>IF(E9&gt;D9,D9,E9)</f>
        <v>0</v>
      </c>
      <c r="G9" s="16" t="str">
        <f t="shared" ref="G9:G15" si="0">IFERROR(F9/D9,"")</f>
        <v/>
      </c>
    </row>
    <row r="10" spans="1:7" s="31" customFormat="1" ht="20.100000000000001" hidden="1" customHeight="1">
      <c r="A10" s="30">
        <v>2</v>
      </c>
      <c r="B10" s="24" t="s">
        <v>51</v>
      </c>
      <c r="C10" s="33" t="s">
        <v>45</v>
      </c>
      <c r="D10" s="25"/>
      <c r="E10" s="32"/>
      <c r="F10" s="25">
        <f t="shared" ref="F10:F15" si="1">IF(E10&gt;D10,D10,E10)</f>
        <v>0</v>
      </c>
      <c r="G10" s="16" t="str">
        <f t="shared" si="0"/>
        <v/>
      </c>
    </row>
    <row r="11" spans="1:7" s="31" customFormat="1" ht="20.100000000000001" hidden="1" customHeight="1">
      <c r="A11" s="27">
        <v>3</v>
      </c>
      <c r="B11" s="24" t="s">
        <v>52</v>
      </c>
      <c r="C11" s="26" t="s">
        <v>46</v>
      </c>
      <c r="D11" s="25"/>
      <c r="E11" s="32"/>
      <c r="F11" s="25">
        <f t="shared" si="1"/>
        <v>0</v>
      </c>
      <c r="G11" s="16" t="str">
        <f t="shared" si="0"/>
        <v/>
      </c>
    </row>
    <row r="12" spans="1:7" s="31" customFormat="1" ht="20.100000000000001" hidden="1" customHeight="1">
      <c r="A12" s="30">
        <v>4</v>
      </c>
      <c r="B12" s="24" t="s">
        <v>53</v>
      </c>
      <c r="C12" s="26" t="s">
        <v>47</v>
      </c>
      <c r="D12" s="25"/>
      <c r="E12" s="32"/>
      <c r="F12" s="25">
        <f t="shared" si="1"/>
        <v>0</v>
      </c>
      <c r="G12" s="16" t="str">
        <f t="shared" si="0"/>
        <v/>
      </c>
    </row>
    <row r="13" spans="1:7" s="31" customFormat="1" ht="20.100000000000001" hidden="1" customHeight="1">
      <c r="A13" s="27">
        <v>5</v>
      </c>
      <c r="B13" s="24" t="s">
        <v>54</v>
      </c>
      <c r="C13" s="26" t="s">
        <v>48</v>
      </c>
      <c r="D13" s="25"/>
      <c r="E13" s="32"/>
      <c r="F13" s="25">
        <f t="shared" si="1"/>
        <v>0</v>
      </c>
      <c r="G13" s="16" t="str">
        <f t="shared" si="0"/>
        <v/>
      </c>
    </row>
    <row r="14" spans="1:7" s="31" customFormat="1" ht="20.100000000000001" hidden="1" customHeight="1">
      <c r="A14" s="30">
        <v>6</v>
      </c>
      <c r="B14" s="24" t="s">
        <v>55</v>
      </c>
      <c r="C14" s="26" t="s">
        <v>49</v>
      </c>
      <c r="D14" s="25"/>
      <c r="E14" s="32"/>
      <c r="F14" s="25">
        <f t="shared" si="1"/>
        <v>0</v>
      </c>
      <c r="G14" s="16" t="str">
        <f t="shared" si="0"/>
        <v/>
      </c>
    </row>
    <row r="15" spans="1:7" s="31" customFormat="1" ht="20.100000000000001" hidden="1" customHeight="1">
      <c r="A15" s="27">
        <v>7</v>
      </c>
      <c r="B15" s="24" t="s">
        <v>56</v>
      </c>
      <c r="C15" s="26" t="s">
        <v>50</v>
      </c>
      <c r="D15" s="25"/>
      <c r="E15" s="32"/>
      <c r="F15" s="25">
        <f t="shared" si="1"/>
        <v>0</v>
      </c>
      <c r="G15" s="16" t="str">
        <f t="shared" si="0"/>
        <v/>
      </c>
    </row>
    <row r="16" spans="1:7" ht="25.5" customHeight="1">
      <c r="A16" s="61" t="s">
        <v>6</v>
      </c>
      <c r="B16" s="61"/>
      <c r="C16" s="61"/>
      <c r="D16" s="18">
        <f>SUM(D9:D15)</f>
        <v>0</v>
      </c>
      <c r="E16" s="18">
        <f>SUM(E9:E15)</f>
        <v>0</v>
      </c>
      <c r="F16" s="18">
        <f>SUM(F9:F15)</f>
        <v>0</v>
      </c>
      <c r="G16" s="18"/>
    </row>
    <row r="17" spans="1:7" ht="25.5" customHeight="1">
      <c r="A17" s="62" t="s">
        <v>39</v>
      </c>
      <c r="B17" s="62"/>
      <c r="C17" s="62"/>
      <c r="D17" s="63">
        <f>IFERROR(F16/D16,0)</f>
        <v>0</v>
      </c>
      <c r="E17" s="63"/>
      <c r="F17" s="63"/>
      <c r="G17" s="19"/>
    </row>
    <row r="18" spans="1:7" ht="25.5" customHeight="1">
      <c r="A18" s="64" t="s">
        <v>38</v>
      </c>
      <c r="B18" s="64"/>
      <c r="C18" s="64"/>
      <c r="D18" s="64" t="str">
        <f>IF(D17&lt;50%,B25,IF(D17&lt;70%,B24,IF(D17&lt;80%,B23,IF(D17&lt;90%,B22,B21))))</f>
        <v>E</v>
      </c>
      <c r="E18" s="64"/>
      <c r="F18" s="64"/>
      <c r="G18" s="20"/>
    </row>
    <row r="19" spans="1:7" ht="20.100000000000001" customHeight="1">
      <c r="E19" s="2"/>
      <c r="F19" s="2"/>
    </row>
    <row r="20" spans="1:7" ht="35.25" customHeight="1">
      <c r="B20" s="17" t="s">
        <v>37</v>
      </c>
    </row>
    <row r="21" spans="1:7" ht="20.100000000000001" customHeight="1">
      <c r="B21" s="6" t="s">
        <v>9</v>
      </c>
      <c r="C21" s="7" t="s">
        <v>10</v>
      </c>
    </row>
    <row r="22" spans="1:7" ht="20.100000000000001" customHeight="1">
      <c r="B22" s="6" t="s">
        <v>11</v>
      </c>
      <c r="C22" s="7" t="s">
        <v>12</v>
      </c>
    </row>
    <row r="23" spans="1:7" ht="20.100000000000001" customHeight="1">
      <c r="B23" s="6" t="s">
        <v>13</v>
      </c>
      <c r="C23" s="7" t="s">
        <v>14</v>
      </c>
    </row>
    <row r="24" spans="1:7" ht="20.100000000000001" customHeight="1">
      <c r="B24" s="6" t="s">
        <v>15</v>
      </c>
      <c r="C24" s="7" t="s">
        <v>16</v>
      </c>
    </row>
    <row r="25" spans="1:7" ht="20.100000000000001" customHeight="1">
      <c r="B25" s="6" t="s">
        <v>17</v>
      </c>
      <c r="C25" s="7" t="s">
        <v>18</v>
      </c>
    </row>
    <row r="27" spans="1:7" ht="20.100000000000001" customHeight="1">
      <c r="A27" s="40"/>
      <c r="B27" s="49" t="s">
        <v>78</v>
      </c>
      <c r="C27" s="49"/>
      <c r="D27" s="49"/>
      <c r="E27" s="49"/>
      <c r="F27" s="49"/>
      <c r="G27" s="4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49" t="s">
        <v>40</v>
      </c>
      <c r="B29" s="49"/>
      <c r="C29" s="49"/>
      <c r="D29" s="49" t="s">
        <v>44</v>
      </c>
      <c r="E29" s="49"/>
      <c r="F29" s="49"/>
      <c r="G29" s="49"/>
    </row>
    <row r="30" spans="1:7" ht="53.25" customHeight="1">
      <c r="A30" s="40"/>
      <c r="B30" s="40"/>
      <c r="C30" s="23"/>
      <c r="D30" s="23"/>
      <c r="E30" s="23"/>
      <c r="F30" s="23"/>
      <c r="G30" s="23"/>
    </row>
    <row r="31" spans="1:7" ht="20.100000000000001" customHeight="1">
      <c r="A31" s="65" t="s">
        <v>59</v>
      </c>
      <c r="B31" s="65"/>
      <c r="C31" s="65"/>
      <c r="D31" s="49" t="s">
        <v>41</v>
      </c>
      <c r="E31" s="49"/>
      <c r="F31" s="49"/>
      <c r="G31" s="49"/>
    </row>
    <row r="32" spans="1:7" ht="20.100000000000001" customHeight="1">
      <c r="A32" s="49" t="s">
        <v>58</v>
      </c>
      <c r="B32" s="49"/>
      <c r="C32" s="49"/>
      <c r="D32" s="49"/>
      <c r="E32" s="49"/>
      <c r="F32" s="49"/>
      <c r="G32" s="4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Maret</vt:lpstr>
      <vt:lpstr>April</vt:lpstr>
      <vt:lpstr>Mei</vt:lpstr>
      <vt:lpstr>June</vt:lpstr>
      <vt:lpstr>July</vt:lpstr>
      <vt:lpstr>August</vt:lpstr>
      <vt:lpstr>Sept</vt:lpstr>
      <vt:lpstr>Oct</vt:lpstr>
      <vt:lpstr>Nov</vt:lpstr>
      <vt:lpstr>Des</vt:lpstr>
      <vt:lpstr>April!Print_Area</vt:lpstr>
      <vt:lpstr>August!Print_Area</vt:lpstr>
      <vt:lpstr>Des!Print_Area</vt:lpstr>
      <vt:lpstr>Feb!Print_Area</vt:lpstr>
      <vt:lpstr>Jan!Print_Area</vt:lpstr>
      <vt:lpstr>July!Print_Area</vt:lpstr>
      <vt:lpstr>June!Print_Area</vt:lpstr>
      <vt:lpstr>Maret!Print_Area</vt:lpstr>
      <vt:lpstr>Mei!Print_Area</vt:lpstr>
      <vt:lpstr>Nov!Print_Area</vt:lpstr>
      <vt:lpstr>Oct!Print_Area</vt:lpstr>
      <vt:lpstr>Sept!Print_Area</vt:lpstr>
      <vt:lpstr>April!Print_Titles</vt:lpstr>
      <vt:lpstr>August!Print_Titles</vt:lpstr>
      <vt:lpstr>Des!Print_Titles</vt:lpstr>
      <vt:lpstr>Feb!Print_Titles</vt:lpstr>
      <vt:lpstr>Jan!Print_Titles</vt:lpstr>
      <vt:lpstr>July!Print_Titles</vt:lpstr>
      <vt:lpstr>June!Print_Titles</vt:lpstr>
      <vt:lpstr>Maret!Print_Titles</vt:lpstr>
      <vt:lpstr>Mei!Print_Titles</vt:lpstr>
      <vt:lpstr>Nov!Print_Titles</vt:lpstr>
      <vt:lpstr>Oct!Print_Titles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2022-01-13T02:55:51Z</dcterms:modified>
</cp:coreProperties>
</file>