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790" yWindow="60" windowWidth="11475" windowHeight="8205" tabRatio="715" activeTab="10"/>
  </bookViews>
  <sheets>
    <sheet name="Resume" sheetId="7" r:id="rId1"/>
    <sheet name="Jan" sheetId="10" r:id="rId2"/>
    <sheet name="Maret" sheetId="13" r:id="rId3"/>
    <sheet name="April" sheetId="14" r:id="rId4"/>
    <sheet name="May" sheetId="15" r:id="rId5"/>
    <sheet name="June " sheetId="17" r:id="rId6"/>
    <sheet name="Aug" sheetId="18" r:id="rId7"/>
    <sheet name="Sept" sheetId="19" r:id="rId8"/>
    <sheet name="Oct" sheetId="20" r:id="rId9"/>
    <sheet name="Nov" sheetId="21" r:id="rId10"/>
    <sheet name="Des" sheetId="22" r:id="rId11"/>
  </sheets>
  <definedNames>
    <definedName name="_xlnm._FilterDatabase" localSheetId="3" hidden="1">April!$A$8:$G$17</definedName>
    <definedName name="_xlnm._FilterDatabase" localSheetId="6" hidden="1">Aug!$A$8:$G$20</definedName>
    <definedName name="_xlnm._FilterDatabase" localSheetId="10" hidden="1">Des!$A$8:$G$16</definedName>
    <definedName name="_xlnm._FilterDatabase" localSheetId="1" hidden="1">Jan!$A$8:$G$17</definedName>
    <definedName name="_xlnm._FilterDatabase" localSheetId="5" hidden="1">'June '!$A$8:$G$20</definedName>
    <definedName name="_xlnm._FilterDatabase" localSheetId="2" hidden="1">Maret!$A$8:$G$17</definedName>
    <definedName name="_xlnm._FilterDatabase" localSheetId="4" hidden="1">May!$A$8:$G$20</definedName>
    <definedName name="_xlnm._FilterDatabase" localSheetId="9" hidden="1">Nov!$A$8:$G$16</definedName>
    <definedName name="_xlnm._FilterDatabase" localSheetId="8" hidden="1">Oct!$A$8:$G$20</definedName>
    <definedName name="_xlnm._FilterDatabase" localSheetId="7" hidden="1">Sept!$A$8:$G$20</definedName>
    <definedName name="_xlnm.Database" localSheetId="3">#REF!</definedName>
    <definedName name="_xlnm.Database" localSheetId="6">#REF!</definedName>
    <definedName name="_xlnm.Database" localSheetId="10">#REF!</definedName>
    <definedName name="_xlnm.Database" localSheetId="1">#REF!</definedName>
    <definedName name="_xlnm.Database" localSheetId="5">#REF!</definedName>
    <definedName name="_xlnm.Database" localSheetId="2">#REF!</definedName>
    <definedName name="_xlnm.Database" localSheetId="4">#REF!</definedName>
    <definedName name="_xlnm.Database" localSheetId="9">#REF!</definedName>
    <definedName name="_xlnm.Database" localSheetId="8">#REF!</definedName>
    <definedName name="_xlnm.Database" localSheetId="7">#REF!</definedName>
    <definedName name="_xlnm.Database">#REF!</definedName>
    <definedName name="Excel_BuiltIn_Print_Area_1_1_1" localSheetId="3">#REF!</definedName>
    <definedName name="Excel_BuiltIn_Print_Area_1_1_1" localSheetId="6">#REF!</definedName>
    <definedName name="Excel_BuiltIn_Print_Area_1_1_1" localSheetId="10">#REF!</definedName>
    <definedName name="Excel_BuiltIn_Print_Area_1_1_1" localSheetId="1">#REF!</definedName>
    <definedName name="Excel_BuiltIn_Print_Area_1_1_1" localSheetId="5">#REF!</definedName>
    <definedName name="Excel_BuiltIn_Print_Area_1_1_1" localSheetId="2">#REF!</definedName>
    <definedName name="Excel_BuiltIn_Print_Area_1_1_1" localSheetId="4">#REF!</definedName>
    <definedName name="Excel_BuiltIn_Print_Area_1_1_1" localSheetId="9">#REF!</definedName>
    <definedName name="Excel_BuiltIn_Print_Area_1_1_1" localSheetId="8">#REF!</definedName>
    <definedName name="Excel_BuiltIn_Print_Area_1_1_1" localSheetId="7">#REF!</definedName>
    <definedName name="Excel_BuiltIn_Print_Area_1_1_1">#REF!</definedName>
    <definedName name="Excel_BuiltIn_Print_Area_1_1_1_1" localSheetId="3">#REF!</definedName>
    <definedName name="Excel_BuiltIn_Print_Area_1_1_1_1" localSheetId="6">#REF!</definedName>
    <definedName name="Excel_BuiltIn_Print_Area_1_1_1_1" localSheetId="10">#REF!</definedName>
    <definedName name="Excel_BuiltIn_Print_Area_1_1_1_1" localSheetId="1">#REF!</definedName>
    <definedName name="Excel_BuiltIn_Print_Area_1_1_1_1" localSheetId="5">#REF!</definedName>
    <definedName name="Excel_BuiltIn_Print_Area_1_1_1_1" localSheetId="2">#REF!</definedName>
    <definedName name="Excel_BuiltIn_Print_Area_1_1_1_1" localSheetId="4">#REF!</definedName>
    <definedName name="Excel_BuiltIn_Print_Area_1_1_1_1" localSheetId="9">#REF!</definedName>
    <definedName name="Excel_BuiltIn_Print_Area_1_1_1_1" localSheetId="8">#REF!</definedName>
    <definedName name="Excel_BuiltIn_Print_Area_1_1_1_1" localSheetId="7">#REF!</definedName>
    <definedName name="Excel_BuiltIn_Print_Area_1_1_1_1">#REF!</definedName>
    <definedName name="Excel_BuiltIn_Print_Area_2_1" localSheetId="3">#REF!</definedName>
    <definedName name="Excel_BuiltIn_Print_Area_2_1" localSheetId="6">#REF!</definedName>
    <definedName name="Excel_BuiltIn_Print_Area_2_1" localSheetId="10">#REF!</definedName>
    <definedName name="Excel_BuiltIn_Print_Area_2_1" localSheetId="1">#REF!</definedName>
    <definedName name="Excel_BuiltIn_Print_Area_2_1" localSheetId="5">#REF!</definedName>
    <definedName name="Excel_BuiltIn_Print_Area_2_1" localSheetId="2">#REF!</definedName>
    <definedName name="Excel_BuiltIn_Print_Area_2_1" localSheetId="4">#REF!</definedName>
    <definedName name="Excel_BuiltIn_Print_Area_2_1" localSheetId="9">#REF!</definedName>
    <definedName name="Excel_BuiltIn_Print_Area_2_1" localSheetId="8">#REF!</definedName>
    <definedName name="Excel_BuiltIn_Print_Area_2_1" localSheetId="7">#REF!</definedName>
    <definedName name="Excel_BuiltIn_Print_Area_2_1">#REF!</definedName>
    <definedName name="Excel_BuiltIn_Print_Area_3_1" localSheetId="3">#REF!</definedName>
    <definedName name="Excel_BuiltIn_Print_Area_3_1" localSheetId="6">#REF!</definedName>
    <definedName name="Excel_BuiltIn_Print_Area_3_1" localSheetId="10">#REF!</definedName>
    <definedName name="Excel_BuiltIn_Print_Area_3_1" localSheetId="1">#REF!</definedName>
    <definedName name="Excel_BuiltIn_Print_Area_3_1" localSheetId="5">#REF!</definedName>
    <definedName name="Excel_BuiltIn_Print_Area_3_1" localSheetId="2">#REF!</definedName>
    <definedName name="Excel_BuiltIn_Print_Area_3_1" localSheetId="4">#REF!</definedName>
    <definedName name="Excel_BuiltIn_Print_Area_3_1" localSheetId="9">#REF!</definedName>
    <definedName name="Excel_BuiltIn_Print_Area_3_1" localSheetId="8">#REF!</definedName>
    <definedName name="Excel_BuiltIn_Print_Area_3_1" localSheetId="7">#REF!</definedName>
    <definedName name="Excel_BuiltIn_Print_Area_3_1">#REF!</definedName>
    <definedName name="Excel_BuiltIn_Print_Area_4_1" localSheetId="3">#REF!</definedName>
    <definedName name="Excel_BuiltIn_Print_Area_4_1" localSheetId="6">#REF!</definedName>
    <definedName name="Excel_BuiltIn_Print_Area_4_1" localSheetId="10">#REF!</definedName>
    <definedName name="Excel_BuiltIn_Print_Area_4_1" localSheetId="1">#REF!</definedName>
    <definedName name="Excel_BuiltIn_Print_Area_4_1" localSheetId="5">#REF!</definedName>
    <definedName name="Excel_BuiltIn_Print_Area_4_1" localSheetId="2">#REF!</definedName>
    <definedName name="Excel_BuiltIn_Print_Area_4_1" localSheetId="4">#REF!</definedName>
    <definedName name="Excel_BuiltIn_Print_Area_4_1" localSheetId="9">#REF!</definedName>
    <definedName name="Excel_BuiltIn_Print_Area_4_1" localSheetId="8">#REF!</definedName>
    <definedName name="Excel_BuiltIn_Print_Area_4_1" localSheetId="7">#REF!</definedName>
    <definedName name="Excel_BuiltIn_Print_Area_4_1">#REF!</definedName>
    <definedName name="Excel_BuiltIn_Print_Area_4_1_1" localSheetId="3">#REF!</definedName>
    <definedName name="Excel_BuiltIn_Print_Area_4_1_1" localSheetId="6">#REF!</definedName>
    <definedName name="Excel_BuiltIn_Print_Area_4_1_1" localSheetId="10">#REF!</definedName>
    <definedName name="Excel_BuiltIn_Print_Area_4_1_1" localSheetId="1">#REF!</definedName>
    <definedName name="Excel_BuiltIn_Print_Area_4_1_1" localSheetId="5">#REF!</definedName>
    <definedName name="Excel_BuiltIn_Print_Area_4_1_1" localSheetId="2">#REF!</definedName>
    <definedName name="Excel_BuiltIn_Print_Area_4_1_1" localSheetId="4">#REF!</definedName>
    <definedName name="Excel_BuiltIn_Print_Area_4_1_1" localSheetId="9">#REF!</definedName>
    <definedName name="Excel_BuiltIn_Print_Area_4_1_1" localSheetId="8">#REF!</definedName>
    <definedName name="Excel_BuiltIn_Print_Area_4_1_1" localSheetId="7">#REF!</definedName>
    <definedName name="Excel_BuiltIn_Print_Area_4_1_1">#REF!</definedName>
    <definedName name="_xlnm.Print_Area" localSheetId="3">April!$A$1:$G$14</definedName>
    <definedName name="_xlnm.Print_Area" localSheetId="6">Aug!$A$1:$G$17</definedName>
    <definedName name="_xlnm.Print_Area" localSheetId="10">Des!$A$1:$G$13</definedName>
    <definedName name="_xlnm.Print_Area" localSheetId="1">Jan!$A$1:$G$14</definedName>
    <definedName name="_xlnm.Print_Area" localSheetId="5">'June '!$A$1:$G$17</definedName>
    <definedName name="_xlnm.Print_Area" localSheetId="2">Maret!$A$1:$G$14</definedName>
    <definedName name="_xlnm.Print_Area" localSheetId="4">May!$A$1:$G$17</definedName>
    <definedName name="_xlnm.Print_Area" localSheetId="9">Nov!$A$1:$G$13</definedName>
    <definedName name="_xlnm.Print_Area" localSheetId="8">Oct!$A$1:$G$17</definedName>
    <definedName name="_xlnm.Print_Area" localSheetId="7">Sept!$A$1:$G$17</definedName>
    <definedName name="_xlnm.Print_Titles" localSheetId="3">April!$1:$8</definedName>
    <definedName name="_xlnm.Print_Titles" localSheetId="6">Aug!$1:$8</definedName>
    <definedName name="_xlnm.Print_Titles" localSheetId="10">Des!$1:$8</definedName>
    <definedName name="_xlnm.Print_Titles" localSheetId="1">Jan!$1:$8</definedName>
    <definedName name="_xlnm.Print_Titles" localSheetId="5">'June '!$1:$8</definedName>
    <definedName name="_xlnm.Print_Titles" localSheetId="2">Maret!$1:$8</definedName>
    <definedName name="_xlnm.Print_Titles" localSheetId="4">May!$1:$8</definedName>
    <definedName name="_xlnm.Print_Titles" localSheetId="9">Nov!$1:$8</definedName>
    <definedName name="_xlnm.Print_Titles" localSheetId="8">Oct!$1:$8</definedName>
    <definedName name="_xlnm.Print_Titles" localSheetId="7">Sept!$1:$8</definedName>
  </definedNames>
  <calcPr calcId="124519"/>
</workbook>
</file>

<file path=xl/calcChain.xml><?xml version="1.0" encoding="utf-8"?>
<calcChain xmlns="http://schemas.openxmlformats.org/spreadsheetml/2006/main">
  <c r="C16" i="7"/>
  <c r="D16" s="1"/>
  <c r="D14" i="22" l="1"/>
  <c r="F13"/>
  <c r="G13" s="1"/>
  <c r="F12"/>
  <c r="G12" s="1"/>
  <c r="F11"/>
  <c r="G11" s="1"/>
  <c r="F10"/>
  <c r="G10" s="1"/>
  <c r="F9"/>
  <c r="G9" s="1"/>
  <c r="F14" i="10"/>
  <c r="G14" s="1"/>
  <c r="F13"/>
  <c r="G13" s="1"/>
  <c r="F12"/>
  <c r="G12" s="1"/>
  <c r="F17" i="15"/>
  <c r="F16"/>
  <c r="F15"/>
  <c r="F14"/>
  <c r="F13"/>
  <c r="F14" i="17"/>
  <c r="G14" s="1"/>
  <c r="F13"/>
  <c r="G13" s="1"/>
  <c r="F14" i="18"/>
  <c r="F14" i="19"/>
  <c r="F14" i="20"/>
  <c r="F14" i="22" l="1"/>
  <c r="D15" s="1"/>
  <c r="D16" s="1"/>
  <c r="D14" i="21"/>
  <c r="F13"/>
  <c r="G13" s="1"/>
  <c r="F12"/>
  <c r="G12" s="1"/>
  <c r="F11"/>
  <c r="G11" s="1"/>
  <c r="F10"/>
  <c r="G10" s="1"/>
  <c r="F9"/>
  <c r="F14" l="1"/>
  <c r="D15" s="1"/>
  <c r="G9"/>
  <c r="F10" i="20"/>
  <c r="G10" s="1"/>
  <c r="F11"/>
  <c r="G11" s="1"/>
  <c r="F12"/>
  <c r="G12" s="1"/>
  <c r="F9"/>
  <c r="D18"/>
  <c r="F17"/>
  <c r="G17" s="1"/>
  <c r="F16"/>
  <c r="G16" s="1"/>
  <c r="F15"/>
  <c r="G15" s="1"/>
  <c r="G14"/>
  <c r="F13"/>
  <c r="G13" s="1"/>
  <c r="D18" i="19"/>
  <c r="F17"/>
  <c r="G17" s="1"/>
  <c r="F16"/>
  <c r="G16" s="1"/>
  <c r="F15"/>
  <c r="G15" s="1"/>
  <c r="G14"/>
  <c r="F13"/>
  <c r="G13" s="1"/>
  <c r="F12"/>
  <c r="G12" s="1"/>
  <c r="F11"/>
  <c r="G11" s="1"/>
  <c r="F10"/>
  <c r="G10" s="1"/>
  <c r="F9"/>
  <c r="F10" i="18"/>
  <c r="G10" s="1"/>
  <c r="F11"/>
  <c r="G11" s="1"/>
  <c r="F12"/>
  <c r="G12" s="1"/>
  <c r="F13"/>
  <c r="G13" s="1"/>
  <c r="F9"/>
  <c r="D18"/>
  <c r="F17"/>
  <c r="G17" s="1"/>
  <c r="F16"/>
  <c r="G16" s="1"/>
  <c r="F15"/>
  <c r="G15" s="1"/>
  <c r="G14"/>
  <c r="F12" i="17"/>
  <c r="G12" s="1"/>
  <c r="D18"/>
  <c r="F17"/>
  <c r="G17" s="1"/>
  <c r="F16"/>
  <c r="G16" s="1"/>
  <c r="F15"/>
  <c r="G15" s="1"/>
  <c r="F11"/>
  <c r="G11" s="1"/>
  <c r="F10"/>
  <c r="G10" s="1"/>
  <c r="F9"/>
  <c r="G13" i="15"/>
  <c r="F10"/>
  <c r="G10" s="1"/>
  <c r="F11"/>
  <c r="G11" s="1"/>
  <c r="F12"/>
  <c r="G12" s="1"/>
  <c r="D18"/>
  <c r="G17"/>
  <c r="G16"/>
  <c r="G15"/>
  <c r="G14"/>
  <c r="F9"/>
  <c r="G9" s="1"/>
  <c r="D16" i="21" l="1"/>
  <c r="C15" i="7"/>
  <c r="D15" s="1"/>
  <c r="F18" i="20"/>
  <c r="D19" s="1"/>
  <c r="G9"/>
  <c r="F18" i="19"/>
  <c r="D19" s="1"/>
  <c r="G9"/>
  <c r="F18" i="18"/>
  <c r="D19" s="1"/>
  <c r="G9"/>
  <c r="F18" i="17"/>
  <c r="D19" s="1"/>
  <c r="G9"/>
  <c r="F18" i="15"/>
  <c r="D19" s="1"/>
  <c r="D15" i="14"/>
  <c r="F14"/>
  <c r="G14" s="1"/>
  <c r="F13"/>
  <c r="G13" s="1"/>
  <c r="F12"/>
  <c r="G12" s="1"/>
  <c r="F11"/>
  <c r="G11" s="1"/>
  <c r="F10"/>
  <c r="G10" s="1"/>
  <c r="F9"/>
  <c r="D20" i="17" l="1"/>
  <c r="C10" i="7"/>
  <c r="D10" s="1"/>
  <c r="D20" i="15"/>
  <c r="C9" i="7"/>
  <c r="D9" s="1"/>
  <c r="D20" i="19"/>
  <c r="C13" i="7"/>
  <c r="D13" s="1"/>
  <c r="D20" i="20"/>
  <c r="C14" i="7"/>
  <c r="D14" s="1"/>
  <c r="D20" i="18"/>
  <c r="C12" i="7"/>
  <c r="D12" s="1"/>
  <c r="F15" i="14"/>
  <c r="D16" s="1"/>
  <c r="G9"/>
  <c r="D17" l="1"/>
  <c r="C8" i="7"/>
  <c r="D8" s="1"/>
  <c r="D15" i="13"/>
  <c r="F14"/>
  <c r="G14" s="1"/>
  <c r="F13"/>
  <c r="G13" s="1"/>
  <c r="F12"/>
  <c r="G12" s="1"/>
  <c r="F11"/>
  <c r="G11" s="1"/>
  <c r="F10"/>
  <c r="G10" s="1"/>
  <c r="F9"/>
  <c r="G9" s="1"/>
  <c r="F15" l="1"/>
  <c r="D16" s="1"/>
  <c r="D15" i="10"/>
  <c r="D17" i="13" l="1"/>
  <c r="C7" i="7"/>
  <c r="D7" s="1"/>
  <c r="F11" i="10"/>
  <c r="G11" s="1"/>
  <c r="F10"/>
  <c r="G10" s="1"/>
  <c r="F9"/>
  <c r="G9" s="1"/>
  <c r="F15" l="1"/>
  <c r="D16" s="1"/>
  <c r="C5" i="7" l="1"/>
  <c r="D5" s="1"/>
  <c r="D17" i="10" l="1"/>
  <c r="C17" i="7" l="1"/>
  <c r="D17" s="1"/>
</calcChain>
</file>

<file path=xl/sharedStrings.xml><?xml version="1.0" encoding="utf-8"?>
<sst xmlns="http://schemas.openxmlformats.org/spreadsheetml/2006/main" count="424" uniqueCount="80">
  <si>
    <t>PT. CHITOSE INTERNASIONAL Tbk</t>
  </si>
  <si>
    <t>Production Departement</t>
  </si>
  <si>
    <t>Production Planning &amp; Inventory Control</t>
  </si>
  <si>
    <t>NO</t>
  </si>
  <si>
    <t>ITEM NUMBER</t>
  </si>
  <si>
    <t>PRODUCT NAME</t>
  </si>
  <si>
    <t>TOTAL</t>
  </si>
  <si>
    <t>SCHED.</t>
  </si>
  <si>
    <t>DELIV.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</si>
  <si>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</si>
  <si>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</si>
  <si>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</si>
  <si>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</si>
  <si>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</si>
  <si>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</si>
  <si>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</si>
  <si>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</si>
  <si>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</si>
  <si>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</si>
  <si>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Month</t>
  </si>
  <si>
    <t xml:space="preserve">Score </t>
  </si>
  <si>
    <t>Achievement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</si>
  <si>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</si>
  <si>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</si>
  <si>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</si>
  <si>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</si>
  <si>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</si>
  <si>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</si>
  <si>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</si>
  <si>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</si>
  <si>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</si>
  <si>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</si>
  <si>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</si>
  <si>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</si>
  <si>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</si>
  <si>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Indicator</t>
  </si>
  <si>
    <t>CS</t>
  </si>
  <si>
    <t>Kriteria Penilaian</t>
  </si>
  <si>
    <t>ACHIEVEMENT</t>
  </si>
  <si>
    <t>SCORE</t>
  </si>
  <si>
    <t>PT. Chitose Internasional, Tbk.</t>
  </si>
  <si>
    <t>(                                             )</t>
  </si>
  <si>
    <t>JOFF-028</t>
  </si>
  <si>
    <t>LEG FRAME R ASSY KUMI FD KW 1</t>
  </si>
  <si>
    <t>JOFF-029</t>
  </si>
  <si>
    <t>LEG FRAME L ASSY KUMI FD KW 1</t>
  </si>
  <si>
    <t>Angling S</t>
  </si>
  <si>
    <t>Manager of Subcontractor Controller</t>
  </si>
  <si>
    <r>
      <t>Cimahi, January 31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</si>
  <si>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JANUARY 2021</t>
  </si>
  <si>
    <t>MARCH 2021</t>
  </si>
  <si>
    <t>APRIL 2021</t>
  </si>
  <si>
    <t>JOFF-060</t>
  </si>
  <si>
    <t>JOINT FRAME KUMI SD KW1</t>
  </si>
  <si>
    <t>JOFF-063</t>
  </si>
  <si>
    <t>JOINT FRAME SIDE KUMI ED KW1</t>
  </si>
  <si>
    <t>JASA JOINT FRAME KUMI SD KW1</t>
  </si>
  <si>
    <t>ECO-014</t>
  </si>
  <si>
    <t>DRAWER ECON</t>
  </si>
  <si>
    <t>NOVEMBER 2021</t>
  </si>
  <si>
    <r>
      <t>Cimahi, December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2021</t>
    </r>
  </si>
  <si>
    <t>MONTHLY REPORT OF DELIVERY SCHEDULE
SUBCONTRACTOR - PT. KRAMATRAYA SEJAHTERA</t>
  </si>
  <si>
    <r>
      <t>Cimahi, November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2021</t>
    </r>
  </si>
  <si>
    <t>OCTOBER 2021</t>
  </si>
  <si>
    <t>PT. Kramatraya Sejahtera</t>
  </si>
  <si>
    <r>
      <t>Cimahi, October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</si>
  <si>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SEPTEMBER 2021</t>
  </si>
  <si>
    <t>AUGUST 2021</t>
  </si>
  <si>
    <r>
      <t>Cimahi, September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2021</t>
    </r>
  </si>
  <si>
    <t>JUNE 2021</t>
  </si>
  <si>
    <r>
      <t>Cimahi, July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</si>
  <si>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MAY 2021</t>
  </si>
  <si>
    <r>
      <t>Cimahi, June 4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</si>
  <si>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May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</si>
  <si>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April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</si>
  <si>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 xml:space="preserve">PT. CHITOSE INTERNASIONAL, TBK
REPORT OF PERFORMANCE
SUBCONTRACTOR : KRAMATRAYA SEJAHTERA
2021
</t>
    </r>
    <r>
      <rPr>
        <i/>
        <sz val="11"/>
        <rFont val="Calibri"/>
        <family val="2"/>
        <scheme val="minor"/>
      </rPr>
      <t>(Data as per December 31</t>
    </r>
    <r>
      <rPr>
        <i/>
        <vertAlign val="superscript"/>
        <sz val="11"/>
        <rFont val="Calibri"/>
        <family val="2"/>
        <scheme val="minor"/>
      </rPr>
      <t>st</t>
    </r>
    <r>
      <rPr>
        <i/>
        <sz val="11"/>
        <rFont val="Calibri"/>
        <family val="2"/>
        <scheme val="minor"/>
      </rPr>
      <t>, 2021)</t>
    </r>
  </si>
  <si>
    <t>DECEMBER 2021</t>
  </si>
  <si>
    <r>
      <t>Cimahi, January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</si>
  <si>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Anita Nita</t>
  </si>
  <si>
    <t>Manager of PPIC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</si>
</sst>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0"/>
      <color rgb="FFFF0000"/>
      <name val="Arial"/>
      <family val="2"/>
    </font>
    <font>
      <vertAlign val="superscript"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lightUp"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4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5" fontId="2" fillId="0" borderId="0" applyBorder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 applyBorder="0" applyProtection="0"/>
    <xf numFmtId="0" fontId="17" fillId="23" borderId="0" applyNumberFormat="0" applyBorder="0" applyAlignment="0" applyProtection="0"/>
    <xf numFmtId="0" fontId="4" fillId="0" borderId="0"/>
    <xf numFmtId="0" fontId="16" fillId="0" borderId="0" applyBorder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70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38" fontId="9" fillId="4" borderId="8" xfId="3" applyNumberFormat="1" applyFont="1" applyFill="1" applyBorder="1" applyAlignment="1">
      <alignment vertical="center"/>
    </xf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left" vertical="center"/>
    </xf>
    <xf numFmtId="0" fontId="31" fillId="4" borderId="0" xfId="0" applyFont="1" applyFill="1" applyAlignment="1">
      <alignment vertical="center"/>
    </xf>
    <xf numFmtId="0" fontId="31" fillId="4" borderId="20" xfId="0" applyFont="1" applyFill="1" applyBorder="1" applyAlignment="1">
      <alignment horizontal="center" vertical="center"/>
    </xf>
    <xf numFmtId="0" fontId="36" fillId="25" borderId="20" xfId="0" applyFont="1" applyFill="1" applyBorder="1" applyAlignment="1">
      <alignment horizontal="center" vertical="center"/>
    </xf>
    <xf numFmtId="0" fontId="30" fillId="26" borderId="21" xfId="0" applyFont="1" applyFill="1" applyBorder="1" applyAlignment="1">
      <alignment horizontal="center" vertical="center"/>
    </xf>
    <xf numFmtId="0" fontId="30" fillId="26" borderId="22" xfId="0" applyFont="1" applyFill="1" applyBorder="1" applyAlignment="1">
      <alignment horizontal="left" vertical="center"/>
    </xf>
    <xf numFmtId="0" fontId="30" fillId="26" borderId="7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left" vertical="center"/>
    </xf>
    <xf numFmtId="0" fontId="32" fillId="27" borderId="20" xfId="0" applyFont="1" applyFill="1" applyBorder="1" applyAlignment="1">
      <alignment horizontal="center" vertical="center"/>
    </xf>
    <xf numFmtId="9" fontId="9" fillId="5" borderId="8" xfId="1" applyFont="1" applyFill="1" applyBorder="1" applyAlignment="1">
      <alignment horizontal="center" vertical="center"/>
    </xf>
    <xf numFmtId="0" fontId="38" fillId="28" borderId="0" xfId="0" applyFont="1" applyFill="1" applyAlignment="1">
      <alignment horizontal="center" vertical="center" wrapText="1"/>
    </xf>
    <xf numFmtId="38" fontId="39" fillId="29" borderId="0" xfId="0" applyNumberFormat="1" applyFont="1" applyFill="1" applyAlignment="1">
      <alignment vertical="center"/>
    </xf>
    <xf numFmtId="0" fontId="39" fillId="31" borderId="0" xfId="0" applyFont="1" applyFill="1" applyAlignment="1">
      <alignment vertical="center"/>
    </xf>
    <xf numFmtId="0" fontId="39" fillId="30" borderId="0" xfId="0" applyFont="1" applyFill="1" applyAlignment="1">
      <alignment vertical="center"/>
    </xf>
    <xf numFmtId="10" fontId="31" fillId="4" borderId="20" xfId="0" applyNumberFormat="1" applyFont="1" applyFill="1" applyBorder="1" applyAlignment="1">
      <alignment horizontal="center" vertical="center"/>
    </xf>
    <xf numFmtId="10" fontId="32" fillId="27" borderId="20" xfId="1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10" fontId="31" fillId="32" borderId="20" xfId="0" applyNumberFormat="1" applyFont="1" applyFill="1" applyBorder="1" applyAlignment="1">
      <alignment horizontal="center" vertical="center"/>
    </xf>
    <xf numFmtId="0" fontId="31" fillId="32" borderId="20" xfId="0" applyFont="1" applyFill="1" applyBorder="1" applyAlignment="1">
      <alignment horizontal="center" vertical="center"/>
    </xf>
    <xf numFmtId="0" fontId="4" fillId="4" borderId="2" xfId="3" applyFont="1" applyFill="1" applyBorder="1" applyAlignment="1">
      <alignment horizontal="center" vertical="center"/>
    </xf>
    <xf numFmtId="16" fontId="4" fillId="4" borderId="8" xfId="4" applyNumberFormat="1" applyFont="1" applyFill="1" applyBorder="1" applyAlignment="1">
      <alignment horizontal="center" vertical="center"/>
    </xf>
    <xf numFmtId="38" fontId="42" fillId="4" borderId="8" xfId="3" applyNumberFormat="1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8" xfId="3" applyFont="1" applyFill="1" applyBorder="1" applyAlignment="1">
      <alignment horizontal="center" vertical="center"/>
    </xf>
    <xf numFmtId="0" fontId="4" fillId="4" borderId="2" xfId="3" applyFont="1" applyFill="1" applyBorder="1" applyAlignment="1">
      <alignment vertical="center"/>
    </xf>
    <xf numFmtId="0" fontId="4" fillId="2" borderId="8" xfId="4" applyFont="1" applyFill="1" applyBorder="1" applyAlignment="1">
      <alignment horizontal="left" vertical="center"/>
    </xf>
    <xf numFmtId="0" fontId="4" fillId="2" borderId="8" xfId="3" applyFont="1" applyFill="1" applyBorder="1" applyAlignment="1">
      <alignment vertical="center"/>
    </xf>
    <xf numFmtId="0" fontId="4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28" borderId="3" xfId="0" applyFont="1" applyFill="1" applyBorder="1" applyAlignment="1">
      <alignment horizontal="center" vertical="center"/>
    </xf>
    <xf numFmtId="0" fontId="33" fillId="28" borderId="18" xfId="0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39" fillId="30" borderId="0" xfId="0" applyFont="1" applyFill="1" applyAlignment="1">
      <alignment horizontal="center" vertical="center"/>
    </xf>
    <xf numFmtId="0" fontId="39" fillId="29" borderId="23" xfId="0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3" xfId="3" applyNumberFormat="1" applyFont="1" applyFill="1" applyBorder="1" applyAlignment="1">
      <alignment horizontal="center" vertical="center" wrapText="1"/>
    </xf>
    <xf numFmtId="49" fontId="37" fillId="3" borderId="7" xfId="3" applyNumberFormat="1" applyFont="1" applyFill="1" applyBorder="1" applyAlignment="1">
      <alignment horizontal="center" vertical="center" wrapText="1"/>
    </xf>
    <xf numFmtId="49" fontId="37" fillId="3" borderId="4" xfId="3" applyNumberFormat="1" applyFont="1" applyFill="1" applyBorder="1" applyAlignment="1">
      <alignment horizontal="center" vertical="center" wrapText="1"/>
    </xf>
    <xf numFmtId="49" fontId="37" fillId="3" borderId="6" xfId="3" applyNumberFormat="1" applyFont="1" applyFill="1" applyBorder="1" applyAlignment="1">
      <alignment horizontal="center" vertical="center" wrapText="1"/>
    </xf>
    <xf numFmtId="49" fontId="37" fillId="3" borderId="5" xfId="3" applyNumberFormat="1" applyFont="1" applyFill="1" applyBorder="1" applyAlignment="1">
      <alignment horizontal="center" vertical="center" wrapText="1"/>
    </xf>
    <xf numFmtId="0" fontId="39" fillId="31" borderId="0" xfId="0" applyFont="1" applyFill="1" applyAlignment="1">
      <alignment horizontal="center" vertical="center"/>
    </xf>
    <xf numFmtId="10" fontId="39" fillId="31" borderId="0" xfId="1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8" fillId="2" borderId="0" xfId="3" applyFont="1" applyFill="1" applyAlignment="1">
      <alignment horizontal="left" vertical="center" wrapText="1"/>
    </xf>
    <xf numFmtId="49" fontId="8" fillId="2" borderId="1" xfId="3" applyNumberFormat="1" applyFont="1" applyFill="1" applyBorder="1" applyAlignment="1">
      <alignment horizontal="left" vertical="center"/>
    </xf>
    <xf numFmtId="0" fontId="41" fillId="2" borderId="0" xfId="0" applyFont="1" applyFill="1" applyAlignment="1">
      <alignment horizontal="center" vertical="center"/>
    </xf>
  </cellXfs>
  <cellStyles count="240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3 2" xfId="16"/>
    <cellStyle name="20% - Accent3 3" xfId="17"/>
    <cellStyle name="20% - Accent3 4" xfId="18"/>
    <cellStyle name="20% - Accent3 5" xfId="19"/>
    <cellStyle name="20% - Accent3 6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5 2" xfId="26"/>
    <cellStyle name="20% - Accent5 3" xfId="27"/>
    <cellStyle name="20% - Accent5 4" xfId="28"/>
    <cellStyle name="20% - Accent5 5" xfId="29"/>
    <cellStyle name="20% - Accent5 6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40% - Accent1 2" xfId="36"/>
    <cellStyle name="40% - Accent1 3" xfId="37"/>
    <cellStyle name="40% - Accent1 4" xfId="38"/>
    <cellStyle name="40% - Accent1 5" xfId="39"/>
    <cellStyle name="40% - Accent1 6" xfId="40"/>
    <cellStyle name="40% - Accent2 2" xfId="41"/>
    <cellStyle name="40% - Accent2 3" xfId="42"/>
    <cellStyle name="40% - Accent2 4" xfId="43"/>
    <cellStyle name="40% - Accent2 5" xfId="44"/>
    <cellStyle name="40% - Accent2 6" xfId="45"/>
    <cellStyle name="40% - Accent3 2" xfId="46"/>
    <cellStyle name="40% - Accent3 3" xfId="47"/>
    <cellStyle name="40% - Accent3 4" xfId="48"/>
    <cellStyle name="40% - Accent3 5" xfId="49"/>
    <cellStyle name="40% - Accent3 6" xfId="50"/>
    <cellStyle name="40% - Accent4 2" xfId="51"/>
    <cellStyle name="40% - Accent4 3" xfId="52"/>
    <cellStyle name="40% - Accent4 4" xfId="53"/>
    <cellStyle name="40% - Accent4 5" xfId="54"/>
    <cellStyle name="40% - Accent4 6" xfId="55"/>
    <cellStyle name="40% - Accent5 2" xfId="56"/>
    <cellStyle name="40% - Accent5 3" xfId="57"/>
    <cellStyle name="40% - Accent5 4" xfId="58"/>
    <cellStyle name="40% - Accent5 5" xfId="59"/>
    <cellStyle name="40% - Accent5 6" xfId="60"/>
    <cellStyle name="40% - Accent6 2" xfId="61"/>
    <cellStyle name="40% - Accent6 3" xfId="62"/>
    <cellStyle name="40% - Accent6 4" xfId="63"/>
    <cellStyle name="40% - Accent6 5" xfId="64"/>
    <cellStyle name="40% - Accent6 6" xfId="65"/>
    <cellStyle name="60% - Accent1 2" xfId="66"/>
    <cellStyle name="60% - Accent1 3" xfId="67"/>
    <cellStyle name="60% - Accent1 4" xfId="68"/>
    <cellStyle name="60% - Accent1 5" xfId="69"/>
    <cellStyle name="60% - Accent1 6" xfId="70"/>
    <cellStyle name="60% - Accent2 2" xfId="71"/>
    <cellStyle name="60% - Accent2 3" xfId="72"/>
    <cellStyle name="60% - Accent2 4" xfId="73"/>
    <cellStyle name="60% - Accent2 5" xfId="74"/>
    <cellStyle name="60% - Accent2 6" xfId="75"/>
    <cellStyle name="60% - Accent3 2" xfId="76"/>
    <cellStyle name="60% - Accent3 3" xfId="77"/>
    <cellStyle name="60% - Accent3 4" xfId="78"/>
    <cellStyle name="60% - Accent3 5" xfId="79"/>
    <cellStyle name="60% - Accent3 6" xfId="80"/>
    <cellStyle name="60% - Accent4 2" xfId="81"/>
    <cellStyle name="60% - Accent4 3" xfId="82"/>
    <cellStyle name="60% - Accent4 4" xfId="83"/>
    <cellStyle name="60% - Accent4 5" xfId="84"/>
    <cellStyle name="60% - Accent4 6" xfId="85"/>
    <cellStyle name="60% - Accent5 2" xfId="86"/>
    <cellStyle name="60% - Accent5 3" xfId="87"/>
    <cellStyle name="60% - Accent5 4" xfId="88"/>
    <cellStyle name="60% - Accent5 5" xfId="89"/>
    <cellStyle name="60% - Accent5 6" xfId="90"/>
    <cellStyle name="60% - Accent6 2" xfId="91"/>
    <cellStyle name="60% - Accent6 3" xfId="92"/>
    <cellStyle name="60% - Accent6 4" xfId="93"/>
    <cellStyle name="60% - Accent6 5" xfId="94"/>
    <cellStyle name="60% - Accent6 6" xfId="95"/>
    <cellStyle name="Accent1 2" xfId="96"/>
    <cellStyle name="Accent1 3" xfId="97"/>
    <cellStyle name="Accent1 4" xfId="98"/>
    <cellStyle name="Accent1 5" xfId="99"/>
    <cellStyle name="Accent1 6" xfId="100"/>
    <cellStyle name="Accent2 2" xfId="101"/>
    <cellStyle name="Accent2 3" xfId="102"/>
    <cellStyle name="Accent2 4" xfId="103"/>
    <cellStyle name="Accent2 5" xfId="104"/>
    <cellStyle name="Accent2 6" xfId="105"/>
    <cellStyle name="Accent3 2" xfId="106"/>
    <cellStyle name="Accent3 3" xfId="107"/>
    <cellStyle name="Accent3 4" xfId="108"/>
    <cellStyle name="Accent3 5" xfId="109"/>
    <cellStyle name="Accent3 6" xfId="110"/>
    <cellStyle name="Accent4 2" xfId="111"/>
    <cellStyle name="Accent4 3" xfId="112"/>
    <cellStyle name="Accent4 4" xfId="113"/>
    <cellStyle name="Accent4 5" xfId="114"/>
    <cellStyle name="Accent4 6" xfId="115"/>
    <cellStyle name="Accent5 2" xfId="116"/>
    <cellStyle name="Accent5 3" xfId="117"/>
    <cellStyle name="Accent5 4" xfId="118"/>
    <cellStyle name="Accent5 5" xfId="119"/>
    <cellStyle name="Accent5 6" xfId="120"/>
    <cellStyle name="Accent6 2" xfId="121"/>
    <cellStyle name="Accent6 3" xfId="122"/>
    <cellStyle name="Accent6 4" xfId="123"/>
    <cellStyle name="Accent6 5" xfId="124"/>
    <cellStyle name="Accent6 6" xfId="125"/>
    <cellStyle name="Bad 2" xfId="126"/>
    <cellStyle name="Bad 3" xfId="127"/>
    <cellStyle name="Bad 4" xfId="128"/>
    <cellStyle name="Bad 5" xfId="129"/>
    <cellStyle name="Bad 6" xfId="130"/>
    <cellStyle name="Calculation 2" xfId="131"/>
    <cellStyle name="Calculation 3" xfId="132"/>
    <cellStyle name="Calculation 4" xfId="133"/>
    <cellStyle name="Calculation 5" xfId="134"/>
    <cellStyle name="Calculation 6" xfId="135"/>
    <cellStyle name="Check Cell 2" xfId="136"/>
    <cellStyle name="Check Cell 3" xfId="137"/>
    <cellStyle name="Check Cell 4" xfId="138"/>
    <cellStyle name="Check Cell 5" xfId="139"/>
    <cellStyle name="Check Cell 6" xfId="140"/>
    <cellStyle name="Comma 2" xfId="141"/>
    <cellStyle name="Comma 2 2" xfId="142"/>
    <cellStyle name="Comma 2 3" xfId="143"/>
    <cellStyle name="Comma 2 4" xfId="144"/>
    <cellStyle name="Comma 2 5" xfId="145"/>
    <cellStyle name="Comma 2 6" xfId="146"/>
    <cellStyle name="Comma 3" xfId="147"/>
    <cellStyle name="Comma 5" xfId="148"/>
    <cellStyle name="Comma 6" xfId="149"/>
    <cellStyle name="Excel Built-in Accent1" xfId="150"/>
    <cellStyle name="Excel Built-in Accent6" xfId="151"/>
    <cellStyle name="Excel Built-in Bad" xfId="152"/>
    <cellStyle name="Excel Built-in Explanatory Text" xfId="153"/>
    <cellStyle name="Excel Built-in Good" xfId="154"/>
    <cellStyle name="Excel Built-in Normal" xfId="155"/>
    <cellStyle name="Excel Built-in Normal 1" xfId="156"/>
    <cellStyle name="Excel Built-in Title" xfId="157"/>
    <cellStyle name="Explanatory Text 2" xfId="158"/>
    <cellStyle name="Explanatory Text 3" xfId="159"/>
    <cellStyle name="Explanatory Text 4" xfId="160"/>
    <cellStyle name="Explanatory Text 5" xfId="161"/>
    <cellStyle name="Explanatory Text 6" xfId="162"/>
    <cellStyle name="Good 2" xfId="163"/>
    <cellStyle name="Good 3" xfId="164"/>
    <cellStyle name="Good 4" xfId="165"/>
    <cellStyle name="Good 5" xfId="166"/>
    <cellStyle name="Good 6" xfId="167"/>
    <cellStyle name="Heading 1 2" xfId="168"/>
    <cellStyle name="Heading 1 3" xfId="169"/>
    <cellStyle name="Heading 1 4" xfId="170"/>
    <cellStyle name="Heading 1 5" xfId="171"/>
    <cellStyle name="Heading 1 6" xfId="172"/>
    <cellStyle name="Heading 2 2" xfId="173"/>
    <cellStyle name="Heading 2 3" xfId="174"/>
    <cellStyle name="Heading 2 4" xfId="175"/>
    <cellStyle name="Heading 2 5" xfId="176"/>
    <cellStyle name="Heading 2 6" xfId="177"/>
    <cellStyle name="Heading 3 2" xfId="178"/>
    <cellStyle name="Heading 3 3" xfId="179"/>
    <cellStyle name="Heading 3 4" xfId="180"/>
    <cellStyle name="Heading 3 5" xfId="181"/>
    <cellStyle name="Heading 3 6" xfId="182"/>
    <cellStyle name="Heading 4 2" xfId="183"/>
    <cellStyle name="Heading 4 3" xfId="184"/>
    <cellStyle name="Heading 4 4" xfId="185"/>
    <cellStyle name="Heading 4 5" xfId="186"/>
    <cellStyle name="Heading 4 6" xfId="187"/>
    <cellStyle name="Input 2" xfId="188"/>
    <cellStyle name="Input 3" xfId="189"/>
    <cellStyle name="Input 4" xfId="190"/>
    <cellStyle name="Input 5" xfId="191"/>
    <cellStyle name="Input 6" xfId="192"/>
    <cellStyle name="Linked Cell 2" xfId="193"/>
    <cellStyle name="Linked Cell 3" xfId="194"/>
    <cellStyle name="Linked Cell 4" xfId="195"/>
    <cellStyle name="Linked Cell 5" xfId="196"/>
    <cellStyle name="Linked Cell 6" xfId="197"/>
    <cellStyle name="Neutral 2" xfId="198"/>
    <cellStyle name="Neutral 3" xfId="199"/>
    <cellStyle name="Neutral 4" xfId="200"/>
    <cellStyle name="Neutral 5" xfId="201"/>
    <cellStyle name="Neutral 6" xfId="202"/>
    <cellStyle name="Normal" xfId="0" builtinId="0"/>
    <cellStyle name="Normal 2" xfId="5"/>
    <cellStyle name="Normal 2 2" xfId="203"/>
    <cellStyle name="Normal 2 3" xfId="204"/>
    <cellStyle name="Normal 2 4" xfId="205"/>
    <cellStyle name="Normal 2 5" xfId="206"/>
    <cellStyle name="Normal 2 6" xfId="207"/>
    <cellStyle name="Normal 2_Jadwal Rajawali - Okt 17 100%" xfId="208"/>
    <cellStyle name="Normal 3" xfId="209"/>
    <cellStyle name="Normal 4" xfId="210"/>
    <cellStyle name="Normal 5" xfId="211"/>
    <cellStyle name="Normal 6" xfId="212"/>
    <cellStyle name="Normal 7" xfId="213"/>
    <cellStyle name="Normal 7 2" xfId="214"/>
    <cellStyle name="Normal_Raport" xfId="2"/>
    <cellStyle name="Normal_Sheet1" xfId="3"/>
    <cellStyle name="Normal_Sheet1_1" xfId="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" xfId="1" builtinId="5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20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zoomScale="90" zoomScaleNormal="90" workbookViewId="0">
      <selection activeCell="G12" sqref="G12"/>
    </sheetView>
  </sheetViews>
  <sheetFormatPr defaultRowHeight="15.75"/>
  <cols>
    <col min="1" max="1" width="9.140625" style="9"/>
    <col min="2" max="3" width="12.28515625" style="9" customWidth="1"/>
    <col min="4" max="4" width="14.28515625" style="9" customWidth="1"/>
    <col min="5" max="16384" width="9.140625" style="9"/>
  </cols>
  <sheetData>
    <row r="2" spans="2:7" ht="97.5" customHeight="1">
      <c r="B2" s="48" t="s">
        <v>75</v>
      </c>
      <c r="C2" s="48"/>
      <c r="D2" s="48"/>
      <c r="E2" s="48"/>
      <c r="F2" s="48"/>
      <c r="G2" s="48"/>
    </row>
    <row r="4" spans="2:7" ht="19.5" customHeight="1">
      <c r="B4" s="11" t="s">
        <v>19</v>
      </c>
      <c r="C4" s="11" t="s">
        <v>20</v>
      </c>
      <c r="D4" s="11" t="s">
        <v>21</v>
      </c>
    </row>
    <row r="5" spans="2:7" ht="19.5" customHeight="1">
      <c r="B5" s="10" t="s">
        <v>22</v>
      </c>
      <c r="C5" s="22">
        <f>Jan!D16</f>
        <v>0.96875</v>
      </c>
      <c r="D5" s="10" t="str">
        <f t="shared" ref="D5:D16" si="0">IF($C5&lt;50%,$F$10,IF($C5&lt;70%,$F$9,IF($C5&lt;80%,$F$8,IF($C5&lt;90%,$F$7,$F$6))))</f>
        <v>A</v>
      </c>
      <c r="F5" s="49" t="s">
        <v>35</v>
      </c>
      <c r="G5" s="50"/>
    </row>
    <row r="6" spans="2:7" ht="19.5" customHeight="1">
      <c r="B6" s="10" t="s">
        <v>23</v>
      </c>
      <c r="C6" s="27"/>
      <c r="D6" s="28"/>
      <c r="F6" s="12" t="s">
        <v>9</v>
      </c>
      <c r="G6" s="13" t="s">
        <v>10</v>
      </c>
    </row>
    <row r="7" spans="2:7" ht="19.5" customHeight="1">
      <c r="B7" s="10" t="s">
        <v>24</v>
      </c>
      <c r="C7" s="22">
        <f>Maret!D16</f>
        <v>1</v>
      </c>
      <c r="D7" s="10" t="str">
        <f t="shared" si="0"/>
        <v>A</v>
      </c>
      <c r="F7" s="12" t="s">
        <v>11</v>
      </c>
      <c r="G7" s="13" t="s">
        <v>12</v>
      </c>
    </row>
    <row r="8" spans="2:7" ht="19.5" customHeight="1">
      <c r="B8" s="10" t="s">
        <v>25</v>
      </c>
      <c r="C8" s="22">
        <f>April!D16</f>
        <v>1</v>
      </c>
      <c r="D8" s="10" t="str">
        <f t="shared" si="0"/>
        <v>A</v>
      </c>
      <c r="F8" s="12" t="s">
        <v>13</v>
      </c>
      <c r="G8" s="13" t="s">
        <v>14</v>
      </c>
    </row>
    <row r="9" spans="2:7" ht="19.5" customHeight="1">
      <c r="B9" s="10" t="s">
        <v>26</v>
      </c>
      <c r="C9" s="22">
        <f>May!D19</f>
        <v>0.90309446254071657</v>
      </c>
      <c r="D9" s="10" t="str">
        <f t="shared" si="0"/>
        <v>A</v>
      </c>
      <c r="F9" s="12" t="s">
        <v>15</v>
      </c>
      <c r="G9" s="13" t="s">
        <v>16</v>
      </c>
    </row>
    <row r="10" spans="2:7" ht="19.5" customHeight="1">
      <c r="B10" s="10" t="s">
        <v>27</v>
      </c>
      <c r="C10" s="22">
        <f>'June '!D19</f>
        <v>0.40441176470588236</v>
      </c>
      <c r="D10" s="10" t="str">
        <f t="shared" si="0"/>
        <v>E</v>
      </c>
      <c r="F10" s="14" t="s">
        <v>17</v>
      </c>
      <c r="G10" s="15" t="s">
        <v>18</v>
      </c>
    </row>
    <row r="11" spans="2:7" ht="19.5" customHeight="1">
      <c r="B11" s="10" t="s">
        <v>28</v>
      </c>
      <c r="C11" s="28"/>
      <c r="D11" s="28"/>
    </row>
    <row r="12" spans="2:7" ht="19.5" customHeight="1">
      <c r="B12" s="10" t="s">
        <v>29</v>
      </c>
      <c r="C12" s="22">
        <f>Aug!D19</f>
        <v>0.87736593059936907</v>
      </c>
      <c r="D12" s="10" t="str">
        <f t="shared" si="0"/>
        <v>B</v>
      </c>
    </row>
    <row r="13" spans="2:7" ht="19.5" customHeight="1">
      <c r="B13" s="10" t="s">
        <v>30</v>
      </c>
      <c r="C13" s="22">
        <f>Sept!D19</f>
        <v>0.70413669064748197</v>
      </c>
      <c r="D13" s="10" t="str">
        <f t="shared" si="0"/>
        <v>C</v>
      </c>
    </row>
    <row r="14" spans="2:7" ht="19.5" customHeight="1">
      <c r="B14" s="10" t="s">
        <v>31</v>
      </c>
      <c r="C14" s="22">
        <f>Oct!D19</f>
        <v>0.65462427745664742</v>
      </c>
      <c r="D14" s="10" t="str">
        <f t="shared" si="0"/>
        <v>D</v>
      </c>
    </row>
    <row r="15" spans="2:7" ht="19.5" customHeight="1">
      <c r="B15" s="10" t="s">
        <v>32</v>
      </c>
      <c r="C15" s="22">
        <f>Nov!D15</f>
        <v>0.96333333333333337</v>
      </c>
      <c r="D15" s="10" t="str">
        <f t="shared" si="0"/>
        <v>A</v>
      </c>
    </row>
    <row r="16" spans="2:7" ht="19.5" customHeight="1">
      <c r="B16" s="10" t="s">
        <v>33</v>
      </c>
      <c r="C16" s="22">
        <f>Des!D15</f>
        <v>0.96333333333333337</v>
      </c>
      <c r="D16" s="10" t="str">
        <f t="shared" si="0"/>
        <v>A</v>
      </c>
    </row>
    <row r="17" spans="2:4" ht="19.5" customHeight="1">
      <c r="B17" s="16" t="s">
        <v>34</v>
      </c>
      <c r="C17" s="23">
        <f>AVERAGE(C5:C16)</f>
        <v>0.8439049792616764</v>
      </c>
      <c r="D17" s="16" t="str">
        <f>IF($C17&lt;50%,$F$10,IF($C17&lt;70%,$F$9,IF($C17&lt;80%,$F$8,IF($C17&lt;90%,$F$7,$F$6))))</f>
        <v>B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1"/>
  <dimension ref="A1:G30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4" t="s">
        <v>0</v>
      </c>
      <c r="B1" s="64"/>
      <c r="C1" s="64"/>
      <c r="D1" s="64"/>
      <c r="E1" s="64"/>
      <c r="F1" s="64"/>
      <c r="G1" s="64"/>
    </row>
    <row r="2" spans="1:7" ht="20.100000000000001" customHeight="1">
      <c r="A2" s="65" t="s">
        <v>1</v>
      </c>
      <c r="B2" s="65"/>
      <c r="C2" s="65"/>
      <c r="D2" s="65"/>
      <c r="E2" s="65"/>
      <c r="F2" s="65"/>
      <c r="G2" s="65"/>
    </row>
    <row r="3" spans="1:7" ht="20.100000000000001" customHeight="1">
      <c r="A3" s="66" t="s">
        <v>2</v>
      </c>
      <c r="B3" s="66"/>
      <c r="C3" s="66"/>
      <c r="D3" s="66"/>
      <c r="E3" s="66"/>
      <c r="F3" s="66"/>
      <c r="G3" s="66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7" t="s">
        <v>61</v>
      </c>
      <c r="B5" s="67"/>
      <c r="C5" s="67"/>
      <c r="D5" s="67"/>
      <c r="E5" s="67"/>
      <c r="F5" s="67"/>
      <c r="G5" s="67"/>
    </row>
    <row r="6" spans="1:7" ht="20.100000000000001" customHeight="1">
      <c r="A6" s="68" t="s">
        <v>59</v>
      </c>
      <c r="B6" s="68"/>
      <c r="C6" s="68"/>
      <c r="D6" s="68"/>
      <c r="E6" s="68"/>
      <c r="F6" s="68"/>
      <c r="G6" s="68"/>
    </row>
    <row r="7" spans="1:7" s="5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7" s="5" customFormat="1" ht="20.100000000000001" customHeight="1">
      <c r="A8" s="56"/>
      <c r="B8" s="58"/>
      <c r="C8" s="56"/>
      <c r="D8" s="45" t="s">
        <v>7</v>
      </c>
      <c r="E8" s="45" t="s">
        <v>8</v>
      </c>
      <c r="F8" s="45" t="s">
        <v>36</v>
      </c>
      <c r="G8" s="45" t="s">
        <v>39</v>
      </c>
    </row>
    <row r="9" spans="1:7" ht="20.100000000000001" customHeight="1">
      <c r="A9" s="29">
        <v>1</v>
      </c>
      <c r="B9" s="35" t="s">
        <v>52</v>
      </c>
      <c r="C9" s="36" t="s">
        <v>56</v>
      </c>
      <c r="D9" s="6">
        <v>400</v>
      </c>
      <c r="E9" s="31">
        <v>378</v>
      </c>
      <c r="F9" s="6">
        <f t="shared" ref="F9:F13" si="0">IF(E9&gt;D9,D9,E9)</f>
        <v>378</v>
      </c>
      <c r="G9" s="17">
        <f t="shared" ref="G9:G13" si="1">IFERROR(F9/D9,"")</f>
        <v>0.94499999999999995</v>
      </c>
    </row>
    <row r="10" spans="1:7" s="32" customFormat="1" ht="20.100000000000001" customHeight="1">
      <c r="A10" s="33">
        <v>2</v>
      </c>
      <c r="B10" s="35" t="s">
        <v>57</v>
      </c>
      <c r="C10" s="36" t="s">
        <v>58</v>
      </c>
      <c r="D10" s="6">
        <v>200</v>
      </c>
      <c r="E10" s="31">
        <v>200</v>
      </c>
      <c r="F10" s="6">
        <f t="shared" si="0"/>
        <v>200</v>
      </c>
      <c r="G10" s="17">
        <f t="shared" si="1"/>
        <v>1</v>
      </c>
    </row>
    <row r="11" spans="1:7" s="32" customFormat="1" ht="19.5" hidden="1" customHeight="1">
      <c r="A11" s="33">
        <v>5</v>
      </c>
      <c r="B11" s="30"/>
      <c r="C11" s="34"/>
      <c r="D11" s="6"/>
      <c r="E11" s="31"/>
      <c r="F11" s="6">
        <f t="shared" si="0"/>
        <v>0</v>
      </c>
      <c r="G11" s="17" t="str">
        <f t="shared" si="1"/>
        <v/>
      </c>
    </row>
    <row r="12" spans="1:7" s="32" customFormat="1" ht="20.100000000000001" hidden="1" customHeight="1">
      <c r="A12" s="29">
        <v>6</v>
      </c>
      <c r="B12" s="30"/>
      <c r="C12" s="34"/>
      <c r="D12" s="6"/>
      <c r="E12" s="31"/>
      <c r="F12" s="6">
        <f t="shared" si="0"/>
        <v>0</v>
      </c>
      <c r="G12" s="17" t="str">
        <f t="shared" si="1"/>
        <v/>
      </c>
    </row>
    <row r="13" spans="1:7" s="32" customFormat="1" ht="20.100000000000001" hidden="1" customHeight="1">
      <c r="A13" s="33">
        <v>7</v>
      </c>
      <c r="B13" s="30"/>
      <c r="C13" s="34"/>
      <c r="D13" s="6"/>
      <c r="E13" s="31"/>
      <c r="F13" s="6">
        <f t="shared" si="0"/>
        <v>0</v>
      </c>
      <c r="G13" s="17" t="str">
        <f t="shared" si="1"/>
        <v/>
      </c>
    </row>
    <row r="14" spans="1:7" s="32" customFormat="1" ht="25.5" customHeight="1">
      <c r="A14" s="53" t="s">
        <v>6</v>
      </c>
      <c r="B14" s="53"/>
      <c r="C14" s="53"/>
      <c r="D14" s="19">
        <f>SUM(D9:D13)</f>
        <v>600</v>
      </c>
      <c r="E14" s="19"/>
      <c r="F14" s="19">
        <f>SUM(F9:F13)</f>
        <v>578</v>
      </c>
      <c r="G14" s="19"/>
    </row>
    <row r="15" spans="1:7" ht="25.5" customHeight="1">
      <c r="A15" s="62" t="s">
        <v>39</v>
      </c>
      <c r="B15" s="62"/>
      <c r="C15" s="62"/>
      <c r="D15" s="63">
        <f>F14/D14</f>
        <v>0.96333333333333337</v>
      </c>
      <c r="E15" s="63"/>
      <c r="F15" s="63"/>
      <c r="G15" s="20"/>
    </row>
    <row r="16" spans="1:7" ht="25.5" customHeight="1">
      <c r="A16" s="52" t="s">
        <v>38</v>
      </c>
      <c r="B16" s="52"/>
      <c r="C16" s="52"/>
      <c r="D16" s="52" t="str">
        <f>IF(D15&lt;50%,B23,IF(D15&lt;70%,B22,IF(D15&lt;80%,B21,IF(D15&lt;90%,B20,B19))))</f>
        <v>A</v>
      </c>
      <c r="E16" s="52"/>
      <c r="F16" s="52"/>
      <c r="G16" s="21"/>
    </row>
    <row r="17" spans="1:7" ht="25.5" customHeight="1">
      <c r="E17" s="2"/>
      <c r="F17" s="2"/>
    </row>
    <row r="18" spans="1:7" ht="30">
      <c r="B18" s="18" t="s">
        <v>37</v>
      </c>
    </row>
    <row r="19" spans="1:7" ht="15.75">
      <c r="B19" s="7" t="s">
        <v>9</v>
      </c>
      <c r="C19" s="8" t="s">
        <v>10</v>
      </c>
    </row>
    <row r="20" spans="1:7" ht="20.100000000000001" customHeight="1">
      <c r="B20" s="7" t="s">
        <v>11</v>
      </c>
      <c r="C20" s="8" t="s">
        <v>12</v>
      </c>
    </row>
    <row r="21" spans="1:7" ht="20.100000000000001" customHeight="1">
      <c r="B21" s="7" t="s">
        <v>13</v>
      </c>
      <c r="C21" s="8" t="s">
        <v>14</v>
      </c>
    </row>
    <row r="22" spans="1:7" ht="20.100000000000001" customHeight="1">
      <c r="B22" s="7" t="s">
        <v>15</v>
      </c>
      <c r="C22" s="8" t="s">
        <v>16</v>
      </c>
    </row>
    <row r="23" spans="1:7" ht="20.100000000000001" customHeight="1">
      <c r="B23" s="7" t="s">
        <v>17</v>
      </c>
      <c r="C23" s="8" t="s">
        <v>18</v>
      </c>
    </row>
    <row r="25" spans="1:7" ht="20.100000000000001" customHeight="1">
      <c r="A25" s="44"/>
      <c r="B25" s="51" t="s">
        <v>60</v>
      </c>
      <c r="C25" s="51"/>
      <c r="D25" s="51"/>
      <c r="E25" s="51"/>
      <c r="F25" s="51"/>
      <c r="G25" s="51"/>
    </row>
    <row r="26" spans="1:7" ht="20.100000000000001" customHeight="1">
      <c r="A26" s="44"/>
      <c r="B26" s="44"/>
      <c r="C26" s="44"/>
      <c r="D26" s="44"/>
      <c r="E26" s="44"/>
      <c r="F26" s="44"/>
      <c r="G26" s="44"/>
    </row>
    <row r="27" spans="1:7" ht="20.100000000000001" customHeight="1">
      <c r="A27" s="51" t="s">
        <v>40</v>
      </c>
      <c r="B27" s="51"/>
      <c r="C27" s="51"/>
      <c r="D27" s="51" t="s">
        <v>64</v>
      </c>
      <c r="E27" s="51"/>
      <c r="F27" s="51"/>
      <c r="G27" s="51"/>
    </row>
    <row r="28" spans="1:7" ht="20.100000000000001" customHeight="1">
      <c r="A28" s="44"/>
      <c r="B28" s="44"/>
      <c r="C28" s="24"/>
      <c r="D28" s="24"/>
      <c r="E28" s="24"/>
      <c r="F28" s="24"/>
      <c r="G28" s="24"/>
    </row>
    <row r="29" spans="1:7" ht="53.25" customHeight="1">
      <c r="A29" s="54" t="s">
        <v>46</v>
      </c>
      <c r="B29" s="54"/>
      <c r="C29" s="54"/>
      <c r="D29" s="55" t="s">
        <v>41</v>
      </c>
      <c r="E29" s="55"/>
      <c r="F29" s="55"/>
      <c r="G29" s="55"/>
    </row>
    <row r="30" spans="1:7" ht="20.100000000000001" customHeight="1">
      <c r="A30" s="51" t="s">
        <v>47</v>
      </c>
      <c r="B30" s="51"/>
      <c r="C30" s="51"/>
      <c r="D30" s="51"/>
      <c r="E30" s="51"/>
      <c r="F30" s="51"/>
      <c r="G30" s="51"/>
    </row>
  </sheetData>
  <autoFilter ref="A8:G16">
    <filterColumn colId="1" showButton="0"/>
    <filterColumn colId="3">
      <customFilters>
        <customFilter operator="notEqual" val=" "/>
      </customFilters>
    </filterColumn>
  </autoFilter>
  <mergeCells count="21">
    <mergeCell ref="B25:G25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4:C14"/>
    <mergeCell ref="A15:C15"/>
    <mergeCell ref="D15:F15"/>
    <mergeCell ref="A16:C16"/>
    <mergeCell ref="D16:F16"/>
    <mergeCell ref="A27:C27"/>
    <mergeCell ref="D27:G27"/>
    <mergeCell ref="A29:C29"/>
    <mergeCell ref="D29:G29"/>
    <mergeCell ref="A30:C30"/>
    <mergeCell ref="D30:G30"/>
  </mergeCells>
  <conditionalFormatting sqref="G9:G13">
    <cfRule type="cellIs" dxfId="3" priority="1" operator="lessThan">
      <formula>0.9</formula>
    </cfRule>
    <cfRule type="cellIs" dxfId="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filterMode="1"/>
  <dimension ref="A1:G30"/>
  <sheetViews>
    <sheetView tabSelected="1"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6" sqref="A6:G6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4" t="s">
        <v>0</v>
      </c>
      <c r="B1" s="64"/>
      <c r="C1" s="64"/>
      <c r="D1" s="64"/>
      <c r="E1" s="64"/>
      <c r="F1" s="64"/>
      <c r="G1" s="64"/>
    </row>
    <row r="2" spans="1:7" ht="20.100000000000001" customHeight="1">
      <c r="A2" s="65" t="s">
        <v>1</v>
      </c>
      <c r="B2" s="65"/>
      <c r="C2" s="65"/>
      <c r="D2" s="65"/>
      <c r="E2" s="65"/>
      <c r="F2" s="65"/>
      <c r="G2" s="65"/>
    </row>
    <row r="3" spans="1:7" ht="20.100000000000001" customHeight="1">
      <c r="A3" s="66" t="s">
        <v>2</v>
      </c>
      <c r="B3" s="66"/>
      <c r="C3" s="66"/>
      <c r="D3" s="66"/>
      <c r="E3" s="66"/>
      <c r="F3" s="66"/>
      <c r="G3" s="66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7" t="s">
        <v>61</v>
      </c>
      <c r="B5" s="67"/>
      <c r="C5" s="67"/>
      <c r="D5" s="67"/>
      <c r="E5" s="67"/>
      <c r="F5" s="67"/>
      <c r="G5" s="67"/>
    </row>
    <row r="6" spans="1:7" ht="20.100000000000001" customHeight="1">
      <c r="A6" s="68" t="s">
        <v>76</v>
      </c>
      <c r="B6" s="68"/>
      <c r="C6" s="68"/>
      <c r="D6" s="68"/>
      <c r="E6" s="68"/>
      <c r="F6" s="68"/>
      <c r="G6" s="68"/>
    </row>
    <row r="7" spans="1:7" s="5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7" s="5" customFormat="1" ht="20.100000000000001" customHeight="1">
      <c r="A8" s="56"/>
      <c r="B8" s="58"/>
      <c r="C8" s="56"/>
      <c r="D8" s="46" t="s">
        <v>7</v>
      </c>
      <c r="E8" s="46" t="s">
        <v>8</v>
      </c>
      <c r="F8" s="46" t="s">
        <v>36</v>
      </c>
      <c r="G8" s="46" t="s">
        <v>39</v>
      </c>
    </row>
    <row r="9" spans="1:7" ht="20.100000000000001" customHeight="1">
      <c r="A9" s="29">
        <v>1</v>
      </c>
      <c r="B9" s="35" t="s">
        <v>52</v>
      </c>
      <c r="C9" s="36" t="s">
        <v>56</v>
      </c>
      <c r="D9" s="6">
        <v>400</v>
      </c>
      <c r="E9" s="31">
        <v>378</v>
      </c>
      <c r="F9" s="6">
        <f t="shared" ref="F9:F13" si="0">IF(E9&gt;D9,D9,E9)</f>
        <v>378</v>
      </c>
      <c r="G9" s="17">
        <f t="shared" ref="G9:G13" si="1">IFERROR(F9/D9,"")</f>
        <v>0.94499999999999995</v>
      </c>
    </row>
    <row r="10" spans="1:7" s="32" customFormat="1" ht="20.100000000000001" customHeight="1">
      <c r="A10" s="33">
        <v>2</v>
      </c>
      <c r="B10" s="35" t="s">
        <v>57</v>
      </c>
      <c r="C10" s="36" t="s">
        <v>58</v>
      </c>
      <c r="D10" s="6">
        <v>200</v>
      </c>
      <c r="E10" s="31">
        <v>200</v>
      </c>
      <c r="F10" s="6">
        <f t="shared" si="0"/>
        <v>200</v>
      </c>
      <c r="G10" s="17">
        <f t="shared" si="1"/>
        <v>1</v>
      </c>
    </row>
    <row r="11" spans="1:7" s="32" customFormat="1" ht="19.5" hidden="1" customHeight="1">
      <c r="A11" s="33">
        <v>5</v>
      </c>
      <c r="B11" s="30"/>
      <c r="C11" s="34"/>
      <c r="D11" s="6"/>
      <c r="E11" s="31"/>
      <c r="F11" s="6">
        <f t="shared" si="0"/>
        <v>0</v>
      </c>
      <c r="G11" s="17" t="str">
        <f t="shared" si="1"/>
        <v/>
      </c>
    </row>
    <row r="12" spans="1:7" s="32" customFormat="1" ht="20.100000000000001" hidden="1" customHeight="1">
      <c r="A12" s="29">
        <v>6</v>
      </c>
      <c r="B12" s="30"/>
      <c r="C12" s="34"/>
      <c r="D12" s="6"/>
      <c r="E12" s="31"/>
      <c r="F12" s="6">
        <f t="shared" si="0"/>
        <v>0</v>
      </c>
      <c r="G12" s="17" t="str">
        <f t="shared" si="1"/>
        <v/>
      </c>
    </row>
    <row r="13" spans="1:7" s="32" customFormat="1" ht="20.100000000000001" hidden="1" customHeight="1">
      <c r="A13" s="33">
        <v>7</v>
      </c>
      <c r="B13" s="30"/>
      <c r="C13" s="34"/>
      <c r="D13" s="6"/>
      <c r="E13" s="31"/>
      <c r="F13" s="6">
        <f t="shared" si="0"/>
        <v>0</v>
      </c>
      <c r="G13" s="17" t="str">
        <f t="shared" si="1"/>
        <v/>
      </c>
    </row>
    <row r="14" spans="1:7" s="32" customFormat="1" ht="25.5" customHeight="1">
      <c r="A14" s="53" t="s">
        <v>6</v>
      </c>
      <c r="B14" s="53"/>
      <c r="C14" s="53"/>
      <c r="D14" s="19">
        <f>SUM(D9:D13)</f>
        <v>600</v>
      </c>
      <c r="E14" s="19"/>
      <c r="F14" s="19">
        <f>SUM(F9:F13)</f>
        <v>578</v>
      </c>
      <c r="G14" s="19"/>
    </row>
    <row r="15" spans="1:7" ht="25.5" customHeight="1">
      <c r="A15" s="62" t="s">
        <v>39</v>
      </c>
      <c r="B15" s="62"/>
      <c r="C15" s="62"/>
      <c r="D15" s="63">
        <f>F14/D14</f>
        <v>0.96333333333333337</v>
      </c>
      <c r="E15" s="63"/>
      <c r="F15" s="63"/>
      <c r="G15" s="20"/>
    </row>
    <row r="16" spans="1:7" ht="25.5" customHeight="1">
      <c r="A16" s="52" t="s">
        <v>38</v>
      </c>
      <c r="B16" s="52"/>
      <c r="C16" s="52"/>
      <c r="D16" s="52" t="str">
        <f>IF(D15&lt;50%,B23,IF(D15&lt;70%,B22,IF(D15&lt;80%,B21,IF(D15&lt;90%,B20,B19))))</f>
        <v>A</v>
      </c>
      <c r="E16" s="52"/>
      <c r="F16" s="52"/>
      <c r="G16" s="21"/>
    </row>
    <row r="17" spans="1:7" ht="25.5" customHeight="1">
      <c r="E17" s="2"/>
      <c r="F17" s="2"/>
    </row>
    <row r="18" spans="1:7" ht="30">
      <c r="B18" s="18" t="s">
        <v>37</v>
      </c>
    </row>
    <row r="19" spans="1:7" ht="15.75">
      <c r="B19" s="7" t="s">
        <v>9</v>
      </c>
      <c r="C19" s="8" t="s">
        <v>10</v>
      </c>
    </row>
    <row r="20" spans="1:7" ht="20.100000000000001" customHeight="1">
      <c r="B20" s="7" t="s">
        <v>11</v>
      </c>
      <c r="C20" s="8" t="s">
        <v>12</v>
      </c>
    </row>
    <row r="21" spans="1:7" ht="20.100000000000001" customHeight="1">
      <c r="B21" s="7" t="s">
        <v>13</v>
      </c>
      <c r="C21" s="8" t="s">
        <v>14</v>
      </c>
    </row>
    <row r="22" spans="1:7" ht="20.100000000000001" customHeight="1">
      <c r="B22" s="7" t="s">
        <v>15</v>
      </c>
      <c r="C22" s="8" t="s">
        <v>16</v>
      </c>
    </row>
    <row r="23" spans="1:7" ht="20.100000000000001" customHeight="1">
      <c r="B23" s="7" t="s">
        <v>17</v>
      </c>
      <c r="C23" s="8" t="s">
        <v>18</v>
      </c>
    </row>
    <row r="25" spans="1:7" ht="20.100000000000001" customHeight="1">
      <c r="A25" s="47"/>
      <c r="B25" s="51" t="s">
        <v>77</v>
      </c>
      <c r="C25" s="51"/>
      <c r="D25" s="51"/>
      <c r="E25" s="51"/>
      <c r="F25" s="51"/>
      <c r="G25" s="51"/>
    </row>
    <row r="26" spans="1:7" ht="20.100000000000001" customHeight="1">
      <c r="A26" s="47"/>
      <c r="B26" s="47"/>
      <c r="C26" s="47"/>
      <c r="D26" s="47"/>
      <c r="E26" s="47"/>
      <c r="F26" s="47"/>
      <c r="G26" s="47"/>
    </row>
    <row r="27" spans="1:7" ht="20.100000000000001" customHeight="1">
      <c r="A27" s="51" t="s">
        <v>40</v>
      </c>
      <c r="B27" s="51"/>
      <c r="C27" s="51"/>
      <c r="D27" s="51" t="s">
        <v>64</v>
      </c>
      <c r="E27" s="51"/>
      <c r="F27" s="51"/>
      <c r="G27" s="51"/>
    </row>
    <row r="28" spans="1:7" ht="20.100000000000001" customHeight="1">
      <c r="A28" s="47"/>
      <c r="B28" s="47"/>
      <c r="C28" s="24"/>
      <c r="D28" s="24"/>
      <c r="E28" s="24"/>
      <c r="F28" s="24"/>
      <c r="G28" s="24"/>
    </row>
    <row r="29" spans="1:7" ht="53.25" customHeight="1">
      <c r="A29" s="54" t="s">
        <v>78</v>
      </c>
      <c r="B29" s="54"/>
      <c r="C29" s="54"/>
      <c r="D29" s="55" t="s">
        <v>41</v>
      </c>
      <c r="E29" s="55"/>
      <c r="F29" s="55"/>
      <c r="G29" s="55"/>
    </row>
    <row r="30" spans="1:7" ht="20.100000000000001" customHeight="1">
      <c r="A30" s="51" t="s">
        <v>79</v>
      </c>
      <c r="B30" s="51"/>
      <c r="C30" s="51"/>
      <c r="D30" s="51"/>
      <c r="E30" s="51"/>
      <c r="F30" s="51"/>
      <c r="G30" s="51"/>
    </row>
  </sheetData>
  <autoFilter ref="A8:G16">
    <filterColumn colId="1" showButton="0"/>
    <filterColumn colId="3">
      <customFilters>
        <customFilter operator="notEqual" val=" "/>
      </customFilters>
    </filterColumn>
  </autoFilter>
  <mergeCells count="21">
    <mergeCell ref="A27:C27"/>
    <mergeCell ref="D27:G27"/>
    <mergeCell ref="A29:C29"/>
    <mergeCell ref="D29:G29"/>
    <mergeCell ref="A30:C30"/>
    <mergeCell ref="D30:G30"/>
    <mergeCell ref="B25:G25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4:C14"/>
    <mergeCell ref="A15:C15"/>
    <mergeCell ref="D15:F15"/>
    <mergeCell ref="A16:C16"/>
    <mergeCell ref="D16:F16"/>
  </mergeCells>
  <conditionalFormatting sqref="G9:G13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G31"/>
  <sheetViews>
    <sheetView zoomScale="90" zoomScaleNormal="9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activeCell="G14" sqref="G14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4" t="s">
        <v>0</v>
      </c>
      <c r="B1" s="64"/>
      <c r="C1" s="64"/>
      <c r="D1" s="64"/>
      <c r="E1" s="64"/>
      <c r="F1" s="64"/>
      <c r="G1" s="64"/>
    </row>
    <row r="2" spans="1:7" ht="20.100000000000001" customHeight="1">
      <c r="A2" s="65" t="s">
        <v>1</v>
      </c>
      <c r="B2" s="65"/>
      <c r="C2" s="65"/>
      <c r="D2" s="65"/>
      <c r="E2" s="65"/>
      <c r="F2" s="65"/>
      <c r="G2" s="65"/>
    </row>
    <row r="3" spans="1:7" ht="20.100000000000001" customHeight="1">
      <c r="A3" s="66" t="s">
        <v>2</v>
      </c>
      <c r="B3" s="66"/>
      <c r="C3" s="66"/>
      <c r="D3" s="66"/>
      <c r="E3" s="66"/>
      <c r="F3" s="66"/>
      <c r="G3" s="66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7" t="s">
        <v>61</v>
      </c>
      <c r="B5" s="67"/>
      <c r="C5" s="67"/>
      <c r="D5" s="67"/>
      <c r="E5" s="67"/>
      <c r="F5" s="67"/>
      <c r="G5" s="67"/>
    </row>
    <row r="6" spans="1:7" ht="20.100000000000001" customHeight="1">
      <c r="A6" s="68" t="s">
        <v>49</v>
      </c>
      <c r="B6" s="68"/>
      <c r="C6" s="68"/>
      <c r="D6" s="68"/>
      <c r="E6" s="68"/>
      <c r="F6" s="68"/>
      <c r="G6" s="68"/>
    </row>
    <row r="7" spans="1:7" s="5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7" s="5" customFormat="1" ht="20.100000000000001" customHeight="1">
      <c r="A8" s="56"/>
      <c r="B8" s="58"/>
      <c r="C8" s="56"/>
      <c r="D8" s="26" t="s">
        <v>7</v>
      </c>
      <c r="E8" s="26" t="s">
        <v>8</v>
      </c>
      <c r="F8" s="26" t="s">
        <v>36</v>
      </c>
      <c r="G8" s="26" t="s">
        <v>39</v>
      </c>
    </row>
    <row r="9" spans="1:7" ht="20.100000000000001" customHeight="1">
      <c r="A9" s="29">
        <v>1</v>
      </c>
      <c r="B9" s="35" t="s">
        <v>42</v>
      </c>
      <c r="C9" s="36" t="s">
        <v>43</v>
      </c>
      <c r="D9" s="6">
        <v>320</v>
      </c>
      <c r="E9" s="31">
        <v>310</v>
      </c>
      <c r="F9" s="6">
        <f t="shared" ref="F9:F11" si="0">IF(E9&gt;D9,D9,E9)</f>
        <v>310</v>
      </c>
      <c r="G9" s="17">
        <f t="shared" ref="G9:G11" si="1">IFERROR(F9/D9,"")</f>
        <v>0.96875</v>
      </c>
    </row>
    <row r="10" spans="1:7" s="32" customFormat="1" ht="20.100000000000001" customHeight="1">
      <c r="A10" s="33">
        <v>2</v>
      </c>
      <c r="B10" s="35" t="s">
        <v>44</v>
      </c>
      <c r="C10" s="36" t="s">
        <v>45</v>
      </c>
      <c r="D10" s="6">
        <v>320</v>
      </c>
      <c r="E10" s="31">
        <v>310</v>
      </c>
      <c r="F10" s="6">
        <f t="shared" si="0"/>
        <v>310</v>
      </c>
      <c r="G10" s="17">
        <f t="shared" si="1"/>
        <v>0.96875</v>
      </c>
    </row>
    <row r="11" spans="1:7" s="32" customFormat="1" ht="20.100000000000001" hidden="1" customHeight="1">
      <c r="A11" s="29"/>
      <c r="B11" s="30"/>
      <c r="C11" s="34"/>
      <c r="D11" s="6">
        <v>0</v>
      </c>
      <c r="E11" s="31">
        <v>0</v>
      </c>
      <c r="F11" s="6">
        <f t="shared" si="0"/>
        <v>0</v>
      </c>
      <c r="G11" s="17" t="str">
        <f t="shared" si="1"/>
        <v/>
      </c>
    </row>
    <row r="12" spans="1:7" s="32" customFormat="1" ht="19.5" hidden="1" customHeight="1">
      <c r="A12" s="33">
        <v>5</v>
      </c>
      <c r="B12" s="30"/>
      <c r="C12" s="34"/>
      <c r="D12" s="6">
        <v>0</v>
      </c>
      <c r="E12" s="31">
        <v>0</v>
      </c>
      <c r="F12" s="6">
        <f t="shared" ref="F12:F14" si="2">IF(E12&gt;D12,D12,E12)</f>
        <v>0</v>
      </c>
      <c r="G12" s="17" t="str">
        <f t="shared" ref="G12:G14" si="3">IFERROR(F12/D12,"")</f>
        <v/>
      </c>
    </row>
    <row r="13" spans="1:7" s="32" customFormat="1" ht="20.100000000000001" hidden="1" customHeight="1">
      <c r="A13" s="29">
        <v>6</v>
      </c>
      <c r="B13" s="30"/>
      <c r="C13" s="34"/>
      <c r="D13" s="6">
        <v>0</v>
      </c>
      <c r="E13" s="31">
        <v>0</v>
      </c>
      <c r="F13" s="6">
        <f t="shared" si="2"/>
        <v>0</v>
      </c>
      <c r="G13" s="17" t="str">
        <f t="shared" si="3"/>
        <v/>
      </c>
    </row>
    <row r="14" spans="1:7" s="32" customFormat="1" ht="20.100000000000001" hidden="1" customHeight="1">
      <c r="A14" s="33">
        <v>7</v>
      </c>
      <c r="B14" s="30"/>
      <c r="C14" s="34"/>
      <c r="D14" s="6">
        <v>0</v>
      </c>
      <c r="E14" s="31">
        <v>0</v>
      </c>
      <c r="F14" s="6">
        <f t="shared" si="2"/>
        <v>0</v>
      </c>
      <c r="G14" s="17" t="str">
        <f t="shared" si="3"/>
        <v/>
      </c>
    </row>
    <row r="15" spans="1:7" s="32" customFormat="1" ht="25.5" customHeight="1">
      <c r="A15" s="53" t="s">
        <v>6</v>
      </c>
      <c r="B15" s="53"/>
      <c r="C15" s="53"/>
      <c r="D15" s="19">
        <f>SUM(D9:D14)</f>
        <v>640</v>
      </c>
      <c r="E15" s="19"/>
      <c r="F15" s="19">
        <f>SUM(F9:F14)</f>
        <v>620</v>
      </c>
      <c r="G15" s="19"/>
    </row>
    <row r="16" spans="1:7" ht="25.5" customHeight="1">
      <c r="A16" s="62" t="s">
        <v>39</v>
      </c>
      <c r="B16" s="62"/>
      <c r="C16" s="62"/>
      <c r="D16" s="63">
        <f>F15/D15</f>
        <v>0.96875</v>
      </c>
      <c r="E16" s="63"/>
      <c r="F16" s="63"/>
      <c r="G16" s="20"/>
    </row>
    <row r="17" spans="1:7" ht="25.5" customHeight="1">
      <c r="A17" s="52" t="s">
        <v>38</v>
      </c>
      <c r="B17" s="52"/>
      <c r="C17" s="52"/>
      <c r="D17" s="52" t="str">
        <f>IF(D16&lt;50%,B24,IF(D16&lt;70%,B23,IF(D16&lt;80%,B22,IF(D16&lt;90%,B21,B20))))</f>
        <v>A</v>
      </c>
      <c r="E17" s="52"/>
      <c r="F17" s="52"/>
      <c r="G17" s="21"/>
    </row>
    <row r="18" spans="1:7" ht="25.5" customHeight="1">
      <c r="E18" s="2"/>
      <c r="F18" s="2"/>
    </row>
    <row r="19" spans="1:7" ht="20.100000000000001" customHeight="1">
      <c r="B19" s="18" t="s">
        <v>37</v>
      </c>
    </row>
    <row r="20" spans="1:7" ht="35.25" customHeight="1">
      <c r="B20" s="7" t="s">
        <v>9</v>
      </c>
      <c r="C20" s="8" t="s">
        <v>10</v>
      </c>
    </row>
    <row r="21" spans="1:7" ht="20.100000000000001" customHeight="1">
      <c r="B21" s="7" t="s">
        <v>11</v>
      </c>
      <c r="C21" s="8" t="s">
        <v>12</v>
      </c>
    </row>
    <row r="22" spans="1:7" ht="20.100000000000001" customHeight="1">
      <c r="B22" s="7" t="s">
        <v>13</v>
      </c>
      <c r="C22" s="8" t="s">
        <v>14</v>
      </c>
    </row>
    <row r="23" spans="1:7" ht="20.100000000000001" customHeight="1">
      <c r="B23" s="7" t="s">
        <v>15</v>
      </c>
      <c r="C23" s="8" t="s">
        <v>16</v>
      </c>
    </row>
    <row r="24" spans="1:7" ht="20.100000000000001" customHeight="1">
      <c r="B24" s="7" t="s">
        <v>17</v>
      </c>
      <c r="C24" s="8" t="s">
        <v>18</v>
      </c>
    </row>
    <row r="26" spans="1:7" ht="20.100000000000001" customHeight="1">
      <c r="A26" s="25"/>
      <c r="B26" s="51" t="s">
        <v>48</v>
      </c>
      <c r="C26" s="51"/>
      <c r="D26" s="51"/>
      <c r="E26" s="51"/>
      <c r="F26" s="51"/>
      <c r="G26" s="51"/>
    </row>
    <row r="27" spans="1:7" ht="20.100000000000001" customHeight="1">
      <c r="A27" s="37"/>
      <c r="B27" s="37"/>
      <c r="C27" s="37"/>
      <c r="D27" s="37"/>
      <c r="E27" s="37"/>
      <c r="F27" s="37"/>
      <c r="G27" s="37"/>
    </row>
    <row r="28" spans="1:7" ht="20.100000000000001" customHeight="1">
      <c r="A28" s="51" t="s">
        <v>40</v>
      </c>
      <c r="B28" s="51"/>
      <c r="C28" s="51"/>
      <c r="D28" s="51" t="s">
        <v>64</v>
      </c>
      <c r="E28" s="51"/>
      <c r="F28" s="51"/>
      <c r="G28" s="51"/>
    </row>
    <row r="29" spans="1:7" ht="20.100000000000001" customHeight="1">
      <c r="A29" s="25"/>
      <c r="B29" s="25"/>
      <c r="C29" s="24"/>
      <c r="D29" s="24"/>
      <c r="E29" s="24"/>
      <c r="F29" s="24"/>
      <c r="G29" s="24"/>
    </row>
    <row r="30" spans="1:7" ht="53.25" customHeight="1">
      <c r="A30" s="54" t="s">
        <v>46</v>
      </c>
      <c r="B30" s="54"/>
      <c r="C30" s="54"/>
      <c r="D30" s="55" t="s">
        <v>41</v>
      </c>
      <c r="E30" s="55"/>
      <c r="F30" s="55"/>
      <c r="G30" s="55"/>
    </row>
    <row r="31" spans="1:7" ht="20.100000000000001" customHeight="1">
      <c r="A31" s="51" t="s">
        <v>47</v>
      </c>
      <c r="B31" s="51"/>
      <c r="C31" s="51"/>
      <c r="D31" s="51"/>
      <c r="E31" s="51"/>
      <c r="F31" s="51"/>
      <c r="G31" s="51"/>
    </row>
  </sheetData>
  <autoFilter ref="A8:G17">
    <filterColumn colId="1" showButton="0"/>
    <filterColumn colId="3">
      <filters>
        <filter val="320"/>
        <filter val="640"/>
        <filter val="96.88%"/>
        <filter val="A"/>
      </filters>
    </filterColumn>
  </autoFilter>
  <mergeCells count="21"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6:C16"/>
    <mergeCell ref="D16:F16"/>
    <mergeCell ref="A17:C17"/>
    <mergeCell ref="D17:F17"/>
    <mergeCell ref="A15:C15"/>
    <mergeCell ref="A30:C30"/>
    <mergeCell ref="D30:G30"/>
    <mergeCell ref="A31:C31"/>
    <mergeCell ref="D31:G31"/>
    <mergeCell ref="B26:G26"/>
    <mergeCell ref="A28:C28"/>
    <mergeCell ref="D28:G28"/>
  </mergeCells>
  <conditionalFormatting sqref="G9:G14">
    <cfRule type="cellIs" dxfId="19" priority="1" operator="lessThan">
      <formula>0.9</formula>
    </cfRule>
    <cfRule type="cellIs" dxfId="1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G31"/>
  <sheetViews>
    <sheetView zoomScale="90" zoomScaleNormal="9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activeCell="H19" sqref="H19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4" t="s">
        <v>0</v>
      </c>
      <c r="B1" s="64"/>
      <c r="C1" s="64"/>
      <c r="D1" s="64"/>
      <c r="E1" s="64"/>
      <c r="F1" s="64"/>
      <c r="G1" s="64"/>
    </row>
    <row r="2" spans="1:7" ht="20.100000000000001" customHeight="1">
      <c r="A2" s="65" t="s">
        <v>1</v>
      </c>
      <c r="B2" s="65"/>
      <c r="C2" s="65"/>
      <c r="D2" s="65"/>
      <c r="E2" s="65"/>
      <c r="F2" s="65"/>
      <c r="G2" s="65"/>
    </row>
    <row r="3" spans="1:7" ht="20.100000000000001" customHeight="1">
      <c r="A3" s="66" t="s">
        <v>2</v>
      </c>
      <c r="B3" s="66"/>
      <c r="C3" s="66"/>
      <c r="D3" s="66"/>
      <c r="E3" s="66"/>
      <c r="F3" s="66"/>
      <c r="G3" s="66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7" t="s">
        <v>61</v>
      </c>
      <c r="B5" s="67"/>
      <c r="C5" s="67"/>
      <c r="D5" s="67"/>
      <c r="E5" s="67"/>
      <c r="F5" s="67"/>
      <c r="G5" s="67"/>
    </row>
    <row r="6" spans="1:7" ht="20.100000000000001" customHeight="1">
      <c r="A6" s="68" t="s">
        <v>50</v>
      </c>
      <c r="B6" s="68"/>
      <c r="C6" s="68"/>
      <c r="D6" s="68"/>
      <c r="E6" s="68"/>
      <c r="F6" s="68"/>
      <c r="G6" s="68"/>
    </row>
    <row r="7" spans="1:7" s="5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7" s="5" customFormat="1" ht="20.100000000000001" customHeight="1">
      <c r="A8" s="56"/>
      <c r="B8" s="58"/>
      <c r="C8" s="56"/>
      <c r="D8" s="39" t="s">
        <v>7</v>
      </c>
      <c r="E8" s="39" t="s">
        <v>8</v>
      </c>
      <c r="F8" s="39" t="s">
        <v>36</v>
      </c>
      <c r="G8" s="39" t="s">
        <v>39</v>
      </c>
    </row>
    <row r="9" spans="1:7" ht="20.100000000000001" customHeight="1">
      <c r="A9" s="29">
        <v>1</v>
      </c>
      <c r="B9" s="35" t="s">
        <v>42</v>
      </c>
      <c r="C9" s="36" t="s">
        <v>43</v>
      </c>
      <c r="D9" s="6">
        <v>310</v>
      </c>
      <c r="E9" s="31">
        <v>328</v>
      </c>
      <c r="F9" s="6">
        <f t="shared" ref="F9:F14" si="0">IF(E9&gt;D9,D9,E9)</f>
        <v>310</v>
      </c>
      <c r="G9" s="17">
        <f t="shared" ref="G9:G14" si="1">IFERROR(F9/D9,"")</f>
        <v>1</v>
      </c>
    </row>
    <row r="10" spans="1:7" s="32" customFormat="1" ht="20.100000000000001" customHeight="1">
      <c r="A10" s="33">
        <v>2</v>
      </c>
      <c r="B10" s="35" t="s">
        <v>44</v>
      </c>
      <c r="C10" s="36" t="s">
        <v>45</v>
      </c>
      <c r="D10" s="6">
        <v>310</v>
      </c>
      <c r="E10" s="31">
        <v>328</v>
      </c>
      <c r="F10" s="6">
        <f t="shared" si="0"/>
        <v>310</v>
      </c>
      <c r="G10" s="17">
        <f t="shared" si="1"/>
        <v>1</v>
      </c>
    </row>
    <row r="11" spans="1:7" s="32" customFormat="1" ht="20.100000000000001" hidden="1" customHeight="1">
      <c r="A11" s="29"/>
      <c r="B11" s="30"/>
      <c r="C11" s="34"/>
      <c r="D11" s="6">
        <v>0</v>
      </c>
      <c r="E11" s="31">
        <v>0</v>
      </c>
      <c r="F11" s="6">
        <f t="shared" si="0"/>
        <v>0</v>
      </c>
      <c r="G11" s="17" t="str">
        <f t="shared" si="1"/>
        <v/>
      </c>
    </row>
    <row r="12" spans="1:7" s="32" customFormat="1" ht="19.5" hidden="1" customHeight="1">
      <c r="A12" s="33">
        <v>5</v>
      </c>
      <c r="B12" s="30"/>
      <c r="C12" s="34"/>
      <c r="D12" s="6">
        <v>0</v>
      </c>
      <c r="E12" s="31">
        <v>0</v>
      </c>
      <c r="F12" s="6">
        <f t="shared" si="0"/>
        <v>0</v>
      </c>
      <c r="G12" s="17" t="str">
        <f t="shared" si="1"/>
        <v/>
      </c>
    </row>
    <row r="13" spans="1:7" s="32" customFormat="1" ht="20.100000000000001" hidden="1" customHeight="1">
      <c r="A13" s="29">
        <v>6</v>
      </c>
      <c r="B13" s="30"/>
      <c r="C13" s="34"/>
      <c r="D13" s="6">
        <v>0</v>
      </c>
      <c r="E13" s="31">
        <v>0</v>
      </c>
      <c r="F13" s="6">
        <f t="shared" si="0"/>
        <v>0</v>
      </c>
      <c r="G13" s="17" t="str">
        <f t="shared" si="1"/>
        <v/>
      </c>
    </row>
    <row r="14" spans="1:7" s="32" customFormat="1" ht="20.100000000000001" hidden="1" customHeight="1">
      <c r="A14" s="33">
        <v>7</v>
      </c>
      <c r="B14" s="30"/>
      <c r="C14" s="34"/>
      <c r="D14" s="6">
        <v>0</v>
      </c>
      <c r="E14" s="31">
        <v>0</v>
      </c>
      <c r="F14" s="6">
        <f t="shared" si="0"/>
        <v>0</v>
      </c>
      <c r="G14" s="17" t="str">
        <f t="shared" si="1"/>
        <v/>
      </c>
    </row>
    <row r="15" spans="1:7" s="32" customFormat="1" ht="25.5" customHeight="1">
      <c r="A15" s="53" t="s">
        <v>6</v>
      </c>
      <c r="B15" s="53"/>
      <c r="C15" s="53"/>
      <c r="D15" s="19">
        <f>SUM(D9:D14)</f>
        <v>620</v>
      </c>
      <c r="E15" s="19"/>
      <c r="F15" s="19">
        <f>SUM(F9:F14)</f>
        <v>620</v>
      </c>
      <c r="G15" s="19"/>
    </row>
    <row r="16" spans="1:7" ht="25.5" customHeight="1">
      <c r="A16" s="62" t="s">
        <v>39</v>
      </c>
      <c r="B16" s="62"/>
      <c r="C16" s="62"/>
      <c r="D16" s="63">
        <f>F15/D15</f>
        <v>1</v>
      </c>
      <c r="E16" s="63"/>
      <c r="F16" s="63"/>
      <c r="G16" s="20"/>
    </row>
    <row r="17" spans="1:7" ht="25.5" customHeight="1">
      <c r="A17" s="52" t="s">
        <v>38</v>
      </c>
      <c r="B17" s="52"/>
      <c r="C17" s="52"/>
      <c r="D17" s="52" t="str">
        <f>IF(D16&lt;50%,B24,IF(D16&lt;70%,B23,IF(D16&lt;80%,B22,IF(D16&lt;90%,B21,B20))))</f>
        <v>A</v>
      </c>
      <c r="E17" s="52"/>
      <c r="F17" s="52"/>
      <c r="G17" s="21"/>
    </row>
    <row r="18" spans="1:7" ht="25.5" customHeight="1">
      <c r="E18" s="2"/>
      <c r="F18" s="2"/>
    </row>
    <row r="19" spans="1:7" ht="30">
      <c r="B19" s="18" t="s">
        <v>37</v>
      </c>
    </row>
    <row r="20" spans="1:7" ht="15.75">
      <c r="B20" s="7" t="s">
        <v>9</v>
      </c>
      <c r="C20" s="8" t="s">
        <v>10</v>
      </c>
    </row>
    <row r="21" spans="1:7" ht="20.100000000000001" customHeight="1">
      <c r="B21" s="7" t="s">
        <v>11</v>
      </c>
      <c r="C21" s="8" t="s">
        <v>12</v>
      </c>
    </row>
    <row r="22" spans="1:7" ht="20.100000000000001" customHeight="1">
      <c r="B22" s="7" t="s">
        <v>13</v>
      </c>
      <c r="C22" s="8" t="s">
        <v>14</v>
      </c>
    </row>
    <row r="23" spans="1:7" ht="20.100000000000001" customHeight="1">
      <c r="B23" s="7" t="s">
        <v>15</v>
      </c>
      <c r="C23" s="8" t="s">
        <v>16</v>
      </c>
    </row>
    <row r="24" spans="1:7" ht="20.100000000000001" customHeight="1">
      <c r="B24" s="7" t="s">
        <v>17</v>
      </c>
      <c r="C24" s="8" t="s">
        <v>18</v>
      </c>
    </row>
    <row r="26" spans="1:7" ht="20.100000000000001" customHeight="1">
      <c r="A26" s="38"/>
      <c r="B26" s="51" t="s">
        <v>74</v>
      </c>
      <c r="C26" s="51"/>
      <c r="D26" s="51"/>
      <c r="E26" s="51"/>
      <c r="F26" s="51"/>
      <c r="G26" s="51"/>
    </row>
    <row r="27" spans="1:7" ht="20.100000000000001" customHeight="1">
      <c r="A27" s="38"/>
      <c r="B27" s="38"/>
      <c r="C27" s="38"/>
      <c r="D27" s="38"/>
      <c r="E27" s="38"/>
      <c r="F27" s="38"/>
      <c r="G27" s="38"/>
    </row>
    <row r="28" spans="1:7" ht="20.100000000000001" customHeight="1">
      <c r="A28" s="51" t="s">
        <v>40</v>
      </c>
      <c r="B28" s="51"/>
      <c r="C28" s="51"/>
      <c r="D28" s="51" t="s">
        <v>64</v>
      </c>
      <c r="E28" s="51"/>
      <c r="F28" s="51"/>
      <c r="G28" s="51"/>
    </row>
    <row r="29" spans="1:7" ht="20.100000000000001" customHeight="1">
      <c r="A29" s="38"/>
      <c r="B29" s="38"/>
      <c r="C29" s="24"/>
      <c r="D29" s="24"/>
      <c r="E29" s="24"/>
      <c r="F29" s="24"/>
      <c r="G29" s="24"/>
    </row>
    <row r="30" spans="1:7" ht="53.25" customHeight="1">
      <c r="A30" s="54" t="s">
        <v>46</v>
      </c>
      <c r="B30" s="54"/>
      <c r="C30" s="54"/>
      <c r="D30" s="55" t="s">
        <v>41</v>
      </c>
      <c r="E30" s="55"/>
      <c r="F30" s="55"/>
      <c r="G30" s="55"/>
    </row>
    <row r="31" spans="1:7" ht="20.100000000000001" customHeight="1">
      <c r="A31" s="51" t="s">
        <v>47</v>
      </c>
      <c r="B31" s="51"/>
      <c r="C31" s="51"/>
      <c r="D31" s="51"/>
      <c r="E31" s="51"/>
      <c r="F31" s="51"/>
      <c r="G31" s="51"/>
    </row>
  </sheetData>
  <autoFilter ref="A8:G17">
    <filterColumn colId="1" showButton="0"/>
    <filterColumn colId="3">
      <filters>
        <filter val="100.00%"/>
        <filter val="310"/>
        <filter val="620"/>
        <filter val="A"/>
      </filters>
    </filterColumn>
  </autoFilter>
  <mergeCells count="21">
    <mergeCell ref="B26:G26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5:C15"/>
    <mergeCell ref="A16:C16"/>
    <mergeCell ref="D16:F16"/>
    <mergeCell ref="A17:C17"/>
    <mergeCell ref="D17:F17"/>
    <mergeCell ref="A28:C28"/>
    <mergeCell ref="D28:G28"/>
    <mergeCell ref="A30:C30"/>
    <mergeCell ref="D30:G30"/>
    <mergeCell ref="A31:C31"/>
    <mergeCell ref="D31:G31"/>
  </mergeCells>
  <conditionalFormatting sqref="G9:G14">
    <cfRule type="cellIs" dxfId="17" priority="1" operator="lessThan">
      <formula>0.9</formula>
    </cfRule>
    <cfRule type="cellIs" dxfId="1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G31"/>
  <sheetViews>
    <sheetView zoomScale="90" zoomScaleNormal="9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4" t="s">
        <v>0</v>
      </c>
      <c r="B1" s="64"/>
      <c r="C1" s="64"/>
      <c r="D1" s="64"/>
      <c r="E1" s="64"/>
      <c r="F1" s="64"/>
      <c r="G1" s="64"/>
    </row>
    <row r="2" spans="1:7" ht="20.100000000000001" customHeight="1">
      <c r="A2" s="65" t="s">
        <v>1</v>
      </c>
      <c r="B2" s="65"/>
      <c r="C2" s="65"/>
      <c r="D2" s="65"/>
      <c r="E2" s="65"/>
      <c r="F2" s="65"/>
      <c r="G2" s="65"/>
    </row>
    <row r="3" spans="1:7" ht="20.100000000000001" customHeight="1">
      <c r="A3" s="66" t="s">
        <v>2</v>
      </c>
      <c r="B3" s="66"/>
      <c r="C3" s="66"/>
      <c r="D3" s="66"/>
      <c r="E3" s="66"/>
      <c r="F3" s="66"/>
      <c r="G3" s="66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7" t="s">
        <v>61</v>
      </c>
      <c r="B5" s="67"/>
      <c r="C5" s="67"/>
      <c r="D5" s="67"/>
      <c r="E5" s="67"/>
      <c r="F5" s="67"/>
      <c r="G5" s="67"/>
    </row>
    <row r="6" spans="1:7" ht="20.100000000000001" customHeight="1">
      <c r="A6" s="68" t="s">
        <v>51</v>
      </c>
      <c r="B6" s="68"/>
      <c r="C6" s="68"/>
      <c r="D6" s="68"/>
      <c r="E6" s="68"/>
      <c r="F6" s="68"/>
      <c r="G6" s="68"/>
    </row>
    <row r="7" spans="1:7" s="5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7" s="5" customFormat="1" ht="20.100000000000001" customHeight="1">
      <c r="A8" s="56"/>
      <c r="B8" s="58"/>
      <c r="C8" s="56"/>
      <c r="D8" s="41" t="s">
        <v>7</v>
      </c>
      <c r="E8" s="41" t="s">
        <v>8</v>
      </c>
      <c r="F8" s="41" t="s">
        <v>36</v>
      </c>
      <c r="G8" s="41" t="s">
        <v>39</v>
      </c>
    </row>
    <row r="9" spans="1:7" ht="20.100000000000001" customHeight="1">
      <c r="A9" s="29">
        <v>1</v>
      </c>
      <c r="B9" s="35" t="s">
        <v>42</v>
      </c>
      <c r="C9" s="36" t="s">
        <v>43</v>
      </c>
      <c r="D9" s="6">
        <v>235</v>
      </c>
      <c r="E9" s="31">
        <v>235</v>
      </c>
      <c r="F9" s="6">
        <f t="shared" ref="F9:F14" si="0">IF(E9&gt;D9,D9,E9)</f>
        <v>235</v>
      </c>
      <c r="G9" s="17">
        <f t="shared" ref="G9:G14" si="1">IFERROR(F9/D9,"")</f>
        <v>1</v>
      </c>
    </row>
    <row r="10" spans="1:7" s="32" customFormat="1" ht="20.100000000000001" customHeight="1">
      <c r="A10" s="33">
        <v>2</v>
      </c>
      <c r="B10" s="35" t="s">
        <v>44</v>
      </c>
      <c r="C10" s="36" t="s">
        <v>45</v>
      </c>
      <c r="D10" s="6">
        <v>235</v>
      </c>
      <c r="E10" s="31">
        <v>235</v>
      </c>
      <c r="F10" s="6">
        <f t="shared" si="0"/>
        <v>235</v>
      </c>
      <c r="G10" s="17">
        <f t="shared" si="1"/>
        <v>1</v>
      </c>
    </row>
    <row r="11" spans="1:7" s="32" customFormat="1" ht="20.100000000000001" hidden="1" customHeight="1">
      <c r="A11" s="29"/>
      <c r="B11" s="30"/>
      <c r="C11" s="34"/>
      <c r="D11" s="6">
        <v>0</v>
      </c>
      <c r="E11" s="31">
        <v>0</v>
      </c>
      <c r="F11" s="6">
        <f t="shared" si="0"/>
        <v>0</v>
      </c>
      <c r="G11" s="17" t="str">
        <f t="shared" si="1"/>
        <v/>
      </c>
    </row>
    <row r="12" spans="1:7" s="32" customFormat="1" ht="19.5" hidden="1" customHeight="1">
      <c r="A12" s="33">
        <v>5</v>
      </c>
      <c r="B12" s="30"/>
      <c r="C12" s="34"/>
      <c r="D12" s="6">
        <v>0</v>
      </c>
      <c r="E12" s="31">
        <v>0</v>
      </c>
      <c r="F12" s="6">
        <f t="shared" si="0"/>
        <v>0</v>
      </c>
      <c r="G12" s="17" t="str">
        <f t="shared" si="1"/>
        <v/>
      </c>
    </row>
    <row r="13" spans="1:7" s="32" customFormat="1" ht="20.100000000000001" hidden="1" customHeight="1">
      <c r="A13" s="29">
        <v>6</v>
      </c>
      <c r="B13" s="30"/>
      <c r="C13" s="34"/>
      <c r="D13" s="6">
        <v>0</v>
      </c>
      <c r="E13" s="31">
        <v>0</v>
      </c>
      <c r="F13" s="6">
        <f t="shared" si="0"/>
        <v>0</v>
      </c>
      <c r="G13" s="17" t="str">
        <f t="shared" si="1"/>
        <v/>
      </c>
    </row>
    <row r="14" spans="1:7" s="32" customFormat="1" ht="20.100000000000001" hidden="1" customHeight="1">
      <c r="A14" s="33">
        <v>7</v>
      </c>
      <c r="B14" s="30"/>
      <c r="C14" s="34"/>
      <c r="D14" s="6">
        <v>0</v>
      </c>
      <c r="E14" s="31">
        <v>0</v>
      </c>
      <c r="F14" s="6">
        <f t="shared" si="0"/>
        <v>0</v>
      </c>
      <c r="G14" s="17" t="str">
        <f t="shared" si="1"/>
        <v/>
      </c>
    </row>
    <row r="15" spans="1:7" s="32" customFormat="1" ht="25.5" customHeight="1">
      <c r="A15" s="53" t="s">
        <v>6</v>
      </c>
      <c r="B15" s="53"/>
      <c r="C15" s="53"/>
      <c r="D15" s="19">
        <f>SUM(D9:D14)</f>
        <v>470</v>
      </c>
      <c r="E15" s="19"/>
      <c r="F15" s="19">
        <f>SUM(F9:F14)</f>
        <v>470</v>
      </c>
      <c r="G15" s="19"/>
    </row>
    <row r="16" spans="1:7" ht="25.5" customHeight="1">
      <c r="A16" s="62" t="s">
        <v>39</v>
      </c>
      <c r="B16" s="62"/>
      <c r="C16" s="62"/>
      <c r="D16" s="63">
        <f>F15/D15</f>
        <v>1</v>
      </c>
      <c r="E16" s="63"/>
      <c r="F16" s="63"/>
      <c r="G16" s="20"/>
    </row>
    <row r="17" spans="1:7" ht="25.5" customHeight="1">
      <c r="A17" s="52" t="s">
        <v>38</v>
      </c>
      <c r="B17" s="52"/>
      <c r="C17" s="52"/>
      <c r="D17" s="52" t="str">
        <f>IF(D16&lt;50%,B24,IF(D16&lt;70%,B23,IF(D16&lt;80%,B22,IF(D16&lt;90%,B21,B20))))</f>
        <v>A</v>
      </c>
      <c r="E17" s="52"/>
      <c r="F17" s="52"/>
      <c r="G17" s="21"/>
    </row>
    <row r="18" spans="1:7" ht="25.5" customHeight="1">
      <c r="E18" s="2"/>
      <c r="F18" s="2"/>
    </row>
    <row r="19" spans="1:7" ht="30">
      <c r="B19" s="18" t="s">
        <v>37</v>
      </c>
    </row>
    <row r="20" spans="1:7" ht="15.75">
      <c r="B20" s="7" t="s">
        <v>9</v>
      </c>
      <c r="C20" s="8" t="s">
        <v>10</v>
      </c>
    </row>
    <row r="21" spans="1:7" ht="20.100000000000001" customHeight="1">
      <c r="B21" s="7" t="s">
        <v>11</v>
      </c>
      <c r="C21" s="8" t="s">
        <v>12</v>
      </c>
    </row>
    <row r="22" spans="1:7" ht="20.100000000000001" customHeight="1">
      <c r="B22" s="7" t="s">
        <v>13</v>
      </c>
      <c r="C22" s="8" t="s">
        <v>14</v>
      </c>
    </row>
    <row r="23" spans="1:7" ht="20.100000000000001" customHeight="1">
      <c r="B23" s="7" t="s">
        <v>15</v>
      </c>
      <c r="C23" s="8" t="s">
        <v>16</v>
      </c>
    </row>
    <row r="24" spans="1:7" ht="20.100000000000001" customHeight="1">
      <c r="B24" s="7" t="s">
        <v>17</v>
      </c>
      <c r="C24" s="8" t="s">
        <v>18</v>
      </c>
    </row>
    <row r="26" spans="1:7" ht="20.100000000000001" customHeight="1">
      <c r="A26" s="40"/>
      <c r="B26" s="51" t="s">
        <v>73</v>
      </c>
      <c r="C26" s="51"/>
      <c r="D26" s="51"/>
      <c r="E26" s="51"/>
      <c r="F26" s="51"/>
      <c r="G26" s="51"/>
    </row>
    <row r="27" spans="1:7" ht="20.100000000000001" customHeight="1">
      <c r="A27" s="40"/>
      <c r="B27" s="40"/>
      <c r="C27" s="40"/>
      <c r="D27" s="40"/>
      <c r="E27" s="40"/>
      <c r="F27" s="40"/>
      <c r="G27" s="40"/>
    </row>
    <row r="28" spans="1:7" ht="20.100000000000001" customHeight="1">
      <c r="A28" s="51" t="s">
        <v>40</v>
      </c>
      <c r="B28" s="51"/>
      <c r="C28" s="51"/>
      <c r="D28" s="51" t="s">
        <v>64</v>
      </c>
      <c r="E28" s="51"/>
      <c r="F28" s="51"/>
      <c r="G28" s="51"/>
    </row>
    <row r="29" spans="1:7" ht="20.100000000000001" customHeight="1">
      <c r="A29" s="40"/>
      <c r="B29" s="40"/>
      <c r="C29" s="24"/>
      <c r="D29" s="24"/>
      <c r="E29" s="24"/>
      <c r="F29" s="24"/>
      <c r="G29" s="24"/>
    </row>
    <row r="30" spans="1:7" ht="53.25" customHeight="1">
      <c r="A30" s="54" t="s">
        <v>46</v>
      </c>
      <c r="B30" s="54"/>
      <c r="C30" s="54"/>
      <c r="D30" s="55" t="s">
        <v>41</v>
      </c>
      <c r="E30" s="55"/>
      <c r="F30" s="55"/>
      <c r="G30" s="55"/>
    </row>
    <row r="31" spans="1:7" ht="20.100000000000001" customHeight="1">
      <c r="A31" s="51" t="s">
        <v>47</v>
      </c>
      <c r="B31" s="51"/>
      <c r="C31" s="51"/>
      <c r="D31" s="51"/>
      <c r="E31" s="51"/>
      <c r="F31" s="51"/>
      <c r="G31" s="51"/>
    </row>
  </sheetData>
  <autoFilter ref="A8:G17">
    <filterColumn colId="1" showButton="0"/>
    <filterColumn colId="3">
      <filters>
        <filter val="100.00%"/>
        <filter val="235"/>
        <filter val="470"/>
        <filter val="A"/>
      </filters>
    </filterColumn>
  </autoFilter>
  <mergeCells count="21">
    <mergeCell ref="B26:G26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5:C15"/>
    <mergeCell ref="A16:C16"/>
    <mergeCell ref="D16:F16"/>
    <mergeCell ref="A17:C17"/>
    <mergeCell ref="D17:F17"/>
    <mergeCell ref="A28:C28"/>
    <mergeCell ref="D28:G28"/>
    <mergeCell ref="A30:C30"/>
    <mergeCell ref="D30:G30"/>
    <mergeCell ref="A31:C31"/>
    <mergeCell ref="D31:G31"/>
  </mergeCells>
  <conditionalFormatting sqref="G9:G14">
    <cfRule type="cellIs" dxfId="15" priority="1" operator="lessThan">
      <formula>0.9</formula>
    </cfRule>
    <cfRule type="cellIs" dxfId="1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G34"/>
  <sheetViews>
    <sheetView zoomScale="90" zoomScaleNormal="9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activeCell="G17" sqref="G17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4" t="s">
        <v>0</v>
      </c>
      <c r="B1" s="64"/>
      <c r="C1" s="64"/>
      <c r="D1" s="64"/>
      <c r="E1" s="64"/>
      <c r="F1" s="64"/>
      <c r="G1" s="64"/>
    </row>
    <row r="2" spans="1:7" ht="20.100000000000001" customHeight="1">
      <c r="A2" s="65" t="s">
        <v>1</v>
      </c>
      <c r="B2" s="65"/>
      <c r="C2" s="65"/>
      <c r="D2" s="65"/>
      <c r="E2" s="65"/>
      <c r="F2" s="65"/>
      <c r="G2" s="65"/>
    </row>
    <row r="3" spans="1:7" ht="20.100000000000001" customHeight="1">
      <c r="A3" s="66" t="s">
        <v>2</v>
      </c>
      <c r="B3" s="66"/>
      <c r="C3" s="66"/>
      <c r="D3" s="66"/>
      <c r="E3" s="66"/>
      <c r="F3" s="66"/>
      <c r="G3" s="66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7" t="s">
        <v>61</v>
      </c>
      <c r="B5" s="67"/>
      <c r="C5" s="67"/>
      <c r="D5" s="67"/>
      <c r="E5" s="67"/>
      <c r="F5" s="67"/>
      <c r="G5" s="67"/>
    </row>
    <row r="6" spans="1:7" ht="20.100000000000001" customHeight="1">
      <c r="A6" s="68" t="s">
        <v>71</v>
      </c>
      <c r="B6" s="68"/>
      <c r="C6" s="68"/>
      <c r="D6" s="68"/>
      <c r="E6" s="68"/>
      <c r="F6" s="68"/>
      <c r="G6" s="68"/>
    </row>
    <row r="7" spans="1:7" s="5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7" s="5" customFormat="1" ht="20.100000000000001" customHeight="1">
      <c r="A8" s="56"/>
      <c r="B8" s="58"/>
      <c r="C8" s="56"/>
      <c r="D8" s="42" t="s">
        <v>7</v>
      </c>
      <c r="E8" s="42" t="s">
        <v>8</v>
      </c>
      <c r="F8" s="42" t="s">
        <v>36</v>
      </c>
      <c r="G8" s="42" t="s">
        <v>39</v>
      </c>
    </row>
    <row r="9" spans="1:7" ht="20.100000000000001" customHeight="1">
      <c r="A9" s="29">
        <v>1</v>
      </c>
      <c r="B9" s="35" t="s">
        <v>42</v>
      </c>
      <c r="C9" s="36" t="s">
        <v>43</v>
      </c>
      <c r="D9" s="6">
        <v>273</v>
      </c>
      <c r="E9" s="31">
        <v>220</v>
      </c>
      <c r="F9" s="6">
        <f t="shared" ref="F9:F10" si="0">IF(E9&gt;D9,D9,E9)</f>
        <v>220</v>
      </c>
      <c r="G9" s="17">
        <f t="shared" ref="G9:G17" si="1">IFERROR(F9/D9,"")</f>
        <v>0.80586080586080588</v>
      </c>
    </row>
    <row r="10" spans="1:7" s="32" customFormat="1" ht="20.100000000000001" customHeight="1">
      <c r="A10" s="33">
        <v>2</v>
      </c>
      <c r="B10" s="35" t="s">
        <v>44</v>
      </c>
      <c r="C10" s="36" t="s">
        <v>45</v>
      </c>
      <c r="D10" s="6">
        <v>273</v>
      </c>
      <c r="E10" s="31">
        <v>220</v>
      </c>
      <c r="F10" s="6">
        <f t="shared" si="0"/>
        <v>220</v>
      </c>
      <c r="G10" s="17">
        <f t="shared" si="1"/>
        <v>0.80586080586080588</v>
      </c>
    </row>
    <row r="11" spans="1:7" s="32" customFormat="1" ht="20.100000000000001" customHeight="1">
      <c r="A11" s="33">
        <v>3</v>
      </c>
      <c r="B11" s="35" t="s">
        <v>52</v>
      </c>
      <c r="C11" s="36" t="s">
        <v>53</v>
      </c>
      <c r="D11" s="6">
        <v>432</v>
      </c>
      <c r="E11" s="31">
        <v>432</v>
      </c>
      <c r="F11" s="6">
        <f t="shared" ref="F11:F13" si="2">IF(E11&gt;D11,D11,E11)</f>
        <v>432</v>
      </c>
      <c r="G11" s="17">
        <f t="shared" ref="G11:G12" si="3">IFERROR(F11/D11,"")</f>
        <v>1</v>
      </c>
    </row>
    <row r="12" spans="1:7" s="32" customFormat="1" ht="20.100000000000001" customHeight="1">
      <c r="A12" s="33">
        <v>4</v>
      </c>
      <c r="B12" s="35" t="s">
        <v>54</v>
      </c>
      <c r="C12" s="36" t="s">
        <v>55</v>
      </c>
      <c r="D12" s="6">
        <v>250</v>
      </c>
      <c r="E12" s="31">
        <v>237</v>
      </c>
      <c r="F12" s="6">
        <f t="shared" si="2"/>
        <v>237</v>
      </c>
      <c r="G12" s="17">
        <f t="shared" si="3"/>
        <v>0.94799999999999995</v>
      </c>
    </row>
    <row r="13" spans="1:7" s="32" customFormat="1" ht="20.100000000000001" hidden="1" customHeight="1">
      <c r="A13" s="33">
        <v>5</v>
      </c>
      <c r="B13" s="35"/>
      <c r="C13" s="36"/>
      <c r="D13" s="6">
        <v>0</v>
      </c>
      <c r="E13" s="31">
        <v>0</v>
      </c>
      <c r="F13" s="6">
        <f t="shared" si="2"/>
        <v>0</v>
      </c>
      <c r="G13" s="17" t="str">
        <f t="shared" si="1"/>
        <v/>
      </c>
    </row>
    <row r="14" spans="1:7" s="32" customFormat="1" ht="20.100000000000001" hidden="1" customHeight="1">
      <c r="A14" s="29">
        <v>6</v>
      </c>
      <c r="B14" s="30"/>
      <c r="C14" s="34"/>
      <c r="D14" s="6">
        <v>0</v>
      </c>
      <c r="E14" s="31">
        <v>0</v>
      </c>
      <c r="F14" s="6">
        <f t="shared" ref="F14:F17" si="4">IF(E14&gt;D14,D14,E14)</f>
        <v>0</v>
      </c>
      <c r="G14" s="17" t="str">
        <f t="shared" si="1"/>
        <v/>
      </c>
    </row>
    <row r="15" spans="1:7" s="32" customFormat="1" ht="19.5" hidden="1" customHeight="1">
      <c r="A15" s="33">
        <v>5</v>
      </c>
      <c r="B15" s="30"/>
      <c r="C15" s="34"/>
      <c r="D15" s="6">
        <v>0</v>
      </c>
      <c r="E15" s="31">
        <v>0</v>
      </c>
      <c r="F15" s="6">
        <f t="shared" si="4"/>
        <v>0</v>
      </c>
      <c r="G15" s="17" t="str">
        <f t="shared" si="1"/>
        <v/>
      </c>
    </row>
    <row r="16" spans="1:7" s="32" customFormat="1" ht="20.100000000000001" hidden="1" customHeight="1">
      <c r="A16" s="29">
        <v>6</v>
      </c>
      <c r="B16" s="30"/>
      <c r="C16" s="34"/>
      <c r="D16" s="6">
        <v>0</v>
      </c>
      <c r="E16" s="31">
        <v>0</v>
      </c>
      <c r="F16" s="6">
        <f t="shared" si="4"/>
        <v>0</v>
      </c>
      <c r="G16" s="17" t="str">
        <f t="shared" si="1"/>
        <v/>
      </c>
    </row>
    <row r="17" spans="1:7" s="32" customFormat="1" ht="20.100000000000001" hidden="1" customHeight="1">
      <c r="A17" s="33">
        <v>7</v>
      </c>
      <c r="B17" s="30"/>
      <c r="C17" s="34"/>
      <c r="D17" s="6">
        <v>0</v>
      </c>
      <c r="E17" s="31">
        <v>0</v>
      </c>
      <c r="F17" s="6">
        <f t="shared" si="4"/>
        <v>0</v>
      </c>
      <c r="G17" s="17" t="str">
        <f t="shared" si="1"/>
        <v/>
      </c>
    </row>
    <row r="18" spans="1:7" s="32" customFormat="1" ht="25.5" customHeight="1">
      <c r="A18" s="53" t="s">
        <v>6</v>
      </c>
      <c r="B18" s="53"/>
      <c r="C18" s="53"/>
      <c r="D18" s="19">
        <f>SUM(D9:D17)</f>
        <v>1228</v>
      </c>
      <c r="E18" s="19"/>
      <c r="F18" s="19">
        <f>SUM(F9:F17)</f>
        <v>1109</v>
      </c>
      <c r="G18" s="19"/>
    </row>
    <row r="19" spans="1:7" ht="25.5" customHeight="1">
      <c r="A19" s="62" t="s">
        <v>39</v>
      </c>
      <c r="B19" s="62"/>
      <c r="C19" s="62"/>
      <c r="D19" s="63">
        <f>F18/D18</f>
        <v>0.90309446254071657</v>
      </c>
      <c r="E19" s="63"/>
      <c r="F19" s="63"/>
      <c r="G19" s="20"/>
    </row>
    <row r="20" spans="1:7" ht="25.5" customHeight="1">
      <c r="A20" s="52" t="s">
        <v>38</v>
      </c>
      <c r="B20" s="52"/>
      <c r="C20" s="52"/>
      <c r="D20" s="52" t="str">
        <f>IF(D19&lt;50%,B27,IF(D19&lt;70%,B26,IF(D19&lt;80%,B25,IF(D19&lt;90%,B24,B23))))</f>
        <v>A</v>
      </c>
      <c r="E20" s="52"/>
      <c r="F20" s="52"/>
      <c r="G20" s="21"/>
    </row>
    <row r="21" spans="1:7" ht="25.5" customHeight="1">
      <c r="E21" s="2"/>
      <c r="F21" s="2"/>
    </row>
    <row r="22" spans="1:7" ht="30">
      <c r="B22" s="18" t="s">
        <v>37</v>
      </c>
    </row>
    <row r="23" spans="1:7" ht="15.75">
      <c r="B23" s="7" t="s">
        <v>9</v>
      </c>
      <c r="C23" s="8" t="s">
        <v>10</v>
      </c>
    </row>
    <row r="24" spans="1:7" ht="20.100000000000001" customHeight="1">
      <c r="B24" s="7" t="s">
        <v>11</v>
      </c>
      <c r="C24" s="8" t="s">
        <v>12</v>
      </c>
    </row>
    <row r="25" spans="1:7" ht="20.100000000000001" customHeight="1">
      <c r="B25" s="7" t="s">
        <v>13</v>
      </c>
      <c r="C25" s="8" t="s">
        <v>14</v>
      </c>
    </row>
    <row r="26" spans="1:7" ht="20.100000000000001" customHeight="1">
      <c r="B26" s="7" t="s">
        <v>15</v>
      </c>
      <c r="C26" s="8" t="s">
        <v>16</v>
      </c>
    </row>
    <row r="27" spans="1:7" ht="20.100000000000001" customHeight="1">
      <c r="B27" s="7" t="s">
        <v>17</v>
      </c>
      <c r="C27" s="8" t="s">
        <v>18</v>
      </c>
    </row>
    <row r="29" spans="1:7" ht="20.100000000000001" customHeight="1">
      <c r="A29" s="43"/>
      <c r="B29" s="51" t="s">
        <v>72</v>
      </c>
      <c r="C29" s="51"/>
      <c r="D29" s="51"/>
      <c r="E29" s="51"/>
      <c r="F29" s="51"/>
      <c r="G29" s="51"/>
    </row>
    <row r="30" spans="1:7" ht="20.100000000000001" customHeight="1">
      <c r="A30" s="43"/>
      <c r="B30" s="43"/>
      <c r="C30" s="43"/>
      <c r="D30" s="43"/>
      <c r="E30" s="43"/>
      <c r="F30" s="43"/>
      <c r="G30" s="43"/>
    </row>
    <row r="31" spans="1:7" ht="20.100000000000001" customHeight="1">
      <c r="A31" s="51" t="s">
        <v>40</v>
      </c>
      <c r="B31" s="51"/>
      <c r="C31" s="51"/>
      <c r="D31" s="51" t="s">
        <v>64</v>
      </c>
      <c r="E31" s="51"/>
      <c r="F31" s="51"/>
      <c r="G31" s="51"/>
    </row>
    <row r="32" spans="1:7" ht="20.100000000000001" customHeight="1">
      <c r="A32" s="43"/>
      <c r="B32" s="43"/>
      <c r="C32" s="24"/>
      <c r="D32" s="24"/>
      <c r="E32" s="24"/>
      <c r="F32" s="24"/>
      <c r="G32" s="24"/>
    </row>
    <row r="33" spans="1:7" ht="53.25" customHeight="1">
      <c r="A33" s="54" t="s">
        <v>46</v>
      </c>
      <c r="B33" s="54"/>
      <c r="C33" s="54"/>
      <c r="D33" s="55" t="s">
        <v>41</v>
      </c>
      <c r="E33" s="55"/>
      <c r="F33" s="55"/>
      <c r="G33" s="55"/>
    </row>
    <row r="34" spans="1:7" ht="20.100000000000001" customHeight="1">
      <c r="A34" s="51" t="s">
        <v>47</v>
      </c>
      <c r="B34" s="51"/>
      <c r="C34" s="51"/>
      <c r="D34" s="51"/>
      <c r="E34" s="51"/>
      <c r="F34" s="51"/>
      <c r="G34" s="51"/>
    </row>
  </sheetData>
  <autoFilter ref="A8:G20">
    <filterColumn colId="1" showButton="0"/>
    <filterColumn colId="3">
      <filters>
        <filter val="1,228"/>
        <filter val="250"/>
        <filter val="273"/>
        <filter val="432"/>
        <filter val="90.31%"/>
        <filter val="A"/>
      </filters>
    </filterColumn>
  </autoFilter>
  <mergeCells count="21">
    <mergeCell ref="A31:C31"/>
    <mergeCell ref="D31:G31"/>
    <mergeCell ref="A33:C33"/>
    <mergeCell ref="D33:G33"/>
    <mergeCell ref="A34:C34"/>
    <mergeCell ref="D34:G34"/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</mergeCells>
  <conditionalFormatting sqref="G9:G17">
    <cfRule type="cellIs" dxfId="13" priority="1" operator="lessThan">
      <formula>0.9</formula>
    </cfRule>
    <cfRule type="cellIs" dxfId="1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G34"/>
  <sheetViews>
    <sheetView zoomScale="90" zoomScaleNormal="9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activeCell="C26" sqref="C26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4" t="s">
        <v>0</v>
      </c>
      <c r="B1" s="64"/>
      <c r="C1" s="64"/>
      <c r="D1" s="64"/>
      <c r="E1" s="64"/>
      <c r="F1" s="64"/>
      <c r="G1" s="64"/>
    </row>
    <row r="2" spans="1:7" ht="20.100000000000001" customHeight="1">
      <c r="A2" s="65" t="s">
        <v>1</v>
      </c>
      <c r="B2" s="65"/>
      <c r="C2" s="65"/>
      <c r="D2" s="65"/>
      <c r="E2" s="65"/>
      <c r="F2" s="65"/>
      <c r="G2" s="65"/>
    </row>
    <row r="3" spans="1:7" ht="20.100000000000001" customHeight="1">
      <c r="A3" s="66" t="s">
        <v>2</v>
      </c>
      <c r="B3" s="66"/>
      <c r="C3" s="66"/>
      <c r="D3" s="66"/>
      <c r="E3" s="66"/>
      <c r="F3" s="66"/>
      <c r="G3" s="66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7" t="s">
        <v>61</v>
      </c>
      <c r="B5" s="67"/>
      <c r="C5" s="67"/>
      <c r="D5" s="67"/>
      <c r="E5" s="67"/>
      <c r="F5" s="67"/>
      <c r="G5" s="67"/>
    </row>
    <row r="6" spans="1:7" ht="20.100000000000001" customHeight="1">
      <c r="A6" s="68" t="s">
        <v>69</v>
      </c>
      <c r="B6" s="68"/>
      <c r="C6" s="68"/>
      <c r="D6" s="68"/>
      <c r="E6" s="68"/>
      <c r="F6" s="68"/>
      <c r="G6" s="68"/>
    </row>
    <row r="7" spans="1:7" s="5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7" s="5" customFormat="1" ht="20.100000000000001" customHeight="1">
      <c r="A8" s="56"/>
      <c r="B8" s="58"/>
      <c r="C8" s="56"/>
      <c r="D8" s="42" t="s">
        <v>7</v>
      </c>
      <c r="E8" s="42" t="s">
        <v>8</v>
      </c>
      <c r="F8" s="42" t="s">
        <v>36</v>
      </c>
      <c r="G8" s="42" t="s">
        <v>39</v>
      </c>
    </row>
    <row r="9" spans="1:7" ht="20.100000000000001" hidden="1" customHeight="1">
      <c r="A9" s="29">
        <v>1</v>
      </c>
      <c r="B9" s="35" t="s">
        <v>42</v>
      </c>
      <c r="C9" s="36" t="s">
        <v>43</v>
      </c>
      <c r="D9" s="6">
        <v>0</v>
      </c>
      <c r="E9" s="31">
        <v>0</v>
      </c>
      <c r="F9" s="6">
        <f t="shared" ref="F9:F17" si="0">IF(E9&gt;D9,D9,E9)</f>
        <v>0</v>
      </c>
      <c r="G9" s="17" t="str">
        <f t="shared" ref="G9:G17" si="1">IFERROR(F9/D9,"")</f>
        <v/>
      </c>
    </row>
    <row r="10" spans="1:7" s="32" customFormat="1" ht="20.100000000000001" hidden="1" customHeight="1">
      <c r="A10" s="33">
        <v>2</v>
      </c>
      <c r="B10" s="35" t="s">
        <v>44</v>
      </c>
      <c r="C10" s="36" t="s">
        <v>45</v>
      </c>
      <c r="D10" s="6">
        <v>0</v>
      </c>
      <c r="E10" s="31">
        <v>0</v>
      </c>
      <c r="F10" s="6">
        <f t="shared" si="0"/>
        <v>0</v>
      </c>
      <c r="G10" s="17" t="str">
        <f t="shared" si="1"/>
        <v/>
      </c>
    </row>
    <row r="11" spans="1:7" s="32" customFormat="1" ht="20.100000000000001" hidden="1" customHeight="1">
      <c r="A11" s="33">
        <v>3</v>
      </c>
      <c r="B11" s="35" t="s">
        <v>52</v>
      </c>
      <c r="C11" s="36" t="s">
        <v>53</v>
      </c>
      <c r="D11" s="6">
        <v>0</v>
      </c>
      <c r="E11" s="31">
        <v>0</v>
      </c>
      <c r="F11" s="6">
        <f t="shared" si="0"/>
        <v>0</v>
      </c>
      <c r="G11" s="17" t="str">
        <f t="shared" si="1"/>
        <v/>
      </c>
    </row>
    <row r="12" spans="1:7" s="32" customFormat="1" ht="20.100000000000001" customHeight="1">
      <c r="A12" s="29">
        <v>4</v>
      </c>
      <c r="B12" s="35" t="s">
        <v>54</v>
      </c>
      <c r="C12" s="36" t="s">
        <v>55</v>
      </c>
      <c r="D12" s="6">
        <v>136</v>
      </c>
      <c r="E12" s="31">
        <v>55</v>
      </c>
      <c r="F12" s="6">
        <f t="shared" si="0"/>
        <v>55</v>
      </c>
      <c r="G12" s="17">
        <f t="shared" si="1"/>
        <v>0.40441176470588236</v>
      </c>
    </row>
    <row r="13" spans="1:7" s="32" customFormat="1" ht="20.100000000000001" hidden="1" customHeight="1">
      <c r="A13" s="29">
        <v>5</v>
      </c>
      <c r="B13" s="35"/>
      <c r="C13" s="36"/>
      <c r="D13" s="6">
        <v>0</v>
      </c>
      <c r="E13" s="31">
        <v>0</v>
      </c>
      <c r="F13" s="6">
        <f t="shared" ref="F13:F14" si="2">IF(E13&gt;D13,D13,E13)</f>
        <v>0</v>
      </c>
      <c r="G13" s="17" t="str">
        <f t="shared" ref="G13:G14" si="3">IFERROR(F13/D13,"")</f>
        <v/>
      </c>
    </row>
    <row r="14" spans="1:7" s="32" customFormat="1" ht="20.100000000000001" hidden="1" customHeight="1">
      <c r="A14" s="33">
        <v>6</v>
      </c>
      <c r="B14" s="30"/>
      <c r="C14" s="34"/>
      <c r="D14" s="6">
        <v>0</v>
      </c>
      <c r="E14" s="31">
        <v>0</v>
      </c>
      <c r="F14" s="6">
        <f t="shared" si="2"/>
        <v>0</v>
      </c>
      <c r="G14" s="17" t="str">
        <f t="shared" si="3"/>
        <v/>
      </c>
    </row>
    <row r="15" spans="1:7" s="32" customFormat="1" ht="19.5" hidden="1" customHeight="1">
      <c r="A15" s="33">
        <v>7</v>
      </c>
      <c r="B15" s="30"/>
      <c r="C15" s="34"/>
      <c r="D15" s="6">
        <v>0</v>
      </c>
      <c r="E15" s="31">
        <v>0</v>
      </c>
      <c r="F15" s="6">
        <f t="shared" si="0"/>
        <v>0</v>
      </c>
      <c r="G15" s="17" t="str">
        <f t="shared" si="1"/>
        <v/>
      </c>
    </row>
    <row r="16" spans="1:7" s="32" customFormat="1" ht="20.100000000000001" hidden="1" customHeight="1">
      <c r="A16" s="29">
        <v>8</v>
      </c>
      <c r="B16" s="30"/>
      <c r="C16" s="34"/>
      <c r="D16" s="6">
        <v>0</v>
      </c>
      <c r="E16" s="31">
        <v>0</v>
      </c>
      <c r="F16" s="6">
        <f t="shared" si="0"/>
        <v>0</v>
      </c>
      <c r="G16" s="17" t="str">
        <f t="shared" si="1"/>
        <v/>
      </c>
    </row>
    <row r="17" spans="1:7" s="32" customFormat="1" ht="20.100000000000001" hidden="1" customHeight="1">
      <c r="A17" s="29">
        <v>9</v>
      </c>
      <c r="B17" s="30"/>
      <c r="C17" s="34"/>
      <c r="D17" s="6">
        <v>0</v>
      </c>
      <c r="E17" s="31">
        <v>0</v>
      </c>
      <c r="F17" s="6">
        <f t="shared" si="0"/>
        <v>0</v>
      </c>
      <c r="G17" s="17" t="str">
        <f t="shared" si="1"/>
        <v/>
      </c>
    </row>
    <row r="18" spans="1:7" s="32" customFormat="1" ht="25.5" customHeight="1">
      <c r="A18" s="53" t="s">
        <v>6</v>
      </c>
      <c r="B18" s="53"/>
      <c r="C18" s="53"/>
      <c r="D18" s="19">
        <f>SUM(D9:D17)</f>
        <v>136</v>
      </c>
      <c r="E18" s="19"/>
      <c r="F18" s="19">
        <f>SUM(F9:F17)</f>
        <v>55</v>
      </c>
      <c r="G18" s="19"/>
    </row>
    <row r="19" spans="1:7" ht="25.5" customHeight="1">
      <c r="A19" s="62" t="s">
        <v>39</v>
      </c>
      <c r="B19" s="62"/>
      <c r="C19" s="62"/>
      <c r="D19" s="63">
        <f>F18/D18</f>
        <v>0.40441176470588236</v>
      </c>
      <c r="E19" s="63"/>
      <c r="F19" s="63"/>
      <c r="G19" s="20"/>
    </row>
    <row r="20" spans="1:7" ht="25.5" customHeight="1">
      <c r="A20" s="52" t="s">
        <v>38</v>
      </c>
      <c r="B20" s="52"/>
      <c r="C20" s="52"/>
      <c r="D20" s="52" t="str">
        <f>IF(D19&lt;50%,B27,IF(D19&lt;70%,B26,IF(D19&lt;80%,B25,IF(D19&lt;90%,B24,B23))))</f>
        <v>E</v>
      </c>
      <c r="E20" s="52"/>
      <c r="F20" s="52"/>
      <c r="G20" s="21"/>
    </row>
    <row r="21" spans="1:7" ht="25.5" customHeight="1">
      <c r="E21" s="2"/>
      <c r="F21" s="2"/>
    </row>
    <row r="22" spans="1:7" ht="30">
      <c r="B22" s="18" t="s">
        <v>37</v>
      </c>
    </row>
    <row r="23" spans="1:7" ht="15.75">
      <c r="B23" s="7" t="s">
        <v>9</v>
      </c>
      <c r="C23" s="8" t="s">
        <v>10</v>
      </c>
    </row>
    <row r="24" spans="1:7" ht="20.100000000000001" customHeight="1">
      <c r="B24" s="7" t="s">
        <v>11</v>
      </c>
      <c r="C24" s="8" t="s">
        <v>12</v>
      </c>
    </row>
    <row r="25" spans="1:7" ht="20.100000000000001" customHeight="1">
      <c r="B25" s="7" t="s">
        <v>13</v>
      </c>
      <c r="C25" s="8" t="s">
        <v>14</v>
      </c>
    </row>
    <row r="26" spans="1:7" ht="20.100000000000001" customHeight="1">
      <c r="B26" s="7" t="s">
        <v>15</v>
      </c>
      <c r="C26" s="8" t="s">
        <v>16</v>
      </c>
    </row>
    <row r="27" spans="1:7" ht="20.100000000000001" customHeight="1">
      <c r="B27" s="7" t="s">
        <v>17</v>
      </c>
      <c r="C27" s="8" t="s">
        <v>18</v>
      </c>
    </row>
    <row r="29" spans="1:7" ht="20.100000000000001" customHeight="1">
      <c r="A29" s="43"/>
      <c r="B29" s="51" t="s">
        <v>70</v>
      </c>
      <c r="C29" s="51"/>
      <c r="D29" s="51"/>
      <c r="E29" s="51"/>
      <c r="F29" s="51"/>
      <c r="G29" s="51"/>
    </row>
    <row r="30" spans="1:7" ht="20.100000000000001" customHeight="1">
      <c r="A30" s="43"/>
      <c r="B30" s="43"/>
      <c r="C30" s="43"/>
      <c r="D30" s="43"/>
      <c r="E30" s="43"/>
      <c r="F30" s="43"/>
      <c r="G30" s="43"/>
    </row>
    <row r="31" spans="1:7" ht="20.100000000000001" customHeight="1">
      <c r="A31" s="51" t="s">
        <v>40</v>
      </c>
      <c r="B31" s="51"/>
      <c r="C31" s="51"/>
      <c r="D31" s="51" t="s">
        <v>64</v>
      </c>
      <c r="E31" s="51"/>
      <c r="F31" s="51"/>
      <c r="G31" s="51"/>
    </row>
    <row r="32" spans="1:7" ht="20.100000000000001" customHeight="1">
      <c r="A32" s="43"/>
      <c r="B32" s="43"/>
      <c r="C32" s="24"/>
      <c r="D32" s="24"/>
      <c r="E32" s="24"/>
      <c r="F32" s="24"/>
      <c r="G32" s="24"/>
    </row>
    <row r="33" spans="1:7" ht="53.25" customHeight="1">
      <c r="A33" s="54" t="s">
        <v>46</v>
      </c>
      <c r="B33" s="54"/>
      <c r="C33" s="54"/>
      <c r="D33" s="55" t="s">
        <v>41</v>
      </c>
      <c r="E33" s="55"/>
      <c r="F33" s="55"/>
      <c r="G33" s="55"/>
    </row>
    <row r="34" spans="1:7" ht="20.100000000000001" customHeight="1">
      <c r="A34" s="51" t="s">
        <v>47</v>
      </c>
      <c r="B34" s="51"/>
      <c r="C34" s="51"/>
      <c r="D34" s="51"/>
      <c r="E34" s="51"/>
      <c r="F34" s="51"/>
      <c r="G34" s="51"/>
    </row>
  </sheetData>
  <autoFilter ref="A8:G20">
    <filterColumn colId="1" showButton="0"/>
    <filterColumn colId="3">
      <filters>
        <filter val="136"/>
        <filter val="40.44%"/>
        <filter val="E"/>
      </filters>
    </filterColumn>
  </autoFilter>
  <mergeCells count="21">
    <mergeCell ref="A31:C31"/>
    <mergeCell ref="D31:G31"/>
    <mergeCell ref="A33:C33"/>
    <mergeCell ref="D33:G33"/>
    <mergeCell ref="A34:C34"/>
    <mergeCell ref="D34:G34"/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A20:C20"/>
    <mergeCell ref="D20:F20"/>
    <mergeCell ref="D19:F19"/>
  </mergeCells>
  <conditionalFormatting sqref="G9:G17">
    <cfRule type="cellIs" dxfId="11" priority="1" operator="lessThan">
      <formula>0.9</formula>
    </cfRule>
    <cfRule type="cellIs" dxfId="1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G34"/>
  <sheetViews>
    <sheetView zoomScale="90" zoomScaleNormal="9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4" t="s">
        <v>0</v>
      </c>
      <c r="B1" s="64"/>
      <c r="C1" s="64"/>
      <c r="D1" s="64"/>
      <c r="E1" s="64"/>
      <c r="F1" s="64"/>
      <c r="G1" s="64"/>
    </row>
    <row r="2" spans="1:7" ht="20.100000000000001" customHeight="1">
      <c r="A2" s="65" t="s">
        <v>1</v>
      </c>
      <c r="B2" s="65"/>
      <c r="C2" s="65"/>
      <c r="D2" s="65"/>
      <c r="E2" s="65"/>
      <c r="F2" s="65"/>
      <c r="G2" s="65"/>
    </row>
    <row r="3" spans="1:7" ht="20.100000000000001" customHeight="1">
      <c r="A3" s="66" t="s">
        <v>2</v>
      </c>
      <c r="B3" s="66"/>
      <c r="C3" s="66"/>
      <c r="D3" s="66"/>
      <c r="E3" s="66"/>
      <c r="F3" s="66"/>
      <c r="G3" s="66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7" t="s">
        <v>61</v>
      </c>
      <c r="B5" s="67"/>
      <c r="C5" s="67"/>
      <c r="D5" s="67"/>
      <c r="E5" s="67"/>
      <c r="F5" s="67"/>
      <c r="G5" s="67"/>
    </row>
    <row r="6" spans="1:7" ht="20.100000000000001" customHeight="1">
      <c r="A6" s="68" t="s">
        <v>67</v>
      </c>
      <c r="B6" s="68"/>
      <c r="C6" s="68"/>
      <c r="D6" s="68"/>
      <c r="E6" s="68"/>
      <c r="F6" s="68"/>
      <c r="G6" s="68"/>
    </row>
    <row r="7" spans="1:7" s="5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7" s="5" customFormat="1" ht="20.100000000000001" customHeight="1">
      <c r="A8" s="56"/>
      <c r="B8" s="58"/>
      <c r="C8" s="56"/>
      <c r="D8" s="42" t="s">
        <v>7</v>
      </c>
      <c r="E8" s="42" t="s">
        <v>8</v>
      </c>
      <c r="F8" s="42" t="s">
        <v>36</v>
      </c>
      <c r="G8" s="42" t="s">
        <v>39</v>
      </c>
    </row>
    <row r="9" spans="1:7" ht="20.100000000000001" customHeight="1">
      <c r="A9" s="29">
        <v>1</v>
      </c>
      <c r="B9" s="35" t="s">
        <v>42</v>
      </c>
      <c r="C9" s="36" t="s">
        <v>43</v>
      </c>
      <c r="D9" s="6">
        <v>450</v>
      </c>
      <c r="E9" s="31">
        <v>352</v>
      </c>
      <c r="F9" s="6">
        <f t="shared" ref="F9:F17" si="0">IF(E9&gt;D9,D9,E9)</f>
        <v>352</v>
      </c>
      <c r="G9" s="17">
        <f t="shared" ref="G9:G17" si="1">IFERROR(F9/D9,"")</f>
        <v>0.78222222222222226</v>
      </c>
    </row>
    <row r="10" spans="1:7" s="32" customFormat="1" ht="20.100000000000001" customHeight="1">
      <c r="A10" s="33">
        <v>2</v>
      </c>
      <c r="B10" s="35" t="s">
        <v>44</v>
      </c>
      <c r="C10" s="36" t="s">
        <v>45</v>
      </c>
      <c r="D10" s="6">
        <v>450</v>
      </c>
      <c r="E10" s="31">
        <v>352</v>
      </c>
      <c r="F10" s="6">
        <f t="shared" si="0"/>
        <v>352</v>
      </c>
      <c r="G10" s="17">
        <f t="shared" si="1"/>
        <v>0.78222222222222226</v>
      </c>
    </row>
    <row r="11" spans="1:7" s="32" customFormat="1" ht="20.100000000000001" customHeight="1">
      <c r="A11" s="29">
        <v>3</v>
      </c>
      <c r="B11" s="35" t="s">
        <v>52</v>
      </c>
      <c r="C11" s="36" t="s">
        <v>53</v>
      </c>
      <c r="D11" s="6">
        <v>550</v>
      </c>
      <c r="E11" s="31">
        <v>435</v>
      </c>
      <c r="F11" s="6">
        <f t="shared" si="0"/>
        <v>435</v>
      </c>
      <c r="G11" s="17">
        <f t="shared" si="1"/>
        <v>0.79090909090909089</v>
      </c>
    </row>
    <row r="12" spans="1:7" s="32" customFormat="1" ht="20.100000000000001" customHeight="1">
      <c r="A12" s="33">
        <v>4</v>
      </c>
      <c r="B12" s="35" t="s">
        <v>54</v>
      </c>
      <c r="C12" s="36" t="s">
        <v>55</v>
      </c>
      <c r="D12" s="6">
        <v>86</v>
      </c>
      <c r="E12" s="31">
        <v>86</v>
      </c>
      <c r="F12" s="6">
        <f t="shared" si="0"/>
        <v>86</v>
      </c>
      <c r="G12" s="17">
        <f t="shared" si="1"/>
        <v>1</v>
      </c>
    </row>
    <row r="13" spans="1:7" s="32" customFormat="1" ht="20.100000000000001" customHeight="1">
      <c r="A13" s="29">
        <v>5</v>
      </c>
      <c r="B13" s="35" t="s">
        <v>57</v>
      </c>
      <c r="C13" s="36" t="s">
        <v>58</v>
      </c>
      <c r="D13" s="6">
        <v>1000</v>
      </c>
      <c r="E13" s="31">
        <v>1000</v>
      </c>
      <c r="F13" s="6">
        <f t="shared" si="0"/>
        <v>1000</v>
      </c>
      <c r="G13" s="17">
        <f t="shared" si="1"/>
        <v>1</v>
      </c>
    </row>
    <row r="14" spans="1:7" s="32" customFormat="1" ht="20.100000000000001" hidden="1" customHeight="1">
      <c r="A14" s="29"/>
      <c r="B14" s="30"/>
      <c r="C14" s="34"/>
      <c r="D14" s="6"/>
      <c r="E14" s="31"/>
      <c r="F14" s="6">
        <f t="shared" si="0"/>
        <v>0</v>
      </c>
      <c r="G14" s="17" t="str">
        <f t="shared" si="1"/>
        <v/>
      </c>
    </row>
    <row r="15" spans="1:7" s="32" customFormat="1" ht="19.5" hidden="1" customHeight="1">
      <c r="A15" s="33">
        <v>5</v>
      </c>
      <c r="B15" s="30"/>
      <c r="C15" s="34"/>
      <c r="D15" s="6"/>
      <c r="E15" s="31"/>
      <c r="F15" s="6">
        <f t="shared" si="0"/>
        <v>0</v>
      </c>
      <c r="G15" s="17" t="str">
        <f t="shared" si="1"/>
        <v/>
      </c>
    </row>
    <row r="16" spans="1:7" s="32" customFormat="1" ht="20.100000000000001" hidden="1" customHeight="1">
      <c r="A16" s="29">
        <v>6</v>
      </c>
      <c r="B16" s="30"/>
      <c r="C16" s="34"/>
      <c r="D16" s="6"/>
      <c r="E16" s="31"/>
      <c r="F16" s="6">
        <f t="shared" si="0"/>
        <v>0</v>
      </c>
      <c r="G16" s="17" t="str">
        <f t="shared" si="1"/>
        <v/>
      </c>
    </row>
    <row r="17" spans="1:7" s="32" customFormat="1" ht="20.100000000000001" hidden="1" customHeight="1">
      <c r="A17" s="33">
        <v>7</v>
      </c>
      <c r="B17" s="30"/>
      <c r="C17" s="34"/>
      <c r="D17" s="6"/>
      <c r="E17" s="31"/>
      <c r="F17" s="6">
        <f t="shared" si="0"/>
        <v>0</v>
      </c>
      <c r="G17" s="17" t="str">
        <f t="shared" si="1"/>
        <v/>
      </c>
    </row>
    <row r="18" spans="1:7" s="32" customFormat="1" ht="25.5" customHeight="1">
      <c r="A18" s="53" t="s">
        <v>6</v>
      </c>
      <c r="B18" s="53"/>
      <c r="C18" s="53"/>
      <c r="D18" s="19">
        <f>SUM(D9:D17)</f>
        <v>2536</v>
      </c>
      <c r="E18" s="19"/>
      <c r="F18" s="19">
        <f>SUM(F9:F17)</f>
        <v>2225</v>
      </c>
      <c r="G18" s="19"/>
    </row>
    <row r="19" spans="1:7" ht="25.5" customHeight="1">
      <c r="A19" s="62" t="s">
        <v>39</v>
      </c>
      <c r="B19" s="62"/>
      <c r="C19" s="62"/>
      <c r="D19" s="63">
        <f>F18/D18</f>
        <v>0.87736593059936907</v>
      </c>
      <c r="E19" s="63"/>
      <c r="F19" s="63"/>
      <c r="G19" s="20"/>
    </row>
    <row r="20" spans="1:7" ht="25.5" customHeight="1">
      <c r="A20" s="52" t="s">
        <v>38</v>
      </c>
      <c r="B20" s="52"/>
      <c r="C20" s="52"/>
      <c r="D20" s="52" t="str">
        <f>IF(D19&lt;50%,B27,IF(D19&lt;70%,B26,IF(D19&lt;80%,B25,IF(D19&lt;90%,B24,B23))))</f>
        <v>B</v>
      </c>
      <c r="E20" s="52"/>
      <c r="F20" s="52"/>
      <c r="G20" s="21"/>
    </row>
    <row r="21" spans="1:7" ht="25.5" customHeight="1">
      <c r="E21" s="2"/>
      <c r="F21" s="2"/>
    </row>
    <row r="22" spans="1:7" ht="20.100000000000001" customHeight="1">
      <c r="B22" s="18" t="s">
        <v>37</v>
      </c>
    </row>
    <row r="23" spans="1:7" ht="35.25" customHeight="1">
      <c r="B23" s="7" t="s">
        <v>9</v>
      </c>
      <c r="C23" s="8" t="s">
        <v>10</v>
      </c>
    </row>
    <row r="24" spans="1:7" ht="20.100000000000001" customHeight="1">
      <c r="B24" s="7" t="s">
        <v>11</v>
      </c>
      <c r="C24" s="8" t="s">
        <v>12</v>
      </c>
    </row>
    <row r="25" spans="1:7" ht="20.100000000000001" customHeight="1">
      <c r="B25" s="7" t="s">
        <v>13</v>
      </c>
      <c r="C25" s="8" t="s">
        <v>14</v>
      </c>
    </row>
    <row r="26" spans="1:7" ht="20.100000000000001" customHeight="1">
      <c r="B26" s="7" t="s">
        <v>15</v>
      </c>
      <c r="C26" s="8" t="s">
        <v>16</v>
      </c>
    </row>
    <row r="27" spans="1:7" ht="20.100000000000001" customHeight="1">
      <c r="B27" s="7" t="s">
        <v>17</v>
      </c>
      <c r="C27" s="8" t="s">
        <v>18</v>
      </c>
    </row>
    <row r="29" spans="1:7" ht="20.100000000000001" customHeight="1">
      <c r="A29" s="43"/>
      <c r="B29" s="51" t="s">
        <v>68</v>
      </c>
      <c r="C29" s="51"/>
      <c r="D29" s="51"/>
      <c r="E29" s="51"/>
      <c r="F29" s="51"/>
      <c r="G29" s="51"/>
    </row>
    <row r="30" spans="1:7" ht="20.100000000000001" customHeight="1">
      <c r="A30" s="43"/>
      <c r="B30" s="43"/>
      <c r="C30" s="43"/>
      <c r="D30" s="43"/>
      <c r="E30" s="43"/>
      <c r="F30" s="43"/>
      <c r="G30" s="43"/>
    </row>
    <row r="31" spans="1:7" ht="20.100000000000001" customHeight="1">
      <c r="A31" s="51" t="s">
        <v>40</v>
      </c>
      <c r="B31" s="51"/>
      <c r="C31" s="51"/>
      <c r="D31" s="51" t="s">
        <v>64</v>
      </c>
      <c r="E31" s="51"/>
      <c r="F31" s="51"/>
      <c r="G31" s="51"/>
    </row>
    <row r="32" spans="1:7" ht="20.100000000000001" customHeight="1">
      <c r="A32" s="43"/>
      <c r="B32" s="43"/>
      <c r="C32" s="24"/>
      <c r="D32" s="24"/>
      <c r="E32" s="24"/>
      <c r="F32" s="24"/>
      <c r="G32" s="24"/>
    </row>
    <row r="33" spans="1:7" ht="53.25" customHeight="1">
      <c r="A33" s="54" t="s">
        <v>46</v>
      </c>
      <c r="B33" s="54"/>
      <c r="C33" s="54"/>
      <c r="D33" s="55" t="s">
        <v>41</v>
      </c>
      <c r="E33" s="55"/>
      <c r="F33" s="55"/>
      <c r="G33" s="55"/>
    </row>
    <row r="34" spans="1:7" ht="20.100000000000001" customHeight="1">
      <c r="A34" s="51" t="s">
        <v>47</v>
      </c>
      <c r="B34" s="51"/>
      <c r="C34" s="51"/>
      <c r="D34" s="51"/>
      <c r="E34" s="51"/>
      <c r="F34" s="51"/>
      <c r="G34" s="51"/>
    </row>
  </sheetData>
  <autoFilter ref="A8:G20">
    <filterColumn colId="1" showButton="0"/>
    <filterColumn colId="3">
      <customFilters>
        <customFilter operator="notEqual" val=" "/>
      </customFilters>
    </filterColumn>
  </autoFilter>
  <mergeCells count="21">
    <mergeCell ref="A31:C31"/>
    <mergeCell ref="D31:G31"/>
    <mergeCell ref="A33:C33"/>
    <mergeCell ref="D33:G33"/>
    <mergeCell ref="A34:C34"/>
    <mergeCell ref="D34:G34"/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</mergeCells>
  <conditionalFormatting sqref="G9:G17">
    <cfRule type="cellIs" dxfId="9" priority="1" operator="lessThan">
      <formula>0.9</formula>
    </cfRule>
    <cfRule type="cellIs" dxfId="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1:G34"/>
  <sheetViews>
    <sheetView zoomScale="90" zoomScaleNormal="9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4" t="s">
        <v>0</v>
      </c>
      <c r="B1" s="64"/>
      <c r="C1" s="64"/>
      <c r="D1" s="64"/>
      <c r="E1" s="64"/>
      <c r="F1" s="64"/>
      <c r="G1" s="64"/>
    </row>
    <row r="2" spans="1:7" ht="20.100000000000001" customHeight="1">
      <c r="A2" s="65" t="s">
        <v>1</v>
      </c>
      <c r="B2" s="65"/>
      <c r="C2" s="65"/>
      <c r="D2" s="65"/>
      <c r="E2" s="65"/>
      <c r="F2" s="65"/>
      <c r="G2" s="65"/>
    </row>
    <row r="3" spans="1:7" ht="20.100000000000001" customHeight="1">
      <c r="A3" s="66" t="s">
        <v>2</v>
      </c>
      <c r="B3" s="66"/>
      <c r="C3" s="66"/>
      <c r="D3" s="66"/>
      <c r="E3" s="66"/>
      <c r="F3" s="66"/>
      <c r="G3" s="66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7" t="s">
        <v>61</v>
      </c>
      <c r="B5" s="67"/>
      <c r="C5" s="67"/>
      <c r="D5" s="67"/>
      <c r="E5" s="67"/>
      <c r="F5" s="67"/>
      <c r="G5" s="67"/>
    </row>
    <row r="6" spans="1:7" ht="20.100000000000001" customHeight="1">
      <c r="A6" s="68" t="s">
        <v>66</v>
      </c>
      <c r="B6" s="68"/>
      <c r="C6" s="68"/>
      <c r="D6" s="68"/>
      <c r="E6" s="68"/>
      <c r="F6" s="68"/>
      <c r="G6" s="68"/>
    </row>
    <row r="7" spans="1:7" s="5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7" s="5" customFormat="1" ht="20.100000000000001" customHeight="1">
      <c r="A8" s="56"/>
      <c r="B8" s="58"/>
      <c r="C8" s="56"/>
      <c r="D8" s="42" t="s">
        <v>7</v>
      </c>
      <c r="E8" s="42" t="s">
        <v>8</v>
      </c>
      <c r="F8" s="42" t="s">
        <v>36</v>
      </c>
      <c r="G8" s="42" t="s">
        <v>39</v>
      </c>
    </row>
    <row r="9" spans="1:7" ht="20.100000000000001" customHeight="1">
      <c r="A9" s="29">
        <v>1</v>
      </c>
      <c r="B9" s="35" t="s">
        <v>42</v>
      </c>
      <c r="C9" s="36" t="s">
        <v>43</v>
      </c>
      <c r="D9" s="6">
        <v>300</v>
      </c>
      <c r="E9" s="31">
        <v>260</v>
      </c>
      <c r="F9" s="6">
        <f t="shared" ref="F9:F17" si="0">IF(E9&gt;D9,D9,E9)</f>
        <v>260</v>
      </c>
      <c r="G9" s="17">
        <f t="shared" ref="G9:G17" si="1">IFERROR(F9/D9,"")</f>
        <v>0.8666666666666667</v>
      </c>
    </row>
    <row r="10" spans="1:7" s="32" customFormat="1" ht="20.100000000000001" customHeight="1">
      <c r="A10" s="33">
        <v>2</v>
      </c>
      <c r="B10" s="35" t="s">
        <v>44</v>
      </c>
      <c r="C10" s="36" t="s">
        <v>45</v>
      </c>
      <c r="D10" s="6">
        <v>300</v>
      </c>
      <c r="E10" s="31">
        <v>260</v>
      </c>
      <c r="F10" s="6">
        <f t="shared" si="0"/>
        <v>260</v>
      </c>
      <c r="G10" s="17">
        <f t="shared" si="1"/>
        <v>0.8666666666666667</v>
      </c>
    </row>
    <row r="11" spans="1:7" s="32" customFormat="1" ht="20.100000000000001" customHeight="1">
      <c r="A11" s="29">
        <v>3</v>
      </c>
      <c r="B11" s="35" t="s">
        <v>52</v>
      </c>
      <c r="C11" s="36" t="s">
        <v>53</v>
      </c>
      <c r="D11" s="6">
        <v>1500</v>
      </c>
      <c r="E11" s="31">
        <v>1013</v>
      </c>
      <c r="F11" s="6">
        <f t="shared" si="0"/>
        <v>1013</v>
      </c>
      <c r="G11" s="17">
        <f t="shared" si="1"/>
        <v>0.67533333333333334</v>
      </c>
    </row>
    <row r="12" spans="1:7" s="32" customFormat="1" ht="20.100000000000001" customHeight="1">
      <c r="A12" s="33">
        <v>4</v>
      </c>
      <c r="B12" s="35" t="s">
        <v>54</v>
      </c>
      <c r="C12" s="36" t="s">
        <v>55</v>
      </c>
      <c r="D12" s="6">
        <v>124</v>
      </c>
      <c r="E12" s="31">
        <v>33</v>
      </c>
      <c r="F12" s="6">
        <f t="shared" si="0"/>
        <v>33</v>
      </c>
      <c r="G12" s="17">
        <f t="shared" si="1"/>
        <v>0.2661290322580645</v>
      </c>
    </row>
    <row r="13" spans="1:7" s="32" customFormat="1" ht="20.100000000000001" hidden="1" customHeight="1">
      <c r="A13" s="29">
        <v>5</v>
      </c>
      <c r="B13" s="35" t="s">
        <v>57</v>
      </c>
      <c r="C13" s="36" t="s">
        <v>58</v>
      </c>
      <c r="D13" s="6">
        <v>0</v>
      </c>
      <c r="E13" s="31">
        <v>0</v>
      </c>
      <c r="F13" s="6">
        <f t="shared" si="0"/>
        <v>0</v>
      </c>
      <c r="G13" s="17" t="str">
        <f t="shared" si="1"/>
        <v/>
      </c>
    </row>
    <row r="14" spans="1:7" s="32" customFormat="1" ht="20.100000000000001" hidden="1" customHeight="1">
      <c r="A14" s="33">
        <v>6</v>
      </c>
      <c r="B14" s="30"/>
      <c r="C14" s="34"/>
      <c r="D14" s="6">
        <v>0</v>
      </c>
      <c r="E14" s="31">
        <v>0</v>
      </c>
      <c r="F14" s="6">
        <f t="shared" si="0"/>
        <v>0</v>
      </c>
      <c r="G14" s="17" t="str">
        <f t="shared" si="1"/>
        <v/>
      </c>
    </row>
    <row r="15" spans="1:7" s="32" customFormat="1" ht="19.5" hidden="1" customHeight="1">
      <c r="A15" s="29">
        <v>7</v>
      </c>
      <c r="B15" s="30"/>
      <c r="C15" s="34"/>
      <c r="D15" s="6">
        <v>0</v>
      </c>
      <c r="E15" s="31">
        <v>0</v>
      </c>
      <c r="F15" s="6">
        <f t="shared" si="0"/>
        <v>0</v>
      </c>
      <c r="G15" s="17" t="str">
        <f t="shared" si="1"/>
        <v/>
      </c>
    </row>
    <row r="16" spans="1:7" s="32" customFormat="1" ht="20.100000000000001" hidden="1" customHeight="1">
      <c r="A16" s="33">
        <v>8</v>
      </c>
      <c r="B16" s="30"/>
      <c r="C16" s="34"/>
      <c r="D16" s="6">
        <v>0</v>
      </c>
      <c r="E16" s="31">
        <v>0</v>
      </c>
      <c r="F16" s="6">
        <f t="shared" si="0"/>
        <v>0</v>
      </c>
      <c r="G16" s="17" t="str">
        <f t="shared" si="1"/>
        <v/>
      </c>
    </row>
    <row r="17" spans="1:7" s="32" customFormat="1" ht="20.100000000000001" hidden="1" customHeight="1">
      <c r="A17" s="29">
        <v>9</v>
      </c>
      <c r="B17" s="30"/>
      <c r="C17" s="34"/>
      <c r="D17" s="6">
        <v>0</v>
      </c>
      <c r="E17" s="31">
        <v>0</v>
      </c>
      <c r="F17" s="6">
        <f t="shared" si="0"/>
        <v>0</v>
      </c>
      <c r="G17" s="17" t="str">
        <f t="shared" si="1"/>
        <v/>
      </c>
    </row>
    <row r="18" spans="1:7" s="32" customFormat="1" ht="25.5" customHeight="1">
      <c r="A18" s="53" t="s">
        <v>6</v>
      </c>
      <c r="B18" s="53"/>
      <c r="C18" s="53"/>
      <c r="D18" s="19">
        <f>SUM(D9:D17)</f>
        <v>2224</v>
      </c>
      <c r="E18" s="19"/>
      <c r="F18" s="19">
        <f>SUM(F9:F17)</f>
        <v>1566</v>
      </c>
      <c r="G18" s="19"/>
    </row>
    <row r="19" spans="1:7" ht="25.5" customHeight="1">
      <c r="A19" s="62" t="s">
        <v>39</v>
      </c>
      <c r="B19" s="62"/>
      <c r="C19" s="62"/>
      <c r="D19" s="63">
        <f>F18/D18</f>
        <v>0.70413669064748197</v>
      </c>
      <c r="E19" s="63"/>
      <c r="F19" s="63"/>
      <c r="G19" s="20"/>
    </row>
    <row r="20" spans="1:7" ht="25.5" customHeight="1">
      <c r="A20" s="52" t="s">
        <v>38</v>
      </c>
      <c r="B20" s="52"/>
      <c r="C20" s="52"/>
      <c r="D20" s="52" t="str">
        <f>IF(D19&lt;50%,B27,IF(D19&lt;70%,B26,IF(D19&lt;80%,B25,IF(D19&lt;90%,B24,B23))))</f>
        <v>C</v>
      </c>
      <c r="E20" s="52"/>
      <c r="F20" s="52"/>
      <c r="G20" s="21"/>
    </row>
    <row r="21" spans="1:7" ht="25.5" customHeight="1">
      <c r="E21" s="2"/>
      <c r="F21" s="2"/>
    </row>
    <row r="22" spans="1:7" ht="30">
      <c r="B22" s="18" t="s">
        <v>37</v>
      </c>
    </row>
    <row r="23" spans="1:7" ht="15.75">
      <c r="B23" s="7" t="s">
        <v>9</v>
      </c>
      <c r="C23" s="8" t="s">
        <v>10</v>
      </c>
    </row>
    <row r="24" spans="1:7" ht="20.100000000000001" customHeight="1">
      <c r="B24" s="7" t="s">
        <v>11</v>
      </c>
      <c r="C24" s="8" t="s">
        <v>12</v>
      </c>
    </row>
    <row r="25" spans="1:7" ht="20.100000000000001" customHeight="1">
      <c r="B25" s="7" t="s">
        <v>13</v>
      </c>
      <c r="C25" s="8" t="s">
        <v>14</v>
      </c>
    </row>
    <row r="26" spans="1:7" ht="20.100000000000001" customHeight="1">
      <c r="B26" s="7" t="s">
        <v>15</v>
      </c>
      <c r="C26" s="8" t="s">
        <v>16</v>
      </c>
    </row>
    <row r="27" spans="1:7" ht="20.100000000000001" customHeight="1">
      <c r="B27" s="7" t="s">
        <v>17</v>
      </c>
      <c r="C27" s="8" t="s">
        <v>18</v>
      </c>
    </row>
    <row r="29" spans="1:7" ht="20.100000000000001" customHeight="1">
      <c r="A29" s="43"/>
      <c r="B29" s="51" t="s">
        <v>65</v>
      </c>
      <c r="C29" s="51"/>
      <c r="D29" s="51"/>
      <c r="E29" s="51"/>
      <c r="F29" s="51"/>
      <c r="G29" s="51"/>
    </row>
    <row r="30" spans="1:7" ht="20.100000000000001" customHeight="1">
      <c r="A30" s="43"/>
      <c r="B30" s="43"/>
      <c r="C30" s="43"/>
      <c r="D30" s="43"/>
      <c r="E30" s="43"/>
      <c r="F30" s="43"/>
      <c r="G30" s="43"/>
    </row>
    <row r="31" spans="1:7" ht="20.100000000000001" customHeight="1">
      <c r="A31" s="51" t="s">
        <v>40</v>
      </c>
      <c r="B31" s="51"/>
      <c r="C31" s="51"/>
      <c r="D31" s="51" t="s">
        <v>64</v>
      </c>
      <c r="E31" s="51"/>
      <c r="F31" s="51"/>
      <c r="G31" s="51"/>
    </row>
    <row r="32" spans="1:7" ht="20.100000000000001" customHeight="1">
      <c r="A32" s="43"/>
      <c r="B32" s="43"/>
      <c r="C32" s="24"/>
      <c r="D32" s="24"/>
      <c r="E32" s="24"/>
      <c r="F32" s="24"/>
      <c r="G32" s="24"/>
    </row>
    <row r="33" spans="1:7" ht="53.25" customHeight="1">
      <c r="A33" s="54" t="s">
        <v>46</v>
      </c>
      <c r="B33" s="54"/>
      <c r="C33" s="54"/>
      <c r="D33" s="55" t="s">
        <v>41</v>
      </c>
      <c r="E33" s="55"/>
      <c r="F33" s="55"/>
      <c r="G33" s="55"/>
    </row>
    <row r="34" spans="1:7" ht="20.100000000000001" customHeight="1">
      <c r="A34" s="51" t="s">
        <v>47</v>
      </c>
      <c r="B34" s="51"/>
      <c r="C34" s="51"/>
      <c r="D34" s="51"/>
      <c r="E34" s="51"/>
      <c r="F34" s="51"/>
      <c r="G34" s="51"/>
    </row>
  </sheetData>
  <autoFilter ref="A8:G20">
    <filterColumn colId="1" showButton="0"/>
    <filterColumn colId="3">
      <filters>
        <filter val="1,500"/>
        <filter val="124"/>
        <filter val="2,224"/>
        <filter val="300"/>
        <filter val="70.41%"/>
        <filter val="C"/>
      </filters>
    </filterColumn>
  </autoFilter>
  <mergeCells count="21">
    <mergeCell ref="A31:C31"/>
    <mergeCell ref="D31:G31"/>
    <mergeCell ref="A33:C33"/>
    <mergeCell ref="D33:G33"/>
    <mergeCell ref="A34:C34"/>
    <mergeCell ref="D34:G34"/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</mergeCells>
  <conditionalFormatting sqref="G9:G17">
    <cfRule type="cellIs" dxfId="7" priority="1" operator="lessThan">
      <formula>0.9</formula>
    </cfRule>
    <cfRule type="cellIs" dxfId="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1"/>
  <dimension ref="A1:G34"/>
  <sheetViews>
    <sheetView zoomScale="90" zoomScaleNormal="9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activeCell="D31" sqref="D31:G3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4" t="s">
        <v>0</v>
      </c>
      <c r="B1" s="64"/>
      <c r="C1" s="64"/>
      <c r="D1" s="64"/>
      <c r="E1" s="64"/>
      <c r="F1" s="64"/>
      <c r="G1" s="64"/>
    </row>
    <row r="2" spans="1:7" ht="20.100000000000001" customHeight="1">
      <c r="A2" s="65" t="s">
        <v>1</v>
      </c>
      <c r="B2" s="65"/>
      <c r="C2" s="65"/>
      <c r="D2" s="65"/>
      <c r="E2" s="65"/>
      <c r="F2" s="65"/>
      <c r="G2" s="65"/>
    </row>
    <row r="3" spans="1:7" ht="20.100000000000001" customHeight="1">
      <c r="A3" s="66" t="s">
        <v>2</v>
      </c>
      <c r="B3" s="66"/>
      <c r="C3" s="66"/>
      <c r="D3" s="66"/>
      <c r="E3" s="66"/>
      <c r="F3" s="66"/>
      <c r="G3" s="66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7" t="s">
        <v>61</v>
      </c>
      <c r="B5" s="67"/>
      <c r="C5" s="67"/>
      <c r="D5" s="67"/>
      <c r="E5" s="67"/>
      <c r="F5" s="67"/>
      <c r="G5" s="67"/>
    </row>
    <row r="6" spans="1:7" ht="20.100000000000001" customHeight="1">
      <c r="A6" s="68" t="s">
        <v>63</v>
      </c>
      <c r="B6" s="68"/>
      <c r="C6" s="68"/>
      <c r="D6" s="68"/>
      <c r="E6" s="68"/>
      <c r="F6" s="68"/>
      <c r="G6" s="68"/>
    </row>
    <row r="7" spans="1:7" s="5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7" s="5" customFormat="1" ht="20.100000000000001" customHeight="1">
      <c r="A8" s="56"/>
      <c r="B8" s="58"/>
      <c r="C8" s="56"/>
      <c r="D8" s="42" t="s">
        <v>7</v>
      </c>
      <c r="E8" s="42" t="s">
        <v>8</v>
      </c>
      <c r="F8" s="42" t="s">
        <v>36</v>
      </c>
      <c r="G8" s="42" t="s">
        <v>39</v>
      </c>
    </row>
    <row r="9" spans="1:7" ht="20.100000000000001" customHeight="1">
      <c r="A9" s="29">
        <v>1</v>
      </c>
      <c r="B9" s="35" t="s">
        <v>42</v>
      </c>
      <c r="C9" s="36" t="s">
        <v>43</v>
      </c>
      <c r="D9" s="6">
        <v>250</v>
      </c>
      <c r="E9" s="31">
        <v>170</v>
      </c>
      <c r="F9" s="6">
        <f t="shared" ref="F9:F17" si="0">IF(E9&gt;D9,D9,E9)</f>
        <v>170</v>
      </c>
      <c r="G9" s="17">
        <f t="shared" ref="G9:G17" si="1">IFERROR(F9/D9,"")</f>
        <v>0.68</v>
      </c>
    </row>
    <row r="10" spans="1:7" s="32" customFormat="1" ht="20.100000000000001" customHeight="1">
      <c r="A10" s="33">
        <v>2</v>
      </c>
      <c r="B10" s="35" t="s">
        <v>44</v>
      </c>
      <c r="C10" s="36" t="s">
        <v>45</v>
      </c>
      <c r="D10" s="6">
        <v>250</v>
      </c>
      <c r="E10" s="31">
        <v>170</v>
      </c>
      <c r="F10" s="6">
        <f t="shared" si="0"/>
        <v>170</v>
      </c>
      <c r="G10" s="17">
        <f t="shared" si="1"/>
        <v>0.68</v>
      </c>
    </row>
    <row r="11" spans="1:7" s="32" customFormat="1" ht="20.100000000000001" customHeight="1">
      <c r="A11" s="29">
        <v>3</v>
      </c>
      <c r="B11" s="35" t="s">
        <v>52</v>
      </c>
      <c r="C11" s="36" t="s">
        <v>53</v>
      </c>
      <c r="D11" s="6">
        <v>100</v>
      </c>
      <c r="E11" s="31">
        <v>21</v>
      </c>
      <c r="F11" s="6">
        <f t="shared" si="0"/>
        <v>21</v>
      </c>
      <c r="G11" s="17">
        <f t="shared" si="1"/>
        <v>0.21</v>
      </c>
    </row>
    <row r="12" spans="1:7" s="32" customFormat="1" ht="20.100000000000001" customHeight="1">
      <c r="A12" s="33">
        <v>4</v>
      </c>
      <c r="B12" s="35" t="s">
        <v>54</v>
      </c>
      <c r="C12" s="36" t="s">
        <v>55</v>
      </c>
      <c r="D12" s="6">
        <v>92</v>
      </c>
      <c r="E12" s="31">
        <v>92</v>
      </c>
      <c r="F12" s="6">
        <f t="shared" si="0"/>
        <v>92</v>
      </c>
      <c r="G12" s="17">
        <f t="shared" si="1"/>
        <v>1</v>
      </c>
    </row>
    <row r="13" spans="1:7" s="32" customFormat="1" ht="20.100000000000001" hidden="1" customHeight="1">
      <c r="A13" s="29">
        <v>5</v>
      </c>
      <c r="B13" s="35" t="s">
        <v>57</v>
      </c>
      <c r="C13" s="36" t="s">
        <v>58</v>
      </c>
      <c r="D13" s="6">
        <v>0</v>
      </c>
      <c r="E13" s="31">
        <v>0</v>
      </c>
      <c r="F13" s="6">
        <f t="shared" si="0"/>
        <v>0</v>
      </c>
      <c r="G13" s="17" t="str">
        <f t="shared" si="1"/>
        <v/>
      </c>
    </row>
    <row r="14" spans="1:7" s="32" customFormat="1" ht="20.100000000000001" hidden="1" customHeight="1">
      <c r="A14" s="29"/>
      <c r="B14" s="30"/>
      <c r="C14" s="34"/>
      <c r="D14" s="6">
        <v>0</v>
      </c>
      <c r="E14" s="31">
        <v>0</v>
      </c>
      <c r="F14" s="6">
        <f t="shared" si="0"/>
        <v>0</v>
      </c>
      <c r="G14" s="17" t="str">
        <f t="shared" si="1"/>
        <v/>
      </c>
    </row>
    <row r="15" spans="1:7" s="32" customFormat="1" ht="19.5" hidden="1" customHeight="1">
      <c r="A15" s="33">
        <v>5</v>
      </c>
      <c r="B15" s="30"/>
      <c r="C15" s="34"/>
      <c r="D15" s="6"/>
      <c r="E15" s="31"/>
      <c r="F15" s="6">
        <f t="shared" si="0"/>
        <v>0</v>
      </c>
      <c r="G15" s="17" t="str">
        <f t="shared" si="1"/>
        <v/>
      </c>
    </row>
    <row r="16" spans="1:7" s="32" customFormat="1" ht="20.100000000000001" hidden="1" customHeight="1">
      <c r="A16" s="29">
        <v>6</v>
      </c>
      <c r="B16" s="30"/>
      <c r="C16" s="34"/>
      <c r="D16" s="6"/>
      <c r="E16" s="31"/>
      <c r="F16" s="6">
        <f t="shared" si="0"/>
        <v>0</v>
      </c>
      <c r="G16" s="17" t="str">
        <f t="shared" si="1"/>
        <v/>
      </c>
    </row>
    <row r="17" spans="1:7" s="32" customFormat="1" ht="20.100000000000001" hidden="1" customHeight="1">
      <c r="A17" s="33">
        <v>7</v>
      </c>
      <c r="B17" s="30"/>
      <c r="C17" s="34"/>
      <c r="D17" s="6"/>
      <c r="E17" s="31"/>
      <c r="F17" s="6">
        <f t="shared" si="0"/>
        <v>0</v>
      </c>
      <c r="G17" s="17" t="str">
        <f t="shared" si="1"/>
        <v/>
      </c>
    </row>
    <row r="18" spans="1:7" s="32" customFormat="1" ht="25.5" customHeight="1">
      <c r="A18" s="53" t="s">
        <v>6</v>
      </c>
      <c r="B18" s="53"/>
      <c r="C18" s="53"/>
      <c r="D18" s="19">
        <f>SUM(D9:D17)</f>
        <v>692</v>
      </c>
      <c r="E18" s="19"/>
      <c r="F18" s="19">
        <f>SUM(F9:F17)</f>
        <v>453</v>
      </c>
      <c r="G18" s="19"/>
    </row>
    <row r="19" spans="1:7" ht="25.5" customHeight="1">
      <c r="A19" s="62" t="s">
        <v>39</v>
      </c>
      <c r="B19" s="62"/>
      <c r="C19" s="62"/>
      <c r="D19" s="63">
        <f>F18/D18</f>
        <v>0.65462427745664742</v>
      </c>
      <c r="E19" s="63"/>
      <c r="F19" s="63"/>
      <c r="G19" s="20"/>
    </row>
    <row r="20" spans="1:7" ht="25.5" customHeight="1">
      <c r="A20" s="52" t="s">
        <v>38</v>
      </c>
      <c r="B20" s="52"/>
      <c r="C20" s="52"/>
      <c r="D20" s="52" t="str">
        <f>IF(D19&lt;50%,B27,IF(D19&lt;70%,B26,IF(D19&lt;80%,B25,IF(D19&lt;90%,B24,B23))))</f>
        <v>D</v>
      </c>
      <c r="E20" s="52"/>
      <c r="F20" s="52"/>
      <c r="G20" s="21"/>
    </row>
    <row r="21" spans="1:7" ht="25.5" customHeight="1">
      <c r="E21" s="2"/>
      <c r="F21" s="2"/>
    </row>
    <row r="22" spans="1:7" ht="30">
      <c r="B22" s="18" t="s">
        <v>37</v>
      </c>
    </row>
    <row r="23" spans="1:7" ht="15.75">
      <c r="B23" s="7" t="s">
        <v>9</v>
      </c>
      <c r="C23" s="8" t="s">
        <v>10</v>
      </c>
    </row>
    <row r="24" spans="1:7" ht="20.100000000000001" customHeight="1">
      <c r="B24" s="7" t="s">
        <v>11</v>
      </c>
      <c r="C24" s="8" t="s">
        <v>12</v>
      </c>
    </row>
    <row r="25" spans="1:7" ht="20.100000000000001" customHeight="1">
      <c r="B25" s="7" t="s">
        <v>13</v>
      </c>
      <c r="C25" s="8" t="s">
        <v>14</v>
      </c>
    </row>
    <row r="26" spans="1:7" ht="20.100000000000001" customHeight="1">
      <c r="B26" s="7" t="s">
        <v>15</v>
      </c>
      <c r="C26" s="8" t="s">
        <v>16</v>
      </c>
    </row>
    <row r="27" spans="1:7" ht="20.100000000000001" customHeight="1">
      <c r="B27" s="7" t="s">
        <v>17</v>
      </c>
      <c r="C27" s="8" t="s">
        <v>18</v>
      </c>
    </row>
    <row r="29" spans="1:7" ht="20.100000000000001" customHeight="1">
      <c r="A29" s="43"/>
      <c r="B29" s="51" t="s">
        <v>62</v>
      </c>
      <c r="C29" s="51"/>
      <c r="D29" s="51"/>
      <c r="E29" s="51"/>
      <c r="F29" s="51"/>
      <c r="G29" s="51"/>
    </row>
    <row r="30" spans="1:7" ht="20.100000000000001" customHeight="1">
      <c r="A30" s="43"/>
      <c r="B30" s="43"/>
      <c r="C30" s="43"/>
      <c r="D30" s="43"/>
      <c r="E30" s="43"/>
      <c r="F30" s="43"/>
      <c r="G30" s="43"/>
    </row>
    <row r="31" spans="1:7" ht="20.100000000000001" customHeight="1">
      <c r="A31" s="51" t="s">
        <v>40</v>
      </c>
      <c r="B31" s="51"/>
      <c r="C31" s="51"/>
      <c r="D31" s="51" t="s">
        <v>64</v>
      </c>
      <c r="E31" s="51"/>
      <c r="F31" s="51"/>
      <c r="G31" s="51"/>
    </row>
    <row r="32" spans="1:7" ht="20.100000000000001" customHeight="1">
      <c r="A32" s="43"/>
      <c r="B32" s="43"/>
      <c r="C32" s="24"/>
      <c r="D32" s="24"/>
      <c r="E32" s="24"/>
      <c r="F32" s="24"/>
      <c r="G32" s="24"/>
    </row>
    <row r="33" spans="1:7" ht="53.25" customHeight="1">
      <c r="A33" s="69" t="s">
        <v>46</v>
      </c>
      <c r="B33" s="69"/>
      <c r="C33" s="69"/>
      <c r="D33" s="51" t="s">
        <v>41</v>
      </c>
      <c r="E33" s="51"/>
      <c r="F33" s="51"/>
      <c r="G33" s="51"/>
    </row>
    <row r="34" spans="1:7" ht="20.100000000000001" customHeight="1">
      <c r="A34" s="51" t="s">
        <v>47</v>
      </c>
      <c r="B34" s="51"/>
      <c r="C34" s="51"/>
      <c r="D34" s="51"/>
      <c r="E34" s="51"/>
      <c r="F34" s="51"/>
      <c r="G34" s="51"/>
    </row>
  </sheetData>
  <autoFilter ref="A8:G20">
    <filterColumn colId="1" showButton="0"/>
    <filterColumn colId="3">
      <filters>
        <filter val="100"/>
        <filter val="250"/>
        <filter val="65.46%"/>
        <filter val="692"/>
        <filter val="92"/>
        <filter val="D"/>
      </filters>
    </filterColumn>
  </autoFilter>
  <mergeCells count="21">
    <mergeCell ref="A31:C31"/>
    <mergeCell ref="D31:G31"/>
    <mergeCell ref="A33:C33"/>
    <mergeCell ref="D33:G33"/>
    <mergeCell ref="A34:C34"/>
    <mergeCell ref="D34:G34"/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</mergeCells>
  <conditionalFormatting sqref="G9:G17">
    <cfRule type="cellIs" dxfId="5" priority="1" operator="lessThan">
      <formula>0.9</formula>
    </cfRule>
    <cfRule type="cellIs" dxfId="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20</vt:i4>
      </vt:variant>
    </vt:vector>
  </HeadingPairs>
  <TitlesOfParts>
    <vt:vector size="31" baseType="lpstr">
      <vt:lpstr>Resume</vt:lpstr>
      <vt:lpstr>Jan</vt:lpstr>
      <vt:lpstr>Maret</vt:lpstr>
      <vt:lpstr>April</vt:lpstr>
      <vt:lpstr>May</vt:lpstr>
      <vt:lpstr>June </vt:lpstr>
      <vt:lpstr>Aug</vt:lpstr>
      <vt:lpstr>Sept</vt:lpstr>
      <vt:lpstr>Oct</vt:lpstr>
      <vt:lpstr>Nov</vt:lpstr>
      <vt:lpstr>Des</vt:lpstr>
      <vt:lpstr>April!Print_Area</vt:lpstr>
      <vt:lpstr>Aug!Print_Area</vt:lpstr>
      <vt:lpstr>Des!Print_Area</vt:lpstr>
      <vt:lpstr>Jan!Print_Area</vt:lpstr>
      <vt:lpstr>'June '!Print_Area</vt:lpstr>
      <vt:lpstr>Maret!Print_Area</vt:lpstr>
      <vt:lpstr>May!Print_Area</vt:lpstr>
      <vt:lpstr>Nov!Print_Area</vt:lpstr>
      <vt:lpstr>Oct!Print_Area</vt:lpstr>
      <vt:lpstr>Sept!Print_Area</vt:lpstr>
      <vt:lpstr>April!Print_Titles</vt:lpstr>
      <vt:lpstr>Aug!Print_Titles</vt:lpstr>
      <vt:lpstr>Des!Print_Titles</vt:lpstr>
      <vt:lpstr>Jan!Print_Titles</vt:lpstr>
      <vt:lpstr>'June '!Print_Titles</vt:lpstr>
      <vt:lpstr>Maret!Print_Titles</vt:lpstr>
      <vt:lpstr>May!Print_Titles</vt:lpstr>
      <vt:lpstr>Nov!Print_Titles</vt:lpstr>
      <vt:lpstr>Oct!Print_Titles</vt:lpstr>
      <vt:lpstr>Sept!Print_Titles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PPIC07</dc:creator>
  <cp:lastModifiedBy>SUBKON</cp:lastModifiedBy>
  <dcterms:created xsi:type="dcterms:W3CDTF">2019-03-12T02:00:33Z</dcterms:created>
  <dcterms:modified xsi:type="dcterms:W3CDTF">2022-01-13T02:54:18Z</dcterms:modified>
</cp:coreProperties>
</file>