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15" windowWidth="15675" windowHeight="7935"/>
  </bookViews>
  <sheets>
    <sheet name="Summary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calcPr calcId="124519"/>
</workbook>
</file>

<file path=xl/calcChain.xml><?xml version="1.0" encoding="utf-8"?>
<calcChain xmlns="http://schemas.openxmlformats.org/spreadsheetml/2006/main">
  <c r="M17" i="1"/>
  <c r="E17" l="1"/>
  <c r="F17"/>
  <c r="G17"/>
  <c r="H17"/>
  <c r="I17"/>
  <c r="J17" s="1"/>
  <c r="K17"/>
  <c r="L17"/>
  <c r="N17"/>
  <c r="O17"/>
  <c r="P17" s="1"/>
  <c r="Q17"/>
  <c r="R17"/>
  <c r="S17"/>
  <c r="T17"/>
  <c r="U17"/>
  <c r="V17" s="1"/>
  <c r="W17"/>
  <c r="X17"/>
  <c r="C17"/>
  <c r="D17"/>
  <c r="X8"/>
  <c r="X9"/>
  <c r="X10"/>
  <c r="X11"/>
  <c r="X13"/>
  <c r="X14"/>
  <c r="X15"/>
  <c r="X16"/>
  <c r="X6"/>
  <c r="W11"/>
  <c r="W13"/>
  <c r="W14"/>
  <c r="W15"/>
  <c r="W16"/>
  <c r="W10"/>
  <c r="W9"/>
  <c r="W8"/>
  <c r="W6"/>
  <c r="S16"/>
  <c r="T16" s="1"/>
  <c r="O16"/>
  <c r="P16" s="1"/>
  <c r="M15"/>
  <c r="N15" s="1"/>
  <c r="M16"/>
  <c r="N16" s="1"/>
  <c r="K16" l="1"/>
  <c r="U16" l="1"/>
  <c r="V16" s="1"/>
  <c r="L16"/>
  <c r="I16" l="1"/>
  <c r="J16" s="1"/>
  <c r="Q16" l="1"/>
  <c r="R16" s="1"/>
  <c r="C16" l="1"/>
  <c r="D16" s="1"/>
  <c r="E16"/>
  <c r="F16" s="1"/>
  <c r="G16"/>
  <c r="H16" s="1"/>
  <c r="K15"/>
  <c r="L15" s="1"/>
  <c r="I15"/>
  <c r="J15" s="1"/>
  <c r="K14"/>
  <c r="L14" s="1"/>
  <c r="I14"/>
  <c r="J14" s="1"/>
  <c r="K13"/>
  <c r="L13" s="1"/>
  <c r="I13"/>
  <c r="J13" s="1"/>
  <c r="K12"/>
  <c r="L12" s="1"/>
  <c r="I12"/>
  <c r="J12" s="1"/>
  <c r="K11"/>
  <c r="L11" s="1"/>
  <c r="I11"/>
  <c r="J11" s="1"/>
  <c r="K10"/>
  <c r="L10" s="1"/>
  <c r="I10"/>
  <c r="J10" s="1"/>
  <c r="K9"/>
  <c r="L9" s="1"/>
  <c r="I9"/>
  <c r="J9" s="1"/>
  <c r="K8"/>
  <c r="L8" s="1"/>
  <c r="I8"/>
  <c r="J8" s="1"/>
  <c r="O11"/>
  <c r="P11" s="1"/>
  <c r="Q11"/>
  <c r="R11" s="1"/>
  <c r="S11"/>
  <c r="T11" s="1"/>
  <c r="U11"/>
  <c r="V11" s="1"/>
  <c r="Q12"/>
  <c r="R12" s="1"/>
  <c r="U12"/>
  <c r="V12" s="1"/>
  <c r="O13"/>
  <c r="P13" s="1"/>
  <c r="Q13"/>
  <c r="R13" s="1"/>
  <c r="S13"/>
  <c r="T13" s="1"/>
  <c r="U13"/>
  <c r="V13" s="1"/>
  <c r="O14"/>
  <c r="P14" s="1"/>
  <c r="Q14"/>
  <c r="R14" s="1"/>
  <c r="S14"/>
  <c r="T14" s="1"/>
  <c r="U14"/>
  <c r="V14" s="1"/>
  <c r="O15"/>
  <c r="P15" s="1"/>
  <c r="Q15"/>
  <c r="R15" s="1"/>
  <c r="S15"/>
  <c r="T15" s="1"/>
  <c r="U15"/>
  <c r="V15" s="1"/>
  <c r="C15"/>
  <c r="D15" s="1"/>
  <c r="E15"/>
  <c r="F15" s="1"/>
  <c r="G15"/>
  <c r="H15" s="1"/>
  <c r="C14"/>
  <c r="D14" s="1"/>
  <c r="E14"/>
  <c r="F14" s="1"/>
  <c r="G14"/>
  <c r="H14" s="1"/>
  <c r="E13"/>
  <c r="F13" s="1"/>
  <c r="C13"/>
  <c r="D13" s="1"/>
  <c r="G13" l="1"/>
  <c r="H13" s="1"/>
  <c r="E12"/>
  <c r="F12" s="1"/>
  <c r="C12"/>
  <c r="D12" s="1"/>
  <c r="G12" l="1"/>
  <c r="H12" s="1"/>
  <c r="E11"/>
  <c r="F11" s="1"/>
  <c r="E10"/>
  <c r="F10" s="1"/>
  <c r="M10" l="1"/>
  <c r="N10" s="1"/>
  <c r="M8"/>
  <c r="N8" s="1"/>
  <c r="M9"/>
  <c r="N9" s="1"/>
  <c r="M7"/>
  <c r="N7" s="1"/>
  <c r="U10" l="1"/>
  <c r="V10" s="1"/>
  <c r="S10" l="1"/>
  <c r="T10" s="1"/>
  <c r="Q7" l="1"/>
  <c r="R7" s="1"/>
  <c r="Q8"/>
  <c r="R8" s="1"/>
  <c r="Q9"/>
  <c r="R9" s="1"/>
  <c r="Q10"/>
  <c r="R10"/>
  <c r="Q6"/>
  <c r="O10" l="1"/>
  <c r="P10" s="1"/>
  <c r="G11" l="1"/>
  <c r="H11" s="1"/>
  <c r="G10"/>
  <c r="H10" s="1"/>
  <c r="E18" l="1"/>
  <c r="F18" s="1"/>
  <c r="C9"/>
  <c r="D9" s="1"/>
  <c r="C10"/>
  <c r="D10" s="1"/>
  <c r="C11"/>
  <c r="D11" s="1"/>
  <c r="O9" l="1"/>
  <c r="P9" s="1"/>
  <c r="S9"/>
  <c r="T9" s="1"/>
  <c r="U9"/>
  <c r="V9" s="1"/>
  <c r="G9"/>
  <c r="H9" s="1"/>
  <c r="C8"/>
  <c r="D8" s="1"/>
  <c r="W18" l="1"/>
  <c r="X18" s="1"/>
  <c r="U8" l="1"/>
  <c r="V8" s="1"/>
  <c r="S8"/>
  <c r="T8" s="1"/>
  <c r="O8"/>
  <c r="P8" s="1"/>
  <c r="G8"/>
  <c r="H8" s="1"/>
  <c r="G7" l="1"/>
  <c r="H7" s="1"/>
  <c r="I7"/>
  <c r="J7" s="1"/>
  <c r="K7"/>
  <c r="L7" s="1"/>
  <c r="O7"/>
  <c r="P7" s="1"/>
  <c r="S7"/>
  <c r="T7" s="1"/>
  <c r="U7"/>
  <c r="V7" s="1"/>
  <c r="C7"/>
  <c r="D7" s="1"/>
  <c r="C6" l="1"/>
  <c r="U6" l="1"/>
  <c r="V6" s="1"/>
  <c r="S6"/>
  <c r="T6" s="1"/>
  <c r="R6"/>
  <c r="M6"/>
  <c r="K6"/>
  <c r="I6"/>
  <c r="U18" l="1"/>
  <c r="V18" s="1"/>
  <c r="S18" l="1"/>
  <c r="T18" s="1"/>
  <c r="Q18" l="1"/>
  <c r="R18" s="1"/>
  <c r="O6" l="1"/>
  <c r="O18" l="1"/>
  <c r="P18" s="1"/>
  <c r="I18" l="1"/>
  <c r="G6" l="1"/>
  <c r="P6" l="1"/>
  <c r="N6"/>
  <c r="J6"/>
  <c r="H6"/>
  <c r="D6"/>
  <c r="L6"/>
  <c r="G18"/>
  <c r="H18" s="1"/>
  <c r="M18"/>
  <c r="N18" s="1"/>
  <c r="J18"/>
  <c r="K18" l="1"/>
  <c r="L18" s="1"/>
  <c r="C18" l="1"/>
  <c r="D18" s="1"/>
</calcChain>
</file>

<file path=xl/comments1.xml><?xml version="1.0" encoding="utf-8"?>
<comments xmlns="http://schemas.openxmlformats.org/spreadsheetml/2006/main">
  <authors>
    <author>SUBKON</author>
  </authors>
  <commentList>
    <comment ref="G11" authorId="0">
      <text>
        <r>
          <rPr>
            <sz val="9"/>
            <color indexed="81"/>
            <rFont val="Tahoma"/>
            <family val="2"/>
          </rPr>
          <t>*Covid
*Tdk ada yg concern terhadap jadwal produksi</t>
        </r>
      </text>
    </comment>
    <comment ref="C12" authorId="0">
      <text>
        <r>
          <rPr>
            <sz val="9"/>
            <color indexed="81"/>
            <rFont val="Tahoma"/>
            <family val="2"/>
          </rPr>
          <t>Off 1  minggu payment</t>
        </r>
      </text>
    </comment>
    <comment ref="E12" authorId="0">
      <text>
        <r>
          <rPr>
            <sz val="9"/>
            <color indexed="81"/>
            <rFont val="Tahoma"/>
            <family val="2"/>
          </rPr>
          <t>Off 1 minggu payment</t>
        </r>
      </text>
    </comment>
    <comment ref="G12" authorId="0">
      <text>
        <r>
          <rPr>
            <sz val="9"/>
            <color indexed="81"/>
            <rFont val="Tahoma"/>
            <family val="2"/>
          </rPr>
          <t>Off 2 minggu payment</t>
        </r>
      </text>
    </comment>
  </commentList>
</comments>
</file>

<file path=xl/sharedStrings.xml><?xml version="1.0" encoding="utf-8"?>
<sst xmlns="http://schemas.openxmlformats.org/spreadsheetml/2006/main" count="62" uniqueCount="41">
  <si>
    <t>Month</t>
  </si>
  <si>
    <t xml:space="preserve">Score </t>
  </si>
  <si>
    <t>Jan</t>
  </si>
  <si>
    <t>Feb</t>
  </si>
  <si>
    <t>A</t>
  </si>
  <si>
    <t>&gt;=90 %</t>
  </si>
  <si>
    <t>Mar</t>
  </si>
  <si>
    <t>B</t>
  </si>
  <si>
    <t>80-89 %</t>
  </si>
  <si>
    <t>Apr</t>
  </si>
  <si>
    <t>C</t>
  </si>
  <si>
    <t>70-79 %</t>
  </si>
  <si>
    <t>May</t>
  </si>
  <si>
    <t>D</t>
  </si>
  <si>
    <t>50-69 %</t>
  </si>
  <si>
    <t>Jun</t>
  </si>
  <si>
    <t>E</t>
  </si>
  <si>
    <t>&lt;50%</t>
  </si>
  <si>
    <t>Jul</t>
  </si>
  <si>
    <t>Aug</t>
  </si>
  <si>
    <t>Sept</t>
  </si>
  <si>
    <t>Oct</t>
  </si>
  <si>
    <t>Nov</t>
  </si>
  <si>
    <t>Dec</t>
  </si>
  <si>
    <t>Average</t>
  </si>
  <si>
    <t>Hinani</t>
  </si>
  <si>
    <t>Kemas</t>
  </si>
  <si>
    <t>Karya Teguh</t>
  </si>
  <si>
    <t>Trison Cover</t>
  </si>
  <si>
    <t>Achiev.</t>
  </si>
  <si>
    <t>SCJ</t>
  </si>
  <si>
    <t xml:space="preserve">  :  Tidak ada schedule dan delivery</t>
  </si>
  <si>
    <t>Keterangan</t>
  </si>
  <si>
    <t>Act Metal</t>
  </si>
  <si>
    <t>RPA</t>
  </si>
  <si>
    <t>Bahtera</t>
  </si>
  <si>
    <t>Kramat Raya</t>
  </si>
  <si>
    <t>HMS</t>
  </si>
  <si>
    <t xml:space="preserve">Rajawali </t>
  </si>
  <si>
    <r>
      <t xml:space="preserve">REPORT OF PERFORMANCE
PPIC - SUBCON DEPARTMENT
PT. CHITOSE INTERNASIONAL, TBK
2021
</t>
    </r>
    <r>
      <rPr>
        <i/>
        <sz val="11"/>
        <rFont val="Calibri"/>
        <family val="2"/>
        <scheme val="minor"/>
      </rPr>
      <t>(Data as per December 31</t>
    </r>
    <r>
      <rPr>
        <i/>
        <vertAlign val="superscript"/>
        <sz val="11"/>
        <rFont val="Calibri"/>
        <family val="2"/>
        <scheme val="minor"/>
      </rPr>
      <t>st</t>
    </r>
    <r>
      <rPr>
        <i/>
        <sz val="11"/>
        <rFont val="Calibri"/>
        <family val="2"/>
        <scheme val="minor"/>
      </rPr>
      <t>, 2021)</t>
    </r>
  </si>
  <si>
    <t>Grade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</si>
</sst>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name val="Calibri"/>
      <family val="2"/>
      <scheme val="minor"/>
    </font>
    <font>
      <i/>
      <sz val="11"/>
      <name val="Calibri"/>
      <family val="2"/>
      <scheme val="minor"/>
    </font>
    <font>
      <i/>
      <vertAlign val="superscript"/>
      <sz val="11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9"/>
      <color indexed="81"/>
      <name val="Tahoma"/>
      <family val="2"/>
    </font>
    <font>
      <b/>
      <sz val="14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lightUp">
        <bgColor theme="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8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9">
    <xf numFmtId="0" fontId="0" fillId="0" borderId="0" xfId="0"/>
    <xf numFmtId="0" fontId="2" fillId="3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10" fontId="6" fillId="2" borderId="1" xfId="0" applyNumberFormat="1" applyFont="1" applyFill="1" applyBorder="1" applyAlignment="1">
      <alignment horizontal="center" vertical="center"/>
    </xf>
    <xf numFmtId="0" fontId="7" fillId="5" borderId="4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left" vertical="center"/>
    </xf>
    <xf numFmtId="0" fontId="7" fillId="5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left" vertical="center"/>
    </xf>
    <xf numFmtId="10" fontId="6" fillId="6" borderId="1" xfId="0" applyNumberFormat="1" applyFont="1" applyFill="1" applyBorder="1" applyAlignment="1">
      <alignment horizontal="center" vertical="center"/>
    </xf>
    <xf numFmtId="10" fontId="6" fillId="6" borderId="0" xfId="0" applyNumberFormat="1" applyFont="1" applyFill="1" applyBorder="1" applyAlignment="1">
      <alignment horizontal="center" vertical="center"/>
    </xf>
    <xf numFmtId="0" fontId="8" fillId="2" borderId="0" xfId="0" applyFont="1" applyFill="1" applyAlignment="1">
      <alignment vertical="center"/>
    </xf>
    <xf numFmtId="0" fontId="8" fillId="7" borderId="1" xfId="0" applyFont="1" applyFill="1" applyBorder="1" applyAlignment="1">
      <alignment horizontal="center" vertical="center"/>
    </xf>
    <xf numFmtId="10" fontId="8" fillId="7" borderId="1" xfId="1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10" fillId="8" borderId="1" xfId="0" applyFont="1" applyFill="1" applyBorder="1" applyAlignment="1">
      <alignment horizontal="center" vertical="center"/>
    </xf>
    <xf numFmtId="0" fontId="10" fillId="8" borderId="1" xfId="0" applyFont="1" applyFill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KPI%20HINANI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KPI%20KRAMAT%20RAYA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KPI%20HIDAYAT%20MULIA%20SEJATI%20(HMS)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KPI%20KEMA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KPI%20RAJAWALI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KPI%20TRISON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KPI%20KARYA%20TEGUH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KPI%20Kemas%20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KPI%20SCJ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KPI%20ACT%20METAL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KPI%20RPA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KPI%20BAHTERA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esume"/>
      <sheetName val="Jan"/>
      <sheetName val="Feb"/>
      <sheetName val="Mar"/>
      <sheetName val="Apr"/>
      <sheetName val="Mei"/>
      <sheetName val="Jun"/>
      <sheetName val="Jul"/>
      <sheetName val="Aug"/>
      <sheetName val="Sep"/>
      <sheetName val="Oct"/>
      <sheetName val="Nov"/>
      <sheetName val="Des"/>
    </sheetNames>
    <sheetDataSet>
      <sheetData sheetId="0">
        <row r="5">
          <cell r="C5">
            <v>0.94638019378865867</v>
          </cell>
        </row>
        <row r="6">
          <cell r="C6">
            <v>0.92356671344664487</v>
          </cell>
        </row>
        <row r="7">
          <cell r="C7">
            <v>0.96160989591463231</v>
          </cell>
        </row>
        <row r="8">
          <cell r="C8">
            <v>0.97774431192144062</v>
          </cell>
        </row>
        <row r="9">
          <cell r="C9">
            <v>0.93787826650203432</v>
          </cell>
        </row>
        <row r="10">
          <cell r="C10">
            <v>0.86268262657076267</v>
          </cell>
        </row>
        <row r="11">
          <cell r="C11">
            <v>0.99166892589960209</v>
          </cell>
        </row>
        <row r="12">
          <cell r="C12">
            <v>0.97538087419200636</v>
          </cell>
        </row>
        <row r="13">
          <cell r="C13">
            <v>0.9462090350507526</v>
          </cell>
        </row>
        <row r="14">
          <cell r="C14">
            <v>0.91676641632151523</v>
          </cell>
        </row>
        <row r="15">
          <cell r="C15">
            <v>0.93403772171456667</v>
          </cell>
        </row>
        <row r="16">
          <cell r="C16">
            <v>0.98606910374590329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Resume"/>
      <sheetName val="Jan"/>
      <sheetName val="Maret"/>
      <sheetName val="April"/>
      <sheetName val="May"/>
      <sheetName val="June "/>
      <sheetName val="Aug"/>
      <sheetName val="Sept"/>
      <sheetName val="Oct"/>
      <sheetName val="Nov"/>
      <sheetName val="Des"/>
    </sheetNames>
    <sheetDataSet>
      <sheetData sheetId="0">
        <row r="5">
          <cell r="C5">
            <v>0.96875</v>
          </cell>
          <cell r="D5" t="str">
            <v>A</v>
          </cell>
        </row>
        <row r="7">
          <cell r="C7">
            <v>1</v>
          </cell>
          <cell r="D7" t="str">
            <v>A</v>
          </cell>
        </row>
        <row r="8">
          <cell r="D8" t="str">
            <v>A</v>
          </cell>
        </row>
        <row r="9">
          <cell r="C9">
            <v>0.90309446254071657</v>
          </cell>
          <cell r="D9" t="str">
            <v>A</v>
          </cell>
        </row>
        <row r="10">
          <cell r="C10">
            <v>0.40441176470588236</v>
          </cell>
          <cell r="D10" t="str">
            <v>E</v>
          </cell>
        </row>
        <row r="12">
          <cell r="C12">
            <v>0.87736593059936907</v>
          </cell>
          <cell r="D12" t="str">
            <v>B</v>
          </cell>
        </row>
        <row r="13">
          <cell r="C13">
            <v>0.70413669064748197</v>
          </cell>
          <cell r="D13" t="str">
            <v>C</v>
          </cell>
        </row>
        <row r="14">
          <cell r="C14">
            <v>0.65462427745664742</v>
          </cell>
          <cell r="D14" t="str">
            <v>D</v>
          </cell>
        </row>
        <row r="15">
          <cell r="C15">
            <v>0.96333333333333337</v>
          </cell>
          <cell r="D15" t="str">
            <v>A</v>
          </cell>
        </row>
        <row r="16">
          <cell r="C16">
            <v>0.96333333333333337</v>
          </cell>
          <cell r="D16" t="str">
            <v>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Resume"/>
      <sheetName val="Mei"/>
      <sheetName val="Jun"/>
      <sheetName val="Jul"/>
      <sheetName val="Aug"/>
      <sheetName val="Sep"/>
      <sheetName val="Oct"/>
      <sheetName val="Nov"/>
      <sheetName val="Des"/>
    </sheetNames>
    <sheetDataSet>
      <sheetData sheetId="0">
        <row r="9">
          <cell r="C9">
            <v>0.87600881549540599</v>
          </cell>
        </row>
        <row r="10">
          <cell r="C10">
            <v>0.97395926048368642</v>
          </cell>
        </row>
        <row r="11">
          <cell r="C11">
            <v>0.83074605478294417</v>
          </cell>
        </row>
        <row r="12">
          <cell r="C12">
            <v>0.93168633881472085</v>
          </cell>
        </row>
        <row r="13">
          <cell r="C13">
            <v>0.92090250559192299</v>
          </cell>
        </row>
        <row r="14">
          <cell r="C14">
            <v>0.92515700036941262</v>
          </cell>
        </row>
        <row r="15">
          <cell r="C15">
            <v>0.93672854877142442</v>
          </cell>
        </row>
        <row r="16">
          <cell r="C16">
            <v>0.9957820032137118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Resume"/>
      <sheetName val="Jan"/>
      <sheetName val="Feb"/>
      <sheetName val="Maret"/>
      <sheetName val="April"/>
      <sheetName val="Mei"/>
      <sheetName val="June"/>
      <sheetName val="July"/>
      <sheetName val="August"/>
      <sheetName val="Sept"/>
      <sheetName val="Oct"/>
      <sheetName val="Nov"/>
      <sheetName val="Des"/>
    </sheetNames>
    <sheetDataSet>
      <sheetData sheetId="0">
        <row r="16">
          <cell r="C16">
            <v>0.99050000000000005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Resume"/>
      <sheetName val="Jan"/>
      <sheetName val="Feb"/>
      <sheetName val="Maret"/>
      <sheetName val="April"/>
      <sheetName val="Mei"/>
      <sheetName val="Jun"/>
      <sheetName val="Juli"/>
      <sheetName val="Agustus"/>
      <sheetName val="Sept"/>
      <sheetName val="Oct"/>
      <sheetName val="Nov"/>
      <sheetName val="Des"/>
    </sheetNames>
    <sheetDataSet>
      <sheetData sheetId="0">
        <row r="5">
          <cell r="C5">
            <v>0.91319228375855632</v>
          </cell>
        </row>
        <row r="6">
          <cell r="C6">
            <v>0.90294111335250438</v>
          </cell>
        </row>
        <row r="7">
          <cell r="C7">
            <v>0.96574810596633054</v>
          </cell>
        </row>
        <row r="8">
          <cell r="C8">
            <v>0.97913139007549377</v>
          </cell>
        </row>
        <row r="9">
          <cell r="C9">
            <v>0.92087682412510419</v>
          </cell>
        </row>
        <row r="10">
          <cell r="C10">
            <v>0.60783711755023129</v>
          </cell>
        </row>
        <row r="11">
          <cell r="C11">
            <v>0.79554011004923253</v>
          </cell>
        </row>
        <row r="12">
          <cell r="C12">
            <v>0.85032982456140349</v>
          </cell>
        </row>
        <row r="13">
          <cell r="C13">
            <v>0.90219710707207013</v>
          </cell>
        </row>
        <row r="14">
          <cell r="C14">
            <v>0.82071858471639614</v>
          </cell>
        </row>
        <row r="15">
          <cell r="C15">
            <v>0.91313938531432171</v>
          </cell>
        </row>
        <row r="16">
          <cell r="C16">
            <v>0.96576903502754852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Resume"/>
      <sheetName val="Jan"/>
      <sheetName val="Feb"/>
      <sheetName val="Mar"/>
      <sheetName val="Apr"/>
      <sheetName val="May"/>
      <sheetName val="Jun"/>
      <sheetName val="July"/>
      <sheetName val="August"/>
      <sheetName val="Sep"/>
      <sheetName val="Octo"/>
      <sheetName val="Nov"/>
      <sheetName val="Des"/>
      <sheetName val="Sheet1"/>
    </sheetNames>
    <sheetDataSet>
      <sheetData sheetId="0">
        <row r="5">
          <cell r="C5">
            <v>0.99158493764378253</v>
          </cell>
        </row>
        <row r="6">
          <cell r="C6">
            <v>0.99822064056939497</v>
          </cell>
        </row>
        <row r="7">
          <cell r="C7">
            <v>0.99822064056939497</v>
          </cell>
        </row>
        <row r="8">
          <cell r="C8">
            <v>0.98090376658965128</v>
          </cell>
        </row>
        <row r="9">
          <cell r="C9">
            <v>0.96818727490996404</v>
          </cell>
        </row>
        <row r="10">
          <cell r="C10">
            <v>0.99163144186840868</v>
          </cell>
        </row>
        <row r="11">
          <cell r="C11">
            <v>0.9916662557325312</v>
          </cell>
        </row>
        <row r="12">
          <cell r="C12">
            <v>0.9940334128878282</v>
          </cell>
        </row>
        <row r="13">
          <cell r="C13">
            <v>0.99130277691751834</v>
          </cell>
        </row>
        <row r="14">
          <cell r="C14">
            <v>0.9931282868010558</v>
          </cell>
        </row>
        <row r="15">
          <cell r="C15">
            <v>0.98408338804110451</v>
          </cell>
        </row>
        <row r="16">
          <cell r="C16">
            <v>0.95294064802060252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Resume"/>
      <sheetName val="Jan"/>
      <sheetName val="Feb"/>
      <sheetName val="March"/>
      <sheetName val="April"/>
      <sheetName val="May"/>
      <sheetName val="Juni"/>
      <sheetName val="Juli"/>
      <sheetName val="Agustus"/>
      <sheetName val="Okto"/>
      <sheetName val="Nove"/>
      <sheetName val="Des"/>
      <sheetName val="September"/>
      <sheetName val="Oktober"/>
      <sheetName val="Nov"/>
      <sheetName val="Desember"/>
      <sheetName val="Sheet2"/>
      <sheetName val="Maret"/>
      <sheetName val="Apr"/>
      <sheetName val="Jun"/>
      <sheetName val="Jul"/>
      <sheetName val="Agust"/>
      <sheetName val="Sept"/>
    </sheetNames>
    <sheetDataSet>
      <sheetData sheetId="0">
        <row r="5">
          <cell r="C5">
            <v>0.96362388469457794</v>
          </cell>
        </row>
        <row r="6">
          <cell r="C6">
            <v>0.98764749262536877</v>
          </cell>
        </row>
        <row r="7">
          <cell r="C7">
            <v>0.98764749262536877</v>
          </cell>
        </row>
        <row r="8">
          <cell r="C8">
            <v>0.97966666666666669</v>
          </cell>
        </row>
        <row r="9">
          <cell r="C9">
            <v>0.99398315282791816</v>
          </cell>
        </row>
        <row r="10">
          <cell r="C10">
            <v>0.95223420647149459</v>
          </cell>
        </row>
        <row r="11">
          <cell r="C11">
            <v>0.98399313991710735</v>
          </cell>
        </row>
        <row r="12">
          <cell r="C12">
            <v>0.94937785813038389</v>
          </cell>
        </row>
        <row r="13">
          <cell r="C13">
            <v>0.98383620689655171</v>
          </cell>
        </row>
        <row r="14">
          <cell r="C14">
            <v>0.98623548922056381</v>
          </cell>
        </row>
        <row r="15">
          <cell r="C15">
            <v>0.95371606586559854</v>
          </cell>
        </row>
        <row r="16">
          <cell r="C16">
            <v>0.96250000000000002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Resume"/>
      <sheetName val="Jan"/>
      <sheetName val="Feb"/>
      <sheetName val="Maret"/>
      <sheetName val="April"/>
      <sheetName val="Mei"/>
      <sheetName val="June"/>
      <sheetName val="July"/>
      <sheetName val="August"/>
      <sheetName val="Sept"/>
      <sheetName val="Octo"/>
      <sheetName val="Nov"/>
      <sheetName val="Sheet5"/>
    </sheetNames>
    <sheetDataSet>
      <sheetData sheetId="0" refreshError="1">
        <row r="5">
          <cell r="C5">
            <v>0.93540000000000001</v>
          </cell>
        </row>
        <row r="6">
          <cell r="C6">
            <v>0.95791666666666664</v>
          </cell>
        </row>
        <row r="7">
          <cell r="C7">
            <v>1</v>
          </cell>
        </row>
        <row r="8">
          <cell r="C8">
            <v>1</v>
          </cell>
        </row>
        <row r="9">
          <cell r="C9">
            <v>1</v>
          </cell>
        </row>
        <row r="14">
          <cell r="C14">
            <v>0.97766599597585513</v>
          </cell>
        </row>
        <row r="15">
          <cell r="C15">
            <v>0.97599999999999998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Resume"/>
      <sheetName val="Jan"/>
      <sheetName val="Feb"/>
      <sheetName val="Mar"/>
      <sheetName val="April"/>
      <sheetName val="Mei"/>
      <sheetName val="Juni"/>
      <sheetName val="July"/>
      <sheetName val="Augst"/>
      <sheetName val="Sept"/>
      <sheetName val="Okt"/>
      <sheetName val="Nov"/>
      <sheetName val="Des"/>
      <sheetName val="Sheet2"/>
    </sheetNames>
    <sheetDataSet>
      <sheetData sheetId="0">
        <row r="5">
          <cell r="C5">
            <v>0.96769565217391307</v>
          </cell>
        </row>
        <row r="6">
          <cell r="C6">
            <v>0.99561797752808989</v>
          </cell>
        </row>
        <row r="7">
          <cell r="C7">
            <v>0.95700934579439256</v>
          </cell>
        </row>
        <row r="8">
          <cell r="C8">
            <v>0.96619344295781839</v>
          </cell>
        </row>
        <row r="9">
          <cell r="C9">
            <v>1</v>
          </cell>
        </row>
        <row r="10">
          <cell r="C10">
            <v>1</v>
          </cell>
        </row>
        <row r="12">
          <cell r="C12">
            <v>1</v>
          </cell>
        </row>
        <row r="13">
          <cell r="C13">
            <v>1</v>
          </cell>
        </row>
        <row r="14">
          <cell r="C14">
            <v>1</v>
          </cell>
        </row>
        <row r="15">
          <cell r="C15">
            <v>0.98192857142857148</v>
          </cell>
        </row>
        <row r="16">
          <cell r="C16">
            <v>0.98918918918918919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Resume"/>
      <sheetName val="Jan"/>
      <sheetName val="Feb"/>
      <sheetName val="Mar"/>
      <sheetName val="April"/>
      <sheetName val="May"/>
      <sheetName val="Juni"/>
      <sheetName val="Juli"/>
      <sheetName val="Aug"/>
      <sheetName val="Sept"/>
      <sheetName val="Oct"/>
      <sheetName val="Nov"/>
      <sheetName val="Des"/>
    </sheetNames>
    <sheetDataSet>
      <sheetData sheetId="0">
        <row r="5">
          <cell r="C5">
            <v>0.90577277379733878</v>
          </cell>
        </row>
        <row r="6">
          <cell r="C6">
            <v>0.92785053466298206</v>
          </cell>
        </row>
        <row r="7">
          <cell r="C7">
            <v>0.96471471471471471</v>
          </cell>
        </row>
        <row r="8">
          <cell r="C8">
            <v>0.9752714932126697</v>
          </cell>
        </row>
        <row r="9">
          <cell r="C9">
            <v>0.91471177944862159</v>
          </cell>
        </row>
        <row r="10">
          <cell r="C10">
            <v>0.9244515441959531</v>
          </cell>
        </row>
        <row r="11">
          <cell r="C11">
            <v>0.91436090225563915</v>
          </cell>
        </row>
        <row r="12">
          <cell r="C12">
            <v>0.91527069072806466</v>
          </cell>
        </row>
        <row r="13">
          <cell r="C13">
            <v>0.92301132902911442</v>
          </cell>
        </row>
        <row r="14">
          <cell r="C14">
            <v>0.96100565948988725</v>
          </cell>
        </row>
        <row r="15">
          <cell r="C15">
            <v>0.95797142857142858</v>
          </cell>
        </row>
        <row r="16">
          <cell r="C16">
            <v>0.99216376691521679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Resume"/>
      <sheetName val="Jan"/>
      <sheetName val="Feb"/>
      <sheetName val="March"/>
      <sheetName val="April"/>
      <sheetName val="May"/>
      <sheetName val="June"/>
      <sheetName val="July"/>
      <sheetName val="Aug"/>
      <sheetName val="Sept"/>
      <sheetName val="Oct"/>
      <sheetName val="Nov"/>
      <sheetName val="Des"/>
    </sheetNames>
    <sheetDataSet>
      <sheetData sheetId="0">
        <row r="5">
          <cell r="C5">
            <v>0.89090909090909087</v>
          </cell>
        </row>
        <row r="6">
          <cell r="C6">
            <v>0.5124590163934426</v>
          </cell>
        </row>
        <row r="7">
          <cell r="C7">
            <v>0.86661179557087376</v>
          </cell>
        </row>
        <row r="8">
          <cell r="C8">
            <v>0.81650641025641024</v>
          </cell>
        </row>
        <row r="9">
          <cell r="C9">
            <v>0.70780208211486728</v>
          </cell>
        </row>
        <row r="10">
          <cell r="C10">
            <v>0.29903405741236228</v>
          </cell>
        </row>
        <row r="12">
          <cell r="C12">
            <v>0.39681020733652311</v>
          </cell>
        </row>
        <row r="13">
          <cell r="C13">
            <v>0.18663233779608651</v>
          </cell>
        </row>
        <row r="14">
          <cell r="C14">
            <v>8.5808444902162717E-2</v>
          </cell>
        </row>
        <row r="15">
          <cell r="C15">
            <v>0.14375283520186638</v>
          </cell>
        </row>
        <row r="16">
          <cell r="C16">
            <v>0.37134184308841844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Resume"/>
      <sheetName val="Jan"/>
      <sheetName val="Feb"/>
      <sheetName val="Maret"/>
      <sheetName val="April"/>
      <sheetName val="May"/>
      <sheetName val="June"/>
      <sheetName val="Juli"/>
      <sheetName val="Aug"/>
      <sheetName val="Sept"/>
      <sheetName val="Oct"/>
      <sheetName val="Nov"/>
      <sheetName val="Des"/>
    </sheetNames>
    <sheetDataSet>
      <sheetData sheetId="0">
        <row r="5">
          <cell r="C5">
            <v>0.99901315789473688</v>
          </cell>
        </row>
        <row r="6">
          <cell r="C6">
            <v>0.90548302872062658</v>
          </cell>
        </row>
        <row r="7">
          <cell r="C7">
            <v>0.93519607843137254</v>
          </cell>
        </row>
        <row r="8">
          <cell r="C8">
            <v>0.83715476810838974</v>
          </cell>
        </row>
        <row r="9">
          <cell r="C9">
            <v>0.95877000313774707</v>
          </cell>
        </row>
        <row r="10">
          <cell r="C10">
            <v>0.52095459837019786</v>
          </cell>
        </row>
        <row r="11">
          <cell r="C11">
            <v>0.83906250000000004</v>
          </cell>
        </row>
        <row r="12">
          <cell r="C12">
            <v>0.72172756939688165</v>
          </cell>
        </row>
        <row r="13">
          <cell r="C13">
            <v>0.99082036402004747</v>
          </cell>
        </row>
        <row r="14">
          <cell r="C14">
            <v>0.82375166932673205</v>
          </cell>
        </row>
        <row r="15">
          <cell r="C15">
            <v>0.96850265463665675</v>
          </cell>
        </row>
        <row r="16">
          <cell r="C16">
            <v>0.84405214557305808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X26"/>
  <sheetViews>
    <sheetView tabSelected="1" topLeftCell="B2" zoomScale="80" zoomScaleNormal="80" workbookViewId="0">
      <pane xSplit="1" ySplit="4" topLeftCell="C6" activePane="bottomRight" state="frozen"/>
      <selection activeCell="B2" sqref="B2"/>
      <selection pane="topRight" activeCell="C2" sqref="C2"/>
      <selection pane="bottomLeft" activeCell="B6" sqref="B6"/>
      <selection pane="bottomRight" activeCell="D15" sqref="D15"/>
    </sheetView>
  </sheetViews>
  <sheetFormatPr defaultRowHeight="15.75"/>
  <cols>
    <col min="1" max="1" width="9.140625" style="2"/>
    <col min="2" max="2" width="10.85546875" style="2" customWidth="1"/>
    <col min="3" max="3" width="10.7109375" style="2" customWidth="1"/>
    <col min="4" max="4" width="8.7109375" style="2" customWidth="1"/>
    <col min="5" max="5" width="10.7109375" style="2" customWidth="1"/>
    <col min="6" max="6" width="8.7109375" style="2" customWidth="1"/>
    <col min="7" max="7" width="10.7109375" style="2" customWidth="1"/>
    <col min="8" max="8" width="8.7109375" style="2" customWidth="1"/>
    <col min="9" max="9" width="10.7109375" style="2" customWidth="1"/>
    <col min="10" max="10" width="8.7109375" style="2" customWidth="1"/>
    <col min="11" max="11" width="13" style="2" customWidth="1"/>
    <col min="12" max="12" width="8.7109375" style="2" customWidth="1"/>
    <col min="13" max="13" width="10.7109375" style="2" customWidth="1"/>
    <col min="14" max="14" width="8.7109375" style="2" customWidth="1"/>
    <col min="15" max="15" width="10.7109375" style="2" customWidth="1"/>
    <col min="16" max="16" width="8.7109375" style="2" customWidth="1"/>
    <col min="17" max="17" width="10.7109375" style="2" customWidth="1"/>
    <col min="18" max="18" width="8.7109375" style="2" customWidth="1"/>
    <col min="19" max="19" width="10.7109375" style="2" customWidth="1"/>
    <col min="20" max="20" width="8.7109375" style="2" customWidth="1"/>
    <col min="21" max="21" width="10.7109375" style="2" customWidth="1"/>
    <col min="22" max="22" width="8.7109375" style="2" customWidth="1"/>
    <col min="23" max="23" width="10.7109375" style="2" customWidth="1"/>
    <col min="24" max="24" width="8.7109375" style="2" customWidth="1"/>
    <col min="25" max="16384" width="9.140625" style="2"/>
  </cols>
  <sheetData>
    <row r="2" spans="2:24" ht="97.5" customHeight="1">
      <c r="B2" s="14" t="s">
        <v>39</v>
      </c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</row>
    <row r="3" spans="2:24" ht="9" customHeight="1"/>
    <row r="4" spans="2:24" ht="25.5" customHeight="1">
      <c r="B4" s="17" t="s">
        <v>0</v>
      </c>
      <c r="C4" s="18" t="s">
        <v>25</v>
      </c>
      <c r="D4" s="18"/>
      <c r="E4" s="18" t="s">
        <v>37</v>
      </c>
      <c r="F4" s="18"/>
      <c r="G4" s="18" t="s">
        <v>38</v>
      </c>
      <c r="H4" s="18"/>
      <c r="I4" s="18" t="s">
        <v>28</v>
      </c>
      <c r="J4" s="18"/>
      <c r="K4" s="18" t="s">
        <v>27</v>
      </c>
      <c r="L4" s="18"/>
      <c r="M4" s="18" t="s">
        <v>26</v>
      </c>
      <c r="N4" s="18"/>
      <c r="O4" s="18" t="s">
        <v>30</v>
      </c>
      <c r="P4" s="18"/>
      <c r="Q4" s="18" t="s">
        <v>33</v>
      </c>
      <c r="R4" s="18"/>
      <c r="S4" s="18" t="s">
        <v>34</v>
      </c>
      <c r="T4" s="18"/>
      <c r="U4" s="18" t="s">
        <v>35</v>
      </c>
      <c r="V4" s="18"/>
      <c r="W4" s="18" t="s">
        <v>36</v>
      </c>
      <c r="X4" s="18"/>
    </row>
    <row r="5" spans="2:24" ht="19.5" hidden="1" customHeight="1">
      <c r="B5" s="1" t="s">
        <v>0</v>
      </c>
      <c r="C5" s="1" t="s">
        <v>1</v>
      </c>
      <c r="D5" s="1" t="s">
        <v>29</v>
      </c>
      <c r="E5" s="1" t="s">
        <v>1</v>
      </c>
      <c r="F5" s="1" t="s">
        <v>29</v>
      </c>
      <c r="G5" s="1" t="s">
        <v>1</v>
      </c>
      <c r="H5" s="1" t="s">
        <v>29</v>
      </c>
      <c r="I5" s="1" t="s">
        <v>1</v>
      </c>
      <c r="J5" s="1" t="s">
        <v>29</v>
      </c>
      <c r="K5" s="1" t="s">
        <v>1</v>
      </c>
      <c r="L5" s="1" t="s">
        <v>29</v>
      </c>
      <c r="M5" s="1" t="s">
        <v>1</v>
      </c>
      <c r="N5" s="1" t="s">
        <v>29</v>
      </c>
      <c r="O5" s="1" t="s">
        <v>1</v>
      </c>
      <c r="P5" s="1" t="s">
        <v>29</v>
      </c>
      <c r="Q5" s="1" t="s">
        <v>1</v>
      </c>
      <c r="R5" s="1" t="s">
        <v>29</v>
      </c>
      <c r="S5" s="1" t="s">
        <v>1</v>
      </c>
      <c r="T5" s="1" t="s">
        <v>29</v>
      </c>
      <c r="U5" s="1" t="s">
        <v>1</v>
      </c>
      <c r="V5" s="1" t="s">
        <v>29</v>
      </c>
      <c r="W5" s="1" t="s">
        <v>1</v>
      </c>
      <c r="X5" s="1" t="s">
        <v>29</v>
      </c>
    </row>
    <row r="6" spans="2:24" ht="19.5" customHeight="1">
      <c r="B6" s="3" t="s">
        <v>2</v>
      </c>
      <c r="C6" s="4">
        <f>[1]Resume!$C5</f>
        <v>0.94638019378865867</v>
      </c>
      <c r="D6" s="3" t="str">
        <f>IF(C6&lt;50%,$B$26,IF(C6&lt;70%,$B$25,IF(C6&lt;80%,$B$24,IF(C6&lt;90%,$B$23,$B$22))))</f>
        <v>A</v>
      </c>
      <c r="E6" s="9"/>
      <c r="F6" s="9"/>
      <c r="G6" s="4">
        <f>[2]Resume!$C5</f>
        <v>0.91319228375855632</v>
      </c>
      <c r="H6" s="3" t="str">
        <f>IF(G6&lt;50%,$B$26,IF(G6&lt;70%,$B$25,IF(G6&lt;80%,$B$24,IF(G6&lt;90%,$B$23,$B$22))))</f>
        <v>A</v>
      </c>
      <c r="I6" s="4">
        <f>[3]Resume!$C5</f>
        <v>0.99158493764378253</v>
      </c>
      <c r="J6" s="3" t="str">
        <f>IF(I6&lt;50%,$B$26,IF(I6&lt;70%,$B$25,IF(I6&lt;80%,$B$24,IF(I6&lt;90%,$B$23,$B$22))))</f>
        <v>A</v>
      </c>
      <c r="K6" s="4">
        <f>[4]Resume!$C5</f>
        <v>0.96362388469457794</v>
      </c>
      <c r="L6" s="3" t="str">
        <f>IF(K6&lt;50%,$B$26,IF(K6&lt;70%,$B$25,IF(K6&lt;80%,$B$24,IF(K6&lt;90%,$B$23,$B$22))))</f>
        <v>A</v>
      </c>
      <c r="M6" s="4">
        <f>[5]Resume!$C5</f>
        <v>0.93540000000000001</v>
      </c>
      <c r="N6" s="3" t="str">
        <f>IF(M6&lt;50%,$B$26,IF(M6&lt;70%,$B$25,IF(M6&lt;80%,$B$24,IF(M6&lt;90%,$B$23,$B$22))))</f>
        <v>A</v>
      </c>
      <c r="O6" s="4">
        <f>[6]Resume!$C5</f>
        <v>0.96769565217391307</v>
      </c>
      <c r="P6" s="3" t="str">
        <f>IF(O6&lt;50%,$B$26,IF(O6&lt;70%,$B$25,IF(O6&lt;80%,$B$24,IF(O6&lt;90%,$B$23,$B$22))))</f>
        <v>A</v>
      </c>
      <c r="Q6" s="4">
        <f>[7]Resume!$C5</f>
        <v>0.90577277379733878</v>
      </c>
      <c r="R6" s="3" t="str">
        <f>IF(Q6&lt;50%,$B$26,IF(Q6&lt;70%,$B$25,IF(Q6&lt;80%,$B$24,IF(Q6&lt;90%,$B$23,$B$22))))</f>
        <v>A</v>
      </c>
      <c r="S6" s="4">
        <f>[8]Resume!$C5</f>
        <v>0.89090909090909087</v>
      </c>
      <c r="T6" s="3" t="str">
        <f>IF(S6&lt;50%,$B$26,IF(S6&lt;70%,$B$25,IF(S6&lt;80%,$B$24,IF(S6&lt;90%,$B$23,$B$22))))</f>
        <v>B</v>
      </c>
      <c r="U6" s="4">
        <f>[9]Resume!$C5</f>
        <v>0.99901315789473688</v>
      </c>
      <c r="V6" s="3" t="str">
        <f>IF(U6&lt;50%,$B$26,IF(U6&lt;70%,$B$25,IF(U6&lt;80%,$B$24,IF(U6&lt;90%,$B$23,$B$22))))</f>
        <v>A</v>
      </c>
      <c r="W6" s="4">
        <f>[10]Resume!$C$5</f>
        <v>0.96875</v>
      </c>
      <c r="X6" s="3" t="str">
        <f>[10]Resume!$D5</f>
        <v>A</v>
      </c>
    </row>
    <row r="7" spans="2:24" ht="19.5" customHeight="1">
      <c r="B7" s="3" t="s">
        <v>3</v>
      </c>
      <c r="C7" s="4">
        <f>[1]Resume!$C6</f>
        <v>0.92356671344664487</v>
      </c>
      <c r="D7" s="3" t="str">
        <f>IF(C7&lt;50%,$B$26,IF(C7&lt;70%,$B$25,IF(C7&lt;80%,$B$24,IF(C7&lt;90%,$B$23,$B$22))))</f>
        <v>A</v>
      </c>
      <c r="E7" s="9"/>
      <c r="F7" s="9"/>
      <c r="G7" s="4">
        <f>[2]Resume!$C6</f>
        <v>0.90294111335250438</v>
      </c>
      <c r="H7" s="3" t="str">
        <f>IF(G7&lt;50%,$B$26,IF(G7&lt;70%,$B$25,IF(G7&lt;80%,$B$24,IF(G7&lt;90%,$B$23,$B$22))))</f>
        <v>A</v>
      </c>
      <c r="I7" s="4">
        <f>[3]Resume!$C6</f>
        <v>0.99822064056939497</v>
      </c>
      <c r="J7" s="3" t="str">
        <f>IF(I7&lt;50%,$B$26,IF(I7&lt;70%,$B$25,IF(I7&lt;80%,$B$24,IF(I7&lt;90%,$B$23,$B$22))))</f>
        <v>A</v>
      </c>
      <c r="K7" s="4">
        <f>[4]Resume!$C6</f>
        <v>0.98764749262536877</v>
      </c>
      <c r="L7" s="3" t="str">
        <f>IF(K7&lt;50%,$B$26,IF(K7&lt;70%,$B$25,IF(K7&lt;80%,$B$24,IF(K7&lt;90%,$B$23,$B$22))))</f>
        <v>A</v>
      </c>
      <c r="M7" s="4">
        <f>[5]Resume!$C6</f>
        <v>0.95791666666666664</v>
      </c>
      <c r="N7" s="3" t="str">
        <f>IF(M7&lt;50%,$B$26,IF(M7&lt;70%,$B$25,IF(M7&lt;80%,$B$24,IF(M7&lt;90%,$B$23,$B$22))))</f>
        <v>A</v>
      </c>
      <c r="O7" s="4">
        <f>[6]Resume!$C6</f>
        <v>0.99561797752808989</v>
      </c>
      <c r="P7" s="3" t="str">
        <f>IF(O7&lt;50%,$B$26,IF(O7&lt;70%,$B$25,IF(O7&lt;80%,$B$24,IF(O7&lt;90%,$B$23,$B$22))))</f>
        <v>A</v>
      </c>
      <c r="Q7" s="4">
        <f>[7]Resume!$C6</f>
        <v>0.92785053466298206</v>
      </c>
      <c r="R7" s="3" t="str">
        <f t="shared" ref="R7:R10" si="0">IF(Q7&lt;50%,$B$26,IF(Q7&lt;70%,$B$25,IF(Q7&lt;80%,$B$24,IF(Q7&lt;90%,$B$23,$B$22))))</f>
        <v>A</v>
      </c>
      <c r="S7" s="4">
        <f>[8]Resume!$C6</f>
        <v>0.5124590163934426</v>
      </c>
      <c r="T7" s="3" t="str">
        <f>IF(S7&lt;50%,$B$26,IF(S7&lt;70%,$B$25,IF(S7&lt;80%,$B$24,IF(S7&lt;90%,$B$23,$B$22))))</f>
        <v>D</v>
      </c>
      <c r="U7" s="4">
        <f>[9]Resume!$C6</f>
        <v>0.90548302872062658</v>
      </c>
      <c r="V7" s="3" t="str">
        <f>IF(U7&lt;50%,$B$26,IF(U7&lt;70%,$B$25,IF(U7&lt;80%,$B$24,IF(U7&lt;90%,$B$23,$B$22))))</f>
        <v>A</v>
      </c>
      <c r="W7" s="9"/>
      <c r="X7" s="9"/>
    </row>
    <row r="8" spans="2:24" ht="19.5" customHeight="1">
      <c r="B8" s="3" t="s">
        <v>6</v>
      </c>
      <c r="C8" s="4">
        <f>[1]Resume!$C7</f>
        <v>0.96160989591463231</v>
      </c>
      <c r="D8" s="3" t="str">
        <f>IF(C8&lt;50%,$B$26,IF(C8&lt;70%,$B$25,IF(C8&lt;80%,$B$24,IF(C8&lt;90%,$B$23,$B$22))))</f>
        <v>A</v>
      </c>
      <c r="E8" s="9"/>
      <c r="F8" s="9"/>
      <c r="G8" s="4">
        <f>[2]Resume!$C7</f>
        <v>0.96574810596633054</v>
      </c>
      <c r="H8" s="3" t="str">
        <f>IF(G8&lt;50%,$B$26,IF(G8&lt;70%,$B$25,IF(G8&lt;80%,$B$24,IF(G8&lt;90%,$B$23,$B$22))))</f>
        <v>A</v>
      </c>
      <c r="I8" s="4">
        <f>[3]Resume!$C7</f>
        <v>0.99822064056939497</v>
      </c>
      <c r="J8" s="3" t="str">
        <f t="shared" ref="J8:J15" si="1">IF(I8&lt;50%,$B$26,IF(I8&lt;70%,$B$25,IF(I8&lt;80%,$B$24,IF(I8&lt;90%,$B$23,$B$22))))</f>
        <v>A</v>
      </c>
      <c r="K8" s="4">
        <f>[4]Resume!$C7</f>
        <v>0.98764749262536877</v>
      </c>
      <c r="L8" s="3" t="str">
        <f t="shared" ref="L8:L15" si="2">IF(K8&lt;50%,$B$26,IF(K8&lt;70%,$B$25,IF(K8&lt;80%,$B$24,IF(K8&lt;90%,$B$23,$B$22))))</f>
        <v>A</v>
      </c>
      <c r="M8" s="4">
        <f>[5]Resume!$C7</f>
        <v>1</v>
      </c>
      <c r="N8" s="3" t="str">
        <f t="shared" ref="N8:N9" si="3">IF(M8&lt;50%,$B$26,IF(M8&lt;70%,$B$25,IF(M8&lt;80%,$B$24,IF(M8&lt;90%,$B$23,$B$22))))</f>
        <v>A</v>
      </c>
      <c r="O8" s="4">
        <f>[6]Resume!$C7</f>
        <v>0.95700934579439256</v>
      </c>
      <c r="P8" s="3" t="str">
        <f>IF(O8&lt;50%,$B$26,IF(O8&lt;70%,$B$25,IF(O8&lt;80%,$B$24,IF(O8&lt;90%,$B$23,$B$22))))</f>
        <v>A</v>
      </c>
      <c r="Q8" s="4">
        <f>[7]Resume!$C7</f>
        <v>0.96471471471471471</v>
      </c>
      <c r="R8" s="3" t="str">
        <f t="shared" si="0"/>
        <v>A</v>
      </c>
      <c r="S8" s="4">
        <f>[8]Resume!$C7</f>
        <v>0.86661179557087376</v>
      </c>
      <c r="T8" s="3" t="str">
        <f>IF(S8&lt;50%,$B$26,IF(S8&lt;70%,$B$25,IF(S8&lt;80%,$B$24,IF(S8&lt;90%,$B$23,$B$22))))</f>
        <v>B</v>
      </c>
      <c r="U8" s="4">
        <f>[9]Resume!$C7</f>
        <v>0.93519607843137254</v>
      </c>
      <c r="V8" s="3" t="str">
        <f>IF(U8&lt;50%,$B$26,IF(U8&lt;70%,$B$25,IF(U8&lt;80%,$B$24,IF(U8&lt;90%,$B$23,$B$22))))</f>
        <v>A</v>
      </c>
      <c r="W8" s="4">
        <f>[10]Resume!$C$7</f>
        <v>1</v>
      </c>
      <c r="X8" s="3" t="str">
        <f>[10]Resume!$D7</f>
        <v>A</v>
      </c>
    </row>
    <row r="9" spans="2:24" ht="19.5" customHeight="1">
      <c r="B9" s="3" t="s">
        <v>9</v>
      </c>
      <c r="C9" s="4">
        <f>[1]Resume!$C8</f>
        <v>0.97774431192144062</v>
      </c>
      <c r="D9" s="3" t="str">
        <f t="shared" ref="D9:F11" si="4">IF(C9&lt;50%,$B$26,IF(C9&lt;70%,$B$25,IF(C9&lt;80%,$B$24,IF(C9&lt;90%,$B$23,$B$22))))</f>
        <v>A</v>
      </c>
      <c r="E9" s="9"/>
      <c r="F9" s="9"/>
      <c r="G9" s="4">
        <f>[2]Resume!$C8</f>
        <v>0.97913139007549377</v>
      </c>
      <c r="H9" s="3" t="str">
        <f>IF(G9&lt;50%,$B$26,IF(G9&lt;70%,$B$25,IF(G9&lt;80%,$B$24,IF(G9&lt;90%,$B$23,$B$22))))</f>
        <v>A</v>
      </c>
      <c r="I9" s="4">
        <f>[3]Resume!$C8</f>
        <v>0.98090376658965128</v>
      </c>
      <c r="J9" s="3" t="str">
        <f t="shared" si="1"/>
        <v>A</v>
      </c>
      <c r="K9" s="4">
        <f>[4]Resume!$C8</f>
        <v>0.97966666666666669</v>
      </c>
      <c r="L9" s="3" t="str">
        <f t="shared" si="2"/>
        <v>A</v>
      </c>
      <c r="M9" s="4">
        <f>[5]Resume!$C8</f>
        <v>1</v>
      </c>
      <c r="N9" s="3" t="str">
        <f t="shared" si="3"/>
        <v>A</v>
      </c>
      <c r="O9" s="4">
        <f>[6]Resume!$C8</f>
        <v>0.96619344295781839</v>
      </c>
      <c r="P9" s="3" t="str">
        <f>IF(O9&lt;50%,$B$26,IF(O9&lt;70%,$B$25,IF(O9&lt;80%,$B$24,IF(O9&lt;90%,$B$23,$B$22))))</f>
        <v>A</v>
      </c>
      <c r="Q9" s="4">
        <f>[7]Resume!$C8</f>
        <v>0.9752714932126697</v>
      </c>
      <c r="R9" s="3" t="str">
        <f t="shared" si="0"/>
        <v>A</v>
      </c>
      <c r="S9" s="4">
        <f>[8]Resume!$C8</f>
        <v>0.81650641025641024</v>
      </c>
      <c r="T9" s="3" t="str">
        <f>IF(S9&lt;50%,$B$26,IF(S9&lt;70%,$B$25,IF(S9&lt;80%,$B$24,IF(S9&lt;90%,$B$23,$B$22))))</f>
        <v>B</v>
      </c>
      <c r="U9" s="4">
        <f>[9]Resume!$C8</f>
        <v>0.83715476810838974</v>
      </c>
      <c r="V9" s="3" t="str">
        <f>IF(U9&lt;50%,$B$26,IF(U9&lt;70%,$B$25,IF(U9&lt;80%,$B$24,IF(U9&lt;90%,$B$23,$B$22))))</f>
        <v>B</v>
      </c>
      <c r="W9" s="4">
        <f>[10]Resume!$C$7</f>
        <v>1</v>
      </c>
      <c r="X9" s="3" t="str">
        <f>[10]Resume!$D8</f>
        <v>A</v>
      </c>
    </row>
    <row r="10" spans="2:24" ht="19.5" customHeight="1">
      <c r="B10" s="3" t="s">
        <v>12</v>
      </c>
      <c r="C10" s="4">
        <f>[1]Resume!$C9</f>
        <v>0.93787826650203432</v>
      </c>
      <c r="D10" s="3" t="str">
        <f t="shared" si="4"/>
        <v>A</v>
      </c>
      <c r="E10" s="4">
        <f>[11]Resume!$C9</f>
        <v>0.87600881549540599</v>
      </c>
      <c r="F10" s="3" t="str">
        <f t="shared" si="4"/>
        <v>B</v>
      </c>
      <c r="G10" s="4">
        <f>[2]Resume!$C9</f>
        <v>0.92087682412510419</v>
      </c>
      <c r="H10" s="3" t="str">
        <f t="shared" ref="H10:H12" si="5">IF(G10&lt;50%,$B$26,IF(G10&lt;70%,$B$25,IF(G10&lt;80%,$B$24,IF(G10&lt;90%,$B$23,$B$22))))</f>
        <v>A</v>
      </c>
      <c r="I10" s="4">
        <f>[3]Resume!$C9</f>
        <v>0.96818727490996404</v>
      </c>
      <c r="J10" s="3" t="str">
        <f t="shared" si="1"/>
        <v>A</v>
      </c>
      <c r="K10" s="4">
        <f>[4]Resume!$C9</f>
        <v>0.99398315282791816</v>
      </c>
      <c r="L10" s="3" t="str">
        <f t="shared" si="2"/>
        <v>A</v>
      </c>
      <c r="M10" s="4">
        <f>[5]Resume!$C9</f>
        <v>1</v>
      </c>
      <c r="N10" s="3" t="str">
        <f>IF(M10&lt;50%,$B$26,IF(M10&lt;70%,$B$25,IF(M10&lt;80%,$B$24,IF(M10&lt;90%,$B$23,$B$22))))</f>
        <v>A</v>
      </c>
      <c r="O10" s="4">
        <f>[6]Resume!$C9</f>
        <v>1</v>
      </c>
      <c r="P10" s="3" t="str">
        <f t="shared" ref="P10" si="6">IF(O10&lt;50%,$B$26,IF(O10&lt;70%,$B$25,IF(O10&lt;80%,$B$24,IF(O10&lt;90%,$B$23,$B$22))))</f>
        <v>A</v>
      </c>
      <c r="Q10" s="4">
        <f>[7]Resume!$C9</f>
        <v>0.91471177944862159</v>
      </c>
      <c r="R10" s="3" t="str">
        <f t="shared" si="0"/>
        <v>A</v>
      </c>
      <c r="S10" s="4">
        <f>[8]Resume!$C9</f>
        <v>0.70780208211486728</v>
      </c>
      <c r="T10" s="3" t="str">
        <f t="shared" ref="T10" si="7">IF(S10&lt;50%,$B$26,IF(S10&lt;70%,$B$25,IF(S10&lt;80%,$B$24,IF(S10&lt;90%,$B$23,$B$22))))</f>
        <v>C</v>
      </c>
      <c r="U10" s="4">
        <f>[9]Resume!$C9</f>
        <v>0.95877000313774707</v>
      </c>
      <c r="V10" s="3" t="str">
        <f t="shared" ref="V10" si="8">IF(U10&lt;50%,$B$26,IF(U10&lt;70%,$B$25,IF(U10&lt;80%,$B$24,IF(U10&lt;90%,$B$23,$B$22))))</f>
        <v>A</v>
      </c>
      <c r="W10" s="4">
        <f>[10]Resume!$C9</f>
        <v>0.90309446254071657</v>
      </c>
      <c r="X10" s="3" t="str">
        <f>[10]Resume!$D9</f>
        <v>A</v>
      </c>
    </row>
    <row r="11" spans="2:24" ht="19.5" customHeight="1">
      <c r="B11" s="3" t="s">
        <v>15</v>
      </c>
      <c r="C11" s="4">
        <f>[1]Resume!$C10</f>
        <v>0.86268262657076267</v>
      </c>
      <c r="D11" s="3" t="str">
        <f t="shared" si="4"/>
        <v>B</v>
      </c>
      <c r="E11" s="4">
        <f>[11]Resume!$C10</f>
        <v>0.97395926048368642</v>
      </c>
      <c r="F11" s="3" t="str">
        <f t="shared" si="4"/>
        <v>A</v>
      </c>
      <c r="G11" s="4">
        <f>[2]Resume!$C10</f>
        <v>0.60783711755023129</v>
      </c>
      <c r="H11" s="3" t="str">
        <f t="shared" si="5"/>
        <v>D</v>
      </c>
      <c r="I11" s="4">
        <f>[3]Resume!$C10</f>
        <v>0.99163144186840868</v>
      </c>
      <c r="J11" s="3" t="str">
        <f t="shared" si="1"/>
        <v>A</v>
      </c>
      <c r="K11" s="4">
        <f>[4]Resume!$C10</f>
        <v>0.95223420647149459</v>
      </c>
      <c r="L11" s="3" t="str">
        <f t="shared" si="2"/>
        <v>A</v>
      </c>
      <c r="M11" s="9"/>
      <c r="N11" s="9"/>
      <c r="O11" s="4">
        <f>[6]Resume!$C10</f>
        <v>1</v>
      </c>
      <c r="P11" s="3" t="str">
        <f t="shared" ref="P11:P15" si="9">IF(O11&lt;50%,$B$26,IF(O11&lt;70%,$B$25,IF(O11&lt;80%,$B$24,IF(O11&lt;90%,$B$23,$B$22))))</f>
        <v>A</v>
      </c>
      <c r="Q11" s="4">
        <f>[7]Resume!$C10</f>
        <v>0.9244515441959531</v>
      </c>
      <c r="R11" s="3" t="str">
        <f t="shared" ref="R11:R15" si="10">IF(Q11&lt;50%,$B$26,IF(Q11&lt;70%,$B$25,IF(Q11&lt;80%,$B$24,IF(Q11&lt;90%,$B$23,$B$22))))</f>
        <v>A</v>
      </c>
      <c r="S11" s="4">
        <f>[8]Resume!$C10</f>
        <v>0.29903405741236228</v>
      </c>
      <c r="T11" s="3" t="str">
        <f t="shared" ref="T11:T15" si="11">IF(S11&lt;50%,$B$26,IF(S11&lt;70%,$B$25,IF(S11&lt;80%,$B$24,IF(S11&lt;90%,$B$23,$B$22))))</f>
        <v>E</v>
      </c>
      <c r="U11" s="4">
        <f>[9]Resume!$C10</f>
        <v>0.52095459837019786</v>
      </c>
      <c r="V11" s="3" t="str">
        <f t="shared" ref="V11:V15" si="12">IF(U11&lt;50%,$B$26,IF(U11&lt;70%,$B$25,IF(U11&lt;80%,$B$24,IF(U11&lt;90%,$B$23,$B$22))))</f>
        <v>D</v>
      </c>
      <c r="W11" s="4">
        <f>[10]Resume!$C10</f>
        <v>0.40441176470588236</v>
      </c>
      <c r="X11" s="3" t="str">
        <f>[10]Resume!$D10</f>
        <v>E</v>
      </c>
    </row>
    <row r="12" spans="2:24" ht="19.5" customHeight="1">
      <c r="B12" s="3" t="s">
        <v>18</v>
      </c>
      <c r="C12" s="4">
        <f>[1]Resume!$C11</f>
        <v>0.99166892589960209</v>
      </c>
      <c r="D12" s="3" t="str">
        <f t="shared" ref="D12" si="13">IF(C12&lt;50%,$B$26,IF(C12&lt;70%,$B$25,IF(C12&lt;80%,$B$24,IF(C12&lt;90%,$B$23,$B$22))))</f>
        <v>A</v>
      </c>
      <c r="E12" s="4">
        <f>[11]Resume!$C11</f>
        <v>0.83074605478294417</v>
      </c>
      <c r="F12" s="3" t="str">
        <f t="shared" ref="F12" si="14">IF(E12&lt;50%,$B$26,IF(E12&lt;70%,$B$25,IF(E12&lt;80%,$B$24,IF(E12&lt;90%,$B$23,$B$22))))</f>
        <v>B</v>
      </c>
      <c r="G12" s="4">
        <f>[2]Resume!$C11</f>
        <v>0.79554011004923253</v>
      </c>
      <c r="H12" s="3" t="str">
        <f t="shared" si="5"/>
        <v>C</v>
      </c>
      <c r="I12" s="4">
        <f>[3]Resume!$C11</f>
        <v>0.9916662557325312</v>
      </c>
      <c r="J12" s="3" t="str">
        <f t="shared" si="1"/>
        <v>A</v>
      </c>
      <c r="K12" s="4">
        <f>[4]Resume!$C11</f>
        <v>0.98399313991710735</v>
      </c>
      <c r="L12" s="3" t="str">
        <f t="shared" si="2"/>
        <v>A</v>
      </c>
      <c r="M12" s="9"/>
      <c r="N12" s="9"/>
      <c r="O12" s="9"/>
      <c r="P12" s="9"/>
      <c r="Q12" s="4">
        <f>[7]Resume!$C11</f>
        <v>0.91436090225563915</v>
      </c>
      <c r="R12" s="3" t="str">
        <f t="shared" si="10"/>
        <v>A</v>
      </c>
      <c r="S12" s="9"/>
      <c r="T12" s="9"/>
      <c r="U12" s="4">
        <f>[9]Resume!$C11</f>
        <v>0.83906250000000004</v>
      </c>
      <c r="V12" s="3" t="str">
        <f t="shared" si="12"/>
        <v>B</v>
      </c>
      <c r="W12" s="9"/>
      <c r="X12" s="9"/>
    </row>
    <row r="13" spans="2:24" ht="19.5" customHeight="1">
      <c r="B13" s="3" t="s">
        <v>19</v>
      </c>
      <c r="C13" s="4">
        <f>[1]Resume!$C12</f>
        <v>0.97538087419200636</v>
      </c>
      <c r="D13" s="3" t="str">
        <f t="shared" ref="D13" si="15">IF(C13&lt;50%,$B$26,IF(C13&lt;70%,$B$25,IF(C13&lt;80%,$B$24,IF(C13&lt;90%,$B$23,$B$22))))</f>
        <v>A</v>
      </c>
      <c r="E13" s="4">
        <f>[11]Resume!$C12</f>
        <v>0.93168633881472085</v>
      </c>
      <c r="F13" s="3" t="str">
        <f t="shared" ref="F13" si="16">IF(E13&lt;50%,$B$26,IF(E13&lt;70%,$B$25,IF(E13&lt;80%,$B$24,IF(E13&lt;90%,$B$23,$B$22))))</f>
        <v>A</v>
      </c>
      <c r="G13" s="4">
        <f>[2]Resume!$C12</f>
        <v>0.85032982456140349</v>
      </c>
      <c r="H13" s="3" t="str">
        <f t="shared" ref="H13" si="17">IF(G13&lt;50%,$B$26,IF(G13&lt;70%,$B$25,IF(G13&lt;80%,$B$24,IF(G13&lt;90%,$B$23,$B$22))))</f>
        <v>B</v>
      </c>
      <c r="I13" s="4">
        <f>[3]Resume!$C12</f>
        <v>0.9940334128878282</v>
      </c>
      <c r="J13" s="3" t="str">
        <f t="shared" si="1"/>
        <v>A</v>
      </c>
      <c r="K13" s="4">
        <f>[4]Resume!$C12</f>
        <v>0.94937785813038389</v>
      </c>
      <c r="L13" s="3" t="str">
        <f t="shared" si="2"/>
        <v>A</v>
      </c>
      <c r="M13" s="9"/>
      <c r="N13" s="9"/>
      <c r="O13" s="4">
        <f>[6]Resume!$C12</f>
        <v>1</v>
      </c>
      <c r="P13" s="3" t="str">
        <f t="shared" si="9"/>
        <v>A</v>
      </c>
      <c r="Q13" s="4">
        <f>[7]Resume!$C12</f>
        <v>0.91527069072806466</v>
      </c>
      <c r="R13" s="3" t="str">
        <f t="shared" si="10"/>
        <v>A</v>
      </c>
      <c r="S13" s="4">
        <f>[8]Resume!$C12</f>
        <v>0.39681020733652311</v>
      </c>
      <c r="T13" s="3" t="str">
        <f t="shared" si="11"/>
        <v>E</v>
      </c>
      <c r="U13" s="4">
        <f>[9]Resume!$C12</f>
        <v>0.72172756939688165</v>
      </c>
      <c r="V13" s="3" t="str">
        <f t="shared" si="12"/>
        <v>C</v>
      </c>
      <c r="W13" s="4">
        <f>[10]Resume!$C12</f>
        <v>0.87736593059936907</v>
      </c>
      <c r="X13" s="3" t="str">
        <f>[10]Resume!$D12</f>
        <v>B</v>
      </c>
    </row>
    <row r="14" spans="2:24" ht="19.5" customHeight="1">
      <c r="B14" s="3" t="s">
        <v>20</v>
      </c>
      <c r="C14" s="4">
        <f>[1]Resume!$C13</f>
        <v>0.9462090350507526</v>
      </c>
      <c r="D14" s="3" t="str">
        <f t="shared" ref="D14" si="18">IF(C14&lt;50%,$B$26,IF(C14&lt;70%,$B$25,IF(C14&lt;80%,$B$24,IF(C14&lt;90%,$B$23,$B$22))))</f>
        <v>A</v>
      </c>
      <c r="E14" s="4">
        <f>[11]Resume!$C13</f>
        <v>0.92090250559192299</v>
      </c>
      <c r="F14" s="3" t="str">
        <f t="shared" ref="F14" si="19">IF(E14&lt;50%,$B$26,IF(E14&lt;70%,$B$25,IF(E14&lt;80%,$B$24,IF(E14&lt;90%,$B$23,$B$22))))</f>
        <v>A</v>
      </c>
      <c r="G14" s="4">
        <f>[2]Resume!$C13</f>
        <v>0.90219710707207013</v>
      </c>
      <c r="H14" s="3" t="str">
        <f t="shared" ref="H14" si="20">IF(G14&lt;50%,$B$26,IF(G14&lt;70%,$B$25,IF(G14&lt;80%,$B$24,IF(G14&lt;90%,$B$23,$B$22))))</f>
        <v>A</v>
      </c>
      <c r="I14" s="4">
        <f>[3]Resume!$C13</f>
        <v>0.99130277691751834</v>
      </c>
      <c r="J14" s="3" t="str">
        <f t="shared" si="1"/>
        <v>A</v>
      </c>
      <c r="K14" s="4">
        <f>[4]Resume!$C13</f>
        <v>0.98383620689655171</v>
      </c>
      <c r="L14" s="3" t="str">
        <f t="shared" si="2"/>
        <v>A</v>
      </c>
      <c r="M14" s="9"/>
      <c r="N14" s="9"/>
      <c r="O14" s="4">
        <f>[6]Resume!$C13</f>
        <v>1</v>
      </c>
      <c r="P14" s="3" t="str">
        <f t="shared" si="9"/>
        <v>A</v>
      </c>
      <c r="Q14" s="4">
        <f>[7]Resume!$C13</f>
        <v>0.92301132902911442</v>
      </c>
      <c r="R14" s="3" t="str">
        <f t="shared" si="10"/>
        <v>A</v>
      </c>
      <c r="S14" s="4">
        <f>[8]Resume!$C13</f>
        <v>0.18663233779608651</v>
      </c>
      <c r="T14" s="3" t="str">
        <f t="shared" si="11"/>
        <v>E</v>
      </c>
      <c r="U14" s="4">
        <f>[9]Resume!$C13</f>
        <v>0.99082036402004747</v>
      </c>
      <c r="V14" s="3" t="str">
        <f t="shared" si="12"/>
        <v>A</v>
      </c>
      <c r="W14" s="4">
        <f>[10]Resume!$C13</f>
        <v>0.70413669064748197</v>
      </c>
      <c r="X14" s="3" t="str">
        <f>[10]Resume!$D13</f>
        <v>C</v>
      </c>
    </row>
    <row r="15" spans="2:24" ht="19.5" customHeight="1">
      <c r="B15" s="3" t="s">
        <v>21</v>
      </c>
      <c r="C15" s="4">
        <f>[1]Resume!$C14</f>
        <v>0.91676641632151523</v>
      </c>
      <c r="D15" s="3" t="str">
        <f t="shared" ref="D15" si="21">IF(C15&lt;50%,$B$26,IF(C15&lt;70%,$B$25,IF(C15&lt;80%,$B$24,IF(C15&lt;90%,$B$23,$B$22))))</f>
        <v>A</v>
      </c>
      <c r="E15" s="4">
        <f>[11]Resume!$C14</f>
        <v>0.92515700036941262</v>
      </c>
      <c r="F15" s="3" t="str">
        <f t="shared" ref="F15" si="22">IF(E15&lt;50%,$B$26,IF(E15&lt;70%,$B$25,IF(E15&lt;80%,$B$24,IF(E15&lt;90%,$B$23,$B$22))))</f>
        <v>A</v>
      </c>
      <c r="G15" s="4">
        <f>[2]Resume!$C14</f>
        <v>0.82071858471639614</v>
      </c>
      <c r="H15" s="3" t="str">
        <f t="shared" ref="H15" si="23">IF(G15&lt;50%,$B$26,IF(G15&lt;70%,$B$25,IF(G15&lt;80%,$B$24,IF(G15&lt;90%,$B$23,$B$22))))</f>
        <v>B</v>
      </c>
      <c r="I15" s="4">
        <f>[3]Resume!$C14</f>
        <v>0.9931282868010558</v>
      </c>
      <c r="J15" s="3" t="str">
        <f t="shared" si="1"/>
        <v>A</v>
      </c>
      <c r="K15" s="4">
        <f>[4]Resume!$C14</f>
        <v>0.98623548922056381</v>
      </c>
      <c r="L15" s="3" t="str">
        <f t="shared" si="2"/>
        <v>A</v>
      </c>
      <c r="M15" s="4">
        <f>[5]Resume!$C14</f>
        <v>0.97766599597585513</v>
      </c>
      <c r="N15" s="3" t="str">
        <f t="shared" ref="N15:N16" si="24">IF(M15&lt;50%,$B$26,IF(M15&lt;70%,$B$25,IF(M15&lt;80%,$B$24,IF(M15&lt;90%,$B$23,$B$22))))</f>
        <v>A</v>
      </c>
      <c r="O15" s="4">
        <f>[6]Resume!$C14</f>
        <v>1</v>
      </c>
      <c r="P15" s="3" t="str">
        <f t="shared" si="9"/>
        <v>A</v>
      </c>
      <c r="Q15" s="4">
        <f>[7]Resume!$C14</f>
        <v>0.96100565948988725</v>
      </c>
      <c r="R15" s="3" t="str">
        <f t="shared" si="10"/>
        <v>A</v>
      </c>
      <c r="S15" s="4">
        <f>[8]Resume!$C14</f>
        <v>8.5808444902162717E-2</v>
      </c>
      <c r="T15" s="3" t="str">
        <f t="shared" si="11"/>
        <v>E</v>
      </c>
      <c r="U15" s="4">
        <f>[9]Resume!$C14</f>
        <v>0.82375166932673205</v>
      </c>
      <c r="V15" s="3" t="str">
        <f t="shared" si="12"/>
        <v>B</v>
      </c>
      <c r="W15" s="4">
        <f>[10]Resume!$C14</f>
        <v>0.65462427745664742</v>
      </c>
      <c r="X15" s="3" t="str">
        <f>[10]Resume!$D14</f>
        <v>D</v>
      </c>
    </row>
    <row r="16" spans="2:24" ht="19.5" customHeight="1">
      <c r="B16" s="3" t="s">
        <v>22</v>
      </c>
      <c r="C16" s="4">
        <f>[1]Resume!$C15</f>
        <v>0.93403772171456667</v>
      </c>
      <c r="D16" s="3" t="str">
        <f t="shared" ref="D16" si="25">IF(C16&lt;50%,$B$26,IF(C16&lt;70%,$B$25,IF(C16&lt;80%,$B$24,IF(C16&lt;90%,$B$23,$B$22))))</f>
        <v>A</v>
      </c>
      <c r="E16" s="4">
        <f>[11]Resume!$C15</f>
        <v>0.93672854877142442</v>
      </c>
      <c r="F16" s="3" t="str">
        <f t="shared" ref="F16" si="26">IF(E16&lt;50%,$B$26,IF(E16&lt;70%,$B$25,IF(E16&lt;80%,$B$24,IF(E16&lt;90%,$B$23,$B$22))))</f>
        <v>A</v>
      </c>
      <c r="G16" s="4">
        <f>[2]Resume!$C15</f>
        <v>0.91313938531432171</v>
      </c>
      <c r="H16" s="3" t="str">
        <f t="shared" ref="H16" si="27">IF(G16&lt;50%,$B$26,IF(G16&lt;70%,$B$25,IF(G16&lt;80%,$B$24,IF(G16&lt;90%,$B$23,$B$22))))</f>
        <v>A</v>
      </c>
      <c r="I16" s="4">
        <f>[3]Resume!$C15</f>
        <v>0.98408338804110451</v>
      </c>
      <c r="J16" s="3" t="str">
        <f t="shared" ref="J16" si="28">IF(I16&lt;50%,$B$26,IF(I16&lt;70%,$B$25,IF(I16&lt;80%,$B$24,IF(I16&lt;90%,$B$23,$B$22))))</f>
        <v>A</v>
      </c>
      <c r="K16" s="4">
        <f>[4]Resume!$C15</f>
        <v>0.95371606586559854</v>
      </c>
      <c r="L16" s="3" t="str">
        <f t="shared" ref="L16" si="29">IF(K16&lt;50%,$B$26,IF(K16&lt;70%,$B$25,IF(K16&lt;80%,$B$24,IF(K16&lt;90%,$B$23,$B$22))))</f>
        <v>A</v>
      </c>
      <c r="M16" s="4">
        <f>[5]Resume!$C15</f>
        <v>0.97599999999999998</v>
      </c>
      <c r="N16" s="3" t="str">
        <f t="shared" si="24"/>
        <v>A</v>
      </c>
      <c r="O16" s="4">
        <f>[6]Resume!$C15</f>
        <v>0.98192857142857148</v>
      </c>
      <c r="P16" s="3" t="str">
        <f t="shared" ref="P16" si="30">IF(O16&lt;50%,$B$26,IF(O16&lt;70%,$B$25,IF(O16&lt;80%,$B$24,IF(O16&lt;90%,$B$23,$B$22))))</f>
        <v>A</v>
      </c>
      <c r="Q16" s="4">
        <f>[7]Resume!$C15</f>
        <v>0.95797142857142858</v>
      </c>
      <c r="R16" s="3" t="str">
        <f t="shared" ref="R16" si="31">IF(Q16&lt;50%,$B$26,IF(Q16&lt;70%,$B$25,IF(Q16&lt;80%,$B$24,IF(Q16&lt;90%,$B$23,$B$22))))</f>
        <v>A</v>
      </c>
      <c r="S16" s="4">
        <f>[8]Resume!$C15</f>
        <v>0.14375283520186638</v>
      </c>
      <c r="T16" s="3" t="str">
        <f t="shared" ref="T16" si="32">IF(S16&lt;50%,$B$26,IF(S16&lt;70%,$B$25,IF(S16&lt;80%,$B$24,IF(S16&lt;90%,$B$23,$B$22))))</f>
        <v>E</v>
      </c>
      <c r="U16" s="4">
        <f>[9]Resume!$C15</f>
        <v>0.96850265463665675</v>
      </c>
      <c r="V16" s="3" t="str">
        <f t="shared" ref="V16" si="33">IF(U16&lt;50%,$B$26,IF(U16&lt;70%,$B$25,IF(U16&lt;80%,$B$24,IF(U16&lt;90%,$B$23,$B$22))))</f>
        <v>A</v>
      </c>
      <c r="W16" s="4">
        <f>[10]Resume!$C15</f>
        <v>0.96333333333333337</v>
      </c>
      <c r="X16" s="3" t="str">
        <f>[10]Resume!$D15</f>
        <v>A</v>
      </c>
    </row>
    <row r="17" spans="2:24" ht="19.5" customHeight="1">
      <c r="B17" s="3" t="s">
        <v>23</v>
      </c>
      <c r="C17" s="4">
        <f>[1]Resume!$C16</f>
        <v>0.98606910374590329</v>
      </c>
      <c r="D17" s="3" t="str">
        <f t="shared" ref="D17" si="34">IF(C17&lt;50%,$B$26,IF(C17&lt;70%,$B$25,IF(C17&lt;80%,$B$24,IF(C17&lt;90%,$B$23,$B$22))))</f>
        <v>A</v>
      </c>
      <c r="E17" s="4">
        <f>[11]Resume!$C16</f>
        <v>0.9957820032137118</v>
      </c>
      <c r="F17" s="3" t="str">
        <f t="shared" ref="F17" si="35">IF(E17&lt;50%,$B$26,IF(E17&lt;70%,$B$25,IF(E17&lt;80%,$B$24,IF(E17&lt;90%,$B$23,$B$22))))</f>
        <v>A</v>
      </c>
      <c r="G17" s="4">
        <f>[2]Resume!$C16</f>
        <v>0.96576903502754852</v>
      </c>
      <c r="H17" s="3" t="str">
        <f t="shared" ref="H17" si="36">IF(G17&lt;50%,$B$26,IF(G17&lt;70%,$B$25,IF(G17&lt;80%,$B$24,IF(G17&lt;90%,$B$23,$B$22))))</f>
        <v>A</v>
      </c>
      <c r="I17" s="4">
        <f>[3]Resume!$C16</f>
        <v>0.95294064802060252</v>
      </c>
      <c r="J17" s="3" t="str">
        <f t="shared" ref="J17" si="37">IF(I17&lt;50%,$B$26,IF(I17&lt;70%,$B$25,IF(I17&lt;80%,$B$24,IF(I17&lt;90%,$B$23,$B$22))))</f>
        <v>A</v>
      </c>
      <c r="K17" s="4">
        <f>[4]Resume!$C16</f>
        <v>0.96250000000000002</v>
      </c>
      <c r="L17" s="3" t="str">
        <f t="shared" ref="L17" si="38">IF(K17&lt;50%,$B$26,IF(K17&lt;70%,$B$25,IF(K17&lt;80%,$B$24,IF(K17&lt;90%,$B$23,$B$22))))</f>
        <v>A</v>
      </c>
      <c r="M17" s="4">
        <f>[12]Resume!$C$16</f>
        <v>0.99050000000000005</v>
      </c>
      <c r="N17" s="3" t="str">
        <f t="shared" ref="N17" si="39">IF(M17&lt;50%,$B$26,IF(M17&lt;70%,$B$25,IF(M17&lt;80%,$B$24,IF(M17&lt;90%,$B$23,$B$22))))</f>
        <v>A</v>
      </c>
      <c r="O17" s="4">
        <f>[6]Resume!$C16</f>
        <v>0.98918918918918919</v>
      </c>
      <c r="P17" s="3" t="str">
        <f t="shared" ref="P17" si="40">IF(O17&lt;50%,$B$26,IF(O17&lt;70%,$B$25,IF(O17&lt;80%,$B$24,IF(O17&lt;90%,$B$23,$B$22))))</f>
        <v>A</v>
      </c>
      <c r="Q17" s="4">
        <f>[7]Resume!$C16</f>
        <v>0.99216376691521679</v>
      </c>
      <c r="R17" s="3" t="str">
        <f t="shared" ref="R17" si="41">IF(Q17&lt;50%,$B$26,IF(Q17&lt;70%,$B$25,IF(Q17&lt;80%,$B$24,IF(Q17&lt;90%,$B$23,$B$22))))</f>
        <v>A</v>
      </c>
      <c r="S17" s="4">
        <f>[8]Resume!$C16</f>
        <v>0.37134184308841844</v>
      </c>
      <c r="T17" s="3" t="str">
        <f t="shared" ref="T17" si="42">IF(S17&lt;50%,$B$26,IF(S17&lt;70%,$B$25,IF(S17&lt;80%,$B$24,IF(S17&lt;90%,$B$23,$B$22))))</f>
        <v>E</v>
      </c>
      <c r="U17" s="4">
        <f>[9]Resume!$C16</f>
        <v>0.84405214557305808</v>
      </c>
      <c r="V17" s="3" t="str">
        <f t="shared" ref="V17" si="43">IF(U17&lt;50%,$B$26,IF(U17&lt;70%,$B$25,IF(U17&lt;80%,$B$24,IF(U17&lt;90%,$B$23,$B$22))))</f>
        <v>B</v>
      </c>
      <c r="W17" s="4">
        <f>[10]Resume!$C16</f>
        <v>0.96333333333333337</v>
      </c>
      <c r="X17" s="3" t="str">
        <f>[10]Resume!$D16</f>
        <v>A</v>
      </c>
    </row>
    <row r="18" spans="2:24" ht="25.5" customHeight="1">
      <c r="B18" s="12" t="s">
        <v>24</v>
      </c>
      <c r="C18" s="13">
        <f>AVERAGE(C6:C17)</f>
        <v>0.94666617375570994</v>
      </c>
      <c r="D18" s="12" t="str">
        <f>IF(C18&lt;50%,$B$26,IF(C18&lt;70%,$B$25,IF(C18&lt;80%,$B$24,IF(C18&lt;90%,$B$23,$B$22))))</f>
        <v>A</v>
      </c>
      <c r="E18" s="13">
        <f>AVERAGE(E6:E17)</f>
        <v>0.92387131594040373</v>
      </c>
      <c r="F18" s="12" t="str">
        <f>IF(E18&lt;50%,$B$26,IF(E18&lt;70%,$B$25,IF(E18&lt;80%,$B$24,IF(E18&lt;90%,$B$23,$B$22))))</f>
        <v>A</v>
      </c>
      <c r="G18" s="13">
        <f>AVERAGE(G6:G17)</f>
        <v>0.8781184067974328</v>
      </c>
      <c r="H18" s="12" t="str">
        <f>IF(G18&lt;50%,$B$26,IF(G18&lt;70%,$B$25,IF(G18&lt;80%,$B$24,IF(G18&lt;90%,$B$23,$B$22))))</f>
        <v>B</v>
      </c>
      <c r="I18" s="13">
        <f>AVERAGE(I6:I17)</f>
        <v>0.9863252892126031</v>
      </c>
      <c r="J18" s="12" t="str">
        <f>IF(I18&lt;50%,$B$26,IF(I18&lt;70%,$B$25,IF(I18&lt;80%,$B$24,IF(I18&lt;90%,$B$23,$B$22))))</f>
        <v>A</v>
      </c>
      <c r="K18" s="13">
        <f>AVERAGE(K6:K17)</f>
        <v>0.97370513799513336</v>
      </c>
      <c r="L18" s="12" t="str">
        <f>IF(K18&lt;50%,$B$26,IF(K18&lt;70%,$B$25,IF(K18&lt;80%,$B$24,IF(K18&lt;90%,$B$23,$B$22))))</f>
        <v>A</v>
      </c>
      <c r="M18" s="13">
        <f>AVERAGE(M6:M17)</f>
        <v>0.97968533283031523</v>
      </c>
      <c r="N18" s="12" t="str">
        <f>IF(M18&lt;50%,$B$26,IF(M18&lt;70%,$B$25,IF(M18&lt;80%,$B$24,IF(M18&lt;90%,$B$23,$B$22))))</f>
        <v>A</v>
      </c>
      <c r="O18" s="13">
        <f>AVERAGE(O6:O17)</f>
        <v>0.98705765264290679</v>
      </c>
      <c r="P18" s="12" t="str">
        <f>IF(O18&lt;50%,$B$26,IF(O18&lt;70%,$B$25,IF(O18&lt;80%,$B$24,IF(O18&lt;90%,$B$23,$B$22))))</f>
        <v>A</v>
      </c>
      <c r="Q18" s="13">
        <f>AVERAGE(Q6:Q17)</f>
        <v>0.93971305141846917</v>
      </c>
      <c r="R18" s="12" t="str">
        <f>IF(Q18&lt;50%,$B$26,IF(Q18&lt;70%,$B$25,IF(Q18&lt;80%,$B$24,IF(Q18&lt;90%,$B$23,$B$22))))</f>
        <v>A</v>
      </c>
      <c r="S18" s="13">
        <f>AVERAGE(S6:S17)</f>
        <v>0.47978801099837315</v>
      </c>
      <c r="T18" s="12" t="str">
        <f>IF(S18&lt;50%,$B$26,IF(S18&lt;70%,$B$25,IF(S18&lt;80%,$B$24,IF(S18&lt;90%,$B$23,$B$22))))</f>
        <v>E</v>
      </c>
      <c r="U18" s="13">
        <f>AVERAGE(U6:U17)</f>
        <v>0.86204071146803718</v>
      </c>
      <c r="V18" s="12" t="str">
        <f>IF(U18&lt;50%,$B$26,IF(U18&lt;70%,$B$25,IF(U18&lt;80%,$B$24,IF(U18&lt;90%,$B$23,$B$22))))</f>
        <v>B</v>
      </c>
      <c r="W18" s="13">
        <f>AVERAGE(W6:W17)</f>
        <v>0.8439049792616764</v>
      </c>
      <c r="X18" s="12" t="str">
        <f>IF(W18&lt;50%,$B$26,IF(W18&lt;70%,$B$25,IF(W18&lt;80%,$B$24,IF(W18&lt;90%,$B$23,$B$22))))</f>
        <v>B</v>
      </c>
    </row>
    <row r="21" spans="2:24" ht="18.75">
      <c r="B21" s="15" t="s">
        <v>40</v>
      </c>
      <c r="C21" s="16"/>
      <c r="E21" s="11" t="s">
        <v>32</v>
      </c>
    </row>
    <row r="22" spans="2:24">
      <c r="B22" s="5" t="s">
        <v>4</v>
      </c>
      <c r="C22" s="6" t="s">
        <v>5</v>
      </c>
      <c r="E22" s="10"/>
      <c r="F22" s="2" t="s">
        <v>31</v>
      </c>
    </row>
    <row r="23" spans="2:24">
      <c r="B23" s="5" t="s">
        <v>7</v>
      </c>
      <c r="C23" s="6" t="s">
        <v>8</v>
      </c>
    </row>
    <row r="24" spans="2:24">
      <c r="B24" s="5" t="s">
        <v>10</v>
      </c>
      <c r="C24" s="6" t="s">
        <v>11</v>
      </c>
    </row>
    <row r="25" spans="2:24">
      <c r="B25" s="5" t="s">
        <v>13</v>
      </c>
      <c r="C25" s="6" t="s">
        <v>14</v>
      </c>
    </row>
    <row r="26" spans="2:24">
      <c r="B26" s="7" t="s">
        <v>16</v>
      </c>
      <c r="C26" s="8" t="s">
        <v>17</v>
      </c>
    </row>
  </sheetData>
  <mergeCells count="13">
    <mergeCell ref="W4:X4"/>
    <mergeCell ref="B2:X2"/>
    <mergeCell ref="S4:T4"/>
    <mergeCell ref="U4:V4"/>
    <mergeCell ref="B21:C21"/>
    <mergeCell ref="C4:D4"/>
    <mergeCell ref="G4:H4"/>
    <mergeCell ref="I4:J4"/>
    <mergeCell ref="K4:L4"/>
    <mergeCell ref="Q4:R4"/>
    <mergeCell ref="M4:N4"/>
    <mergeCell ref="O4:P4"/>
    <mergeCell ref="E4:F4"/>
  </mergeCells>
  <pageMargins left="0.7" right="0.7" top="0.75" bottom="0.75" header="0.3" footer="0.3"/>
  <pageSetup orientation="portrait" horizontalDpi="4294967293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SUBKON</dc:creator>
  <cp:lastModifiedBy>SUBKON</cp:lastModifiedBy>
  <dcterms:created xsi:type="dcterms:W3CDTF">2020-03-02T06:23:54Z</dcterms:created>
  <dcterms:modified xsi:type="dcterms:W3CDTF">2022-01-13T03:03:48Z</dcterms:modified>
</cp:coreProperties>
</file>