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_Data\ANDREAS ASMARA\CURRENT FILE\1.6 AUDIT 2022\9. SEPTEMBER 2022\6. KKA AMI ISO 9001-2015 SEMESTER I 2022\"/>
    </mc:Choice>
  </mc:AlternateContent>
  <xr:revisionPtr revIDLastSave="0" documentId="8_{AAA18F03-3966-4F1F-90B3-F93FA33B607E}" xr6:coauthVersionLast="47" xr6:coauthVersionMax="47" xr10:uidLastSave="{00000000-0000-0000-0000-000000000000}"/>
  <bookViews>
    <workbookView xWindow="-120" yWindow="-120" windowWidth="20730" windowHeight="11160" tabRatio="800" xr2:uid="{00000000-000D-0000-FFFF-FFFF00000000}"/>
  </bookViews>
  <sheets>
    <sheet name="QC, HC GA,  MKT, IT" sheetId="1" r:id="rId1"/>
    <sheet name="FNA, PCH, R&amp;D, PPIC, Eng" sheetId="2" r:id="rId2"/>
    <sheet name="PRD STEEL, BED &amp; Wood" sheetId="3" r:id="rId3"/>
    <sheet name="Dist" sheetId="5" r:id="rId4"/>
    <sheet name="Kinerja PRD Ori" sheetId="6" r:id="rId5"/>
    <sheet name="Analisa QC" sheetId="9" r:id="rId6"/>
    <sheet name="Kinerja PRD Rev" sheetId="7"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0" i="6" l="1"/>
  <c r="H70" i="6" s="1"/>
  <c r="F74" i="6"/>
  <c r="H74" i="6" s="1"/>
  <c r="E69" i="6"/>
  <c r="E73" i="6"/>
  <c r="N48" i="6"/>
  <c r="M48" i="6"/>
  <c r="L48" i="6"/>
  <c r="K48" i="6"/>
  <c r="J48" i="6"/>
  <c r="I48" i="6"/>
  <c r="H48" i="6"/>
  <c r="G48" i="6"/>
  <c r="F48" i="6"/>
  <c r="E48" i="6"/>
  <c r="D48" i="6"/>
  <c r="C48" i="6"/>
  <c r="P46" i="6"/>
  <c r="F76" i="6" s="1"/>
  <c r="H76" i="6" s="1"/>
  <c r="O46" i="6"/>
  <c r="E76" i="6" s="1"/>
  <c r="P45" i="6"/>
  <c r="F75" i="6" s="1"/>
  <c r="H75" i="6" s="1"/>
  <c r="O45" i="6"/>
  <c r="E75" i="6" s="1"/>
  <c r="G75" i="6" s="1"/>
  <c r="P44" i="6"/>
  <c r="O44" i="6"/>
  <c r="E74" i="6" s="1"/>
  <c r="P43" i="6"/>
  <c r="F73" i="6" s="1"/>
  <c r="H73" i="6" s="1"/>
  <c r="O43" i="6"/>
  <c r="P42" i="6"/>
  <c r="F72" i="6" s="1"/>
  <c r="H72" i="6" s="1"/>
  <c r="O42" i="6"/>
  <c r="E72" i="6" s="1"/>
  <c r="P41" i="6"/>
  <c r="F71" i="6" s="1"/>
  <c r="H71" i="6" s="1"/>
  <c r="O41" i="6"/>
  <c r="E71" i="6" s="1"/>
  <c r="G71" i="6" s="1"/>
  <c r="P40" i="6"/>
  <c r="O40" i="6"/>
  <c r="E70" i="6" s="1"/>
  <c r="P39" i="6"/>
  <c r="F69" i="6" s="1"/>
  <c r="H69" i="6" s="1"/>
  <c r="O39" i="6"/>
  <c r="P38" i="6"/>
  <c r="F68" i="6" s="1"/>
  <c r="H68" i="6" s="1"/>
  <c r="O38" i="6"/>
  <c r="E68" i="6" s="1"/>
  <c r="P37" i="6"/>
  <c r="R37" i="6" s="1"/>
  <c r="O37" i="6"/>
  <c r="Q37" i="6" s="1"/>
  <c r="N19" i="6"/>
  <c r="M19" i="6"/>
  <c r="L19" i="6"/>
  <c r="K19" i="6"/>
  <c r="J19" i="6"/>
  <c r="I19" i="6"/>
  <c r="H19" i="6"/>
  <c r="G19" i="6"/>
  <c r="F19" i="6"/>
  <c r="E19" i="6"/>
  <c r="D19" i="6"/>
  <c r="C19" i="6"/>
  <c r="P17" i="6"/>
  <c r="D76" i="6" s="1"/>
  <c r="O17" i="6"/>
  <c r="C76" i="6" s="1"/>
  <c r="G76" i="6" s="1"/>
  <c r="P16" i="6"/>
  <c r="D75" i="6" s="1"/>
  <c r="O16" i="6"/>
  <c r="C75" i="6" s="1"/>
  <c r="P15" i="6"/>
  <c r="D74" i="6" s="1"/>
  <c r="O15" i="6"/>
  <c r="C74" i="6" s="1"/>
  <c r="G74" i="6" s="1"/>
  <c r="P14" i="6"/>
  <c r="D73" i="6" s="1"/>
  <c r="O14" i="6"/>
  <c r="C73" i="6" s="1"/>
  <c r="G73" i="6" s="1"/>
  <c r="P13" i="6"/>
  <c r="D72" i="6" s="1"/>
  <c r="O13" i="6"/>
  <c r="C72" i="6" s="1"/>
  <c r="G72" i="6" s="1"/>
  <c r="P12" i="6"/>
  <c r="D71" i="6" s="1"/>
  <c r="O12" i="6"/>
  <c r="C71" i="6" s="1"/>
  <c r="P11" i="6"/>
  <c r="D70" i="6" s="1"/>
  <c r="O11" i="6"/>
  <c r="C70" i="6" s="1"/>
  <c r="G70" i="6" s="1"/>
  <c r="P10" i="6"/>
  <c r="D69" i="6" s="1"/>
  <c r="O10" i="6"/>
  <c r="C69" i="6" s="1"/>
  <c r="G69" i="6" s="1"/>
  <c r="P9" i="6"/>
  <c r="D68" i="6" s="1"/>
  <c r="O9" i="6"/>
  <c r="C68" i="6" s="1"/>
  <c r="G68" i="6" s="1"/>
  <c r="P8" i="6"/>
  <c r="D67" i="6" s="1"/>
  <c r="D78" i="6" s="1"/>
  <c r="O8" i="6"/>
  <c r="C67" i="6" s="1"/>
  <c r="F67" i="6" l="1"/>
  <c r="C78" i="6"/>
  <c r="E67" i="6"/>
  <c r="R38" i="6"/>
  <c r="R39" i="6"/>
  <c r="R40" i="6"/>
  <c r="Q41" i="6"/>
  <c r="Q42" i="6"/>
  <c r="Q43" i="6"/>
  <c r="Q44" i="6"/>
  <c r="Q45" i="6"/>
  <c r="Q46" i="6"/>
  <c r="Q38" i="6"/>
  <c r="Q39" i="6"/>
  <c r="Q40" i="6"/>
  <c r="R41" i="6"/>
  <c r="R42" i="6"/>
  <c r="R43" i="6"/>
  <c r="R44" i="6"/>
  <c r="R45" i="6"/>
  <c r="R46" i="6"/>
  <c r="O48" i="6"/>
  <c r="P48" i="6"/>
  <c r="O19" i="6"/>
  <c r="P19" i="6"/>
  <c r="R48" i="6" l="1"/>
  <c r="E78" i="6"/>
  <c r="G67" i="6"/>
  <c r="G78" i="6" s="1"/>
  <c r="F78" i="6"/>
  <c r="H67" i="6"/>
  <c r="H78" i="6" s="1"/>
  <c r="Q48" i="6"/>
  <c r="AA38" i="7"/>
  <c r="V38" i="7"/>
  <c r="Q38" i="7"/>
  <c r="M38" i="7"/>
  <c r="L38" i="7"/>
  <c r="I38" i="7"/>
  <c r="G38" i="7"/>
  <c r="D38" i="7"/>
  <c r="C38" i="7"/>
  <c r="B38" i="7"/>
  <c r="AH37" i="7"/>
  <c r="AG37" i="7"/>
  <c r="AF37" i="7"/>
  <c r="AD37" i="7"/>
  <c r="Z37" i="7"/>
  <c r="Y37" i="7"/>
  <c r="U37" i="7"/>
  <c r="T37" i="7"/>
  <c r="P37" i="7"/>
  <c r="O37" i="7"/>
  <c r="J37" i="7"/>
  <c r="F37" i="7"/>
  <c r="E37" i="7"/>
  <c r="AG36" i="7"/>
  <c r="AF36" i="7"/>
  <c r="AC36" i="7"/>
  <c r="X36" i="7"/>
  <c r="Z36" i="7" s="1"/>
  <c r="U36" i="7"/>
  <c r="T36" i="7"/>
  <c r="P36" i="7"/>
  <c r="O36" i="7"/>
  <c r="K36" i="7"/>
  <c r="J36" i="7"/>
  <c r="E36" i="7"/>
  <c r="AF35" i="7"/>
  <c r="AC35" i="7"/>
  <c r="AB35" i="7"/>
  <c r="X35" i="7"/>
  <c r="Y35" i="7" s="1"/>
  <c r="W35" i="7"/>
  <c r="S35" i="7"/>
  <c r="T35" i="7" s="1"/>
  <c r="R35" i="7"/>
  <c r="R38" i="7" s="1"/>
  <c r="N35" i="7"/>
  <c r="O35" i="7" s="1"/>
  <c r="K35" i="7"/>
  <c r="J35" i="7"/>
  <c r="F35" i="7"/>
  <c r="E35" i="7"/>
  <c r="AH34" i="7"/>
  <c r="AG34" i="7"/>
  <c r="AF34" i="7"/>
  <c r="AE34" i="7"/>
  <c r="AD34" i="7"/>
  <c r="Z34" i="7"/>
  <c r="Y34" i="7"/>
  <c r="U34" i="7"/>
  <c r="T34" i="7"/>
  <c r="O34" i="7"/>
  <c r="J34" i="7"/>
  <c r="E34" i="7"/>
  <c r="AH33" i="7"/>
  <c r="AG33" i="7"/>
  <c r="AF33" i="7"/>
  <c r="AE33" i="7"/>
  <c r="AD33" i="7"/>
  <c r="Z33" i="7"/>
  <c r="Y33" i="7"/>
  <c r="U33" i="7"/>
  <c r="T33" i="7"/>
  <c r="P33" i="7"/>
  <c r="O33" i="7"/>
  <c r="K33" i="7"/>
  <c r="J33" i="7"/>
  <c r="F33" i="7"/>
  <c r="E33" i="7"/>
  <c r="AF32" i="7"/>
  <c r="AC32" i="7"/>
  <c r="AB32" i="7"/>
  <c r="X32" i="7"/>
  <c r="Y32" i="7" s="1"/>
  <c r="W32" i="7"/>
  <c r="W38" i="7" s="1"/>
  <c r="S32" i="7"/>
  <c r="S38" i="7" s="1"/>
  <c r="N32" i="7"/>
  <c r="O32" i="7" s="1"/>
  <c r="J32" i="7"/>
  <c r="H32" i="7"/>
  <c r="K32" i="7" s="1"/>
  <c r="F32" i="7"/>
  <c r="E32" i="7"/>
  <c r="AG31" i="7"/>
  <c r="AF31" i="7"/>
  <c r="AE31" i="7"/>
  <c r="AD31" i="7"/>
  <c r="Z31" i="7"/>
  <c r="Y31" i="7"/>
  <c r="U31" i="7"/>
  <c r="T31" i="7"/>
  <c r="N31" i="7"/>
  <c r="P31" i="7" s="1"/>
  <c r="K31" i="7"/>
  <c r="J31" i="7"/>
  <c r="F31" i="7"/>
  <c r="E31" i="7"/>
  <c r="AH30" i="7"/>
  <c r="AG30" i="7"/>
  <c r="AF30" i="7"/>
  <c r="AE30" i="7"/>
  <c r="AD30" i="7"/>
  <c r="Z30" i="7"/>
  <c r="Y30" i="7"/>
  <c r="U30" i="7"/>
  <c r="T30" i="7"/>
  <c r="P30" i="7"/>
  <c r="O30" i="7"/>
  <c r="K30" i="7"/>
  <c r="J30" i="7"/>
  <c r="F30" i="7"/>
  <c r="E30" i="7"/>
  <c r="AH29" i="7"/>
  <c r="AG29" i="7"/>
  <c r="AF29" i="7"/>
  <c r="AI29" i="7" s="1"/>
  <c r="AE29" i="7"/>
  <c r="AD29" i="7"/>
  <c r="Z29" i="7"/>
  <c r="Y29" i="7"/>
  <c r="U29" i="7"/>
  <c r="T29" i="7"/>
  <c r="P29" i="7"/>
  <c r="O29" i="7"/>
  <c r="K29" i="7"/>
  <c r="J29" i="7"/>
  <c r="F29" i="7"/>
  <c r="E29" i="7"/>
  <c r="C52" i="5"/>
  <c r="O36" i="5"/>
  <c r="O27" i="5"/>
  <c r="O28" i="5"/>
  <c r="O29" i="5"/>
  <c r="O30" i="5"/>
  <c r="O31" i="5"/>
  <c r="O32" i="5"/>
  <c r="O33" i="5"/>
  <c r="O34" i="5"/>
  <c r="O35" i="5"/>
  <c r="O26" i="5"/>
  <c r="O25" i="5"/>
  <c r="N37" i="5"/>
  <c r="M37" i="5"/>
  <c r="L37" i="5"/>
  <c r="K37" i="5"/>
  <c r="J37" i="5"/>
  <c r="I37" i="5"/>
  <c r="H37" i="5"/>
  <c r="G37" i="5"/>
  <c r="F37" i="5"/>
  <c r="E37" i="5"/>
  <c r="D37" i="5"/>
  <c r="C37" i="5"/>
  <c r="AH16" i="7"/>
  <c r="AH13" i="7"/>
  <c r="AI13" i="7" s="1"/>
  <c r="AH12" i="7"/>
  <c r="AH9" i="7"/>
  <c r="AI9" i="7" s="1"/>
  <c r="AH8" i="7"/>
  <c r="AG16" i="7"/>
  <c r="AG15" i="7"/>
  <c r="AG13" i="7"/>
  <c r="AG12" i="7"/>
  <c r="AG10" i="7"/>
  <c r="AG9" i="7"/>
  <c r="AG8" i="7"/>
  <c r="AF9" i="7"/>
  <c r="AF10" i="7"/>
  <c r="AF11" i="7"/>
  <c r="AF12" i="7"/>
  <c r="AF13" i="7"/>
  <c r="AF14" i="7"/>
  <c r="AF15" i="7"/>
  <c r="AF16" i="7"/>
  <c r="AF8" i="7"/>
  <c r="AD16" i="7"/>
  <c r="AD13" i="7"/>
  <c r="AD12" i="7"/>
  <c r="AD10" i="7"/>
  <c r="AD9" i="7"/>
  <c r="AD8" i="7"/>
  <c r="Y16" i="7"/>
  <c r="Y13" i="7"/>
  <c r="Y12" i="7"/>
  <c r="Y10" i="7"/>
  <c r="Y9" i="7"/>
  <c r="Y8" i="7"/>
  <c r="T16" i="7"/>
  <c r="T15" i="7"/>
  <c r="T13" i="7"/>
  <c r="T12" i="7"/>
  <c r="T10" i="7"/>
  <c r="T9" i="7"/>
  <c r="T8" i="7"/>
  <c r="O16" i="7"/>
  <c r="O15" i="7"/>
  <c r="O13" i="7"/>
  <c r="O12" i="7"/>
  <c r="O9" i="7"/>
  <c r="O8" i="7"/>
  <c r="J16" i="7"/>
  <c r="J15" i="7"/>
  <c r="J14" i="7"/>
  <c r="J13" i="7"/>
  <c r="J12" i="7"/>
  <c r="J11" i="7"/>
  <c r="J10" i="7"/>
  <c r="J9" i="7"/>
  <c r="J8" i="7"/>
  <c r="E16" i="7"/>
  <c r="E10" i="7"/>
  <c r="E11" i="7"/>
  <c r="E12" i="7"/>
  <c r="E13" i="7"/>
  <c r="E14" i="7"/>
  <c r="E15" i="7"/>
  <c r="E9" i="7"/>
  <c r="E8" i="7"/>
  <c r="AA17" i="7"/>
  <c r="V17" i="7"/>
  <c r="Q17" i="7"/>
  <c r="L17" i="7"/>
  <c r="G17" i="7"/>
  <c r="B17" i="7"/>
  <c r="AC15" i="7"/>
  <c r="AE15" i="7" s="1"/>
  <c r="AC14" i="7"/>
  <c r="AC11" i="7"/>
  <c r="AE9" i="7"/>
  <c r="AB14" i="7"/>
  <c r="AB11" i="7"/>
  <c r="AB17" i="7" s="1"/>
  <c r="AE13" i="7"/>
  <c r="X15" i="7"/>
  <c r="Y15" i="7" s="1"/>
  <c r="X11" i="7"/>
  <c r="X17" i="7" s="1"/>
  <c r="X14" i="7"/>
  <c r="Y14" i="7" s="1"/>
  <c r="W11" i="7"/>
  <c r="W17" i="7" s="1"/>
  <c r="W14" i="7"/>
  <c r="Z16" i="7"/>
  <c r="R14" i="7"/>
  <c r="S11" i="7"/>
  <c r="T11" i="7" s="1"/>
  <c r="S14" i="7"/>
  <c r="T14" i="7" s="1"/>
  <c r="U16" i="7"/>
  <c r="R17" i="7"/>
  <c r="U15" i="7"/>
  <c r="U13" i="7"/>
  <c r="N11" i="7"/>
  <c r="O11" i="7" s="1"/>
  <c r="N10" i="7"/>
  <c r="AH10" i="7" s="1"/>
  <c r="N14" i="7"/>
  <c r="O14" i="7" s="1"/>
  <c r="M17" i="7"/>
  <c r="P16" i="7"/>
  <c r="P15" i="7"/>
  <c r="I17" i="7"/>
  <c r="J17" i="7" s="1"/>
  <c r="C17" i="7"/>
  <c r="D17" i="7"/>
  <c r="H11" i="7"/>
  <c r="H17" i="7" s="1"/>
  <c r="K15" i="7"/>
  <c r="AH11" i="7" l="1"/>
  <c r="AF17" i="7"/>
  <c r="AI8" i="7"/>
  <c r="AI16" i="7"/>
  <c r="E17" i="7"/>
  <c r="Y17" i="7"/>
  <c r="AH14" i="7"/>
  <c r="AI14" i="7" s="1"/>
  <c r="AG11" i="7"/>
  <c r="AJ11" i="7" s="1"/>
  <c r="AG14" i="7"/>
  <c r="AI12" i="7"/>
  <c r="AC38" i="7"/>
  <c r="AJ33" i="7"/>
  <c r="AJ34" i="7"/>
  <c r="AJ14" i="7"/>
  <c r="AI10" i="7"/>
  <c r="AJ10" i="7"/>
  <c r="AI11" i="7"/>
  <c r="AG17" i="7"/>
  <c r="S17" i="7"/>
  <c r="T17" i="7" s="1"/>
  <c r="Z15" i="7"/>
  <c r="O10" i="7"/>
  <c r="AD14" i="7"/>
  <c r="AJ12" i="7"/>
  <c r="AJ8" i="7"/>
  <c r="AI30" i="7"/>
  <c r="O31" i="7"/>
  <c r="AH35" i="7"/>
  <c r="Y36" i="7"/>
  <c r="AI37" i="7"/>
  <c r="AF38" i="7"/>
  <c r="Y11" i="7"/>
  <c r="AD11" i="7"/>
  <c r="AD15" i="7"/>
  <c r="AH15" i="7"/>
  <c r="AJ13" i="7"/>
  <c r="AJ9" i="7"/>
  <c r="AJ29" i="7"/>
  <c r="T32" i="7"/>
  <c r="Z32" i="7"/>
  <c r="AG32" i="7"/>
  <c r="AD32" i="7"/>
  <c r="AG35" i="7"/>
  <c r="AJ35" i="7" s="1"/>
  <c r="AH36" i="7"/>
  <c r="E38" i="7"/>
  <c r="U38" i="7"/>
  <c r="T38" i="7"/>
  <c r="AD38" i="7"/>
  <c r="AI35" i="7"/>
  <c r="AJ36" i="7"/>
  <c r="AI36" i="7"/>
  <c r="AJ30" i="7"/>
  <c r="AH31" i="7"/>
  <c r="P32" i="7"/>
  <c r="AH32" i="7"/>
  <c r="AI33" i="7"/>
  <c r="AI34" i="7"/>
  <c r="P35" i="7"/>
  <c r="U35" i="7"/>
  <c r="Z35" i="7"/>
  <c r="AE35" i="7"/>
  <c r="AE36" i="7"/>
  <c r="F38" i="7"/>
  <c r="H38" i="7"/>
  <c r="K38" i="7" s="1"/>
  <c r="J38" i="7"/>
  <c r="N38" i="7"/>
  <c r="X38" i="7"/>
  <c r="AB38" i="7"/>
  <c r="AG38" i="7" s="1"/>
  <c r="U32" i="7"/>
  <c r="AE32" i="7"/>
  <c r="AD35" i="7"/>
  <c r="AD36" i="7"/>
  <c r="O37" i="5"/>
  <c r="F16" i="7"/>
  <c r="AC17" i="7"/>
  <c r="N17" i="7"/>
  <c r="O17" i="7" s="1"/>
  <c r="AE14" i="7"/>
  <c r="Z14" i="7"/>
  <c r="U14" i="7"/>
  <c r="P14" i="7"/>
  <c r="K14" i="7"/>
  <c r="F14" i="7"/>
  <c r="Z13" i="7"/>
  <c r="AE12" i="7"/>
  <c r="Z12" i="7"/>
  <c r="U12" i="7"/>
  <c r="P12" i="7"/>
  <c r="K12" i="7"/>
  <c r="F12" i="7"/>
  <c r="AE11" i="7"/>
  <c r="Z11" i="7"/>
  <c r="U11" i="7"/>
  <c r="P11" i="7"/>
  <c r="K11" i="7"/>
  <c r="F11" i="7"/>
  <c r="AE10" i="7"/>
  <c r="Z10" i="7"/>
  <c r="U10" i="7"/>
  <c r="P10" i="7"/>
  <c r="K10" i="7"/>
  <c r="F10" i="7"/>
  <c r="Z9" i="7"/>
  <c r="U9" i="7"/>
  <c r="P9" i="7"/>
  <c r="K9" i="7"/>
  <c r="F9" i="7"/>
  <c r="AE8" i="7"/>
  <c r="Z8" i="7"/>
  <c r="U8" i="7"/>
  <c r="P8" i="7"/>
  <c r="K8" i="7"/>
  <c r="F8" i="7"/>
  <c r="E74" i="5"/>
  <c r="D74" i="5"/>
  <c r="F73" i="5"/>
  <c r="F72" i="5"/>
  <c r="F71" i="5"/>
  <c r="F70" i="5"/>
  <c r="F69" i="5"/>
  <c r="F68" i="5"/>
  <c r="F67" i="5"/>
  <c r="F66" i="5"/>
  <c r="F65" i="5"/>
  <c r="F64" i="5"/>
  <c r="F63" i="5"/>
  <c r="F62" i="5"/>
  <c r="E18" i="5"/>
  <c r="D18" i="5"/>
  <c r="C18" i="5"/>
  <c r="F17" i="5"/>
  <c r="F16" i="5"/>
  <c r="F15" i="5"/>
  <c r="F14" i="5"/>
  <c r="F13" i="5"/>
  <c r="F12" i="5"/>
  <c r="F11" i="5"/>
  <c r="F10" i="5"/>
  <c r="F9" i="5"/>
  <c r="F8" i="5"/>
  <c r="F7" i="5"/>
  <c r="F6" i="5"/>
  <c r="AH17" i="7" l="1"/>
  <c r="AD17" i="7"/>
  <c r="AI15" i="7"/>
  <c r="AJ15" i="7"/>
  <c r="O38" i="7"/>
  <c r="P38" i="7"/>
  <c r="AE38" i="7"/>
  <c r="Y38" i="7"/>
  <c r="Z38" i="7"/>
  <c r="AI32" i="7"/>
  <c r="AJ32" i="7"/>
  <c r="AI31" i="7"/>
  <c r="AJ31" i="7"/>
  <c r="AH38" i="7"/>
  <c r="F74" i="5"/>
  <c r="F18" i="5"/>
  <c r="AE17" i="7"/>
  <c r="Z17" i="7"/>
  <c r="U17" i="7"/>
  <c r="P17" i="7"/>
  <c r="K17" i="7"/>
  <c r="F17" i="7"/>
  <c r="AI17" i="7" l="1"/>
  <c r="AJ17" i="7"/>
  <c r="AI38" i="7"/>
  <c r="AJ38" i="7"/>
</calcChain>
</file>

<file path=xl/sharedStrings.xml><?xml version="1.0" encoding="utf-8"?>
<sst xmlns="http://schemas.openxmlformats.org/spreadsheetml/2006/main" count="700" uniqueCount="292">
  <si>
    <t xml:space="preserve">  PT. CHITOSE INTERNASIONAL Tbk.</t>
  </si>
  <si>
    <t xml:space="preserve">  Sekretariat : Ruang QA PT. Chitose Indonesia Mfg. Jl. Industri III No. 5 Leuwigajah-Cimahi</t>
  </si>
  <si>
    <t>No</t>
  </si>
  <si>
    <t>Elemen</t>
  </si>
  <si>
    <t>Penyebab Ketidak sesuaian</t>
  </si>
  <si>
    <t>Ma</t>
  </si>
  <si>
    <t>Penanggung Jawab</t>
  </si>
  <si>
    <t>Tanggal kesanggupan auditee</t>
  </si>
  <si>
    <t>Efektif</t>
  </si>
  <si>
    <t>Tidak Efektif</t>
  </si>
  <si>
    <t>Proses</t>
  </si>
  <si>
    <t xml:space="preserve">Ringkasan Temuan </t>
  </si>
  <si>
    <t>Mi</t>
  </si>
  <si>
    <t>Tindakan/ Perbaikan/ Pencegahan</t>
  </si>
  <si>
    <t>P</t>
  </si>
  <si>
    <t xml:space="preserve"> QC</t>
  </si>
  <si>
    <t>shanty</t>
  </si>
  <si>
    <t>Shanty</t>
  </si>
  <si>
    <t>8.4.2</t>
  </si>
  <si>
    <t>M</t>
  </si>
  <si>
    <t>HC-GA</t>
  </si>
  <si>
    <t>Lia D</t>
  </si>
  <si>
    <t>MKT</t>
  </si>
  <si>
    <t>Lukito Angga P.</t>
  </si>
  <si>
    <t>Hendra O. H.</t>
  </si>
  <si>
    <t>8.5.4</t>
  </si>
  <si>
    <t>Yanti A</t>
  </si>
  <si>
    <t>PCH</t>
  </si>
  <si>
    <t>Anita</t>
  </si>
  <si>
    <t>FNA</t>
  </si>
  <si>
    <t>R&amp;D</t>
  </si>
  <si>
    <t>Rosyidin</t>
  </si>
  <si>
    <t>PPIC</t>
  </si>
  <si>
    <t>ENG</t>
  </si>
  <si>
    <t>Otong T</t>
  </si>
  <si>
    <t xml:space="preserve">  PT. CHITOSE INTERNASIONAL Tbk</t>
  </si>
  <si>
    <t>PRD Steel</t>
  </si>
  <si>
    <t>8.5.1</t>
  </si>
  <si>
    <t>PRD NSB</t>
  </si>
  <si>
    <t>PRD WOODLINE</t>
  </si>
  <si>
    <r>
      <rPr>
        <b/>
        <sz val="11"/>
        <color theme="1"/>
        <rFont val="Calibri"/>
        <family val="2"/>
        <scheme val="minor"/>
      </rPr>
      <t>1.</t>
    </r>
    <r>
      <rPr>
        <b/>
        <sz val="7"/>
        <color theme="1"/>
        <rFont val="Times New Roman"/>
        <family val="1"/>
      </rPr>
      <t xml:space="preserve">       </t>
    </r>
    <r>
      <rPr>
        <b/>
        <sz val="11"/>
        <color theme="1"/>
        <rFont val="Calibri"/>
        <family val="2"/>
        <scheme val="minor"/>
      </rPr>
      <t>TEMUAN KETIDAKSESUAIAN BERDASARKAN AREA</t>
    </r>
  </si>
  <si>
    <t>Mayor</t>
  </si>
  <si>
    <t>Minor</t>
  </si>
  <si>
    <t>Perlu Perhatian</t>
  </si>
  <si>
    <t>Total</t>
  </si>
  <si>
    <t>QC</t>
  </si>
  <si>
    <t>Produksi Steel</t>
  </si>
  <si>
    <t>Produksi NSB</t>
  </si>
  <si>
    <t>Produksi WoodLine</t>
  </si>
  <si>
    <t>IT</t>
  </si>
  <si>
    <t>ENGINEERING</t>
  </si>
  <si>
    <t>HC&amp;GA</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</si>
  <si>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</si>
  <si>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</si>
  <si>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t>PRD WL</t>
  </si>
  <si>
    <t>TOTAL</t>
  </si>
  <si>
    <t>5.3 Peran Organisasi, tanggung jawab dan otoritas</t>
  </si>
  <si>
    <r>
      <rPr>
        <b/>
        <sz val="10"/>
        <rFont val="Arial"/>
        <family val="2"/>
      </rPr>
      <t xml:space="preserve">6.1 Tindakan untuk menangani risiko dan peluang                                  </t>
    </r>
    <r>
      <rPr>
        <i/>
        <sz val="9"/>
        <rFont val="Arial"/>
        <family val="2"/>
      </rPr>
      <t>Action to address risks and opportunities</t>
    </r>
  </si>
  <si>
    <t>6.2 Sasaran Mutu dan Perencanaan untuk Mencapainya</t>
  </si>
  <si>
    <t>7.5 Informasi terdokumentasi</t>
  </si>
  <si>
    <t>7.5.3 Pengendalian Informasi terdokumentasi</t>
  </si>
  <si>
    <r>
      <rPr>
        <b/>
        <sz val="10"/>
        <rFont val="Arial"/>
        <family val="2"/>
      </rPr>
      <t xml:space="preserve">8.1 Perencanaan dan pengendalian operasional     </t>
    </r>
    <r>
      <rPr>
        <i/>
        <sz val="9"/>
        <rFont val="Arial"/>
        <family val="2"/>
      </rPr>
      <t>Operational planning and control</t>
    </r>
    <r>
      <rPr>
        <b/>
        <sz val="10"/>
        <rFont val="Arial"/>
        <family val="2"/>
      </rPr>
      <t xml:space="preserve">
8.1 Perencanaan dan pengendalian operasional</t>
    </r>
  </si>
  <si>
    <t>8.4.2 Jenis dan tingkat pengendalian</t>
  </si>
  <si>
    <t xml:space="preserve">8.5.1 Pengendalian produksi dan penyediaan layanan    </t>
  </si>
  <si>
    <t xml:space="preserve">8.5.4 Perlindungan     </t>
  </si>
  <si>
    <t xml:space="preserve">9.1  Pemantauan, pengukuran, analisis dan evaluasi     </t>
  </si>
  <si>
    <t>MAYOR</t>
  </si>
  <si>
    <t>MINOR</t>
  </si>
  <si>
    <t>PERLU PERHATIAN</t>
  </si>
  <si>
    <t>C. KINERJA PROSES DAN KESESUAIAN PRODUK</t>
  </si>
  <si>
    <t>C.1. KINERJA PERENCANAAN DAN REALISASI PRODUKSI</t>
  </si>
  <si>
    <t>JULI</t>
  </si>
  <si>
    <t>AGUSTUS</t>
  </si>
  <si>
    <t>SEPTEMBER</t>
  </si>
  <si>
    <t>OKTOBER</t>
  </si>
  <si>
    <t>NOVEMBER</t>
  </si>
  <si>
    <t>DESEMBER</t>
  </si>
  <si>
    <t>Produksi</t>
  </si>
  <si>
    <t>LIPAT (FOLDING)</t>
  </si>
  <si>
    <t>LIPAT (FOLDING) MEMO</t>
  </si>
  <si>
    <t>WORKING &amp; MEETING</t>
  </si>
  <si>
    <t>SCHOOL</t>
  </si>
  <si>
    <t>NSB</t>
  </si>
  <si>
    <t>ZAO &amp; OKAMURA</t>
  </si>
  <si>
    <t>%</t>
  </si>
  <si>
    <t>BULAN</t>
  </si>
  <si>
    <r>
      <t xml:space="preserve">8.4 Pengendalian produk dan layanan eksternal yang disediakan </t>
    </r>
    <r>
      <rPr>
        <i/>
        <sz val="10"/>
        <rFont val="Arial"/>
        <family val="2"/>
      </rPr>
      <t>Control of externally provided products and services</t>
    </r>
  </si>
  <si>
    <t xml:space="preserve">  TEAM ISO 9001:2015</t>
  </si>
  <si>
    <t xml:space="preserve">  TEAM ISO 9001 : 2015</t>
  </si>
  <si>
    <t>Audit Mutu Internal bulan Juli tahun 2020 Engineering tidak ada temuan</t>
  </si>
  <si>
    <t>Tidak ada temuan</t>
  </si>
  <si>
    <t>JANUARI</t>
  </si>
  <si>
    <t>FEBRUARI</t>
  </si>
  <si>
    <t>MARET</t>
  </si>
  <si>
    <t>APRIL</t>
  </si>
  <si>
    <t>MEI</t>
  </si>
  <si>
    <t>JUNI</t>
  </si>
  <si>
    <t>RATA-RATA</t>
  </si>
  <si>
    <t>HOTEL, BANQUET &amp; RESTORAN</t>
  </si>
  <si>
    <t>ROLLAND PROJECT</t>
  </si>
  <si>
    <t>PROJECT</t>
  </si>
  <si>
    <t>CANVASING</t>
  </si>
  <si>
    <t>RPB</t>
  </si>
  <si>
    <t>~</t>
  </si>
  <si>
    <t>Audit Mutu Internal bulan Juli tahun 2020 IT tidak ada temuan</t>
  </si>
  <si>
    <t>Imam M.</t>
  </si>
  <si>
    <t>BGT</t>
  </si>
  <si>
    <t>% P/R</t>
  </si>
  <si>
    <t>% P/B</t>
  </si>
  <si>
    <t>RnD</t>
  </si>
  <si>
    <t>Status         12 Aug 2020</t>
  </si>
  <si>
    <t>Closed</t>
  </si>
  <si>
    <t>On Progress (1)</t>
  </si>
  <si>
    <t>On Progress (3)</t>
  </si>
  <si>
    <t>PRS S</t>
  </si>
  <si>
    <t>PRD NB</t>
  </si>
  <si>
    <t>8.5.1 Pengendalian dan penyediaan</t>
  </si>
  <si>
    <t xml:space="preserve">9.1  Pemantauan, pengukuran, analisis   </t>
  </si>
  <si>
    <r>
      <t>2.</t>
    </r>
    <r>
      <rPr>
        <b/>
        <sz val="7"/>
        <color theme="1"/>
        <rFont val="Times New Roman"/>
        <family val="1"/>
      </rPr>
      <t xml:space="preserve">     </t>
    </r>
    <r>
      <rPr>
        <b/>
        <sz val="12"/>
        <color theme="1"/>
        <rFont val="Arial Narrow"/>
        <family val="2"/>
      </rPr>
      <t>TEMUAN KETIDAKSESUAIAN BERDASARKAN PERSYARATAN ISO 9001:2015 DAN KLASIFIKASI</t>
    </r>
  </si>
  <si>
    <t xml:space="preserve">8.4 Pengendalian produk dan layanan eksternal </t>
  </si>
  <si>
    <t xml:space="preserve"> Periode Januari s/d Des 2020</t>
  </si>
  <si>
    <t>ANALISA KEGAGALAN PRODUKSI TAHUN 2020</t>
  </si>
  <si>
    <t>PERSENTASE TOTAL G1 DAN G2 PER BULAN</t>
  </si>
  <si>
    <t>AREA</t>
  </si>
  <si>
    <t xml:space="preserve">PROSENTASE(%) GAGAL G1 </t>
  </si>
  <si>
    <t xml:space="preserve">PROSENTASE(%) GAGAL G2 </t>
  </si>
  <si>
    <t>AREA GAGAL G2 TERBESAR</t>
  </si>
  <si>
    <t>ASS. MULTY LINE 3</t>
  </si>
  <si>
    <t xml:space="preserve"> ASS. BAROS LINE 1</t>
  </si>
  <si>
    <t>FINISHING CHROME DEPAN</t>
  </si>
  <si>
    <t>FINISHING CHROME BLKG</t>
  </si>
  <si>
    <t>Periode 02 Februari s.d 17 Maret 2021 (Katagori Ma/Mi/P)</t>
  </si>
  <si>
    <t>1.  Pelaksanaan Inspeksi dan Pengetesan penerimaan di bagian gudang material woodline maupun C-Pro belum ditemukan bukti pelaksanaan                                                                                                 2.  Laporan Hasil Inspeksi selama proses di bagian C-Pro belum ditemukan bukti pelaksanaan</t>
  </si>
  <si>
    <t>Record dokumentasi (hard/ soft copy) terkait dengan bukti bahwa claim (complain dari customer sudah dilakukan perbaikan dan dinyatakan "closed" tidak tersimpan di QC, adapun pernyataan "closed" bisa dari internal QC atau pemberitahuan dari marketing</t>
  </si>
  <si>
    <t>Evaluasi analisa resiko bagian QC semester ke-2 (Juli - Des) tahun 2020 tidak ditemukan bukti pelaksanaan</t>
  </si>
  <si>
    <t>Laporan Kegagalan Produksi C-Pro belum dimasukkan ke dalam laporan kegagalan secara keseluruhan</t>
  </si>
  <si>
    <t xml:space="preserve">Perubahan pada Prosedur yang terkait dengan SOP self checking belum ditemukan bukti perubahan </t>
  </si>
  <si>
    <t>7.5.3</t>
  </si>
  <si>
    <t>Perubahan pada struktur organisasi QC yang ter update belum ditemukan bukti sosialisasi</t>
  </si>
  <si>
    <t>Kisty</t>
  </si>
  <si>
    <t>Planning target sasaran mutu RnD tahun 2021 belum ditemukan bukti pembuatan</t>
  </si>
  <si>
    <t>Dokumen Teknikal File Terkait dengan Gambar Teknik Komponen Produk (GTKP) untuk semua tahapan pengembangan produk tidak lengkap dalam pengisian :                                                                                     Evidence : Tanggal pembuatan dan approval tidak diisi (kosong)</t>
  </si>
  <si>
    <t>1. Target Sasaran Mutu Bagian PPIC untuk tahun 2021 (termasuk PPC) belum ditemukan bukti pembuatan</t>
  </si>
  <si>
    <t>2. Analisa dan evaluasi  pencapaian sasaran Mutu semester ke-2 tahun 2020  bagian PPIC (termasuk PPC) belum ditemukan bukti pembuatan</t>
  </si>
  <si>
    <t>1. Evaluasi dari realisasi target analisa resiko semester ke-2 tahun 2020 bagian PPIC (termasuk PPC) belum ditemukan bukti pembuatan</t>
  </si>
  <si>
    <t>2. Penetapan matrik Resiko tahun 2021 berdasar dari evaluasi pencapaian semester ke-2 tahun 2020 bagian PPIC (termasuk PPC)  belum ditemukan bukti pembuatan</t>
  </si>
  <si>
    <t>Lay out gudang Material  (IC) belum up date dan sesuai dengan rencana terhadap temuan sebelumnya akan dilakukan perubahan ke gudang Material yang fleksibel                                                                    1. Gudang material (IC) terakhir update  6-12-2019 dan sudah tidak sesuai dengan actual                                                                                               2. Gudang NSB sudah mengalami perubahan lokasi                                     3. Gudang C-Pro belum ada                                                                               4. Gudang Woodline masih menggunakan layout yang dibuat oleh bagian Produksi Woodline</t>
  </si>
  <si>
    <t xml:space="preserve">Sesuai dengan SOP pelayanan permintaan terhadap barang gudang akan dilakukan oleh personil gudang terkait.
Berdasar temuan dari bagian NSB maka pengambilan permintaan barang gudang dilakukan oleh personil Produksi yang bersangkutan dan bukan oleh personil gudang,
</t>
  </si>
  <si>
    <t>Ev : karena personil gudang yang bertanggung jawab melakukan pekerjaan lain yang juga menjadi tugasnya</t>
  </si>
  <si>
    <t>Lay Out Standar Pengelolaan gudang WIP dan cara perawatan terhadap barang yang disimpan belum dilakukan up date terhadap ketetapan secara permanen dikaitkan dengan area gudang WIP yang tersebar di beberapa tempat</t>
  </si>
  <si>
    <t>Monitoring secara berkala yang akan diprogramkan secara sampling untuk kontrol akurasi jumlah stok yaitu antara stok aktual (kartu stok), stok manual Excell dan stok di sistem MDAX. Baik digudang IC ataupun PPC/WIP tidak secara konsisten dilakukan sesuai yang diprogramkan akan dilakukan sebulan sekali</t>
  </si>
  <si>
    <t>7.1.5</t>
  </si>
  <si>
    <t>Pengukuran Kinerja Pemasok tidak secara konsisten dilakukan dan jumlah atau nama pemasok yang dinilai belum sesuai dengan yang dilakukan oleh bagian Purchasing maupun QC</t>
  </si>
  <si>
    <t>1. Struktur Organisasi PPIC belum di update sesuai kondisi aktual yang ada di bulan januari 2021.                                                                             2. Matrik kompetensi belum ditemukan bukti pembuatanya di bagian PPIC, sesuai dengan struktur atau job desc. terbaru</t>
  </si>
  <si>
    <t>Monitoring proses permintaan kebutuhan barang (RKB dan ROP) dari mulai dokumen sampai dengan PO dan terkirim ke vendor (supplier/ sub kont.) belum bisa ditunjukkan</t>
  </si>
  <si>
    <t>PT. CHITOSE  INTERNASIONAL Tbk</t>
  </si>
  <si>
    <t>Production Department</t>
  </si>
  <si>
    <t>NO</t>
  </si>
  <si>
    <t>ITEM NAME</t>
  </si>
  <si>
    <t xml:space="preserve"> TOTAL SEMESTER KE-1</t>
  </si>
  <si>
    <t>APS</t>
  </si>
  <si>
    <t>HASIL P</t>
  </si>
  <si>
    <t>FOLDING</t>
  </si>
  <si>
    <t>FOLDING MEMO</t>
  </si>
  <si>
    <t>HOTEL, BANGQUET &amp; RESTO (HBR)</t>
  </si>
  <si>
    <t>NURSING BED</t>
  </si>
  <si>
    <t xml:space="preserve">PROJECT </t>
  </si>
  <si>
    <t>B2C &amp; CANVASING</t>
  </si>
  <si>
    <t>HEALTHY MATRASS C-PRO</t>
  </si>
  <si>
    <t>TOTAL SEMESTER KE-2</t>
  </si>
  <si>
    <t>TOTAL TAHUN 2020</t>
  </si>
  <si>
    <t>SELISIH HASIL DI LAP PRODUKSI : FNA/PPIC</t>
  </si>
  <si>
    <t>PRODUKSI BULANAN</t>
  </si>
  <si>
    <t>Analisa pencapaian sasaran mutu(QMS)  semester ke-2 tahun 2020 belum dapat ditunjukkan.</t>
  </si>
  <si>
    <t>Mauludin</t>
  </si>
  <si>
    <t>Evaluasi Pencapaian Analisa resiko Semester ke-2 tahun 2020 belum ditemukan bukti pembuatan</t>
  </si>
  <si>
    <t>Penialaian Pemasok pada semester ke-2 tahun 2020 belum ditemukan bukti pembuatan dan data masukan dari bagian PPIC belum lengkap</t>
  </si>
  <si>
    <t>Aturan terkait sanksi yang diberikan kepada pemasok yang hasil penilaiannya dibawah standar masih belum dibuat ketetapannya</t>
  </si>
  <si>
    <t>untuk Produk Nursing Bed belum semua OPC nya lengkap tersedia, masih sebagaian dan sisanya masih dalam proses pembuatan</t>
  </si>
  <si>
    <t>Pembuatan OPC dan pembaharuanya merupakan tugas dari RnD, bagian produksi hanya menjalankan proses sesuai dengan OPC yang sudah dibuat. Sampai saat ini untuk pembuatan baru ataupun pembaharuan belum diterima dari RnD.</t>
  </si>
  <si>
    <t>Akan membuat surat kepada RnD baik email ataupun hard copy, permohonan untuk menyediakan pembaharuan dan pembuatan OPC untuk seluruh produk NSB dan jika sudah selesai akan disimpan dalam bentuk softcopy (Pdf)</t>
  </si>
  <si>
    <t>Ruby KT</t>
  </si>
  <si>
    <t>Up date struktur Organisasi Belum disosialisasikan</t>
  </si>
  <si>
    <t xml:space="preserve">Up date struktur Organisasi akan disosialisasikan </t>
  </si>
  <si>
    <t>Sedang dalam proses pembahasan</t>
  </si>
  <si>
    <t>Sudah di buat</t>
  </si>
  <si>
    <t>23-2-2021</t>
  </si>
  <si>
    <t>Human Error</t>
  </si>
  <si>
    <t>GTKP untuk semua tahapan sudah mencantumkan tanggal pembuatan</t>
  </si>
  <si>
    <t>Evaluasi analisa resiko belum di buat</t>
  </si>
  <si>
    <t>Evaluasi Analisa resiko semester ke-2 tahun 2020 akan segera dibuat</t>
  </si>
  <si>
    <t>Prosedur belum direvisi sesuai dengan SOP self chek</t>
  </si>
  <si>
    <t>Prosedur akan direvisi</t>
  </si>
  <si>
    <t>Data gagal C-Pro sering tidak lengkap, sehingga tidak dimasukkan ke laporan gagal secara keseluruhan</t>
  </si>
  <si>
    <t>Data gagal akan dilengkapi terlebih dahulu, kemudian dimasukkan ke laporan gagal secara keseluruhan</t>
  </si>
  <si>
    <t>Record yang belum di closed akan diperbaharui, sesuai dengan record yang ada di ASS</t>
  </si>
  <si>
    <t>Record belum di copy dari bagian After Sales Servis (ASS)</t>
  </si>
  <si>
    <t>1. Pelaksanaan inspeksi dan penngetesan penerimaan di bagian gudang tidak konsisten                                                                2. Pelaksanaan inspeksi selama proses di bagian C-Pro tidak konsisten</t>
  </si>
  <si>
    <t>Penegasan kembali ke QC incoming &amp; QC produksi C-Pro untuk konsisten dalam melaksanakan inspeksi</t>
  </si>
  <si>
    <t>monitoring penelusuran secara sistem terkait dengan data produk yang dikirim ke pelanggan diantaranya jumlah, type, nomer produksi, nama penerima, alamat dll untuk nursing bed belum bisa ditunjukkan, hal ini dikarenakan s,d tanggal audit belum ada pengiriman produk nursing bed dari marketing/ sales ke pelanggan</t>
  </si>
  <si>
    <t>8.5.2</t>
  </si>
  <si>
    <t>Hasil Pengukuran Kepuasan Pelanggan semester ke-2 tahun 2020 dan juga tindak lanjut terhadap hasil kuesioner pengukuran kepuasan pelanggan yang nilainya dibawah standar (jika ada) belum bisa ditunjukkan pada saat audit.</t>
  </si>
  <si>
    <t>hasil evaluasi Supplier angkutan semester ke- 2 tahun 2020 belum dapat ditunjukkan saat dilakukan audit                                                                                                  Evidence : perjanjian dengan Trans Logistic Indonesia berakhir 31 des 2020 dan belum ada pembaharuan</t>
  </si>
  <si>
    <t>Aturan dan sosialisasi terkait penyimpanan barang digudang DC belum dapat ditujukkan pada saat dilakukan audit antara lain :                                                                 1. Penggunaan Pallet Untuk penyimpanan                                                                               2. Jumlah Packing Per Pallet                                                                                                      3. Standar Penumpukan                                                                                                              4. dll</t>
  </si>
  <si>
    <t>Verifikasi dalam form pengajuan ROP tidak diisi dengan lengkap dan tidak dikembalikan (di record) oleh bagian sales. Hal ini bertujuan sebagai bukti bahwa seluruh departemen terkait yang berkepentingan dengan ROP telah menyetujui dan menyanggupi isi dari ROP</t>
  </si>
  <si>
    <t>Lukito Angga P</t>
  </si>
  <si>
    <t xml:space="preserve">1. Quality Objektive Planning (Rencana sasaran Mutu) bagian Produksi Steel (+ Cpro) tahun 2021 pada saat audit belum ditemukan bukti pembuatan
2. Analisa/ Evaluasi Pencapaian Quality objective (sasaran mutu) bagian Produksi steel (+ Cpro) tahun 2020 pada saat audit belum ditemukan bukti pembuatan 
</t>
  </si>
  <si>
    <t>Heri M</t>
  </si>
  <si>
    <t>Evaluasi analisa resiko semester ke-2 (Jul - Des) tahun 2020 belum di buat dan harus memasukkan C-Pro line sebagai variable dalam perhitungan pencapaian secara keseluruhan bagian Produksi steel</t>
  </si>
  <si>
    <t xml:space="preserve">Belum ditemukan bukti sosialisasi Job deskripsi kepada semua golongan staff (kepala regu keatas) pada saat dilakukan audit </t>
  </si>
  <si>
    <t xml:space="preserve">Pada Bagian Produksi Steel belum ditemukan perhitungan Kapasitas Real Produksi (KRP) tahun 2020 terkait dengan adanya perubahan Sumber daya atau Perencanaan Organisasi  </t>
  </si>
  <si>
    <t>Evidence : Perhitungan Kapasitas Real Produksi terakhir Up date tahun 2019</t>
  </si>
  <si>
    <t>Form monitoring kehadiran karyawan sesuai prosedur  ‘PRD.P1.IK.2 PENEMPATAN TENAGA KERJA HARIAN” selama tahun 2020 pada saat audit tidak ditemukan bukti pelaksanaan</t>
  </si>
  <si>
    <t>ROP dari Marketing tidak di record di bagian Produksi Steel serta monitoring terkait dengan kelengkapan isian (kolom approval) dan realisasi dari permintaan ROP tidak Bisa ditunjukkan pada saat Audit</t>
  </si>
  <si>
    <t xml:space="preserve">Bukti pelaksanaan evaluasi terhadap permasalahan yang terjadi di Produksi sesuai dengan prosedur “PRD.P.1.IK.4 PEMBUATAN PETA KONTROL ‘ tidak ditemukan bukti pelaksanaan dan juga catatan (notulen) terkait dengan hasil evaluasi. Mis :
1. Meeting Rutin
2. Meeting Non Rutin (Review Kasus) jika ada kejadian
</t>
  </si>
  <si>
    <t xml:space="preserve">1. Quality Objektive Planning (Rencana sasaran Mutu) bagian Produksi Woodline tahun 2021 pada saat audit belum ditemukan bukti pembuatan
2. Analisa/ Evaluasi Pencapaian Quality objective (sasaran mutu) bagian Produksi WoodLine tahun 2020 pada saat audit belum ditemukan bukti pembuatan 
</t>
  </si>
  <si>
    <t>Evaluasi analisa resiko semester ke-2 (Jul - Des) tahun 2020 bagian Produksi WoodLine saat dilakukan audit belum ditemukan bukti pembuatan</t>
  </si>
  <si>
    <t>Heri M.</t>
  </si>
  <si>
    <t xml:space="preserve">Pada Bagian Produksi WoodLine belum ditemukan perhitungan Kapasitas Real Produksi (KRP) tahun 2020 terkait dengan adanya perubahan Sumber daya atau Perencanaan Organisasi  
Evidence : Perhitungan Kapasitas Real Produksi terakhir Up date tahun 2019
</t>
  </si>
  <si>
    <t>Form monitoring kehadiran karyawan sesuai prosedur  ‘PRD.P1.IK.2 PENEMPATAN TENAGA KERJA HARIAN” selama tahun 2020 di bagian Woodline pada saat audit tidak ditemukan bukti pelaksanaan.</t>
  </si>
  <si>
    <t>√</t>
  </si>
  <si>
    <t>Karena ada perubahan struktur di awal tahun 2021 untuk bagian PPIC, sehingga ada keterlambatan dalam pembuatan temuan 1 &amp; 2</t>
  </si>
  <si>
    <t>1. Akan revisi QMS untuk tahun 2021</t>
  </si>
  <si>
    <t>2. Akan dibuat analisa pencapaian untuk QMS 2020</t>
  </si>
  <si>
    <t>22-3-2021</t>
  </si>
  <si>
    <t>Karena ada perubahan struktur di awal tahun 2021 untuk bagian PPIC, sehingga belum dibuat perubahannya untuk temuan 1 &amp; 2</t>
  </si>
  <si>
    <t>Akan dibuat analisanya</t>
  </si>
  <si>
    <t>Pengambilan oleh Produksi tidak mengikuti schedule yang sudah ditetapkan</t>
  </si>
  <si>
    <t>Akan dibuatkan kembali schedule pengambilan material</t>
  </si>
  <si>
    <t>1. Akan dibuat Layout untuk point 1, 2 dan 3</t>
  </si>
  <si>
    <t>1. Zonasi tidak bisa konsisten secara detail dikarenakan fluktuasi order produk                                                                              2. Belum dilakukan perubahan sesuai aktual                                    3. Karena material hanya 1 jenis, maka belum dibuat Layout       4. PPIC hanya pegang administrasi, sedangkan penanggung jawab gudang material bagian produksi WoodLine</t>
  </si>
  <si>
    <t>C-Pro                31-3-2021  Lainya end Mei</t>
  </si>
  <si>
    <t>Zona yang ada sudah tidak sesuai dengan kondisi produksi yang sedang berjalan</t>
  </si>
  <si>
    <t>Up date Layout dan aturan perawatan</t>
  </si>
  <si>
    <t>30-4-2021</t>
  </si>
  <si>
    <t xml:space="preserve">Adanya perubahan personil sehingga belum ada kesinambungan </t>
  </si>
  <si>
    <t>Akan dilaksanakan kembali</t>
  </si>
  <si>
    <t>Ada perubahan struktur yang baru sehingga kesinambungan pekerjaan tidak konsisten</t>
  </si>
  <si>
    <t>Sudah dilasanakan kembali untuk tahun 2021</t>
  </si>
  <si>
    <t>Perubahan Struktur Organisasi</t>
  </si>
  <si>
    <t>Akan dibuat</t>
  </si>
  <si>
    <t>kekurangan personil karena perubahan struktur</t>
  </si>
  <si>
    <t>akan diprogramkan kembali</t>
  </si>
  <si>
    <t>mei 2021</t>
  </si>
  <si>
    <t>Analisa pencapaian baru dibuat, diambil dari program AX</t>
  </si>
  <si>
    <t xml:space="preserve">Akan dibuat melalui program AX (realisasi Purchase order selama tahun 2020) </t>
  </si>
  <si>
    <t>18-3-2021</t>
  </si>
  <si>
    <t>Belum dibuat</t>
  </si>
  <si>
    <t>Menunggu hasil penilaian dari QC dan PPIC</t>
  </si>
  <si>
    <t xml:space="preserve">Akan dilakukan penilaian berdasarkan pada penilaian dari Qc (kualitas) dan PPIC (delivery) </t>
  </si>
  <si>
    <t>Akan dibuatkan aturan terkait dengan penilaian yang kurang baik dan jelek untuk vendor/ sub kont.</t>
  </si>
  <si>
    <t>Pengukuran kepuasan pelanggan tahun 2020 masih dalam proses diskusi isi quesioner di internal marketing .
Quesioner akan disebar kepada responden setelah disetujui oleh direktur marketing</t>
  </si>
  <si>
    <t>Diskusi Kuesioner akan dilakukan segera dan pengukuran kepuasan pelanggan dilakukan setelah data terkumpul dengan estimasi pengolahan data selesai April 2021</t>
  </si>
  <si>
    <t>tidak ada temuan</t>
  </si>
  <si>
    <t>Tidak ada Temuan</t>
  </si>
  <si>
    <t>PPIC-PPC</t>
  </si>
  <si>
    <t>7.1.5 Pemantauan dan pengukuran sumber daya</t>
  </si>
  <si>
    <t>ASS. MULTY LINE-2</t>
  </si>
  <si>
    <t>KONT. MULTY BENDING</t>
  </si>
  <si>
    <t>KONST. NEW PRODUK</t>
  </si>
  <si>
    <t>WOODLINE</t>
  </si>
  <si>
    <t>KONST. MULTY LAS</t>
  </si>
  <si>
    <t>ASS. FOLDING LINE-2</t>
  </si>
  <si>
    <t>Temuan 1. Sudah dilaksanakan                                                             Temuan 2 &amp; 3 sudah ada hanya belum dipasang di papan informasi</t>
  </si>
  <si>
    <t>Menunggu gambar resmi dari RnD</t>
  </si>
  <si>
    <t>01 Mei 2021</t>
  </si>
  <si>
    <t>Adanya Perubahan struktural perusahaan dan serah terima pekerjaan yang tidak menyeluruh menyebabkan adanya miss understanding, padahal untuk rencana sasaran mutu tahun 2020 dan 2021 sudah ada,</t>
  </si>
  <si>
    <t>Sudah dilakukan</t>
  </si>
  <si>
    <t>23 Maret 2021</t>
  </si>
  <si>
    <t>Evaluasi analisa resiko semester ke-2 tidak dibuat karena pada saat itu terjadi transisi sebab personil yang bertanggung jawab resign dan serah terima pekerjaan tidak menyeluruh sehingga terjadi miss komunikasi</t>
  </si>
  <si>
    <t>Akan dibuatkan sampai dengan tanggal 26 Maret 2021</t>
  </si>
  <si>
    <t>26 Maret 2021</t>
  </si>
  <si>
    <t>Terjadinya perubahan struktural dalam devisi produksi steel khususnya mengakibatkan missunderstanding untuk bukti sosialisasi job desk ternyata sudah ada</t>
  </si>
  <si>
    <t>Sudah dibuatkan dan sudah dilaksanakan sosialisasi job desc.</t>
  </si>
  <si>
    <t xml:space="preserve">Terjadinya ketidaksesuaian disebabkan oleh karena pada tahun 2020 seiring adanya pandemi banyak karyawan yang pensiun dan mengajukan pensiun dini dan juga oleh terjadinya penurunan APS yang drastis mengakibatkan perhitunganKapasitas Real Produksi tahun 2020 belum up date </t>
  </si>
  <si>
    <t>Sedang dilakukan up date Kapasitas Real Produksi Harian supaya ke depan bisa dilakukan perhitungan Kapasitas Real Produks, Proses Up date akan dilakukan sampai dengan tanggal 25 Maret 2021</t>
  </si>
  <si>
    <t>25 Maret 2021</t>
  </si>
  <si>
    <t>Tidak berjalannya sistem monitoring absensi karyawan di masing-masing seksi disebabkan pada bulan Nov - Des 2020 ada project yang mengakibatkan rotasi karyawan sehingga pengontrolan absensi mengalami kendala saat pemeriksaan, karena karyawan yang terdaftar tidak bekerja pada seksi yang sudah ditentukan</t>
  </si>
  <si>
    <t>Mulai Bulan April akan dilakukan lagi pengontrolan absensi di masing-masingseksi kerja</t>
  </si>
  <si>
    <t>27 Juli 2021</t>
  </si>
  <si>
    <t xml:space="preserve">Permasalahan ROP terkait dengan Devisi Lain yaitu PPIC kurang adanya koordinasi yang baik dan tidak adanya personil khusus yang menangani ROP sehingga masalah ROP tidak terperhatikan realisasi dan dokumentasinya </t>
  </si>
  <si>
    <t>Akan di meetingkan dengan PPIC, Produksi dan Sales Mengenai mekanisme penanganan ROP sampai terealisasi dan terdokumentasi dengan baik</t>
  </si>
  <si>
    <t>Evaluasi terhadap hasil kerja sering dilakukan hanya saja tanpa menggunakan format isian daftar hadir peserta dan hasil meeting. Kalau formatnya sudah tersedia</t>
  </si>
  <si>
    <t>Mulai April akan dilakukan meeting rutin bulanan dan mingguan untuk evaluasi hasil produksi dan meeting-meeting lain yang sifatnya insidentil</t>
  </si>
  <si>
    <t>Belum up date evaluasi angkutan tahun 2020</t>
  </si>
  <si>
    <t>Melakukan evaluasi angkutan tahun 2020 berkoordinasi dengan para distributor</t>
  </si>
  <si>
    <t xml:space="preserve">Adanya perubahan struktural perusahaan dan serah terima pekerjaan yang tidak menyeluruh menyebabkan adanya miss understanding, padahal untuk rencana sasaran mutu realisasi tahun 2020 dan rencana tahun 2021 sudah ada </t>
  </si>
  <si>
    <t>sudah dilakukan</t>
  </si>
  <si>
    <t xml:space="preserve">Terjadinya perubahan struktural dalam divisi produksi steel khususnya, mengakibatkan ketidaksambungan pekerjaan dimana bukti sosialisasi job deskripsi sudah ada </t>
  </si>
  <si>
    <t>Sudah dibuatkan dan sudah dilaksanakan sosialisasi Job deskripsi.</t>
  </si>
  <si>
    <r>
      <rPr>
        <sz val="12"/>
        <rFont val="Cambria"/>
        <family val="1"/>
      </rPr>
      <t>(Selain C-Pro)</t>
    </r>
    <r>
      <rPr>
        <b/>
        <sz val="12"/>
        <rFont val="Cambria"/>
        <family val="1"/>
      </rPr>
      <t xml:space="preserve">      √</t>
    </r>
  </si>
  <si>
    <t>Formulir Rekapitulasi Temuan Audit Mutu Internal dan Tindakan Perbaikan/ Pencegahan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</si>
</sst>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d\-mmm\-yyyy;@"/>
    <numFmt numFmtId="165" formatCode="[$-409]d\-mmm\-yy;@"/>
    <numFmt numFmtId="166" formatCode="_(* #,##0_);_(* \(#,##0\);_(* &quot;-&quot;??_);_(@_)"/>
    <numFmt numFmtId="167" formatCode="#,##0\ ;&quot; (&quot;#,##0\);\-#\ ;@\ "/>
    <numFmt numFmtId="168" formatCode="_(* #,##0_);_(* \(#,##0\);_(* \-??_);_(@_)"/>
  </numFmts>
  <fonts count="6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u/>
      <sz val="12"/>
      <color rgb="FF000000"/>
      <name val="Arial Narrow"/>
      <family val="2"/>
    </font>
    <font>
      <b/>
      <sz val="11"/>
      <color rgb="FF000000"/>
      <name val="Arial Narrow"/>
      <family val="2"/>
    </font>
    <font>
      <b/>
      <sz val="12"/>
      <color theme="1"/>
      <name val="Arial Narrow"/>
      <family val="2"/>
    </font>
    <font>
      <b/>
      <sz val="11"/>
      <color theme="1"/>
      <name val="Arial"/>
      <family val="2"/>
    </font>
    <font>
      <b/>
      <sz val="10"/>
      <color theme="1"/>
      <name val="Arial"/>
      <family val="2"/>
    </font>
    <font>
      <sz val="11"/>
      <color rgb="FF000000"/>
      <name val="Calibri"/>
      <family val="2"/>
    </font>
    <font>
      <sz val="11"/>
      <color theme="1"/>
      <name val="Calibri"/>
      <family val="2"/>
    </font>
    <font>
      <sz val="12"/>
      <color theme="1"/>
      <name val="Arial Narrow"/>
      <family val="2"/>
    </font>
    <font>
      <b/>
      <sz val="11"/>
      <color theme="1"/>
      <name val="Calibri"/>
      <family val="2"/>
      <scheme val="minor"/>
    </font>
    <font>
      <b/>
      <sz val="11"/>
      <color theme="1"/>
      <name val="Verdana"/>
      <family val="2"/>
    </font>
    <font>
      <sz val="10"/>
      <color theme="1"/>
      <name val="Times New Roman"/>
      <family val="1"/>
    </font>
    <font>
      <b/>
      <sz val="10"/>
      <name val="Arial"/>
      <family val="2"/>
    </font>
    <font>
      <sz val="11"/>
      <name val="Calibri"/>
      <family val="2"/>
      <scheme val="minor"/>
    </font>
    <font>
      <b/>
      <sz val="9"/>
      <name val="Arial"/>
      <family val="2"/>
    </font>
    <font>
      <sz val="10"/>
      <name val="Arial"/>
      <family val="2"/>
    </font>
    <font>
      <sz val="11"/>
      <name val="Arial Narrow"/>
      <family val="2"/>
    </font>
    <font>
      <sz val="11"/>
      <color theme="1"/>
      <name val="Arial Narrow"/>
      <family val="2"/>
    </font>
    <font>
      <sz val="10"/>
      <name val="Souvenir Lt BT"/>
      <charset val="134"/>
    </font>
    <font>
      <b/>
      <sz val="12"/>
      <name val="Souvenir Lt BT"/>
      <charset val="134"/>
    </font>
    <font>
      <b/>
      <sz val="10"/>
      <name val="Souvenir Lt BT"/>
      <charset val="134"/>
    </font>
    <font>
      <b/>
      <sz val="11"/>
      <name val="Arial Narrow"/>
      <family val="2"/>
    </font>
    <font>
      <sz val="10"/>
      <color theme="1"/>
      <name val="Arial"/>
      <family val="2"/>
    </font>
    <font>
      <sz val="9"/>
      <name val="Arial"/>
      <family val="2"/>
    </font>
    <font>
      <sz val="9"/>
      <name val="Arial Narrow"/>
      <family val="2"/>
    </font>
    <font>
      <sz val="9"/>
      <color theme="1"/>
      <name val="Arial"/>
      <family val="2"/>
    </font>
    <font>
      <sz val="11"/>
      <name val="Calibri"/>
      <family val="2"/>
    </font>
    <font>
      <sz val="8"/>
      <name val="Arial"/>
      <family val="2"/>
    </font>
    <font>
      <sz val="11"/>
      <name val="Souvenir Lt BT"/>
      <charset val="134"/>
    </font>
    <font>
      <b/>
      <sz val="10"/>
      <name val="MS Reference Sans Serif"/>
      <family val="2"/>
    </font>
    <font>
      <b/>
      <sz val="12"/>
      <name val="Arial"/>
      <family val="2"/>
    </font>
    <font>
      <sz val="12"/>
      <name val="Arial"/>
      <family val="2"/>
    </font>
    <font>
      <sz val="10"/>
      <color theme="1"/>
      <name val="Arial Narrow"/>
      <family val="2"/>
    </font>
    <font>
      <sz val="11"/>
      <name val="Arial Black"/>
      <family val="2"/>
    </font>
    <font>
      <b/>
      <sz val="7"/>
      <color theme="1"/>
      <name val="Times New Roman"/>
      <family val="1"/>
    </font>
    <font>
      <i/>
      <sz val="9"/>
      <name val="Arial"/>
      <family val="2"/>
    </font>
    <font>
      <i/>
      <sz val="10"/>
      <name val="Arial"/>
      <family val="2"/>
    </font>
    <font>
      <sz val="11"/>
      <color theme="1"/>
      <name val="Calibri"/>
      <family val="2"/>
      <scheme val="minor"/>
    </font>
    <font>
      <b/>
      <sz val="12"/>
      <name val="Cambria"/>
      <family val="1"/>
    </font>
    <font>
      <sz val="12"/>
      <color theme="1"/>
      <name val="Arial"/>
      <family val="2"/>
    </font>
    <font>
      <sz val="11"/>
      <name val="Arial"/>
      <family val="2"/>
    </font>
    <font>
      <sz val="11"/>
      <color theme="1"/>
      <name val="Calibri"/>
      <family val="2"/>
      <scheme val="minor"/>
    </font>
    <font>
      <b/>
      <sz val="11"/>
      <color theme="1"/>
      <name val="Arial Narrow"/>
      <family val="2"/>
    </font>
    <font>
      <b/>
      <sz val="12"/>
      <color theme="1"/>
      <name val="Cambria"/>
      <family val="1"/>
    </font>
    <font>
      <b/>
      <u/>
      <sz val="11"/>
      <color theme="1"/>
      <name val="Calibri"/>
      <family val="2"/>
      <scheme val="minor"/>
    </font>
    <font>
      <sz val="10"/>
      <color indexed="8"/>
      <name val="Arial"/>
      <family val="2"/>
    </font>
    <font>
      <b/>
      <sz val="14"/>
      <name val="Tahoma"/>
      <family val="2"/>
    </font>
    <font>
      <b/>
      <sz val="10"/>
      <name val="Tahoma"/>
      <family val="2"/>
    </font>
    <font>
      <i/>
      <sz val="11"/>
      <color indexed="23"/>
      <name val="Calibri"/>
      <family val="2"/>
    </font>
    <font>
      <b/>
      <sz val="8"/>
      <name val="Tahoma"/>
      <family val="2"/>
      <charset val="1"/>
    </font>
    <font>
      <b/>
      <sz val="8"/>
      <name val="Tahoma"/>
      <family val="2"/>
    </font>
    <font>
      <i/>
      <sz val="11"/>
      <color indexed="23"/>
      <name val="Calibri"/>
      <family val="2"/>
      <charset val="1"/>
    </font>
    <font>
      <sz val="12"/>
      <name val="Tahoma"/>
      <family val="2"/>
    </font>
    <font>
      <sz val="12"/>
      <name val="Tahoma"/>
      <family val="2"/>
      <charset val="1"/>
    </font>
    <font>
      <sz val="11"/>
      <color indexed="8"/>
      <name val="Calibri"/>
      <family val="2"/>
    </font>
    <font>
      <b/>
      <sz val="12"/>
      <color theme="1"/>
      <name val="Cambria"/>
      <family val="1"/>
      <scheme val="major"/>
    </font>
    <font>
      <b/>
      <sz val="12"/>
      <name val="Cambria"/>
      <family val="1"/>
      <scheme val="major"/>
    </font>
    <font>
      <i/>
      <sz val="11"/>
      <name val="Arial Narrow"/>
      <family val="2"/>
    </font>
    <font>
      <sz val="12"/>
      <name val="Cambria"/>
      <family val="1"/>
    </font>
  </fonts>
  <fills count="14">
    <fill>
      <patternFill patternType="none"/>
    </fill>
    <fill>
      <patternFill patternType="gray125"/>
    </fill>
    <fill>
      <patternFill patternType="solid">
        <fgColor rgb="FFFFFFFF"/>
        <bgColor indexed="64"/>
      </patternFill>
    </fill>
    <fill>
      <patternFill patternType="gray125">
        <fgColor rgb="FF000000"/>
        <bgColor rgb="FFDEDEDE"/>
      </patternFill>
    </fill>
    <fill>
      <patternFill patternType="solid">
        <fgColor theme="0" tint="-0.14996795556505021"/>
        <bgColor indexed="64"/>
      </patternFill>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indexed="26"/>
        <bgColor indexed="9"/>
      </patternFill>
    </fill>
    <fill>
      <patternFill patternType="solid">
        <fgColor rgb="FFDFE9ED"/>
        <bgColor indexed="64"/>
      </patternFill>
    </fill>
    <fill>
      <patternFill patternType="solid">
        <fgColor rgb="FFFFFF00"/>
        <bgColor indexed="64"/>
      </patternFill>
    </fill>
    <fill>
      <patternFill patternType="solid">
        <fgColor theme="6" tint="0.79998168889431442"/>
        <bgColor indexed="64"/>
      </patternFill>
    </fill>
  </fills>
  <borders count="167">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right/>
      <top style="double">
        <color auto="1"/>
      </top>
      <bottom style="medium">
        <color auto="1"/>
      </bottom>
      <diagonal/>
    </border>
    <border>
      <left/>
      <right style="double">
        <color rgb="FF000000"/>
      </right>
      <top style="double">
        <color auto="1"/>
      </top>
      <bottom style="medium">
        <color auto="1"/>
      </bottom>
      <diagonal/>
    </border>
    <border>
      <left style="double">
        <color rgb="FF000000"/>
      </left>
      <right/>
      <top style="double">
        <color auto="1"/>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right style="double">
        <color auto="1"/>
      </right>
      <top/>
      <bottom style="medium">
        <color auto="1"/>
      </bottom>
      <diagonal/>
    </border>
    <border>
      <left style="double">
        <color auto="1"/>
      </left>
      <right style="double">
        <color auto="1"/>
      </right>
      <top/>
      <bottom style="medium">
        <color auto="1"/>
      </bottom>
      <diagonal/>
    </border>
    <border>
      <left/>
      <right/>
      <top/>
      <bottom style="medium">
        <color auto="1"/>
      </bottom>
      <diagonal/>
    </border>
    <border>
      <left style="medium">
        <color auto="1"/>
      </left>
      <right/>
      <top/>
      <bottom style="medium">
        <color auto="1"/>
      </bottom>
      <diagonal/>
    </border>
    <border>
      <left style="double">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double">
        <color auto="1"/>
      </right>
      <top style="medium">
        <color auto="1"/>
      </top>
      <bottom style="medium">
        <color rgb="FF000000"/>
      </bottom>
      <diagonal/>
    </border>
    <border>
      <left style="double">
        <color auto="1"/>
      </left>
      <right style="double">
        <color auto="1"/>
      </right>
      <top style="medium">
        <color auto="1"/>
      </top>
      <bottom style="medium">
        <color rgb="FF000000"/>
      </bottom>
      <diagonal/>
    </border>
    <border>
      <left/>
      <right/>
      <top style="medium">
        <color auto="1"/>
      </top>
      <bottom style="medium">
        <color rgb="FF000000"/>
      </bottom>
      <diagonal/>
    </border>
    <border>
      <left style="medium">
        <color auto="1"/>
      </left>
      <right/>
      <top style="medium">
        <color auto="1"/>
      </top>
      <bottom style="medium">
        <color rgb="FF000000"/>
      </bottom>
      <diagonal/>
    </border>
    <border>
      <left style="double">
        <color rgb="FF000000"/>
      </left>
      <right style="double">
        <color rgb="FF000000"/>
      </right>
      <top style="medium">
        <color rgb="FF000000"/>
      </top>
      <bottom style="double">
        <color rgb="FF000000"/>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medium">
        <color auto="1"/>
      </left>
      <right/>
      <top/>
      <bottom style="double">
        <color auto="1"/>
      </bottom>
      <diagonal/>
    </border>
    <border>
      <left style="double">
        <color auto="1"/>
      </left>
      <right/>
      <top/>
      <bottom style="double">
        <color auto="1"/>
      </bottom>
      <diagonal/>
    </border>
    <border>
      <left style="double">
        <color auto="1"/>
      </left>
      <right style="medium">
        <color auto="1"/>
      </right>
      <top/>
      <bottom style="double">
        <color auto="1"/>
      </bottom>
      <diagonal/>
    </border>
    <border>
      <left style="medium">
        <color auto="1"/>
      </left>
      <right style="double">
        <color auto="1"/>
      </right>
      <top/>
      <bottom style="medium">
        <color auto="1"/>
      </bottom>
      <diagonal/>
    </border>
    <border>
      <left style="medium">
        <color auto="1"/>
      </left>
      <right style="double">
        <color auto="1"/>
      </right>
      <top style="medium">
        <color auto="1"/>
      </top>
      <bottom style="medium">
        <color rgb="FF000000"/>
      </bottom>
      <diagonal/>
    </border>
    <border>
      <left style="medium">
        <color auto="1"/>
      </left>
      <right style="double">
        <color auto="1"/>
      </right>
      <top/>
      <bottom style="double">
        <color auto="1"/>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double">
        <color auto="1"/>
      </right>
      <top style="medium">
        <color auto="1"/>
      </top>
      <bottom style="medium">
        <color auto="1"/>
      </bottom>
      <diagonal/>
    </border>
    <border>
      <left/>
      <right style="double">
        <color auto="1"/>
      </right>
      <top style="medium">
        <color auto="1"/>
      </top>
      <bottom style="medium">
        <color rgb="FF000000"/>
      </bottom>
      <diagonal/>
    </border>
    <border>
      <left style="double">
        <color auto="1"/>
      </left>
      <right style="medium">
        <color auto="1"/>
      </right>
      <top/>
      <bottom style="medium">
        <color auto="1"/>
      </bottom>
      <diagonal/>
    </border>
    <border>
      <left style="double">
        <color auto="1"/>
      </left>
      <right style="medium">
        <color auto="1"/>
      </right>
      <top style="double">
        <color auto="1"/>
      </top>
      <bottom style="double">
        <color auto="1"/>
      </bottom>
      <diagonal/>
    </border>
    <border>
      <left style="double">
        <color auto="1"/>
      </left>
      <right/>
      <top/>
      <bottom style="medium">
        <color auto="1"/>
      </bottom>
      <diagonal/>
    </border>
    <border>
      <left style="double">
        <color auto="1"/>
      </left>
      <right/>
      <top style="medium">
        <color auto="1"/>
      </top>
      <bottom style="medium">
        <color auto="1"/>
      </bottom>
      <diagonal/>
    </border>
    <border>
      <left style="double">
        <color rgb="FF000000"/>
      </left>
      <right style="double">
        <color rgb="FF000000"/>
      </right>
      <top style="double">
        <color rgb="FF000000"/>
      </top>
      <bottom style="medium">
        <color rgb="FF000000"/>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medium">
        <color auto="1"/>
      </left>
      <right style="medium">
        <color auto="1"/>
      </right>
      <top/>
      <bottom style="double">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double">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thin">
        <color auto="1"/>
      </left>
      <right/>
      <top/>
      <bottom style="double">
        <color auto="1"/>
      </bottom>
      <diagonal/>
    </border>
    <border>
      <left/>
      <right style="thin">
        <color auto="1"/>
      </right>
      <top/>
      <bottom/>
      <diagonal/>
    </border>
    <border>
      <left/>
      <right/>
      <top style="double">
        <color auto="1"/>
      </top>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rgb="FF000000"/>
      </right>
      <top style="medium">
        <color auto="1"/>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double">
        <color auto="1"/>
      </right>
      <top style="medium">
        <color rgb="FF000000"/>
      </top>
      <bottom style="medium">
        <color rgb="FF000000"/>
      </bottom>
      <diagonal/>
    </border>
    <border>
      <left style="double">
        <color auto="1"/>
      </left>
      <right style="double">
        <color auto="1"/>
      </right>
      <top style="medium">
        <color rgb="FF000000"/>
      </top>
      <bottom style="medium">
        <color rgb="FF000000"/>
      </bottom>
      <diagonal/>
    </border>
    <border>
      <left/>
      <right/>
      <top style="medium">
        <color rgb="FF000000"/>
      </top>
      <bottom style="medium">
        <color rgb="FF000000"/>
      </bottom>
      <diagonal/>
    </border>
    <border>
      <left style="medium">
        <color auto="1"/>
      </left>
      <right/>
      <top style="medium">
        <color rgb="FF000000"/>
      </top>
      <bottom style="medium">
        <color rgb="FF000000"/>
      </bottom>
      <diagonal/>
    </border>
    <border>
      <left style="medium">
        <color auto="1"/>
      </left>
      <right style="double">
        <color auto="1"/>
      </right>
      <top style="medium">
        <color rgb="FF000000"/>
      </top>
      <bottom style="medium">
        <color rgb="FF000000"/>
      </bottom>
      <diagonal/>
    </border>
    <border>
      <left/>
      <right style="double">
        <color auto="1"/>
      </right>
      <top style="medium">
        <color rgb="FF000000"/>
      </top>
      <bottom style="medium">
        <color rgb="FF000000"/>
      </bottom>
      <diagonal/>
    </border>
    <border>
      <left style="double">
        <color auto="1"/>
      </left>
      <right style="double">
        <color auto="1"/>
      </right>
      <top style="medium">
        <color rgb="FF000000"/>
      </top>
      <bottom style="double">
        <color auto="1"/>
      </bottom>
      <diagonal/>
    </border>
    <border>
      <left style="double">
        <color rgb="FF000000"/>
      </left>
      <right style="medium">
        <color rgb="FF000000"/>
      </right>
      <top style="double">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auto="1"/>
      </left>
      <right style="medium">
        <color auto="1"/>
      </right>
      <top style="double">
        <color auto="1"/>
      </top>
      <bottom style="double">
        <color auto="1"/>
      </bottom>
      <diagonal/>
    </border>
    <border>
      <left style="double">
        <color auto="1"/>
      </left>
      <right style="medium">
        <color auto="1"/>
      </right>
      <top style="medium">
        <color auto="1"/>
      </top>
      <bottom/>
      <diagonal/>
    </border>
    <border>
      <left style="double">
        <color rgb="FF000000"/>
      </left>
      <right/>
      <top style="double">
        <color rgb="FF000000"/>
      </top>
      <bottom style="medium">
        <color auto="1"/>
      </bottom>
      <diagonal/>
    </border>
    <border>
      <left/>
      <right/>
      <top style="double">
        <color rgb="FF000000"/>
      </top>
      <bottom style="medium">
        <color auto="1"/>
      </bottom>
      <diagonal/>
    </border>
    <border>
      <left/>
      <right style="double">
        <color rgb="FF000000"/>
      </right>
      <top style="double">
        <color rgb="FF000000"/>
      </top>
      <bottom style="medium">
        <color auto="1"/>
      </bottom>
      <diagonal/>
    </border>
    <border>
      <left style="double">
        <color rgb="FF000000"/>
      </left>
      <right/>
      <top style="medium">
        <color rgb="FF000000"/>
      </top>
      <bottom/>
      <diagonal/>
    </border>
    <border>
      <left/>
      <right style="double">
        <color auto="1"/>
      </right>
      <top style="medium">
        <color auto="1"/>
      </top>
      <bottom/>
      <diagonal/>
    </border>
    <border>
      <left style="double">
        <color auto="1"/>
      </left>
      <right style="double">
        <color auto="1"/>
      </right>
      <top style="medium">
        <color auto="1"/>
      </top>
      <bottom/>
      <diagonal/>
    </border>
    <border>
      <left style="double">
        <color rgb="FF000000"/>
      </left>
      <right style="medium">
        <color rgb="FF000000"/>
      </right>
      <top/>
      <bottom style="medium">
        <color rgb="FF000000"/>
      </bottom>
      <diagonal/>
    </border>
    <border>
      <left style="medium">
        <color auto="1"/>
      </left>
      <right style="medium">
        <color auto="1"/>
      </right>
      <top/>
      <bottom style="medium">
        <color auto="1"/>
      </bottom>
      <diagonal/>
    </border>
    <border>
      <left/>
      <right style="medium">
        <color auto="1"/>
      </right>
      <top style="double">
        <color rgb="FF000000"/>
      </top>
      <bottom style="medium">
        <color rgb="FF000000"/>
      </bottom>
      <diagonal/>
    </border>
    <border>
      <left/>
      <right style="double">
        <color auto="1"/>
      </right>
      <top style="double">
        <color rgb="FF000000"/>
      </top>
      <bottom style="medium">
        <color rgb="FF000000"/>
      </bottom>
      <diagonal/>
    </border>
    <border>
      <left style="double">
        <color auto="1"/>
      </left>
      <right style="double">
        <color auto="1"/>
      </right>
      <top style="double">
        <color rgb="FF000000"/>
      </top>
      <bottom style="medium">
        <color rgb="FF000000"/>
      </bottom>
      <diagonal/>
    </border>
    <border>
      <left style="double">
        <color auto="1"/>
      </left>
      <right style="medium">
        <color auto="1"/>
      </right>
      <top style="double">
        <color rgb="FF000000"/>
      </top>
      <bottom style="medium">
        <color rgb="FF000000"/>
      </bottom>
      <diagonal/>
    </border>
    <border>
      <left style="medium">
        <color auto="1"/>
      </left>
      <right style="medium">
        <color auto="1"/>
      </right>
      <top style="double">
        <color rgb="FF000000"/>
      </top>
      <bottom style="medium">
        <color rgb="FF000000"/>
      </bottom>
      <diagonal/>
    </border>
    <border>
      <left style="medium">
        <color auto="1"/>
      </left>
      <right/>
      <top style="double">
        <color rgb="FF000000"/>
      </top>
      <bottom style="medium">
        <color rgb="FF000000"/>
      </bottom>
      <diagonal/>
    </border>
    <border>
      <left/>
      <right/>
      <top style="double">
        <color rgb="FF000000"/>
      </top>
      <bottom style="medium">
        <color rgb="FF000000"/>
      </bottom>
      <diagonal/>
    </border>
    <border>
      <left style="medium">
        <color auto="1"/>
      </left>
      <right style="double">
        <color auto="1"/>
      </right>
      <top style="double">
        <color rgb="FF000000"/>
      </top>
      <bottom style="medium">
        <color rgb="FF000000"/>
      </bottom>
      <diagonal/>
    </border>
    <border>
      <left style="double">
        <color auto="1"/>
      </left>
      <right/>
      <top style="medium">
        <color auto="1"/>
      </top>
      <bottom/>
      <diagonal/>
    </border>
    <border>
      <left style="double">
        <color auto="1"/>
      </left>
      <right/>
      <top style="double">
        <color rgb="FF000000"/>
      </top>
      <bottom style="medium">
        <color rgb="FF000000"/>
      </bottom>
      <diagonal/>
    </border>
    <border>
      <left style="double">
        <color auto="1"/>
      </left>
      <right/>
      <top style="medium">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8"/>
      </right>
      <top style="thin">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0">
    <xf numFmtId="0" fontId="0" fillId="0" borderId="0"/>
    <xf numFmtId="9" fontId="40" fillId="0" borderId="0" applyFont="0" applyFill="0" applyBorder="0" applyAlignment="0" applyProtection="0"/>
    <xf numFmtId="0" fontId="18" fillId="0" borderId="0"/>
    <xf numFmtId="0" fontId="18" fillId="0" borderId="0"/>
    <xf numFmtId="0" fontId="18" fillId="0" borderId="0"/>
    <xf numFmtId="43" fontId="44" fillId="0" borderId="0" applyFont="0" applyFill="0" applyBorder="0" applyAlignment="0" applyProtection="0"/>
    <xf numFmtId="0" fontId="48" fillId="0" borderId="0" applyBorder="0" applyProtection="0"/>
    <xf numFmtId="0" fontId="51" fillId="0" borderId="0" applyNumberFormat="0" applyFill="0" applyBorder="0" applyAlignment="0" applyProtection="0"/>
    <xf numFmtId="0" fontId="54" fillId="0" borderId="0" applyNumberFormat="0" applyFill="0" applyBorder="0" applyProtection="0"/>
    <xf numFmtId="166" fontId="18" fillId="0" borderId="0" applyFill="0" applyBorder="0" applyAlignment="0" applyProtection="0"/>
  </cellStyleXfs>
  <cellXfs count="702">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3" fontId="9" fillId="0" borderId="12" xfId="0" applyNumberFormat="1" applyFont="1" applyBorder="1" applyAlignment="1">
      <alignment horizontal="right"/>
    </xf>
    <xf numFmtId="9" fontId="9" fillId="0" borderId="13" xfId="1" applyFont="1" applyBorder="1" applyAlignment="1">
      <alignment horizontal="right"/>
    </xf>
    <xf numFmtId="3" fontId="9" fillId="0" borderId="14" xfId="0" applyNumberFormat="1" applyFont="1" applyBorder="1" applyAlignment="1">
      <alignment horizontal="right"/>
    </xf>
    <xf numFmtId="3" fontId="9" fillId="0" borderId="15" xfId="0" applyNumberFormat="1" applyFont="1" applyBorder="1" applyAlignment="1">
      <alignment horizontal="right"/>
    </xf>
    <xf numFmtId="3" fontId="9" fillId="0" borderId="17" xfId="0" applyNumberFormat="1" applyFont="1" applyBorder="1" applyAlignment="1">
      <alignment horizontal="right"/>
    </xf>
    <xf numFmtId="3" fontId="9" fillId="0" borderId="18" xfId="0" applyNumberFormat="1" applyFont="1" applyBorder="1" applyAlignment="1">
      <alignment horizontal="right"/>
    </xf>
    <xf numFmtId="3" fontId="9" fillId="0" borderId="3" xfId="0" applyNumberFormat="1" applyFont="1" applyBorder="1" applyAlignment="1">
      <alignment horizontal="right"/>
    </xf>
    <xf numFmtId="3" fontId="9" fillId="0" borderId="2" xfId="0" applyNumberFormat="1" applyFont="1" applyBorder="1" applyAlignment="1">
      <alignment horizontal="right"/>
    </xf>
    <xf numFmtId="9" fontId="9" fillId="0" borderId="21" xfId="1" applyFont="1" applyBorder="1" applyAlignment="1">
      <alignment horizontal="right"/>
    </xf>
    <xf numFmtId="3" fontId="9" fillId="0" borderId="22" xfId="0" applyNumberFormat="1" applyFont="1" applyBorder="1" applyAlignment="1">
      <alignment horizontal="right"/>
    </xf>
    <xf numFmtId="3" fontId="9" fillId="0" borderId="23" xfId="0" applyNumberFormat="1" applyFont="1" applyBorder="1" applyAlignment="1">
      <alignment horizontal="right"/>
    </xf>
    <xf numFmtId="0" fontId="10" fillId="2" borderId="24" xfId="0" applyFont="1" applyFill="1" applyBorder="1"/>
    <xf numFmtId="0" fontId="9" fillId="0" borderId="25" xfId="0" applyFont="1" applyBorder="1" applyAlignment="1">
      <alignment horizontal="right"/>
    </xf>
    <xf numFmtId="3" fontId="9" fillId="0" borderId="26" xfId="0" applyNumberFormat="1" applyFont="1" applyBorder="1" applyAlignment="1">
      <alignment horizontal="right"/>
    </xf>
    <xf numFmtId="3" fontId="9" fillId="0" borderId="11" xfId="0" applyNumberFormat="1" applyFont="1" applyBorder="1" applyAlignment="1">
      <alignment horizontal="right"/>
    </xf>
    <xf numFmtId="3" fontId="9" fillId="0" borderId="28" xfId="0" applyNumberFormat="1" applyFont="1" applyBorder="1" applyAlignment="1">
      <alignment horizontal="right"/>
    </xf>
    <xf numFmtId="0" fontId="9" fillId="0" borderId="29" xfId="0" applyFont="1" applyBorder="1"/>
    <xf numFmtId="9" fontId="9" fillId="0" borderId="27" xfId="1" applyFont="1" applyBorder="1" applyAlignment="1">
      <alignment horizontal="right"/>
    </xf>
    <xf numFmtId="3" fontId="9" fillId="0" borderId="25" xfId="0" applyNumberFormat="1" applyFont="1" applyBorder="1" applyAlignment="1">
      <alignment horizontal="right"/>
    </xf>
    <xf numFmtId="0" fontId="0" fillId="0" borderId="0" xfId="0" applyAlignment="1">
      <alignment wrapText="1"/>
    </xf>
    <xf numFmtId="3" fontId="9" fillId="0" borderId="31" xfId="0" applyNumberFormat="1" applyFont="1" applyBorder="1" applyAlignment="1">
      <alignment horizontal="right"/>
    </xf>
    <xf numFmtId="3" fontId="9" fillId="0" borderId="14" xfId="0" applyNumberFormat="1" applyFont="1" applyBorder="1"/>
    <xf numFmtId="3" fontId="9" fillId="0" borderId="3" xfId="0" applyNumberFormat="1" applyFont="1" applyBorder="1"/>
    <xf numFmtId="3" fontId="9" fillId="0" borderId="22" xfId="0" applyNumberFormat="1" applyFont="1" applyBorder="1"/>
    <xf numFmtId="3" fontId="9" fillId="0" borderId="32" xfId="0" applyNumberFormat="1" applyFont="1" applyBorder="1" applyAlignment="1">
      <alignment horizontal="right"/>
    </xf>
    <xf numFmtId="3" fontId="9" fillId="0" borderId="28" xfId="0" applyNumberFormat="1" applyFont="1" applyBorder="1"/>
    <xf numFmtId="3" fontId="9" fillId="0" borderId="33" xfId="0" applyNumberFormat="1" applyFont="1" applyBorder="1" applyAlignment="1">
      <alignment horizontal="right"/>
    </xf>
    <xf numFmtId="3" fontId="9" fillId="0" borderId="37" xfId="0" applyNumberFormat="1" applyFont="1" applyBorder="1" applyAlignment="1">
      <alignment horizontal="right"/>
    </xf>
    <xf numFmtId="3" fontId="9" fillId="0" borderId="38" xfId="0" applyNumberFormat="1" applyFont="1" applyBorder="1" applyAlignment="1">
      <alignment horizontal="right"/>
    </xf>
    <xf numFmtId="0" fontId="10" fillId="2" borderId="43" xfId="0" applyFont="1" applyFill="1" applyBorder="1"/>
    <xf numFmtId="0" fontId="12" fillId="0" borderId="0" xfId="0" applyFont="1" applyAlignment="1">
      <alignment horizontal="left"/>
    </xf>
    <xf numFmtId="0" fontId="12" fillId="0" borderId="0" xfId="0" applyFont="1" applyAlignment="1">
      <alignment horizontal="left" indent="2"/>
    </xf>
    <xf numFmtId="0" fontId="0" fillId="0" borderId="0" xfId="0" applyAlignment="1">
      <alignment vertical="top" wrapText="1"/>
    </xf>
    <xf numFmtId="0" fontId="8" fillId="0" borderId="0" xfId="0" applyFont="1" applyAlignment="1">
      <alignment horizontal="center" vertical="top" wrapText="1"/>
    </xf>
    <xf numFmtId="0" fontId="0" fillId="0" borderId="26" xfId="0" applyBorder="1" applyAlignment="1">
      <alignment vertical="top" wrapText="1"/>
    </xf>
    <xf numFmtId="0" fontId="8" fillId="3" borderId="48" xfId="0" applyFont="1" applyFill="1" applyBorder="1" applyAlignment="1">
      <alignment horizontal="center" vertical="top" wrapText="1"/>
    </xf>
    <xf numFmtId="0" fontId="8" fillId="3" borderId="14" xfId="0" applyFont="1" applyFill="1" applyBorder="1" applyAlignment="1">
      <alignment vertical="top" wrapText="1"/>
    </xf>
    <xf numFmtId="0" fontId="0" fillId="0" borderId="49" xfId="0" applyBorder="1" applyAlignment="1">
      <alignment vertical="top" wrapText="1"/>
    </xf>
    <xf numFmtId="0" fontId="0" fillId="0" borderId="50" xfId="0" applyBorder="1" applyAlignment="1">
      <alignment horizontal="right" vertical="top" wrapText="1"/>
    </xf>
    <xf numFmtId="0" fontId="0" fillId="0" borderId="51" xfId="0" applyBorder="1" applyAlignment="1">
      <alignment horizontal="right" vertical="top" wrapText="1"/>
    </xf>
    <xf numFmtId="0" fontId="0" fillId="0" borderId="52" xfId="0" applyBorder="1" applyAlignment="1">
      <alignment horizontal="center" vertical="top" wrapText="1"/>
    </xf>
    <xf numFmtId="0" fontId="0" fillId="0" borderId="0" xfId="0" applyAlignment="1">
      <alignment horizontal="center" vertical="top" wrapText="1"/>
    </xf>
    <xf numFmtId="0" fontId="8" fillId="3" borderId="13" xfId="0" applyFont="1" applyFill="1" applyBorder="1" applyAlignment="1">
      <alignment horizontal="center" vertical="top" wrapText="1"/>
    </xf>
    <xf numFmtId="0" fontId="0" fillId="0" borderId="16" xfId="0" applyBorder="1" applyAlignment="1">
      <alignment vertical="top" wrapText="1"/>
    </xf>
    <xf numFmtId="0" fontId="0" fillId="0" borderId="19" xfId="0" applyBorder="1" applyAlignment="1">
      <alignment horizontal="right" vertical="top" wrapText="1"/>
    </xf>
    <xf numFmtId="0" fontId="0" fillId="0" borderId="53" xfId="0" applyBorder="1" applyAlignment="1">
      <alignment horizontal="right" vertical="top" wrapText="1"/>
    </xf>
    <xf numFmtId="0" fontId="0" fillId="0" borderId="37" xfId="0" applyBorder="1" applyAlignment="1">
      <alignment horizontal="center" vertical="top" wrapText="1"/>
    </xf>
    <xf numFmtId="0" fontId="8" fillId="3" borderId="11" xfId="0" applyFont="1" applyFill="1" applyBorder="1" applyAlignment="1">
      <alignment vertical="top" wrapText="1"/>
    </xf>
    <xf numFmtId="0" fontId="0" fillId="0" borderId="8" xfId="0" applyBorder="1" applyAlignment="1">
      <alignment vertical="top" wrapText="1"/>
    </xf>
    <xf numFmtId="0" fontId="0" fillId="0" borderId="10" xfId="0" applyBorder="1" applyAlignment="1">
      <alignment horizontal="right" vertical="top" wrapText="1"/>
    </xf>
    <xf numFmtId="0" fontId="0" fillId="0" borderId="54" xfId="0" applyBorder="1" applyAlignment="1">
      <alignment horizontal="right" vertical="top" wrapText="1"/>
    </xf>
    <xf numFmtId="0" fontId="0" fillId="3" borderId="27" xfId="0" applyFill="1" applyBorder="1" applyAlignment="1">
      <alignment wrapText="1"/>
    </xf>
    <xf numFmtId="0" fontId="13" fillId="3" borderId="11" xfId="0" applyFont="1" applyFill="1" applyBorder="1" applyAlignment="1">
      <alignment horizontal="center" wrapText="1"/>
    </xf>
    <xf numFmtId="0" fontId="0" fillId="0" borderId="40" xfId="0" applyBorder="1" applyAlignment="1">
      <alignment wrapText="1"/>
    </xf>
    <xf numFmtId="0" fontId="0" fillId="0" borderId="25" xfId="0" applyBorder="1" applyAlignment="1">
      <alignment horizontal="right" wrapText="1"/>
    </xf>
    <xf numFmtId="0" fontId="0" fillId="0" borderId="47" xfId="0" applyBorder="1" applyAlignment="1">
      <alignment horizontal="right" wrapText="1"/>
    </xf>
    <xf numFmtId="0" fontId="0" fillId="0" borderId="26" xfId="0" applyBorder="1" applyAlignment="1">
      <alignment horizontal="center" vertical="top" wrapText="1"/>
    </xf>
    <xf numFmtId="0" fontId="0" fillId="0" borderId="0" xfId="0" applyAlignment="1">
      <alignment horizontal="right" vertical="top" wrapText="1"/>
    </xf>
    <xf numFmtId="0" fontId="14" fillId="0" borderId="0" xfId="0" applyFont="1"/>
    <xf numFmtId="0" fontId="15" fillId="4" borderId="56" xfId="0" applyFont="1" applyFill="1" applyBorder="1" applyAlignment="1">
      <alignment horizontal="center" vertical="center" wrapText="1"/>
    </xf>
    <xf numFmtId="0" fontId="16" fillId="5" borderId="59" xfId="0" applyFont="1" applyFill="1" applyBorder="1" applyAlignment="1">
      <alignment horizontal="right" vertical="center" wrapText="1"/>
    </xf>
    <xf numFmtId="0" fontId="0" fillId="0" borderId="60" xfId="0" applyBorder="1" applyAlignment="1">
      <alignment horizontal="right" vertical="center"/>
    </xf>
    <xf numFmtId="0" fontId="0" fillId="0" borderId="56" xfId="0" applyBorder="1"/>
    <xf numFmtId="0" fontId="17" fillId="4" borderId="56" xfId="0" applyFont="1" applyFill="1" applyBorder="1" applyAlignment="1">
      <alignment horizontal="center" vertical="center" wrapText="1"/>
    </xf>
    <xf numFmtId="0" fontId="15" fillId="4" borderId="61" xfId="0" applyFont="1" applyFill="1" applyBorder="1" applyAlignment="1">
      <alignment horizontal="center" vertical="center" wrapText="1"/>
    </xf>
    <xf numFmtId="0" fontId="0" fillId="0" borderId="63" xfId="0" applyBorder="1"/>
    <xf numFmtId="0" fontId="0" fillId="0" borderId="60" xfId="0" applyBorder="1"/>
    <xf numFmtId="0" fontId="15" fillId="4" borderId="66" xfId="0" applyFont="1" applyFill="1" applyBorder="1" applyAlignment="1">
      <alignment horizontal="center" vertical="center" wrapText="1"/>
    </xf>
    <xf numFmtId="0" fontId="0" fillId="0" borderId="59" xfId="0" applyBorder="1" applyAlignment="1">
      <alignment horizontal="right" vertical="center"/>
    </xf>
    <xf numFmtId="0" fontId="16" fillId="5" borderId="67" xfId="0" applyFont="1" applyFill="1" applyBorder="1" applyAlignment="1">
      <alignment horizontal="right" vertical="center" wrapText="1"/>
    </xf>
    <xf numFmtId="0" fontId="0" fillId="0" borderId="71" xfId="0" applyBorder="1"/>
    <xf numFmtId="0" fontId="19" fillId="0" borderId="0" xfId="3"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2" fillId="0" borderId="0" xfId="4" applyFont="1" applyAlignment="1">
      <alignment horizontal="center"/>
    </xf>
    <xf numFmtId="0" fontId="15" fillId="6" borderId="73" xfId="0" applyFont="1" applyFill="1" applyBorder="1" applyAlignment="1">
      <alignment horizontal="center"/>
    </xf>
    <xf numFmtId="0" fontId="15" fillId="6" borderId="74" xfId="0" applyFont="1" applyFill="1" applyBorder="1" applyAlignment="1">
      <alignment horizontal="center"/>
    </xf>
    <xf numFmtId="0" fontId="15" fillId="6" borderId="75" xfId="0" applyFont="1" applyFill="1" applyBorder="1" applyAlignment="1">
      <alignment horizontal="center"/>
    </xf>
    <xf numFmtId="0" fontId="15" fillId="6" borderId="77" xfId="0" applyFont="1" applyFill="1" applyBorder="1" applyAlignment="1">
      <alignment horizontal="center"/>
    </xf>
    <xf numFmtId="0" fontId="15" fillId="6" borderId="60" xfId="0" applyFont="1" applyFill="1" applyBorder="1" applyAlignment="1">
      <alignment horizontal="center"/>
    </xf>
    <xf numFmtId="0" fontId="15" fillId="6" borderId="79" xfId="0" applyFont="1" applyFill="1" applyBorder="1" applyAlignment="1">
      <alignment horizontal="center"/>
    </xf>
    <xf numFmtId="0" fontId="15" fillId="6" borderId="80" xfId="0" applyFont="1" applyFill="1" applyBorder="1" applyAlignment="1">
      <alignment horizontal="center"/>
    </xf>
    <xf numFmtId="0" fontId="20" fillId="0" borderId="0" xfId="0" applyFont="1" applyAlignment="1">
      <alignment horizontal="left" wrapText="1"/>
    </xf>
    <xf numFmtId="0" fontId="19" fillId="0" borderId="77" xfId="3" applyFont="1" applyBorder="1" applyAlignment="1">
      <alignment horizontal="center" vertical="center"/>
    </xf>
    <xf numFmtId="0" fontId="20" fillId="0" borderId="74" xfId="0" applyFont="1" applyBorder="1" applyAlignment="1">
      <alignment vertical="top" wrapText="1"/>
    </xf>
    <xf numFmtId="0" fontId="20" fillId="0" borderId="0" xfId="0" applyFont="1" applyAlignment="1">
      <alignment vertical="top" wrapText="1"/>
    </xf>
    <xf numFmtId="0" fontId="19" fillId="0" borderId="81" xfId="0" applyFont="1" applyBorder="1" applyAlignment="1">
      <alignment horizontal="center" vertical="center"/>
    </xf>
    <xf numFmtId="0" fontId="17" fillId="0" borderId="77" xfId="0" applyFont="1" applyBorder="1" applyAlignment="1">
      <alignment horizontal="center"/>
    </xf>
    <xf numFmtId="0" fontId="18" fillId="0" borderId="77" xfId="0" applyFont="1" applyBorder="1" applyAlignment="1">
      <alignment horizontal="center" vertical="center"/>
    </xf>
    <xf numFmtId="0" fontId="25" fillId="0" borderId="77" xfId="0" applyFont="1" applyBorder="1" applyAlignment="1">
      <alignment vertical="top" wrapText="1"/>
    </xf>
    <xf numFmtId="0" fontId="15" fillId="0" borderId="77" xfId="0" applyFont="1" applyBorder="1" applyAlignment="1">
      <alignment horizontal="center" vertical="center"/>
    </xf>
    <xf numFmtId="0" fontId="25" fillId="0" borderId="77" xfId="0" applyFont="1" applyBorder="1" applyAlignment="1">
      <alignment vertical="center" wrapText="1"/>
    </xf>
    <xf numFmtId="0" fontId="19" fillId="0" borderId="77" xfId="0" applyFont="1" applyBorder="1" applyAlignment="1">
      <alignment horizontal="left" vertical="top" wrapText="1"/>
    </xf>
    <xf numFmtId="0" fontId="24" fillId="0" borderId="77" xfId="0" applyFont="1" applyBorder="1" applyAlignment="1">
      <alignment horizontal="center" vertical="center" wrapText="1"/>
    </xf>
    <xf numFmtId="0" fontId="19" fillId="0" borderId="77" xfId="0" applyFont="1" applyBorder="1" applyAlignment="1">
      <alignment vertical="top" wrapText="1"/>
    </xf>
    <xf numFmtId="0" fontId="19" fillId="0" borderId="77" xfId="0" applyFont="1" applyBorder="1" applyAlignment="1">
      <alignment horizontal="center" vertical="center"/>
    </xf>
    <xf numFmtId="0" fontId="26" fillId="0" borderId="77" xfId="0" applyFont="1" applyBorder="1" applyAlignment="1">
      <alignment horizontal="left"/>
    </xf>
    <xf numFmtId="0" fontId="26" fillId="0" borderId="77" xfId="0" applyFont="1" applyBorder="1" applyAlignment="1">
      <alignment horizontal="center"/>
    </xf>
    <xf numFmtId="0" fontId="20" fillId="0" borderId="77" xfId="0" applyFont="1" applyBorder="1" applyAlignment="1">
      <alignment vertical="top" wrapText="1"/>
    </xf>
    <xf numFmtId="0" fontId="20" fillId="0" borderId="77" xfId="0" applyFont="1" applyBorder="1" applyAlignment="1">
      <alignment wrapText="1"/>
    </xf>
    <xf numFmtId="0" fontId="26" fillId="0" borderId="0" xfId="0" applyFont="1" applyAlignment="1">
      <alignment horizontal="left"/>
    </xf>
    <xf numFmtId="0" fontId="26" fillId="0" borderId="0" xfId="0" applyFont="1"/>
    <xf numFmtId="0" fontId="27" fillId="0" borderId="81" xfId="0" applyFont="1" applyBorder="1" applyAlignment="1">
      <alignment horizontal="center"/>
    </xf>
    <xf numFmtId="0" fontId="20" fillId="0" borderId="0" xfId="0" applyFont="1"/>
    <xf numFmtId="0" fontId="20" fillId="0" borderId="0" xfId="0" applyFont="1" applyAlignment="1">
      <alignment wrapText="1"/>
    </xf>
    <xf numFmtId="0" fontId="20" fillId="0" borderId="82" xfId="0" applyFont="1" applyBorder="1" applyAlignment="1">
      <alignment wrapText="1"/>
    </xf>
    <xf numFmtId="0" fontId="26" fillId="0" borderId="80" xfId="0" applyFont="1" applyBorder="1" applyAlignment="1">
      <alignment horizontal="center"/>
    </xf>
    <xf numFmtId="0" fontId="18" fillId="0" borderId="77" xfId="3" applyBorder="1" applyAlignment="1">
      <alignment vertical="center"/>
    </xf>
    <xf numFmtId="0" fontId="25" fillId="0" borderId="11" xfId="0" applyFont="1" applyBorder="1" applyAlignment="1">
      <alignment horizontal="justify" vertical="top"/>
    </xf>
    <xf numFmtId="0" fontId="18" fillId="0" borderId="80" xfId="3" applyBorder="1" applyAlignment="1">
      <alignment vertical="center"/>
    </xf>
    <xf numFmtId="0" fontId="25" fillId="0" borderId="82" xfId="0" applyFont="1" applyBorder="1" applyAlignment="1">
      <alignment vertical="top" wrapText="1"/>
    </xf>
    <xf numFmtId="0" fontId="15" fillId="0" borderId="80" xfId="0" applyFont="1" applyBorder="1" applyAlignment="1">
      <alignment vertical="center"/>
    </xf>
    <xf numFmtId="0" fontId="25" fillId="0" borderId="79" xfId="0" applyFont="1" applyBorder="1" applyAlignment="1">
      <alignment vertical="top" wrapText="1"/>
    </xf>
    <xf numFmtId="0" fontId="18" fillId="0" borderId="80" xfId="0" applyFont="1" applyBorder="1" applyAlignment="1">
      <alignment horizontal="center" vertical="center"/>
    </xf>
    <xf numFmtId="0" fontId="20" fillId="0" borderId="83" xfId="0" applyFont="1" applyBorder="1" applyAlignment="1">
      <alignment vertical="center" wrapText="1"/>
    </xf>
    <xf numFmtId="0" fontId="25" fillId="0" borderId="81" xfId="0" applyFont="1" applyBorder="1" applyAlignment="1">
      <alignment vertical="top" wrapText="1"/>
    </xf>
    <xf numFmtId="0" fontId="25" fillId="0" borderId="83" xfId="0" applyFont="1" applyBorder="1" applyAlignment="1">
      <alignment vertical="top" wrapText="1"/>
    </xf>
    <xf numFmtId="0" fontId="25" fillId="0" borderId="0" xfId="0" applyFont="1" applyAlignment="1">
      <alignment horizontal="justify" vertical="top"/>
    </xf>
    <xf numFmtId="0" fontId="19" fillId="0" borderId="77" xfId="3" applyFont="1" applyBorder="1" applyAlignment="1">
      <alignment vertical="center"/>
    </xf>
    <xf numFmtId="0" fontId="15" fillId="0" borderId="77" xfId="0" applyFont="1" applyBorder="1" applyAlignment="1">
      <alignment vertical="center"/>
    </xf>
    <xf numFmtId="0" fontId="28" fillId="0" borderId="0" xfId="0" applyFont="1" applyAlignment="1">
      <alignment horizontal="justify"/>
    </xf>
    <xf numFmtId="0" fontId="25" fillId="0" borderId="0" xfId="0" applyFont="1" applyAlignment="1">
      <alignment vertical="top" wrapText="1"/>
    </xf>
    <xf numFmtId="0" fontId="28" fillId="0" borderId="81" xfId="0" applyFont="1" applyBorder="1" applyAlignment="1">
      <alignment wrapText="1"/>
    </xf>
    <xf numFmtId="0" fontId="26" fillId="0" borderId="84" xfId="0" applyFont="1" applyBorder="1" applyAlignment="1">
      <alignment horizontal="center"/>
    </xf>
    <xf numFmtId="0" fontId="17" fillId="0" borderId="84" xfId="0" applyFont="1" applyBorder="1" applyAlignment="1">
      <alignment horizontal="center"/>
    </xf>
    <xf numFmtId="0" fontId="26" fillId="0" borderId="84" xfId="0" applyFont="1" applyBorder="1" applyAlignment="1">
      <alignment horizontal="left"/>
    </xf>
    <xf numFmtId="0" fontId="0" fillId="0" borderId="0" xfId="0" applyAlignment="1">
      <alignment horizontal="center"/>
    </xf>
    <xf numFmtId="0" fontId="15" fillId="0" borderId="0" xfId="0" applyFont="1" applyAlignment="1">
      <alignment horizontal="center"/>
    </xf>
    <xf numFmtId="0" fontId="29" fillId="0" borderId="0" xfId="0" applyFont="1" applyAlignment="1">
      <alignment horizontal="left" vertical="top" wrapText="1"/>
    </xf>
    <xf numFmtId="0" fontId="26" fillId="0" borderId="0" xfId="0" applyFont="1" applyAlignment="1">
      <alignment horizontal="center"/>
    </xf>
    <xf numFmtId="0" fontId="30" fillId="0" borderId="0" xfId="0" applyFont="1" applyAlignment="1">
      <alignment horizontal="center"/>
    </xf>
    <xf numFmtId="0" fontId="18" fillId="0" borderId="0" xfId="0" applyFont="1" applyAlignment="1">
      <alignment horizontal="center"/>
    </xf>
    <xf numFmtId="0" fontId="0" fillId="0" borderId="0" xfId="0" applyAlignment="1">
      <alignment horizontal="left"/>
    </xf>
    <xf numFmtId="0" fontId="19" fillId="0" borderId="0" xfId="4" applyFont="1" applyAlignment="1">
      <alignment horizontal="center"/>
    </xf>
    <xf numFmtId="0" fontId="31" fillId="0" borderId="0" xfId="4" applyFont="1" applyAlignment="1">
      <alignment horizontal="center"/>
    </xf>
    <xf numFmtId="164" fontId="19" fillId="0" borderId="77" xfId="0" applyNumberFormat="1" applyFont="1" applyBorder="1" applyAlignment="1">
      <alignment horizontal="center" vertical="center"/>
    </xf>
    <xf numFmtId="0" fontId="17" fillId="0" borderId="0" xfId="0" applyFont="1" applyAlignment="1">
      <alignment horizontal="center"/>
    </xf>
    <xf numFmtId="0" fontId="15" fillId="0" borderId="86" xfId="0" applyFont="1" applyBorder="1" applyAlignment="1">
      <alignment horizontal="center"/>
    </xf>
    <xf numFmtId="164" fontId="27" fillId="0" borderId="77" xfId="0" applyNumberFormat="1" applyFont="1" applyBorder="1" applyAlignment="1">
      <alignment horizontal="center"/>
    </xf>
    <xf numFmtId="0" fontId="32" fillId="0" borderId="81" xfId="3" applyFont="1" applyBorder="1" applyAlignment="1">
      <alignment horizontal="center"/>
    </xf>
    <xf numFmtId="15" fontId="27" fillId="0" borderId="77" xfId="0" applyNumberFormat="1" applyFont="1" applyBorder="1" applyAlignment="1">
      <alignment horizontal="center"/>
    </xf>
    <xf numFmtId="0" fontId="17" fillId="0" borderId="81" xfId="0" applyFont="1" applyBorder="1" applyAlignment="1">
      <alignment horizontal="center"/>
    </xf>
    <xf numFmtId="0" fontId="32" fillId="0" borderId="77" xfId="0" applyFont="1" applyBorder="1" applyAlignment="1">
      <alignment horizontal="center"/>
    </xf>
    <xf numFmtId="0" fontId="17" fillId="0" borderId="86" xfId="0" applyFont="1" applyBorder="1" applyAlignment="1">
      <alignment horizontal="center"/>
    </xf>
    <xf numFmtId="164" fontId="27" fillId="0" borderId="80" xfId="0" applyNumberFormat="1" applyFont="1" applyBorder="1" applyAlignment="1">
      <alignment horizontal="center"/>
    </xf>
    <xf numFmtId="0" fontId="32" fillId="0" borderId="80" xfId="0" applyFont="1" applyBorder="1" applyAlignment="1">
      <alignment horizontal="center"/>
    </xf>
    <xf numFmtId="0" fontId="17" fillId="0" borderId="87" xfId="0" applyFont="1" applyBorder="1" applyAlignment="1">
      <alignment horizontal="center"/>
    </xf>
    <xf numFmtId="0" fontId="26" fillId="0" borderId="86" xfId="0" applyFont="1" applyBorder="1" applyAlignment="1">
      <alignment horizontal="center"/>
    </xf>
    <xf numFmtId="15" fontId="0" fillId="0" borderId="0" xfId="0" applyNumberFormat="1"/>
    <xf numFmtId="15" fontId="26" fillId="0" borderId="0" xfId="0" applyNumberFormat="1" applyFont="1" applyAlignment="1">
      <alignment horizontal="center"/>
    </xf>
    <xf numFmtId="2" fontId="15" fillId="0" borderId="0" xfId="0" applyNumberFormat="1" applyFont="1" applyAlignment="1">
      <alignment horizontal="center"/>
    </xf>
    <xf numFmtId="0" fontId="18" fillId="0" borderId="0" xfId="0" applyFont="1"/>
    <xf numFmtId="0" fontId="33" fillId="0" borderId="0" xfId="0" applyFont="1" applyAlignment="1">
      <alignment horizontal="center"/>
    </xf>
    <xf numFmtId="0" fontId="15" fillId="6" borderId="0" xfId="0" applyFont="1" applyFill="1" applyAlignment="1">
      <alignment horizontal="center"/>
    </xf>
    <xf numFmtId="49" fontId="26" fillId="0" borderId="0" xfId="0" applyNumberFormat="1" applyFont="1"/>
    <xf numFmtId="17" fontId="0" fillId="0" borderId="0" xfId="0" applyNumberFormat="1" applyAlignment="1">
      <alignment horizontal="center"/>
    </xf>
    <xf numFmtId="15" fontId="0" fillId="0" borderId="0" xfId="0" applyNumberFormat="1" applyAlignment="1">
      <alignment horizontal="center"/>
    </xf>
    <xf numFmtId="0" fontId="30" fillId="0" borderId="0" xfId="0" applyFont="1"/>
    <xf numFmtId="0" fontId="18" fillId="0" borderId="0" xfId="4"/>
    <xf numFmtId="0" fontId="18" fillId="0" borderId="0" xfId="4" applyAlignment="1">
      <alignment horizontal="center"/>
    </xf>
    <xf numFmtId="0" fontId="15" fillId="0" borderId="0" xfId="4" applyFont="1" applyAlignment="1">
      <alignment horizontal="center"/>
    </xf>
    <xf numFmtId="0" fontId="33" fillId="0" borderId="0" xfId="4" applyFont="1" applyAlignment="1">
      <alignment horizontal="center"/>
    </xf>
    <xf numFmtId="0" fontId="19" fillId="0" borderId="76" xfId="4" applyFont="1" applyBorder="1" applyAlignment="1">
      <alignment horizontal="center" vertical="center"/>
    </xf>
    <xf numFmtId="0" fontId="24" fillId="0" borderId="77" xfId="4" applyFont="1" applyBorder="1" applyAlignment="1">
      <alignment horizontal="center" vertical="top"/>
    </xf>
    <xf numFmtId="0" fontId="19" fillId="0" borderId="77" xfId="4" applyFont="1" applyBorder="1" applyAlignment="1">
      <alignment horizontal="center" vertical="center"/>
    </xf>
    <xf numFmtId="0" fontId="24" fillId="0" borderId="77" xfId="4" applyFont="1" applyBorder="1" applyAlignment="1">
      <alignment horizontal="center" vertical="center"/>
    </xf>
    <xf numFmtId="0" fontId="25" fillId="0" borderId="0" xfId="0" applyFont="1" applyAlignment="1">
      <alignment vertical="top"/>
    </xf>
    <xf numFmtId="0" fontId="19" fillId="0" borderId="81" xfId="4" applyFont="1" applyBorder="1" applyAlignment="1">
      <alignment horizontal="center" vertical="center"/>
    </xf>
    <xf numFmtId="0" fontId="17" fillId="0" borderId="77" xfId="4" applyFont="1" applyBorder="1" applyAlignment="1">
      <alignment horizontal="center" vertical="top"/>
    </xf>
    <xf numFmtId="0" fontId="18" fillId="0" borderId="77" xfId="4" applyBorder="1" applyAlignment="1">
      <alignment vertical="center"/>
    </xf>
    <xf numFmtId="0" fontId="17" fillId="0" borderId="77" xfId="4" applyFont="1" applyBorder="1" applyAlignment="1">
      <alignment vertical="center"/>
    </xf>
    <xf numFmtId="0" fontId="25" fillId="0" borderId="0" xfId="0" applyFont="1" applyAlignment="1">
      <alignment horizontal="left" vertical="top" wrapText="1"/>
    </xf>
    <xf numFmtId="0" fontId="19" fillId="0" borderId="76" xfId="4" applyFont="1" applyBorder="1" applyAlignment="1">
      <alignment horizontal="center" vertical="top"/>
    </xf>
    <xf numFmtId="0" fontId="18" fillId="0" borderId="81" xfId="4" applyBorder="1" applyAlignment="1">
      <alignment vertical="center"/>
    </xf>
    <xf numFmtId="0" fontId="19" fillId="0" borderId="72" xfId="4" applyFont="1" applyBorder="1" applyAlignment="1">
      <alignment horizontal="center" vertical="top"/>
    </xf>
    <xf numFmtId="0" fontId="24" fillId="0" borderId="74" xfId="4" applyFont="1" applyBorder="1" applyAlignment="1">
      <alignment horizontal="center" vertical="top"/>
    </xf>
    <xf numFmtId="0" fontId="19" fillId="0" borderId="74" xfId="4" applyFont="1" applyBorder="1" applyAlignment="1">
      <alignment horizontal="center" vertical="center"/>
    </xf>
    <xf numFmtId="0" fontId="20" fillId="0" borderId="84" xfId="0" applyFont="1" applyBorder="1" applyAlignment="1">
      <alignment horizontal="left" vertical="top" wrapText="1"/>
    </xf>
    <xf numFmtId="0" fontId="24" fillId="0" borderId="74" xfId="4" applyFont="1" applyBorder="1" applyAlignment="1">
      <alignment horizontal="center" vertical="center"/>
    </xf>
    <xf numFmtId="0" fontId="20" fillId="0" borderId="84" xfId="0" applyFont="1" applyBorder="1" applyAlignment="1">
      <alignment vertical="top" wrapText="1"/>
    </xf>
    <xf numFmtId="0" fontId="19" fillId="0" borderId="88" xfId="4" applyFont="1" applyBorder="1" applyAlignment="1">
      <alignment horizontal="center" vertical="center"/>
    </xf>
    <xf numFmtId="0" fontId="20" fillId="0" borderId="0" xfId="0" applyFont="1" applyAlignment="1">
      <alignment horizontal="left" wrapText="1" indent="1"/>
    </xf>
    <xf numFmtId="0" fontId="19" fillId="0" borderId="76" xfId="4" applyFont="1" applyBorder="1" applyAlignment="1">
      <alignment horizontal="center"/>
    </xf>
    <xf numFmtId="0" fontId="19" fillId="0" borderId="77" xfId="4" applyFont="1" applyBorder="1" applyAlignment="1">
      <alignment horizontal="center"/>
    </xf>
    <xf numFmtId="0" fontId="26" fillId="0" borderId="77" xfId="4" applyFont="1" applyBorder="1" applyAlignment="1">
      <alignment horizontal="center"/>
    </xf>
    <xf numFmtId="0" fontId="19" fillId="0" borderId="80" xfId="4" applyFont="1" applyBorder="1" applyAlignment="1">
      <alignment vertical="center" wrapText="1"/>
    </xf>
    <xf numFmtId="0" fontId="26" fillId="0" borderId="81" xfId="4" applyFont="1" applyBorder="1" applyAlignment="1">
      <alignment horizontal="center"/>
    </xf>
    <xf numFmtId="0" fontId="20" fillId="0" borderId="74" xfId="0" applyFont="1" applyBorder="1" applyAlignment="1">
      <alignment horizontal="left" vertical="top" wrapText="1"/>
    </xf>
    <xf numFmtId="14" fontId="19" fillId="0" borderId="74" xfId="4" applyNumberFormat="1" applyFont="1" applyBorder="1" applyAlignment="1">
      <alignment horizontal="center" vertical="center"/>
    </xf>
    <xf numFmtId="0" fontId="24" fillId="0" borderId="77" xfId="4" applyFont="1" applyBorder="1"/>
    <xf numFmtId="0" fontId="28" fillId="0" borderId="77" xfId="0" applyFont="1" applyBorder="1" applyAlignment="1">
      <alignment vertical="center" wrapText="1"/>
    </xf>
    <xf numFmtId="0" fontId="26" fillId="0" borderId="77" xfId="4" applyFont="1" applyBorder="1" applyAlignment="1">
      <alignment vertical="center"/>
    </xf>
    <xf numFmtId="0" fontId="15" fillId="0" borderId="77" xfId="4" applyFont="1" applyBorder="1" applyAlignment="1">
      <alignment vertical="center"/>
    </xf>
    <xf numFmtId="14" fontId="19" fillId="0" borderId="77" xfId="4" applyNumberFormat="1" applyFont="1" applyBorder="1" applyAlignment="1">
      <alignment horizontal="center" vertical="center"/>
    </xf>
    <xf numFmtId="0" fontId="20" fillId="0" borderId="77" xfId="0" applyFont="1" applyBorder="1" applyAlignment="1">
      <alignment horizontal="left" vertical="top" wrapText="1"/>
    </xf>
    <xf numFmtId="14" fontId="19" fillId="0" borderId="81" xfId="4" applyNumberFormat="1" applyFont="1" applyBorder="1" applyAlignment="1">
      <alignment horizontal="center" vertical="center"/>
    </xf>
    <xf numFmtId="0" fontId="24" fillId="0" borderId="80" xfId="4" applyFont="1" applyBorder="1"/>
    <xf numFmtId="0" fontId="18" fillId="0" borderId="77" xfId="4" applyBorder="1" applyAlignment="1">
      <alignment vertical="top" wrapText="1"/>
    </xf>
    <xf numFmtId="0" fontId="25" fillId="0" borderId="0" xfId="0" applyFont="1" applyAlignment="1">
      <alignment wrapText="1"/>
    </xf>
    <xf numFmtId="0" fontId="28" fillId="0" borderId="0" xfId="0" applyFont="1"/>
    <xf numFmtId="0" fontId="18" fillId="0" borderId="77" xfId="4" applyBorder="1" applyAlignment="1">
      <alignment vertical="center" wrapText="1"/>
    </xf>
    <xf numFmtId="0" fontId="17" fillId="0" borderId="77" xfId="4" applyFont="1" applyBorder="1" applyAlignment="1">
      <alignment vertical="center" wrapText="1"/>
    </xf>
    <xf numFmtId="0" fontId="26" fillId="0" borderId="77" xfId="4" applyFont="1" applyBorder="1"/>
    <xf numFmtId="0" fontId="20" fillId="0" borderId="0" xfId="0" applyFont="1" applyAlignment="1">
      <alignment horizontal="left" indent="5"/>
    </xf>
    <xf numFmtId="0" fontId="19" fillId="0" borderId="77" xfId="4" applyFont="1" applyBorder="1" applyAlignment="1">
      <alignment horizontal="center" vertical="center" wrapText="1"/>
    </xf>
    <xf numFmtId="0" fontId="19" fillId="0" borderId="77" xfId="4" applyFont="1" applyBorder="1" applyAlignment="1">
      <alignment horizontal="left" vertical="top" wrapText="1"/>
    </xf>
    <xf numFmtId="0" fontId="24" fillId="0" borderId="77" xfId="4" applyFont="1" applyBorder="1" applyAlignment="1">
      <alignment vertical="center" wrapText="1"/>
    </xf>
    <xf numFmtId="0" fontId="19" fillId="0" borderId="77" xfId="4" applyFont="1" applyBorder="1"/>
    <xf numFmtId="0" fontId="19" fillId="0" borderId="77" xfId="4" applyFont="1" applyBorder="1" applyAlignment="1">
      <alignment vertical="top" wrapText="1"/>
    </xf>
    <xf numFmtId="0" fontId="19" fillId="0" borderId="78" xfId="4" applyFont="1" applyBorder="1" applyAlignment="1">
      <alignment horizontal="center" vertical="center"/>
    </xf>
    <xf numFmtId="0" fontId="20" fillId="0" borderId="11" xfId="0" applyFont="1" applyBorder="1" applyAlignment="1">
      <alignment horizontal="left" indent="5"/>
    </xf>
    <xf numFmtId="0" fontId="18" fillId="0" borderId="80" xfId="4" applyBorder="1" applyAlignment="1">
      <alignment vertical="center" wrapText="1"/>
    </xf>
    <xf numFmtId="0" fontId="28" fillId="0" borderId="11" xfId="0" applyFont="1" applyBorder="1"/>
    <xf numFmtId="0" fontId="17" fillId="0" borderId="80" xfId="4" applyFont="1" applyBorder="1" applyAlignment="1">
      <alignment vertical="center" wrapText="1"/>
    </xf>
    <xf numFmtId="0" fontId="26" fillId="0" borderId="80" xfId="4" applyFont="1" applyBorder="1"/>
    <xf numFmtId="0" fontId="18" fillId="0" borderId="82" xfId="4" applyBorder="1" applyAlignment="1">
      <alignment horizontal="center" vertical="center"/>
    </xf>
    <xf numFmtId="0" fontId="19" fillId="0" borderId="74" xfId="4" applyFont="1" applyBorder="1" applyAlignment="1">
      <alignment horizontal="center" vertical="top"/>
    </xf>
    <xf numFmtId="0" fontId="19" fillId="0" borderId="74" xfId="4" applyFont="1" applyBorder="1" applyAlignment="1">
      <alignment vertical="top" wrapText="1"/>
    </xf>
    <xf numFmtId="0" fontId="0" fillId="0" borderId="80" xfId="0" applyBorder="1"/>
    <xf numFmtId="164" fontId="19" fillId="0" borderId="77" xfId="4" applyNumberFormat="1" applyFont="1" applyBorder="1" applyAlignment="1">
      <alignment horizontal="center"/>
    </xf>
    <xf numFmtId="0" fontId="17" fillId="0" borderId="86" xfId="4" applyFont="1" applyBorder="1" applyAlignment="1">
      <alignment horizontal="center"/>
    </xf>
    <xf numFmtId="0" fontId="32" fillId="0" borderId="0" xfId="3" applyFont="1" applyAlignment="1">
      <alignment horizontal="center"/>
    </xf>
    <xf numFmtId="0" fontId="17" fillId="0" borderId="0" xfId="4" applyFont="1" applyAlignment="1">
      <alignment horizontal="center"/>
    </xf>
    <xf numFmtId="164" fontId="19" fillId="0" borderId="74" xfId="4" applyNumberFormat="1" applyFont="1" applyBorder="1" applyAlignment="1">
      <alignment horizontal="center" vertical="center" wrapText="1"/>
    </xf>
    <xf numFmtId="0" fontId="32" fillId="0" borderId="85" xfId="3" applyFont="1" applyBorder="1" applyAlignment="1">
      <alignment horizontal="center"/>
    </xf>
    <xf numFmtId="15" fontId="19" fillId="0" borderId="77" xfId="4" applyNumberFormat="1" applyFont="1" applyBorder="1" applyAlignment="1">
      <alignment horizontal="center"/>
    </xf>
    <xf numFmtId="0" fontId="17" fillId="0" borderId="81" xfId="4" applyFont="1" applyBorder="1" applyAlignment="1">
      <alignment horizontal="center"/>
    </xf>
    <xf numFmtId="0" fontId="15" fillId="0" borderId="86" xfId="4" applyFont="1" applyBorder="1" applyAlignment="1">
      <alignment horizontal="center"/>
    </xf>
    <xf numFmtId="15" fontId="19" fillId="0" borderId="80" xfId="4" applyNumberFormat="1" applyFont="1" applyBorder="1" applyAlignment="1">
      <alignment horizontal="center"/>
    </xf>
    <xf numFmtId="0" fontId="15" fillId="0" borderId="77" xfId="3" applyFont="1" applyBorder="1" applyAlignment="1">
      <alignment horizontal="center"/>
    </xf>
    <xf numFmtId="0" fontId="15" fillId="0" borderId="81" xfId="3" applyFont="1" applyBorder="1" applyAlignment="1">
      <alignment horizontal="center"/>
    </xf>
    <xf numFmtId="0" fontId="32" fillId="0" borderId="82" xfId="3" applyFont="1" applyBorder="1" applyAlignment="1">
      <alignment horizontal="center"/>
    </xf>
    <xf numFmtId="0" fontId="15" fillId="0" borderId="87" xfId="4" applyFont="1" applyBorder="1" applyAlignment="1">
      <alignment horizontal="center"/>
    </xf>
    <xf numFmtId="0" fontId="18" fillId="0" borderId="85" xfId="4" applyBorder="1"/>
    <xf numFmtId="0" fontId="0" fillId="0" borderId="87" xfId="0" applyBorder="1"/>
    <xf numFmtId="0" fontId="18" fillId="0" borderId="0" xfId="2"/>
    <xf numFmtId="0" fontId="18" fillId="0" borderId="0" xfId="3"/>
    <xf numFmtId="0" fontId="18" fillId="0" borderId="0" xfId="3" applyAlignment="1">
      <alignment horizontal="center"/>
    </xf>
    <xf numFmtId="0" fontId="22" fillId="0" borderId="0" xfId="3" applyFont="1" applyAlignment="1">
      <alignment horizontal="center"/>
    </xf>
    <xf numFmtId="0" fontId="15" fillId="0" borderId="0" xfId="3" applyFont="1" applyAlignment="1">
      <alignment horizontal="center"/>
    </xf>
    <xf numFmtId="0" fontId="33" fillId="0" borderId="0" xfId="3" applyFont="1" applyAlignment="1">
      <alignment horizontal="center"/>
    </xf>
    <xf numFmtId="0" fontId="33" fillId="6" borderId="73" xfId="0" applyFont="1" applyFill="1" applyBorder="1" applyAlignment="1">
      <alignment horizontal="center"/>
    </xf>
    <xf numFmtId="0" fontId="33" fillId="6" borderId="74" xfId="0" applyFont="1" applyFill="1" applyBorder="1" applyAlignment="1">
      <alignment horizontal="center"/>
    </xf>
    <xf numFmtId="0" fontId="33" fillId="6" borderId="75" xfId="0" applyFont="1" applyFill="1" applyBorder="1" applyAlignment="1">
      <alignment horizontal="center"/>
    </xf>
    <xf numFmtId="0" fontId="33" fillId="6" borderId="77" xfId="0" applyFont="1" applyFill="1" applyBorder="1" applyAlignment="1">
      <alignment horizontal="center"/>
    </xf>
    <xf numFmtId="0" fontId="33" fillId="6" borderId="60" xfId="0" applyFont="1" applyFill="1" applyBorder="1" applyAlignment="1">
      <alignment horizontal="center"/>
    </xf>
    <xf numFmtId="0" fontId="33" fillId="6" borderId="79" xfId="0" applyFont="1" applyFill="1" applyBorder="1" applyAlignment="1">
      <alignment horizontal="center"/>
    </xf>
    <xf numFmtId="0" fontId="33" fillId="6" borderId="80" xfId="0" applyFont="1" applyFill="1" applyBorder="1" applyAlignment="1">
      <alignment horizontal="center"/>
    </xf>
    <xf numFmtId="0" fontId="19" fillId="0" borderId="76" xfId="3" applyFont="1" applyBorder="1" applyAlignment="1">
      <alignment horizontal="center" vertical="top"/>
    </xf>
    <xf numFmtId="0" fontId="24" fillId="0" borderId="77" xfId="3" applyFont="1" applyBorder="1" applyAlignment="1">
      <alignment horizontal="center" vertical="top"/>
    </xf>
    <xf numFmtId="0" fontId="20" fillId="0" borderId="74" xfId="0" applyFont="1" applyBorder="1" applyAlignment="1">
      <alignment horizontal="center" vertical="center"/>
    </xf>
    <xf numFmtId="0" fontId="24" fillId="0" borderId="77" xfId="3" applyFont="1" applyBorder="1" applyAlignment="1">
      <alignment horizontal="center" vertical="center"/>
    </xf>
    <xf numFmtId="0" fontId="20" fillId="0" borderId="77" xfId="0" applyFont="1" applyBorder="1" applyAlignment="1">
      <alignment horizontal="center" vertical="center"/>
    </xf>
    <xf numFmtId="0" fontId="25" fillId="0" borderId="77" xfId="0" applyFont="1" applyBorder="1" applyAlignment="1">
      <alignment wrapText="1"/>
    </xf>
    <xf numFmtId="0" fontId="24" fillId="0" borderId="77" xfId="3" applyFont="1" applyBorder="1" applyAlignment="1">
      <alignment horizontal="center"/>
    </xf>
    <xf numFmtId="0" fontId="19" fillId="0" borderId="76" xfId="3" applyFont="1" applyBorder="1" applyAlignment="1">
      <alignment horizontal="center"/>
    </xf>
    <xf numFmtId="0" fontId="24" fillId="0" borderId="77" xfId="3" applyFont="1" applyBorder="1"/>
    <xf numFmtId="0" fontId="19" fillId="0" borderId="77" xfId="3" applyFont="1" applyBorder="1" applyAlignment="1">
      <alignment horizontal="center"/>
    </xf>
    <xf numFmtId="0" fontId="26" fillId="0" borderId="83" xfId="3" applyFont="1" applyBorder="1" applyAlignment="1">
      <alignment horizontal="left"/>
    </xf>
    <xf numFmtId="0" fontId="26" fillId="0" borderId="77" xfId="3" applyFont="1" applyBorder="1"/>
    <xf numFmtId="0" fontId="26" fillId="0" borderId="0" xfId="3" applyFont="1"/>
    <xf numFmtId="14" fontId="26" fillId="0" borderId="77" xfId="3" applyNumberFormat="1" applyFont="1" applyBorder="1"/>
    <xf numFmtId="0" fontId="18" fillId="0" borderId="77" xfId="3" applyBorder="1" applyAlignment="1">
      <alignment horizontal="center"/>
    </xf>
    <xf numFmtId="0" fontId="18" fillId="0" borderId="77" xfId="3" applyBorder="1" applyAlignment="1">
      <alignment vertical="top" wrapText="1"/>
    </xf>
    <xf numFmtId="0" fontId="18" fillId="0" borderId="0" xfId="3" applyAlignment="1">
      <alignment vertical="top" wrapText="1"/>
    </xf>
    <xf numFmtId="0" fontId="26" fillId="0" borderId="77" xfId="3" applyFont="1" applyBorder="1" applyAlignment="1">
      <alignment horizontal="center"/>
    </xf>
    <xf numFmtId="0" fontId="26" fillId="0" borderId="0" xfId="3" applyFont="1" applyAlignment="1">
      <alignment horizontal="left"/>
    </xf>
    <xf numFmtId="0" fontId="19" fillId="0" borderId="89" xfId="3" applyFont="1" applyBorder="1" applyAlignment="1">
      <alignment horizontal="center" vertical="top"/>
    </xf>
    <xf numFmtId="0" fontId="24" fillId="0" borderId="74" xfId="3" applyFont="1" applyBorder="1" applyAlignment="1">
      <alignment horizontal="center" vertical="top"/>
    </xf>
    <xf numFmtId="0" fontId="19" fillId="0" borderId="90" xfId="3" applyFont="1" applyBorder="1" applyAlignment="1">
      <alignment horizontal="center"/>
    </xf>
    <xf numFmtId="0" fontId="35" fillId="0" borderId="81" xfId="0" applyFont="1" applyBorder="1" applyAlignment="1">
      <alignment vertical="center" wrapText="1"/>
    </xf>
    <xf numFmtId="0" fontId="26" fillId="0" borderId="77" xfId="3" applyFont="1" applyBorder="1" applyAlignment="1">
      <alignment horizontal="left"/>
    </xf>
    <xf numFmtId="0" fontId="19" fillId="0" borderId="72" xfId="3" applyFont="1" applyBorder="1" applyAlignment="1">
      <alignment horizontal="center" vertical="top"/>
    </xf>
    <xf numFmtId="0" fontId="20" fillId="0" borderId="74" xfId="0" applyFont="1" applyBorder="1" applyAlignment="1">
      <alignment horizontal="left" vertical="center" wrapText="1"/>
    </xf>
    <xf numFmtId="0" fontId="19" fillId="0" borderId="74" xfId="3" applyFont="1" applyBorder="1" applyAlignment="1">
      <alignment horizontal="center" vertical="center"/>
    </xf>
    <xf numFmtId="0" fontId="24" fillId="0" borderId="74" xfId="3" applyFont="1" applyBorder="1" applyAlignment="1">
      <alignment horizontal="center" vertical="center"/>
    </xf>
    <xf numFmtId="0" fontId="19" fillId="0" borderId="76" xfId="3" applyFont="1" applyBorder="1" applyAlignment="1">
      <alignment horizontal="center" vertical="center" wrapText="1"/>
    </xf>
    <xf numFmtId="0" fontId="19" fillId="0" borderId="76" xfId="3" applyFont="1" applyBorder="1" applyAlignment="1">
      <alignment horizontal="center" vertical="top" wrapText="1"/>
    </xf>
    <xf numFmtId="0" fontId="19" fillId="0" borderId="78" xfId="3" applyFont="1" applyBorder="1" applyAlignment="1">
      <alignment horizontal="center" vertical="center" wrapText="1"/>
    </xf>
    <xf numFmtId="0" fontId="19" fillId="0" borderId="80" xfId="3" applyFont="1" applyBorder="1"/>
    <xf numFmtId="0" fontId="25" fillId="0" borderId="80" xfId="0" applyFont="1" applyBorder="1" applyAlignment="1">
      <alignment horizontal="left" wrapText="1"/>
    </xf>
    <xf numFmtId="0" fontId="25" fillId="0" borderId="80" xfId="0" applyFont="1" applyBorder="1" applyAlignment="1">
      <alignment vertical="top"/>
    </xf>
    <xf numFmtId="0" fontId="19" fillId="0" borderId="80" xfId="3" applyFont="1" applyBorder="1" applyAlignment="1">
      <alignment vertical="center"/>
    </xf>
    <xf numFmtId="0" fontId="25" fillId="0" borderId="80" xfId="0" applyFont="1" applyBorder="1" applyAlignment="1">
      <alignment vertical="top" wrapText="1"/>
    </xf>
    <xf numFmtId="164" fontId="19" fillId="0" borderId="77" xfId="3" applyNumberFormat="1" applyFont="1" applyBorder="1" applyAlignment="1">
      <alignment horizontal="center" vertical="center"/>
    </xf>
    <xf numFmtId="0" fontId="15" fillId="0" borderId="85" xfId="3" applyFont="1" applyBorder="1" applyAlignment="1">
      <alignment horizontal="center"/>
    </xf>
    <xf numFmtId="164" fontId="19" fillId="0" borderId="77" xfId="3" applyNumberFormat="1" applyFont="1" applyBorder="1" applyAlignment="1">
      <alignment horizontal="center"/>
    </xf>
    <xf numFmtId="0" fontId="15" fillId="0" borderId="86" xfId="3" applyFont="1" applyBorder="1" applyAlignment="1">
      <alignment horizontal="center"/>
    </xf>
    <xf numFmtId="0" fontId="17" fillId="0" borderId="86" xfId="3" applyFont="1" applyBorder="1" applyAlignment="1">
      <alignment horizontal="center"/>
    </xf>
    <xf numFmtId="165" fontId="26" fillId="0" borderId="77" xfId="3" applyNumberFormat="1" applyFont="1" applyBorder="1" applyAlignment="1">
      <alignment horizontal="center"/>
    </xf>
    <xf numFmtId="164" fontId="26" fillId="0" borderId="77" xfId="3" applyNumberFormat="1" applyFont="1" applyBorder="1" applyAlignment="1">
      <alignment horizontal="center"/>
    </xf>
    <xf numFmtId="17" fontId="26" fillId="0" borderId="77" xfId="3" applyNumberFormat="1" applyFont="1" applyBorder="1" applyAlignment="1">
      <alignment horizontal="center"/>
    </xf>
    <xf numFmtId="0" fontId="26" fillId="0" borderId="86" xfId="3" applyFont="1" applyBorder="1"/>
    <xf numFmtId="0" fontId="18" fillId="0" borderId="77" xfId="3" applyBorder="1"/>
    <xf numFmtId="0" fontId="18" fillId="0" borderId="86" xfId="3" applyBorder="1"/>
    <xf numFmtId="0" fontId="18" fillId="0" borderId="80" xfId="3" applyBorder="1"/>
    <xf numFmtId="0" fontId="18" fillId="0" borderId="87" xfId="3" applyBorder="1"/>
    <xf numFmtId="0" fontId="36" fillId="0" borderId="0" xfId="0" applyFont="1"/>
    <xf numFmtId="0" fontId="26" fillId="0" borderId="0" xfId="3" applyFont="1" applyAlignment="1">
      <alignment horizontal="center"/>
    </xf>
    <xf numFmtId="49" fontId="26" fillId="0" borderId="0" xfId="3" applyNumberFormat="1" applyFont="1"/>
    <xf numFmtId="0" fontId="18" fillId="0" borderId="0" xfId="3" applyAlignment="1">
      <alignment horizontal="left"/>
    </xf>
    <xf numFmtId="2" fontId="15" fillId="0" borderId="0" xfId="3" applyNumberFormat="1" applyFont="1" applyAlignment="1">
      <alignment horizontal="center"/>
    </xf>
    <xf numFmtId="0" fontId="30" fillId="0" borderId="0" xfId="3" applyFont="1" applyAlignment="1">
      <alignment horizontal="center"/>
    </xf>
    <xf numFmtId="17" fontId="18" fillId="0" borderId="0" xfId="3" applyNumberFormat="1" applyAlignment="1">
      <alignment horizontal="center"/>
    </xf>
    <xf numFmtId="0" fontId="17" fillId="0" borderId="0" xfId="3" applyFont="1" applyAlignment="1">
      <alignment horizontal="center"/>
    </xf>
    <xf numFmtId="15" fontId="26" fillId="0" borderId="0" xfId="3" applyNumberFormat="1" applyFont="1" applyAlignment="1">
      <alignment horizontal="center"/>
    </xf>
    <xf numFmtId="15" fontId="18" fillId="0" borderId="0" xfId="3" applyNumberFormat="1" applyAlignment="1">
      <alignment horizontal="center"/>
    </xf>
    <xf numFmtId="15" fontId="18" fillId="0" borderId="0" xfId="3" applyNumberFormat="1"/>
    <xf numFmtId="0" fontId="30" fillId="0" borderId="0" xfId="3" applyFont="1"/>
    <xf numFmtId="0" fontId="0" fillId="0" borderId="37"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41" fillId="0" borderId="81" xfId="3" applyFont="1" applyBorder="1" applyAlignment="1">
      <alignment horizontal="center" vertical="center"/>
    </xf>
    <xf numFmtId="0" fontId="41" fillId="0" borderId="74" xfId="3" applyFont="1" applyBorder="1" applyAlignment="1">
      <alignment horizontal="center" vertical="center"/>
    </xf>
    <xf numFmtId="0" fontId="41" fillId="0" borderId="86" xfId="3" applyFont="1" applyBorder="1" applyAlignment="1">
      <alignment horizontal="center" vertical="center"/>
    </xf>
    <xf numFmtId="0" fontId="41" fillId="0" borderId="85" xfId="3" applyFont="1" applyBorder="1" applyAlignment="1">
      <alignment horizontal="center" vertical="center"/>
    </xf>
    <xf numFmtId="0" fontId="41" fillId="0" borderId="77" xfId="3" applyFont="1" applyBorder="1" applyAlignment="1">
      <alignment horizontal="center" vertical="center"/>
    </xf>
    <xf numFmtId="0" fontId="42" fillId="0" borderId="0" xfId="0" applyFont="1" applyAlignment="1">
      <alignment horizontal="left" vertical="center" wrapText="1"/>
    </xf>
    <xf numFmtId="0" fontId="34" fillId="0" borderId="77" xfId="3" applyFont="1" applyBorder="1" applyAlignment="1">
      <alignment horizontal="center" vertical="center"/>
    </xf>
    <xf numFmtId="0" fontId="34" fillId="0" borderId="77" xfId="0" applyFont="1" applyBorder="1" applyAlignment="1">
      <alignment horizontal="center" vertical="center"/>
    </xf>
    <xf numFmtId="0" fontId="24" fillId="0" borderId="77" xfId="0" applyFont="1" applyBorder="1" applyAlignment="1">
      <alignment horizontal="center" vertical="center"/>
    </xf>
    <xf numFmtId="0" fontId="42" fillId="0" borderId="0" xfId="0" applyFont="1" applyAlignment="1">
      <alignment horizontal="left" vertical="top" wrapText="1"/>
    </xf>
    <xf numFmtId="0" fontId="43" fillId="0" borderId="77" xfId="0" applyFont="1" applyBorder="1" applyAlignment="1">
      <alignment horizontal="center" vertical="center" wrapText="1"/>
    </xf>
    <xf numFmtId="0" fontId="34" fillId="0" borderId="72" xfId="0" applyFont="1" applyBorder="1" applyAlignment="1">
      <alignment horizontal="center" vertical="top"/>
    </xf>
    <xf numFmtId="0" fontId="33" fillId="0" borderId="77" xfId="0" applyFont="1" applyBorder="1" applyAlignment="1">
      <alignment horizontal="center" vertical="top"/>
    </xf>
    <xf numFmtId="0" fontId="34" fillId="0" borderId="76" xfId="0" applyFont="1" applyBorder="1" applyAlignment="1">
      <alignment horizontal="center" vertical="top"/>
    </xf>
    <xf numFmtId="0" fontId="33" fillId="0" borderId="77" xfId="0" applyFont="1" applyBorder="1" applyAlignment="1">
      <alignment horizontal="center"/>
    </xf>
    <xf numFmtId="0" fontId="34" fillId="0" borderId="77" xfId="0" applyFont="1" applyBorder="1" applyAlignment="1">
      <alignment horizontal="center"/>
    </xf>
    <xf numFmtId="0" fontId="34" fillId="0" borderId="76" xfId="0" applyFont="1" applyBorder="1" applyAlignment="1">
      <alignment horizontal="center" vertical="center"/>
    </xf>
    <xf numFmtId="0" fontId="34" fillId="0" borderId="76" xfId="0" applyFont="1" applyBorder="1" applyAlignment="1">
      <alignment horizontal="center"/>
    </xf>
    <xf numFmtId="0" fontId="33" fillId="0" borderId="74" xfId="0" applyFont="1" applyBorder="1" applyAlignment="1">
      <alignment horizontal="center" vertical="top"/>
    </xf>
    <xf numFmtId="0" fontId="34" fillId="0" borderId="78" xfId="0" applyFont="1" applyBorder="1" applyAlignment="1">
      <alignment horizontal="center" vertical="center"/>
    </xf>
    <xf numFmtId="0" fontId="33" fillId="0" borderId="80" xfId="0" applyFont="1" applyBorder="1" applyAlignment="1">
      <alignment horizontal="center"/>
    </xf>
    <xf numFmtId="0" fontId="34" fillId="0" borderId="77" xfId="0" applyFont="1" applyBorder="1" applyAlignment="1">
      <alignment horizontal="center" vertical="center" wrapText="1"/>
    </xf>
    <xf numFmtId="0" fontId="33" fillId="0" borderId="77" xfId="0" applyFont="1" applyBorder="1" applyAlignment="1">
      <alignment horizontal="center" vertical="top" wrapText="1"/>
    </xf>
    <xf numFmtId="0" fontId="42" fillId="0" borderId="81" xfId="0" applyFont="1" applyBorder="1" applyAlignment="1">
      <alignment vertical="top" wrapText="1"/>
    </xf>
    <xf numFmtId="0" fontId="42" fillId="0" borderId="83" xfId="0" applyFont="1" applyBorder="1" applyAlignment="1">
      <alignment vertical="top" wrapText="1"/>
    </xf>
    <xf numFmtId="0" fontId="42" fillId="0" borderId="0" xfId="0" applyFont="1" applyAlignment="1">
      <alignment vertical="top" wrapText="1"/>
    </xf>
    <xf numFmtId="0" fontId="42" fillId="0" borderId="77" xfId="0" applyFont="1" applyBorder="1" applyAlignment="1">
      <alignment vertical="top" wrapText="1"/>
    </xf>
    <xf numFmtId="164" fontId="34" fillId="0" borderId="77" xfId="0" applyNumberFormat="1" applyFont="1" applyBorder="1" applyAlignment="1">
      <alignment horizontal="center" vertical="center"/>
    </xf>
    <xf numFmtId="164" fontId="34" fillId="0" borderId="77" xfId="0" applyNumberFormat="1" applyFont="1" applyBorder="1" applyAlignment="1">
      <alignment horizontal="center"/>
    </xf>
    <xf numFmtId="164" fontId="34" fillId="0" borderId="77" xfId="0" applyNumberFormat="1" applyFont="1" applyBorder="1" applyAlignment="1">
      <alignment horizontal="center" vertical="center" wrapText="1"/>
    </xf>
    <xf numFmtId="0" fontId="43" fillId="0" borderId="77" xfId="3" applyFont="1" applyBorder="1" applyAlignment="1">
      <alignment horizontal="center" vertical="center" wrapText="1"/>
    </xf>
    <xf numFmtId="0" fontId="33" fillId="0" borderId="77" xfId="0" applyFont="1" applyBorder="1" applyAlignment="1">
      <alignment horizontal="center" vertical="center" wrapText="1"/>
    </xf>
    <xf numFmtId="0" fontId="33" fillId="0" borderId="77" xfId="0" applyFont="1" applyBorder="1" applyAlignment="1">
      <alignment horizontal="center" vertical="center"/>
    </xf>
    <xf numFmtId="0" fontId="33" fillId="0" borderId="77" xfId="0" applyFont="1" applyBorder="1" applyAlignment="1">
      <alignment vertical="center"/>
    </xf>
    <xf numFmtId="0" fontId="42" fillId="0" borderId="74" xfId="0" applyFont="1" applyBorder="1" applyAlignment="1">
      <alignment vertical="top" wrapText="1"/>
    </xf>
    <xf numFmtId="0" fontId="33" fillId="0" borderId="74" xfId="0" applyFont="1" applyBorder="1" applyAlignment="1">
      <alignment horizontal="center" vertical="center" wrapText="1"/>
    </xf>
    <xf numFmtId="0" fontId="34" fillId="0" borderId="74" xfId="0" applyFont="1" applyBorder="1" applyAlignment="1">
      <alignment horizontal="center" vertical="center"/>
    </xf>
    <xf numFmtId="164" fontId="34" fillId="0" borderId="74" xfId="0" applyNumberFormat="1" applyFont="1" applyBorder="1" applyAlignment="1">
      <alignment horizontal="center" vertical="center"/>
    </xf>
    <xf numFmtId="0" fontId="20" fillId="0" borderId="80" xfId="0" applyFont="1" applyBorder="1"/>
    <xf numFmtId="0" fontId="34" fillId="0" borderId="0" xfId="0" applyFont="1" applyAlignment="1">
      <alignment horizontal="left" vertical="top" wrapText="1"/>
    </xf>
    <xf numFmtId="0" fontId="34" fillId="0" borderId="77" xfId="0" applyFont="1" applyBorder="1" applyAlignment="1">
      <alignment horizontal="left" vertical="top" wrapText="1"/>
    </xf>
    <xf numFmtId="0" fontId="34" fillId="0" borderId="77" xfId="0" applyFont="1" applyBorder="1" applyAlignment="1">
      <alignment vertical="top" wrapText="1"/>
    </xf>
    <xf numFmtId="0" fontId="34" fillId="0" borderId="0" xfId="0" applyFont="1" applyAlignment="1">
      <alignment vertical="top" wrapText="1"/>
    </xf>
    <xf numFmtId="164" fontId="20" fillId="0" borderId="77" xfId="0" applyNumberFormat="1" applyFont="1" applyBorder="1" applyAlignment="1">
      <alignment vertical="center" wrapText="1"/>
    </xf>
    <xf numFmtId="0" fontId="20" fillId="0" borderId="0" xfId="0" applyFont="1" applyAlignment="1">
      <alignment horizontal="left" vertical="top" wrapText="1"/>
    </xf>
    <xf numFmtId="0" fontId="20" fillId="0" borderId="0" xfId="0" applyFont="1" applyAlignment="1">
      <alignment vertical="center" wrapText="1"/>
    </xf>
    <xf numFmtId="0" fontId="5" fillId="0" borderId="53" xfId="0" applyFont="1" applyBorder="1" applyAlignment="1">
      <alignment horizontal="center" vertical="top" wrapText="1"/>
    </xf>
    <xf numFmtId="0" fontId="5" fillId="0" borderId="92" xfId="0" applyFont="1" applyBorder="1" applyAlignment="1">
      <alignment horizontal="center" vertical="top" wrapText="1"/>
    </xf>
    <xf numFmtId="10" fontId="5" fillId="0" borderId="92" xfId="0" applyNumberFormat="1" applyFont="1" applyBorder="1" applyAlignment="1">
      <alignment horizontal="center" vertical="top" wrapText="1"/>
    </xf>
    <xf numFmtId="0" fontId="5" fillId="0" borderId="93" xfId="0" applyFont="1" applyBorder="1" applyAlignment="1">
      <alignment horizontal="center" vertical="top" wrapText="1"/>
    </xf>
    <xf numFmtId="10" fontId="5" fillId="0" borderId="93" xfId="0" applyNumberFormat="1" applyFont="1" applyBorder="1" applyAlignment="1">
      <alignment horizontal="center" vertical="top" wrapText="1"/>
    </xf>
    <xf numFmtId="0" fontId="5" fillId="0" borderId="94" xfId="0" applyFont="1" applyBorder="1" applyAlignment="1">
      <alignment horizontal="center" vertical="top" wrapText="1"/>
    </xf>
    <xf numFmtId="10" fontId="5" fillId="0" borderId="94" xfId="0" applyNumberFormat="1" applyFont="1" applyBorder="1" applyAlignment="1">
      <alignment horizontal="center" vertical="top" wrapText="1"/>
    </xf>
    <xf numFmtId="10" fontId="5" fillId="0" borderId="92" xfId="1" applyNumberFormat="1" applyFont="1" applyBorder="1" applyAlignment="1">
      <alignment horizontal="center" vertical="top" wrapText="1"/>
    </xf>
    <xf numFmtId="164" fontId="19" fillId="0" borderId="74" xfId="4" applyNumberFormat="1" applyFont="1" applyBorder="1" applyAlignment="1">
      <alignment horizontal="center" vertical="center"/>
    </xf>
    <xf numFmtId="10" fontId="5" fillId="0" borderId="93" xfId="1" applyNumberFormat="1" applyFont="1" applyBorder="1" applyAlignment="1">
      <alignment horizontal="center" vertical="top" wrapText="1"/>
    </xf>
    <xf numFmtId="10" fontId="45" fillId="0" borderId="53" xfId="0" applyNumberFormat="1" applyFont="1" applyBorder="1" applyAlignment="1">
      <alignment horizontal="center" vertical="top" wrapText="1"/>
    </xf>
    <xf numFmtId="164" fontId="19" fillId="0" borderId="74" xfId="3" applyNumberFormat="1" applyFont="1" applyBorder="1" applyAlignment="1">
      <alignment horizontal="center"/>
    </xf>
    <xf numFmtId="9" fontId="9" fillId="0" borderId="98" xfId="1" applyFont="1" applyBorder="1" applyAlignment="1">
      <alignment horizontal="right"/>
    </xf>
    <xf numFmtId="3" fontId="9" fillId="0" borderId="99" xfId="0" applyNumberFormat="1" applyFont="1" applyBorder="1" applyAlignment="1">
      <alignment horizontal="right"/>
    </xf>
    <xf numFmtId="3" fontId="9" fillId="0" borderId="100" xfId="0" applyNumberFormat="1" applyFont="1" applyBorder="1" applyAlignment="1">
      <alignment horizontal="right"/>
    </xf>
    <xf numFmtId="3" fontId="9" fillId="0" borderId="99" xfId="0" applyNumberFormat="1" applyFont="1" applyBorder="1"/>
    <xf numFmtId="3" fontId="9" fillId="0" borderId="101" xfId="0" applyNumberFormat="1" applyFont="1" applyBorder="1" applyAlignment="1">
      <alignment horizontal="right"/>
    </xf>
    <xf numFmtId="3" fontId="9" fillId="0" borderId="102" xfId="0" applyNumberFormat="1" applyFont="1" applyBorder="1" applyAlignment="1">
      <alignment horizontal="right"/>
    </xf>
    <xf numFmtId="3" fontId="9" fillId="0" borderId="18" xfId="0" applyNumberFormat="1" applyFont="1" applyBorder="1" applyAlignment="1">
      <alignment horizontal="center" vertical="center"/>
    </xf>
    <xf numFmtId="9" fontId="9" fillId="0" borderId="98" xfId="1" applyFont="1" applyBorder="1" applyAlignment="1">
      <alignment horizontal="center"/>
    </xf>
    <xf numFmtId="3" fontId="9" fillId="0" borderId="0" xfId="0" applyNumberFormat="1" applyFont="1" applyAlignment="1">
      <alignment horizontal="right"/>
    </xf>
    <xf numFmtId="3" fontId="0" fillId="0" borderId="0" xfId="0" applyNumberFormat="1"/>
    <xf numFmtId="3" fontId="9" fillId="0" borderId="0" xfId="0" applyNumberFormat="1" applyFont="1" applyAlignment="1">
      <alignment horizontal="center"/>
    </xf>
    <xf numFmtId="3" fontId="9" fillId="0" borderId="0" xfId="0" applyNumberFormat="1" applyFont="1"/>
    <xf numFmtId="4" fontId="9" fillId="0" borderId="18" xfId="0" applyNumberFormat="1" applyFont="1" applyBorder="1" applyAlignment="1">
      <alignment horizontal="right"/>
    </xf>
    <xf numFmtId="4" fontId="9" fillId="0" borderId="27" xfId="0" applyNumberFormat="1" applyFont="1" applyBorder="1" applyAlignment="1">
      <alignment horizontal="right"/>
    </xf>
    <xf numFmtId="3" fontId="9" fillId="0" borderId="103" xfId="0" applyNumberFormat="1" applyFont="1" applyBorder="1" applyAlignment="1">
      <alignment horizontal="center" vertical="center"/>
    </xf>
    <xf numFmtId="0" fontId="10" fillId="2" borderId="106" xfId="0" applyFont="1" applyFill="1" applyBorder="1"/>
    <xf numFmtId="3" fontId="9" fillId="0" borderId="108" xfId="0" applyNumberFormat="1" applyFont="1" applyBorder="1" applyAlignment="1">
      <alignment horizontal="right"/>
    </xf>
    <xf numFmtId="166" fontId="10" fillId="2" borderId="96" xfId="5" applyNumberFormat="1" applyFont="1" applyFill="1" applyBorder="1"/>
    <xf numFmtId="166" fontId="10" fillId="2" borderId="104" xfId="5" applyNumberFormat="1" applyFont="1" applyFill="1" applyBorder="1"/>
    <xf numFmtId="166" fontId="9" fillId="0" borderId="4" xfId="5" applyNumberFormat="1" applyFont="1" applyBorder="1" applyAlignment="1">
      <alignment horizontal="right"/>
    </xf>
    <xf numFmtId="166" fontId="9" fillId="0" borderId="19" xfId="5" applyNumberFormat="1" applyFont="1" applyBorder="1" applyAlignment="1">
      <alignment horizontal="right"/>
    </xf>
    <xf numFmtId="166" fontId="9" fillId="0" borderId="95" xfId="5" applyNumberFormat="1" applyFont="1" applyBorder="1" applyAlignment="1">
      <alignment horizontal="right"/>
    </xf>
    <xf numFmtId="166" fontId="9" fillId="0" borderId="105" xfId="5" applyNumberFormat="1" applyFont="1" applyBorder="1" applyAlignment="1">
      <alignment horizontal="right"/>
    </xf>
    <xf numFmtId="166" fontId="9" fillId="0" borderId="12" xfId="5" applyNumberFormat="1" applyFont="1" applyBorder="1" applyAlignment="1">
      <alignment horizontal="right"/>
    </xf>
    <xf numFmtId="166" fontId="9" fillId="0" borderId="17" xfId="5" applyNumberFormat="1" applyFont="1" applyBorder="1" applyAlignment="1">
      <alignment horizontal="right"/>
    </xf>
    <xf numFmtId="166" fontId="9" fillId="0" borderId="20" xfId="5" applyNumberFormat="1" applyFont="1" applyBorder="1" applyAlignment="1">
      <alignment horizontal="right"/>
    </xf>
    <xf numFmtId="166" fontId="9" fillId="0" borderId="97" xfId="5" applyNumberFormat="1" applyFont="1" applyBorder="1" applyAlignment="1">
      <alignment horizontal="right"/>
    </xf>
    <xf numFmtId="166" fontId="10" fillId="2" borderId="107" xfId="5" applyNumberFormat="1" applyFont="1" applyFill="1" applyBorder="1"/>
    <xf numFmtId="166" fontId="9" fillId="0" borderId="29" xfId="0" applyNumberFormat="1" applyFont="1" applyBorder="1"/>
    <xf numFmtId="3" fontId="9" fillId="0" borderId="53" xfId="0" applyNumberFormat="1" applyFont="1" applyBorder="1" applyAlignment="1">
      <alignment horizontal="right"/>
    </xf>
    <xf numFmtId="166" fontId="9" fillId="0" borderId="16" xfId="5" applyNumberFormat="1" applyFont="1" applyBorder="1" applyAlignment="1">
      <alignment horizontal="center" vertical="center"/>
    </xf>
    <xf numFmtId="166" fontId="10" fillId="2" borderId="16" xfId="5" applyNumberFormat="1" applyFont="1" applyFill="1" applyBorder="1"/>
    <xf numFmtId="166" fontId="9" fillId="0" borderId="16" xfId="5" applyNumberFormat="1" applyFont="1" applyBorder="1" applyAlignment="1">
      <alignment horizontal="center"/>
    </xf>
    <xf numFmtId="3" fontId="9" fillId="0" borderId="54" xfId="0" applyNumberFormat="1" applyFont="1" applyBorder="1" applyAlignment="1">
      <alignment horizontal="right"/>
    </xf>
    <xf numFmtId="3" fontId="9" fillId="0" borderId="1" xfId="0" applyNumberFormat="1" applyFont="1" applyBorder="1" applyAlignment="1">
      <alignment horizontal="right"/>
    </xf>
    <xf numFmtId="3" fontId="9" fillId="0" borderId="109" xfId="0" applyNumberFormat="1" applyFont="1" applyBorder="1" applyAlignment="1">
      <alignment horizontal="right"/>
    </xf>
    <xf numFmtId="166" fontId="9" fillId="0" borderId="16" xfId="5" applyNumberFormat="1" applyFont="1" applyBorder="1" applyAlignment="1">
      <alignment horizontal="right"/>
    </xf>
    <xf numFmtId="166" fontId="9" fillId="0" borderId="40" xfId="1" applyNumberFormat="1" applyFont="1" applyBorder="1" applyAlignment="1">
      <alignment horizontal="right"/>
    </xf>
    <xf numFmtId="3" fontId="9" fillId="0" borderId="53" xfId="0" applyNumberFormat="1" applyFont="1" applyBorder="1" applyAlignment="1">
      <alignment horizontal="center"/>
    </xf>
    <xf numFmtId="3" fontId="9" fillId="0" borderId="8" xfId="0" applyNumberFormat="1" applyFont="1" applyBorder="1" applyAlignment="1">
      <alignment horizontal="center" vertical="center"/>
    </xf>
    <xf numFmtId="3" fontId="9" fillId="0" borderId="54" xfId="0" applyNumberFormat="1" applyFont="1" applyBorder="1" applyAlignment="1">
      <alignment horizontal="center"/>
    </xf>
    <xf numFmtId="4" fontId="9" fillId="0" borderId="8" xfId="0" applyNumberFormat="1" applyFont="1" applyBorder="1" applyAlignment="1">
      <alignment horizontal="right"/>
    </xf>
    <xf numFmtId="0" fontId="9" fillId="0" borderId="0" xfId="0" applyFont="1" applyAlignment="1">
      <alignment horizontal="center"/>
    </xf>
    <xf numFmtId="9" fontId="9" fillId="0" borderId="26" xfId="1" applyFont="1" applyBorder="1" applyAlignment="1">
      <alignment horizontal="right"/>
    </xf>
    <xf numFmtId="0" fontId="3" fillId="0" borderId="113" xfId="0" applyFont="1" applyBorder="1" applyAlignment="1">
      <alignment horizontal="center"/>
    </xf>
    <xf numFmtId="0" fontId="9" fillId="0" borderId="1" xfId="0" applyFont="1" applyBorder="1" applyAlignment="1">
      <alignment horizontal="center"/>
    </xf>
    <xf numFmtId="0" fontId="9" fillId="0" borderId="114" xfId="0" applyFont="1" applyBorder="1" applyAlignment="1">
      <alignment horizontal="center"/>
    </xf>
    <xf numFmtId="0" fontId="9" fillId="0" borderId="115" xfId="0" applyFont="1" applyBorder="1" applyAlignment="1">
      <alignment horizontal="center"/>
    </xf>
    <xf numFmtId="0" fontId="9" fillId="0" borderId="109" xfId="0" applyFont="1" applyBorder="1" applyAlignment="1">
      <alignment horizontal="center"/>
    </xf>
    <xf numFmtId="0" fontId="9" fillId="0" borderId="91" xfId="0" applyFont="1" applyBorder="1" applyAlignment="1">
      <alignment horizontal="center"/>
    </xf>
    <xf numFmtId="166" fontId="10" fillId="2" borderId="116" xfId="5" applyNumberFormat="1" applyFont="1" applyFill="1" applyBorder="1"/>
    <xf numFmtId="166" fontId="9" fillId="0" borderId="39" xfId="5" applyNumberFormat="1" applyFont="1" applyBorder="1" applyAlignment="1">
      <alignment horizontal="right"/>
    </xf>
    <xf numFmtId="3" fontId="9" fillId="0" borderId="117" xfId="0" applyNumberFormat="1" applyFont="1" applyBorder="1" applyAlignment="1">
      <alignment horizontal="right"/>
    </xf>
    <xf numFmtId="3" fontId="9" fillId="0" borderId="117" xfId="0" applyNumberFormat="1" applyFont="1" applyBorder="1" applyAlignment="1">
      <alignment horizontal="center"/>
    </xf>
    <xf numFmtId="166" fontId="9" fillId="0" borderId="118" xfId="5" applyNumberFormat="1" applyFont="1" applyBorder="1" applyAlignment="1">
      <alignment horizontal="right"/>
    </xf>
    <xf numFmtId="166" fontId="9" fillId="0" borderId="119" xfId="5" applyNumberFormat="1" applyFont="1" applyBorder="1" applyAlignment="1">
      <alignment horizontal="right"/>
    </xf>
    <xf numFmtId="9" fontId="9" fillId="0" borderId="119" xfId="1" applyFont="1" applyBorder="1" applyAlignment="1">
      <alignment horizontal="right"/>
    </xf>
    <xf numFmtId="9" fontId="9" fillId="0" borderId="120" xfId="1" applyFont="1" applyBorder="1" applyAlignment="1">
      <alignment horizontal="right"/>
    </xf>
    <xf numFmtId="166" fontId="9" fillId="0" borderId="121" xfId="5" applyNumberFormat="1" applyFont="1" applyBorder="1" applyAlignment="1">
      <alignment horizontal="right"/>
    </xf>
    <xf numFmtId="3" fontId="9" fillId="0" borderId="122" xfId="0" applyNumberFormat="1" applyFont="1" applyBorder="1" applyAlignment="1">
      <alignment horizontal="right"/>
    </xf>
    <xf numFmtId="3" fontId="9" fillId="0" borderId="123" xfId="0" applyNumberFormat="1" applyFont="1" applyBorder="1" applyAlignment="1">
      <alignment horizontal="right"/>
    </xf>
    <xf numFmtId="3" fontId="9" fillId="0" borderId="122" xfId="0" applyNumberFormat="1" applyFont="1" applyBorder="1" applyAlignment="1">
      <alignment horizontal="center"/>
    </xf>
    <xf numFmtId="3" fontId="9" fillId="0" borderId="124" xfId="0" applyNumberFormat="1" applyFont="1" applyBorder="1" applyAlignment="1">
      <alignment horizontal="right"/>
    </xf>
    <xf numFmtId="3" fontId="9" fillId="0" borderId="125" xfId="0" applyNumberFormat="1" applyFont="1" applyBorder="1" applyAlignment="1">
      <alignment horizontal="right"/>
    </xf>
    <xf numFmtId="3" fontId="9" fillId="0" borderId="119" xfId="0" applyNumberFormat="1" applyFont="1" applyBorder="1" applyAlignment="1">
      <alignment horizontal="right"/>
    </xf>
    <xf numFmtId="0" fontId="9" fillId="0" borderId="126" xfId="0" applyFont="1" applyBorder="1" applyAlignment="1">
      <alignment horizontal="center"/>
    </xf>
    <xf numFmtId="166" fontId="9" fillId="0" borderId="127" xfId="5" applyNumberFormat="1" applyFont="1" applyBorder="1" applyAlignment="1">
      <alignment horizontal="right"/>
    </xf>
    <xf numFmtId="166" fontId="9" fillId="0" borderId="41" xfId="5" applyNumberFormat="1" applyFont="1" applyBorder="1" applyAlignment="1">
      <alignment horizontal="right"/>
    </xf>
    <xf numFmtId="166" fontId="9" fillId="0" borderId="42" xfId="5" applyNumberFormat="1" applyFont="1" applyBorder="1" applyAlignment="1">
      <alignment horizontal="right"/>
    </xf>
    <xf numFmtId="166" fontId="9" fillId="0" borderId="122" xfId="5" applyNumberFormat="1" applyFont="1" applyBorder="1" applyAlignment="1">
      <alignment horizontal="right"/>
    </xf>
    <xf numFmtId="166" fontId="9" fillId="0" borderId="117" xfId="5" applyNumberFormat="1" applyFont="1" applyBorder="1" applyAlignment="1">
      <alignment horizontal="right"/>
    </xf>
    <xf numFmtId="166" fontId="9" fillId="0" borderId="53" xfId="5" applyNumberFormat="1" applyFont="1" applyBorder="1" applyAlignment="1">
      <alignment horizontal="right"/>
    </xf>
    <xf numFmtId="166" fontId="9" fillId="0" borderId="128" xfId="5" applyNumberFormat="1" applyFont="1" applyBorder="1" applyAlignment="1">
      <alignment horizontal="right"/>
    </xf>
    <xf numFmtId="166" fontId="9" fillId="0" borderId="54" xfId="5" applyNumberFormat="1" applyFont="1" applyBorder="1" applyAlignment="1">
      <alignment horizontal="right"/>
    </xf>
    <xf numFmtId="0" fontId="15" fillId="4" borderId="69" xfId="0" applyFont="1" applyFill="1" applyBorder="1" applyAlignment="1">
      <alignment horizontal="center" vertical="center" wrapText="1"/>
    </xf>
    <xf numFmtId="0" fontId="18" fillId="5" borderId="67" xfId="0" applyFont="1" applyFill="1" applyBorder="1" applyAlignment="1">
      <alignment horizontal="center" vertical="center" wrapText="1"/>
    </xf>
    <xf numFmtId="0" fontId="18" fillId="5" borderId="129" xfId="0" applyFont="1" applyFill="1" applyBorder="1" applyAlignment="1">
      <alignment horizontal="center" vertical="center" wrapText="1"/>
    </xf>
    <xf numFmtId="0" fontId="18" fillId="5" borderId="130" xfId="0" applyFont="1" applyFill="1" applyBorder="1" applyAlignment="1">
      <alignment horizontal="center" vertical="center" wrapText="1"/>
    </xf>
    <xf numFmtId="0" fontId="15" fillId="5" borderId="60" xfId="0" applyFont="1" applyFill="1" applyBorder="1" applyAlignment="1">
      <alignment horizontal="center" vertical="center" wrapText="1"/>
    </xf>
    <xf numFmtId="0" fontId="15" fillId="5" borderId="131" xfId="0" applyFont="1" applyFill="1" applyBorder="1" applyAlignment="1">
      <alignment horizontal="center" vertical="center" wrapText="1"/>
    </xf>
    <xf numFmtId="0" fontId="15" fillId="4" borderId="132"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2" fillId="0" borderId="0" xfId="0" applyFont="1" applyAlignment="1">
      <alignment horizontal="center"/>
    </xf>
    <xf numFmtId="0" fontId="18" fillId="5" borderId="60" xfId="0" applyFont="1" applyFill="1" applyBorder="1" applyAlignment="1">
      <alignment horizontal="center" vertical="center" wrapText="1"/>
    </xf>
    <xf numFmtId="0" fontId="25" fillId="0" borderId="64" xfId="0" applyFont="1" applyBorder="1"/>
    <xf numFmtId="0" fontId="25" fillId="0" borderId="65" xfId="0" applyFont="1" applyBorder="1"/>
    <xf numFmtId="0" fontId="25" fillId="0" borderId="68" xfId="0" applyFont="1" applyBorder="1"/>
    <xf numFmtId="0" fontId="25" fillId="0" borderId="56" xfId="0" applyFont="1" applyBorder="1"/>
    <xf numFmtId="0" fontId="0" fillId="0" borderId="64" xfId="0" applyBorder="1" applyAlignment="1">
      <alignment vertical="center"/>
    </xf>
    <xf numFmtId="0" fontId="0" fillId="0" borderId="65" xfId="0" applyBorder="1" applyAlignment="1">
      <alignment vertical="center"/>
    </xf>
    <xf numFmtId="0" fontId="0" fillId="0" borderId="68" xfId="0" applyBorder="1" applyAlignment="1">
      <alignment vertical="center"/>
    </xf>
    <xf numFmtId="0" fontId="0" fillId="0" borderId="56" xfId="0" applyBorder="1" applyAlignment="1">
      <alignment vertical="center"/>
    </xf>
    <xf numFmtId="0" fontId="0" fillId="0" borderId="70" xfId="0" applyBorder="1" applyAlignment="1">
      <alignment vertical="center"/>
    </xf>
    <xf numFmtId="164" fontId="19" fillId="0" borderId="81" xfId="4" applyNumberFormat="1"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xf>
    <xf numFmtId="0" fontId="18" fillId="0" borderId="77" xfId="3" applyBorder="1" applyAlignment="1">
      <alignment horizontal="center" vertical="center"/>
    </xf>
    <xf numFmtId="0" fontId="18" fillId="0" borderId="74" xfId="4" applyBorder="1" applyAlignment="1">
      <alignment vertical="top" wrapText="1"/>
    </xf>
    <xf numFmtId="0" fontId="19" fillId="0" borderId="77" xfId="4" applyFont="1" applyBorder="1" applyAlignment="1">
      <alignment vertical="center" wrapText="1"/>
    </xf>
    <xf numFmtId="0" fontId="18" fillId="0" borderId="81" xfId="4" applyBorder="1" applyAlignment="1">
      <alignment horizontal="center" vertical="center"/>
    </xf>
    <xf numFmtId="166" fontId="0" fillId="0" borderId="0" xfId="0" applyNumberFormat="1"/>
    <xf numFmtId="0" fontId="5" fillId="0" borderId="1" xfId="0" applyFont="1" applyBorder="1" applyAlignment="1">
      <alignment horizontal="center" vertical="center" wrapText="1"/>
    </xf>
    <xf numFmtId="10" fontId="5" fillId="0" borderId="94" xfId="1" applyNumberFormat="1" applyFont="1" applyBorder="1" applyAlignment="1">
      <alignment horizontal="center" vertical="top" wrapText="1"/>
    </xf>
    <xf numFmtId="0" fontId="12" fillId="0" borderId="0" xfId="0" applyFont="1"/>
    <xf numFmtId="0" fontId="47" fillId="0" borderId="0" xfId="0" applyFont="1" applyAlignment="1">
      <alignment horizontal="center"/>
    </xf>
    <xf numFmtId="0" fontId="4" fillId="0" borderId="0" xfId="0" applyFont="1" applyAlignment="1">
      <alignment vertical="center"/>
    </xf>
    <xf numFmtId="0" fontId="47" fillId="0" borderId="0" xfId="0" applyFont="1"/>
    <xf numFmtId="0" fontId="5" fillId="0" borderId="135" xfId="0" applyFont="1" applyBorder="1" applyAlignment="1">
      <alignment horizontal="center" vertical="center" wrapText="1"/>
    </xf>
    <xf numFmtId="10" fontId="5" fillId="0" borderId="135" xfId="1" applyNumberFormat="1" applyFont="1" applyBorder="1" applyAlignment="1">
      <alignment horizontal="center" vertical="top" wrapText="1"/>
    </xf>
    <xf numFmtId="10" fontId="5" fillId="0" borderId="135" xfId="0" applyNumberFormat="1" applyFont="1" applyBorder="1" applyAlignment="1">
      <alignment horizontal="center" vertical="top" wrapText="1"/>
    </xf>
    <xf numFmtId="0" fontId="42" fillId="0" borderId="0" xfId="0" applyFont="1"/>
    <xf numFmtId="0" fontId="11" fillId="0" borderId="0" xfId="0" applyFont="1" applyAlignment="1">
      <alignment wrapText="1"/>
    </xf>
    <xf numFmtId="164" fontId="19" fillId="0" borderId="77" xfId="4" applyNumberFormat="1" applyFont="1" applyBorder="1" applyAlignment="1">
      <alignment vertical="center"/>
    </xf>
    <xf numFmtId="164" fontId="19" fillId="0" borderId="77" xfId="4" applyNumberFormat="1" applyFont="1" applyBorder="1" applyAlignment="1">
      <alignment horizontal="center" vertical="center"/>
    </xf>
    <xf numFmtId="0" fontId="49" fillId="0" borderId="0" xfId="6" applyFont="1" applyBorder="1" applyAlignment="1" applyProtection="1">
      <alignment horizontal="left" vertical="center"/>
      <protection locked="0"/>
    </xf>
    <xf numFmtId="3" fontId="52" fillId="8" borderId="59" xfId="7" applyNumberFormat="1" applyFont="1" applyFill="1" applyBorder="1" applyAlignment="1" applyProtection="1">
      <alignment horizontal="center" vertical="center" wrapText="1"/>
      <protection locked="0"/>
    </xf>
    <xf numFmtId="0" fontId="55" fillId="0" borderId="136" xfId="3" applyFont="1" applyBorder="1" applyAlignment="1">
      <alignment horizontal="center" vertical="center"/>
    </xf>
    <xf numFmtId="3" fontId="29" fillId="11" borderId="139" xfId="3" applyNumberFormat="1" applyFont="1" applyFill="1" applyBorder="1"/>
    <xf numFmtId="3" fontId="29" fillId="12" borderId="139" xfId="3" applyNumberFormat="1" applyFont="1" applyFill="1" applyBorder="1"/>
    <xf numFmtId="0" fontId="55" fillId="0" borderId="0" xfId="3" applyFont="1" applyAlignment="1">
      <alignment horizontal="center" vertical="center"/>
    </xf>
    <xf numFmtId="167" fontId="56" fillId="0" borderId="0" xfId="5" applyNumberFormat="1" applyFont="1" applyBorder="1" applyAlignment="1" applyProtection="1">
      <alignment vertical="center"/>
    </xf>
    <xf numFmtId="167" fontId="56" fillId="0" borderId="140" xfId="5" applyNumberFormat="1" applyFont="1" applyFill="1" applyBorder="1" applyAlignment="1" applyProtection="1">
      <alignment vertical="center"/>
    </xf>
    <xf numFmtId="0" fontId="55" fillId="0" borderId="136" xfId="3" applyFont="1" applyBorder="1" applyAlignment="1">
      <alignment vertical="center"/>
    </xf>
    <xf numFmtId="0" fontId="29" fillId="0" borderId="141" xfId="3" applyFont="1" applyBorder="1" applyAlignment="1">
      <alignment vertical="center"/>
    </xf>
    <xf numFmtId="3" fontId="29" fillId="11" borderId="143" xfId="3" applyNumberFormat="1" applyFont="1" applyFill="1" applyBorder="1"/>
    <xf numFmtId="3" fontId="29" fillId="12" borderId="143" xfId="3" applyNumberFormat="1" applyFont="1" applyFill="1" applyBorder="1"/>
    <xf numFmtId="168" fontId="0" fillId="13" borderId="139" xfId="0" applyNumberFormat="1" applyFill="1" applyBorder="1"/>
    <xf numFmtId="3" fontId="29" fillId="13" borderId="139" xfId="3" applyNumberFormat="1" applyFont="1" applyFill="1" applyBorder="1"/>
    <xf numFmtId="0" fontId="0" fillId="12" borderId="139" xfId="0" applyFill="1" applyBorder="1"/>
    <xf numFmtId="168" fontId="57" fillId="10" borderId="138" xfId="9" applyNumberFormat="1" applyFont="1" applyFill="1" applyBorder="1" applyAlignment="1" applyProtection="1">
      <alignment horizontal="right" vertical="center"/>
    </xf>
    <xf numFmtId="168" fontId="57" fillId="10" borderId="142" xfId="9" applyNumberFormat="1" applyFont="1" applyFill="1" applyBorder="1" applyAlignment="1" applyProtection="1">
      <alignment horizontal="right" vertical="center"/>
    </xf>
    <xf numFmtId="168" fontId="57" fillId="10" borderId="144" xfId="9" applyNumberFormat="1" applyFont="1" applyFill="1" applyBorder="1" applyAlignment="1" applyProtection="1">
      <alignment horizontal="right" vertical="center"/>
    </xf>
    <xf numFmtId="168" fontId="1" fillId="13" borderId="139" xfId="0" applyNumberFormat="1" applyFont="1" applyFill="1" applyBorder="1"/>
    <xf numFmtId="0" fontId="55" fillId="0" borderId="149" xfId="3" applyFont="1" applyBorder="1" applyAlignment="1">
      <alignment horizontal="center" vertical="center"/>
    </xf>
    <xf numFmtId="167" fontId="56" fillId="0" borderId="149" xfId="5" applyNumberFormat="1" applyFont="1" applyBorder="1" applyAlignment="1" applyProtection="1">
      <alignment vertical="center"/>
    </xf>
    <xf numFmtId="0" fontId="53" fillId="9" borderId="150" xfId="6" applyFont="1" applyFill="1" applyBorder="1" applyAlignment="1" applyProtection="1">
      <alignment horizontal="center" vertical="center"/>
    </xf>
    <xf numFmtId="0" fontId="53" fillId="9" borderId="150" xfId="8" applyNumberFormat="1" applyFont="1" applyFill="1" applyBorder="1" applyAlignment="1" applyProtection="1">
      <alignment horizontal="center" vertical="center"/>
    </xf>
    <xf numFmtId="168" fontId="57" fillId="10" borderId="151" xfId="9" applyNumberFormat="1" applyFont="1" applyFill="1" applyBorder="1" applyAlignment="1" applyProtection="1">
      <alignment horizontal="right" vertical="center"/>
    </xf>
    <xf numFmtId="3" fontId="29" fillId="12" borderId="152" xfId="3" applyNumberFormat="1" applyFont="1" applyFill="1" applyBorder="1"/>
    <xf numFmtId="3" fontId="29" fillId="11" borderId="152" xfId="3" applyNumberFormat="1" applyFont="1" applyFill="1" applyBorder="1"/>
    <xf numFmtId="168" fontId="0" fillId="0" borderId="0" xfId="0" applyNumberFormat="1"/>
    <xf numFmtId="3" fontId="29" fillId="0" borderId="0" xfId="3" applyNumberFormat="1" applyFont="1"/>
    <xf numFmtId="0" fontId="55" fillId="0" borderId="150" xfId="3" applyFont="1" applyBorder="1" applyAlignment="1">
      <alignment horizontal="center" vertical="center"/>
    </xf>
    <xf numFmtId="167" fontId="56" fillId="0" borderId="158" xfId="5" applyNumberFormat="1" applyFont="1" applyBorder="1" applyAlignment="1" applyProtection="1">
      <alignment vertical="center"/>
    </xf>
    <xf numFmtId="167" fontId="56" fillId="0" borderId="158" xfId="5" applyNumberFormat="1" applyFont="1" applyFill="1" applyBorder="1" applyAlignment="1" applyProtection="1">
      <alignment vertical="center"/>
    </xf>
    <xf numFmtId="0" fontId="55" fillId="0" borderId="158" xfId="3" applyFont="1" applyBorder="1" applyAlignment="1">
      <alignment vertical="center"/>
    </xf>
    <xf numFmtId="0" fontId="29" fillId="0" borderId="150" xfId="3" applyFont="1" applyBorder="1" applyAlignment="1">
      <alignment vertical="center"/>
    </xf>
    <xf numFmtId="0" fontId="29" fillId="0" borderId="158" xfId="3" applyFont="1" applyBorder="1" applyAlignment="1">
      <alignment vertical="center"/>
    </xf>
    <xf numFmtId="0" fontId="5" fillId="0" borderId="159" xfId="0" applyFont="1" applyBorder="1" applyAlignment="1">
      <alignment horizontal="center" vertical="top" wrapText="1"/>
    </xf>
    <xf numFmtId="10" fontId="5" fillId="0" borderId="159" xfId="0" applyNumberFormat="1" applyFont="1" applyBorder="1" applyAlignment="1">
      <alignment horizontal="center" vertical="top" wrapText="1"/>
    </xf>
    <xf numFmtId="0" fontId="5" fillId="0" borderId="160" xfId="0" applyFont="1" applyBorder="1" applyAlignment="1">
      <alignment horizontal="center" vertical="top" wrapText="1"/>
    </xf>
    <xf numFmtId="10" fontId="5" fillId="0" borderId="160" xfId="0" applyNumberFormat="1" applyFont="1" applyBorder="1" applyAlignment="1">
      <alignment horizontal="center" vertical="top" wrapText="1"/>
    </xf>
    <xf numFmtId="0" fontId="41" fillId="0" borderId="0" xfId="3" applyFont="1" applyAlignment="1">
      <alignment horizontal="center" vertical="center"/>
    </xf>
    <xf numFmtId="0" fontId="46" fillId="0" borderId="77" xfId="0" applyFont="1" applyBorder="1" applyAlignment="1">
      <alignment horizontal="center" vertical="center" wrapText="1"/>
    </xf>
    <xf numFmtId="0" fontId="33" fillId="0" borderId="74" xfId="0" applyFont="1" applyBorder="1" applyAlignment="1">
      <alignment horizontal="center" vertical="center"/>
    </xf>
    <xf numFmtId="0" fontId="34" fillId="0" borderId="81" xfId="0" applyFont="1" applyBorder="1" applyAlignment="1">
      <alignment horizontal="center" vertical="center"/>
    </xf>
    <xf numFmtId="0" fontId="42" fillId="0" borderId="0" xfId="0" applyFont="1" applyAlignment="1">
      <alignment wrapText="1"/>
    </xf>
    <xf numFmtId="0" fontId="20" fillId="0" borderId="0" xfId="0" applyFont="1" applyAlignment="1">
      <alignment vertical="top"/>
    </xf>
    <xf numFmtId="164" fontId="19" fillId="0" borderId="74" xfId="3" applyNumberFormat="1" applyFont="1" applyBorder="1" applyAlignment="1">
      <alignment horizontal="center" vertical="center"/>
    </xf>
    <xf numFmtId="0" fontId="0" fillId="0" borderId="64" xfId="0" applyBorder="1"/>
    <xf numFmtId="0" fontId="0" fillId="0" borderId="150" xfId="0" applyBorder="1"/>
    <xf numFmtId="0" fontId="0" fillId="0" borderId="162" xfId="0" applyBorder="1"/>
    <xf numFmtId="0" fontId="0" fillId="0" borderId="164" xfId="0" applyBorder="1"/>
    <xf numFmtId="0" fontId="0" fillId="0" borderId="163" xfId="0" applyBorder="1"/>
    <xf numFmtId="0" fontId="0" fillId="0" borderId="165" xfId="0" applyBorder="1"/>
    <xf numFmtId="0" fontId="0" fillId="0" borderId="155" xfId="0" applyBorder="1"/>
    <xf numFmtId="0" fontId="0" fillId="0" borderId="166" xfId="0" applyBorder="1"/>
    <xf numFmtId="0" fontId="0" fillId="0" borderId="69" xfId="0" applyBorder="1"/>
    <xf numFmtId="0" fontId="0" fillId="0" borderId="135" xfId="0" applyBorder="1"/>
    <xf numFmtId="0" fontId="15" fillId="0" borderId="135" xfId="0" applyFont="1" applyBorder="1" applyAlignment="1">
      <alignment horizontal="center" vertical="center" wrapText="1"/>
    </xf>
    <xf numFmtId="0" fontId="15" fillId="0" borderId="0" xfId="0" applyFont="1" applyAlignment="1">
      <alignment horizontal="center" vertical="center" wrapText="1"/>
    </xf>
    <xf numFmtId="0" fontId="42" fillId="0" borderId="77" xfId="0" applyFont="1" applyBorder="1" applyAlignment="1">
      <alignment horizontal="left" vertical="top" wrapText="1"/>
    </xf>
    <xf numFmtId="164" fontId="42" fillId="0" borderId="74" xfId="0" applyNumberFormat="1" applyFont="1" applyBorder="1" applyAlignment="1">
      <alignment horizontal="center" vertical="center" wrapText="1"/>
    </xf>
    <xf numFmtId="164" fontId="42" fillId="0" borderId="77" xfId="0" applyNumberFormat="1" applyFont="1" applyBorder="1" applyAlignment="1">
      <alignment horizontal="center" vertical="center" wrapText="1"/>
    </xf>
    <xf numFmtId="0" fontId="58" fillId="0" borderId="86" xfId="0" applyFont="1" applyBorder="1" applyAlignment="1">
      <alignment horizontal="center" vertical="center" wrapText="1"/>
    </xf>
    <xf numFmtId="164" fontId="42" fillId="0" borderId="77" xfId="0" applyNumberFormat="1" applyFont="1" applyBorder="1" applyAlignment="1">
      <alignment vertical="center" wrapText="1"/>
    </xf>
    <xf numFmtId="0" fontId="41" fillId="0" borderId="86" xfId="0" applyFont="1" applyBorder="1" applyAlignment="1">
      <alignment horizontal="center" vertical="center"/>
    </xf>
    <xf numFmtId="0" fontId="59" fillId="0" borderId="0" xfId="3" applyFont="1" applyAlignment="1">
      <alignment horizontal="center" vertical="center"/>
    </xf>
    <xf numFmtId="164" fontId="19" fillId="0" borderId="81" xfId="4" applyNumberFormat="1" applyFont="1" applyBorder="1" applyAlignment="1">
      <alignment horizontal="center"/>
    </xf>
    <xf numFmtId="0" fontId="59" fillId="0" borderId="77" xfId="3" applyFont="1" applyBorder="1" applyAlignment="1">
      <alignment horizontal="center" vertical="center"/>
    </xf>
    <xf numFmtId="0" fontId="32" fillId="0" borderId="77" xfId="3" applyFont="1" applyBorder="1" applyAlignment="1">
      <alignment horizontal="center"/>
    </xf>
    <xf numFmtId="164" fontId="60" fillId="0" borderId="77" xfId="4" applyNumberFormat="1" applyFont="1" applyBorder="1" applyAlignment="1">
      <alignment horizontal="center" vertical="center" wrapText="1"/>
    </xf>
    <xf numFmtId="0" fontId="41" fillId="0" borderId="86" xfId="3" applyFont="1" applyBorder="1" applyAlignment="1">
      <alignment horizontal="center" vertical="center" wrapText="1"/>
    </xf>
    <xf numFmtId="0" fontId="59" fillId="0" borderId="86" xfId="4" applyFont="1" applyBorder="1" applyAlignment="1">
      <alignment horizontal="center" vertical="center"/>
    </xf>
    <xf numFmtId="0" fontId="20" fillId="12" borderId="0" xfId="0" applyFont="1" applyFill="1" applyAlignment="1">
      <alignment vertical="top" wrapText="1"/>
    </xf>
    <xf numFmtId="0" fontId="20" fillId="12" borderId="0" xfId="0" applyFont="1" applyFill="1" applyAlignment="1">
      <alignment horizontal="left" vertical="top" wrapText="1"/>
    </xf>
    <xf numFmtId="0" fontId="20" fillId="12" borderId="74" xfId="0" applyFont="1" applyFill="1" applyBorder="1" applyAlignment="1">
      <alignment wrapText="1"/>
    </xf>
    <xf numFmtId="0" fontId="20" fillId="12" borderId="74" xfId="0" applyFont="1" applyFill="1" applyBorder="1" applyAlignment="1">
      <alignment horizontal="left" vertical="center" wrapText="1"/>
    </xf>
    <xf numFmtId="0" fontId="20" fillId="12" borderId="0" xfId="0" applyFont="1" applyFill="1" applyAlignment="1">
      <alignment horizontal="left" wrapText="1"/>
    </xf>
    <xf numFmtId="0" fontId="42" fillId="12" borderId="0" xfId="0" applyFont="1" applyFill="1" applyAlignment="1">
      <alignment horizontal="left" vertical="center" wrapText="1"/>
    </xf>
    <xf numFmtId="0" fontId="42" fillId="12" borderId="0" xfId="0" applyFont="1" applyFill="1" applyAlignment="1">
      <alignment vertical="top" wrapText="1"/>
    </xf>
    <xf numFmtId="0" fontId="42" fillId="12" borderId="0" xfId="0" applyFont="1" applyFill="1" applyAlignment="1">
      <alignment horizontal="left" vertical="top" wrapText="1"/>
    </xf>
    <xf numFmtId="0" fontId="20" fillId="0" borderId="0" xfId="0" applyFont="1" applyAlignment="1">
      <alignment horizontal="left" vertical="center" wrapText="1"/>
    </xf>
    <xf numFmtId="0" fontId="19" fillId="0" borderId="74" xfId="4" applyFont="1" applyBorder="1" applyAlignment="1">
      <alignment horizontal="center" vertical="top"/>
    </xf>
    <xf numFmtId="0" fontId="19" fillId="0" borderId="80" xfId="4" applyFont="1" applyBorder="1" applyAlignment="1">
      <alignment horizontal="center" vertical="top"/>
    </xf>
    <xf numFmtId="0" fontId="24" fillId="0" borderId="74" xfId="4" applyFont="1" applyBorder="1" applyAlignment="1">
      <alignment horizontal="center" vertical="center"/>
    </xf>
    <xf numFmtId="0" fontId="24" fillId="0" borderId="80" xfId="4" applyFont="1" applyBorder="1" applyAlignment="1">
      <alignment horizontal="center" vertical="center"/>
    </xf>
    <xf numFmtId="0" fontId="19" fillId="0" borderId="74" xfId="4" applyFont="1" applyBorder="1" applyAlignment="1">
      <alignment horizontal="left" vertical="top"/>
    </xf>
    <xf numFmtId="0" fontId="19" fillId="0" borderId="80" xfId="4" applyFont="1" applyBorder="1" applyAlignment="1">
      <alignment horizontal="left" vertical="top"/>
    </xf>
    <xf numFmtId="0" fontId="22" fillId="6" borderId="72" xfId="0" applyFont="1" applyFill="1" applyBorder="1" applyAlignment="1">
      <alignment horizontal="center" vertical="center"/>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33" fillId="6" borderId="74" xfId="0" applyFont="1" applyFill="1" applyBorder="1" applyAlignment="1">
      <alignment horizontal="center" vertical="center"/>
    </xf>
    <xf numFmtId="0" fontId="33" fillId="6" borderId="77" xfId="0" applyFont="1" applyFill="1" applyBorder="1" applyAlignment="1">
      <alignment horizontal="center" vertical="center"/>
    </xf>
    <xf numFmtId="0" fontId="33" fillId="6" borderId="80" xfId="0" applyFont="1" applyFill="1" applyBorder="1" applyAlignment="1">
      <alignment horizontal="center" vertical="center"/>
    </xf>
    <xf numFmtId="0" fontId="34" fillId="6" borderId="80" xfId="0" applyFont="1" applyFill="1" applyBorder="1" applyAlignment="1">
      <alignment horizontal="center" vertical="center"/>
    </xf>
    <xf numFmtId="0" fontId="33" fillId="6" borderId="85" xfId="0" applyFont="1" applyFill="1" applyBorder="1" applyAlignment="1">
      <alignment horizontal="center" vertical="center" wrapText="1"/>
    </xf>
    <xf numFmtId="0" fontId="33" fillId="6" borderId="86" xfId="0" applyFont="1" applyFill="1" applyBorder="1" applyAlignment="1">
      <alignment horizontal="center" vertical="center" wrapText="1"/>
    </xf>
    <xf numFmtId="0" fontId="33" fillId="6" borderId="87" xfId="0" applyFont="1" applyFill="1" applyBorder="1" applyAlignment="1">
      <alignment horizontal="center" vertical="center" wrapText="1"/>
    </xf>
    <xf numFmtId="0" fontId="33" fillId="6" borderId="74" xfId="0" applyFont="1" applyFill="1" applyBorder="1" applyAlignment="1">
      <alignment horizontal="center" vertical="center" wrapText="1"/>
    </xf>
    <xf numFmtId="0" fontId="33" fillId="6" borderId="77" xfId="0" applyFont="1" applyFill="1" applyBorder="1" applyAlignment="1">
      <alignment horizontal="center" vertical="center" wrapText="1"/>
    </xf>
    <xf numFmtId="0" fontId="33" fillId="6" borderId="80" xfId="0" applyFont="1" applyFill="1" applyBorder="1" applyAlignment="1">
      <alignment horizontal="center" vertical="center" wrapText="1"/>
    </xf>
    <xf numFmtId="164" fontId="19" fillId="0" borderId="77" xfId="4" applyNumberFormat="1" applyFont="1" applyBorder="1" applyAlignment="1">
      <alignment horizontal="center" vertical="center"/>
    </xf>
    <xf numFmtId="0" fontId="41" fillId="0" borderId="77" xfId="3" applyFont="1" applyBorder="1" applyAlignment="1">
      <alignment horizontal="center" vertical="center"/>
    </xf>
    <xf numFmtId="0" fontId="41" fillId="0" borderId="86" xfId="3" applyFont="1" applyBorder="1" applyAlignment="1">
      <alignment horizontal="center" vertical="center"/>
    </xf>
    <xf numFmtId="0" fontId="19" fillId="0" borderId="77" xfId="4" applyFont="1" applyBorder="1" applyAlignment="1">
      <alignment horizontal="center" vertical="center"/>
    </xf>
    <xf numFmtId="0" fontId="20" fillId="0" borderId="77" xfId="0" applyFont="1" applyBorder="1" applyAlignment="1">
      <alignment horizontal="left" vertical="top" wrapText="1"/>
    </xf>
    <xf numFmtId="0" fontId="24" fillId="0" borderId="77" xfId="4" applyFont="1" applyBorder="1" applyAlignment="1">
      <alignment horizontal="center" vertical="center"/>
    </xf>
    <xf numFmtId="0" fontId="19" fillId="0" borderId="77" xfId="4" applyFont="1" applyBorder="1" applyAlignment="1">
      <alignment horizontal="left" vertical="top" wrapText="1"/>
    </xf>
    <xf numFmtId="0" fontId="19" fillId="0" borderId="76" xfId="4" applyFont="1" applyBorder="1" applyAlignment="1">
      <alignment horizontal="center" vertical="top"/>
    </xf>
    <xf numFmtId="0" fontId="24" fillId="0" borderId="77" xfId="4" applyFont="1" applyBorder="1" applyAlignment="1">
      <alignment horizontal="center"/>
    </xf>
    <xf numFmtId="0" fontId="19" fillId="0" borderId="72" xfId="4" applyFont="1" applyBorder="1" applyAlignment="1">
      <alignment horizontal="center" vertical="top"/>
    </xf>
    <xf numFmtId="0" fontId="24" fillId="0" borderId="74" xfId="4" applyFont="1" applyBorder="1" applyAlignment="1">
      <alignment horizontal="center" vertical="top"/>
    </xf>
    <xf numFmtId="0" fontId="24" fillId="0" borderId="77" xfId="4" applyFont="1" applyBorder="1" applyAlignment="1">
      <alignment horizontal="center" vertical="top"/>
    </xf>
    <xf numFmtId="0" fontId="19" fillId="0" borderId="74" xfId="4" applyFont="1" applyBorder="1" applyAlignment="1">
      <alignment horizontal="center" vertical="center"/>
    </xf>
    <xf numFmtId="0" fontId="15" fillId="6" borderId="85" xfId="0" applyFont="1" applyFill="1" applyBorder="1" applyAlignment="1">
      <alignment horizontal="center" vertical="center" wrapText="1"/>
    </xf>
    <xf numFmtId="0" fontId="15" fillId="6" borderId="86" xfId="0" applyFont="1" applyFill="1" applyBorder="1" applyAlignment="1">
      <alignment horizontal="center" vertical="center" wrapText="1"/>
    </xf>
    <xf numFmtId="0" fontId="15" fillId="6" borderId="87" xfId="0" applyFont="1" applyFill="1" applyBorder="1" applyAlignment="1">
      <alignment horizontal="center" vertical="center" wrapText="1"/>
    </xf>
    <xf numFmtId="0" fontId="41" fillId="0" borderId="85" xfId="3" applyFont="1" applyBorder="1" applyAlignment="1">
      <alignment horizontal="center" vertical="center"/>
    </xf>
    <xf numFmtId="0" fontId="15" fillId="6" borderId="72" xfId="0" applyFont="1" applyFill="1" applyBorder="1" applyAlignment="1">
      <alignment horizontal="center" vertical="center"/>
    </xf>
    <xf numFmtId="0" fontId="15" fillId="6" borderId="76" xfId="0" applyFont="1" applyFill="1" applyBorder="1" applyAlignment="1">
      <alignment horizontal="center" vertical="center"/>
    </xf>
    <xf numFmtId="0" fontId="15" fillId="6" borderId="78" xfId="0" applyFont="1" applyFill="1" applyBorder="1" applyAlignment="1">
      <alignment horizontal="center" vertical="center"/>
    </xf>
    <xf numFmtId="0" fontId="15" fillId="6" borderId="74" xfId="0" applyFont="1" applyFill="1" applyBorder="1" applyAlignment="1">
      <alignment horizontal="center" vertical="center"/>
    </xf>
    <xf numFmtId="0" fontId="15" fillId="6" borderId="77" xfId="0" applyFont="1" applyFill="1" applyBorder="1" applyAlignment="1">
      <alignment horizontal="center" vertical="center"/>
    </xf>
    <xf numFmtId="0" fontId="15" fillId="6" borderId="80" xfId="0" applyFont="1" applyFill="1" applyBorder="1" applyAlignment="1">
      <alignment horizontal="center" vertical="center"/>
    </xf>
    <xf numFmtId="0" fontId="18" fillId="6" borderId="80" xfId="0" applyFont="1" applyFill="1" applyBorder="1" applyAlignment="1">
      <alignment horizontal="center" vertical="center"/>
    </xf>
    <xf numFmtId="0" fontId="15" fillId="6" borderId="74" xfId="0" applyFont="1" applyFill="1" applyBorder="1" applyAlignment="1">
      <alignment horizontal="center" vertical="center" wrapText="1"/>
    </xf>
    <xf numFmtId="0" fontId="15" fillId="6" borderId="77" xfId="0" applyFont="1" applyFill="1" applyBorder="1" applyAlignment="1">
      <alignment horizontal="center" vertical="center" wrapText="1"/>
    </xf>
    <xf numFmtId="0" fontId="15" fillId="6" borderId="80" xfId="0" applyFont="1" applyFill="1" applyBorder="1" applyAlignment="1">
      <alignment horizontal="center" vertical="center" wrapText="1"/>
    </xf>
    <xf numFmtId="164" fontId="18" fillId="0" borderId="74" xfId="4" applyNumberFormat="1" applyBorder="1" applyAlignment="1">
      <alignment horizontal="center" vertical="center"/>
    </xf>
    <xf numFmtId="164" fontId="18" fillId="0" borderId="77" xfId="4" applyNumberFormat="1" applyBorder="1" applyAlignment="1">
      <alignment horizontal="center" vertical="center"/>
    </xf>
    <xf numFmtId="0" fontId="59" fillId="0" borderId="74" xfId="3" applyFont="1" applyBorder="1" applyAlignment="1">
      <alignment horizontal="center" vertical="center"/>
    </xf>
    <xf numFmtId="0" fontId="59" fillId="0" borderId="77" xfId="3" applyFont="1" applyBorder="1" applyAlignment="1">
      <alignment horizontal="center" vertical="center"/>
    </xf>
    <xf numFmtId="0" fontId="19" fillId="0" borderId="74" xfId="4" applyFont="1" applyBorder="1" applyAlignment="1">
      <alignment horizontal="left" vertical="top" wrapText="1"/>
    </xf>
    <xf numFmtId="0" fontId="15" fillId="6" borderId="0" xfId="0" applyFont="1" applyFill="1" applyAlignment="1">
      <alignment horizontal="center" vertical="center"/>
    </xf>
    <xf numFmtId="0" fontId="46" fillId="0" borderId="77" xfId="0" applyFont="1" applyBorder="1" applyAlignment="1">
      <alignment horizontal="center" vertical="center" wrapText="1"/>
    </xf>
    <xf numFmtId="0" fontId="20" fillId="0" borderId="86" xfId="0" applyFont="1" applyBorder="1" applyAlignment="1">
      <alignment horizontal="center" vertical="top" wrapText="1"/>
    </xf>
    <xf numFmtId="0" fontId="0" fillId="6" borderId="0" xfId="0" applyFill="1" applyAlignment="1">
      <alignment horizontal="center" vertical="center"/>
    </xf>
    <xf numFmtId="0" fontId="34" fillId="0" borderId="77" xfId="0" applyFont="1" applyBorder="1" applyAlignment="1">
      <alignment horizontal="center" vertical="center"/>
    </xf>
    <xf numFmtId="0" fontId="42" fillId="0" borderId="77" xfId="0" applyFont="1" applyBorder="1" applyAlignment="1">
      <alignment horizontal="left" vertical="top" wrapText="1"/>
    </xf>
    <xf numFmtId="0" fontId="33" fillId="0" borderId="77" xfId="0" applyFont="1" applyBorder="1" applyAlignment="1">
      <alignment horizontal="center" vertical="center" wrapText="1"/>
    </xf>
    <xf numFmtId="0" fontId="24" fillId="0" borderId="77" xfId="0" applyFont="1" applyBorder="1" applyAlignment="1">
      <alignment horizontal="center" vertical="center" wrapText="1"/>
    </xf>
    <xf numFmtId="164" fontId="42" fillId="0" borderId="77" xfId="0" applyNumberFormat="1" applyFont="1" applyBorder="1" applyAlignment="1">
      <alignment horizontal="center" vertical="center" wrapText="1"/>
    </xf>
    <xf numFmtId="0" fontId="33" fillId="6" borderId="72" xfId="0" applyFont="1" applyFill="1" applyBorder="1" applyAlignment="1">
      <alignment horizontal="center" vertical="center"/>
    </xf>
    <xf numFmtId="0" fontId="33" fillId="6" borderId="76" xfId="0" applyFont="1" applyFill="1" applyBorder="1" applyAlignment="1">
      <alignment horizontal="center" vertical="center"/>
    </xf>
    <xf numFmtId="0" fontId="33" fillId="6" borderId="78" xfId="0" applyFont="1" applyFill="1" applyBorder="1" applyAlignment="1">
      <alignment horizontal="center" vertical="center"/>
    </xf>
    <xf numFmtId="0" fontId="15" fillId="4" borderId="57" xfId="0" applyFont="1" applyFill="1" applyBorder="1" applyAlignment="1">
      <alignment horizontal="left" vertical="top" wrapText="1"/>
    </xf>
    <xf numFmtId="0" fontId="15" fillId="4" borderId="58" xfId="0" applyFont="1" applyFill="1" applyBorder="1" applyAlignment="1">
      <alignment horizontal="left" vertical="top" wrapText="1"/>
    </xf>
    <xf numFmtId="0" fontId="15" fillId="4" borderId="62" xfId="0" applyFont="1" applyFill="1" applyBorder="1" applyAlignment="1">
      <alignment horizontal="left" vertical="top"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6" fillId="0" borderId="0" xfId="0" applyFont="1" applyAlignment="1">
      <alignment horizontal="left"/>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left" vertical="center" wrapText="1"/>
    </xf>
    <xf numFmtId="0" fontId="15" fillId="4" borderId="62" xfId="0" applyFont="1" applyFill="1" applyBorder="1" applyAlignment="1">
      <alignment horizontal="left" vertical="center" wrapText="1"/>
    </xf>
    <xf numFmtId="0" fontId="15" fillId="4" borderId="133" xfId="0" applyFont="1" applyFill="1" applyBorder="1" applyAlignment="1">
      <alignment horizontal="left" vertical="top" wrapText="1"/>
    </xf>
    <xf numFmtId="0" fontId="15" fillId="4" borderId="134" xfId="0" applyFont="1" applyFill="1" applyBorder="1" applyAlignment="1">
      <alignment horizontal="left" vertical="top" wrapText="1"/>
    </xf>
    <xf numFmtId="0" fontId="2" fillId="0" borderId="2" xfId="0" applyFont="1" applyBorder="1" applyAlignment="1">
      <alignment horizontal="center"/>
    </xf>
    <xf numFmtId="0" fontId="0" fillId="0" borderId="3" xfId="0" applyBorder="1" applyAlignment="1">
      <alignment horizontal="center"/>
    </xf>
    <xf numFmtId="0" fontId="15" fillId="4" borderId="161" xfId="0" applyFont="1" applyFill="1" applyBorder="1" applyAlignment="1">
      <alignment horizontal="left" vertical="center" wrapText="1"/>
    </xf>
    <xf numFmtId="0" fontId="15" fillId="4" borderId="137" xfId="0" applyFont="1" applyFill="1" applyBorder="1" applyAlignment="1">
      <alignment horizontal="left" vertical="center" wrapText="1"/>
    </xf>
    <xf numFmtId="0" fontId="12" fillId="0" borderId="0" xfId="0" applyFont="1" applyAlignment="1">
      <alignment horizontal="left"/>
    </xf>
    <xf numFmtId="0" fontId="15" fillId="4" borderId="58" xfId="0" applyFont="1" applyFill="1" applyBorder="1" applyAlignment="1">
      <alignment horizontal="left" vertical="center" wrapText="1"/>
    </xf>
    <xf numFmtId="0" fontId="8" fillId="3" borderId="4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6"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45" xfId="0" applyFont="1" applyFill="1" applyBorder="1" applyAlignment="1">
      <alignment horizontal="center" vertical="top" wrapText="1"/>
    </xf>
    <xf numFmtId="0" fontId="8" fillId="3" borderId="47" xfId="0" applyFont="1" applyFill="1" applyBorder="1" applyAlignment="1">
      <alignment horizontal="center" vertical="top" wrapText="1"/>
    </xf>
    <xf numFmtId="0" fontId="8" fillId="3" borderId="4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50" fillId="7" borderId="60" xfId="6" applyFont="1" applyFill="1" applyBorder="1" applyAlignment="1" applyProtection="1">
      <alignment horizontal="center" vertical="center" wrapText="1"/>
      <protection locked="0"/>
    </xf>
    <xf numFmtId="0" fontId="0" fillId="13" borderId="139" xfId="0" applyFill="1" applyBorder="1" applyAlignment="1">
      <alignment horizontal="center"/>
    </xf>
    <xf numFmtId="3" fontId="52" fillId="7" borderId="146" xfId="7" applyNumberFormat="1" applyFont="1" applyFill="1" applyBorder="1" applyAlignment="1" applyProtection="1">
      <alignment horizontal="center" vertical="center" wrapText="1"/>
      <protection locked="0"/>
    </xf>
    <xf numFmtId="3" fontId="52" fillId="7" borderId="148" xfId="7" applyNumberFormat="1" applyFont="1" applyFill="1" applyBorder="1" applyAlignment="1" applyProtection="1">
      <alignment horizontal="center" vertical="center" wrapText="1"/>
      <protection locked="0"/>
    </xf>
    <xf numFmtId="3" fontId="52" fillId="7" borderId="67" xfId="7" applyNumberFormat="1" applyFont="1" applyFill="1" applyBorder="1" applyAlignment="1" applyProtection="1">
      <alignment horizontal="center" vertical="center" wrapText="1"/>
      <protection locked="0"/>
    </xf>
    <xf numFmtId="3" fontId="52" fillId="7" borderId="137" xfId="7" applyNumberFormat="1" applyFont="1" applyFill="1" applyBorder="1" applyAlignment="1" applyProtection="1">
      <alignment horizontal="center" vertical="center" wrapText="1"/>
      <protection locked="0"/>
    </xf>
    <xf numFmtId="0" fontId="53" fillId="9" borderId="153" xfId="8" applyNumberFormat="1" applyFont="1" applyFill="1" applyBorder="1" applyAlignment="1" applyProtection="1">
      <alignment horizontal="center" vertical="center"/>
    </xf>
    <xf numFmtId="0" fontId="53" fillId="9" borderId="154" xfId="8" applyNumberFormat="1" applyFont="1" applyFill="1" applyBorder="1" applyAlignment="1" applyProtection="1">
      <alignment horizontal="center" vertical="center"/>
    </xf>
    <xf numFmtId="3" fontId="52" fillId="7" borderId="143" xfId="7" applyNumberFormat="1" applyFont="1" applyFill="1" applyBorder="1" applyAlignment="1" applyProtection="1">
      <alignment horizontal="center" vertical="center"/>
      <protection locked="0"/>
    </xf>
    <xf numFmtId="3" fontId="52" fillId="7" borderId="59" xfId="7" applyNumberFormat="1" applyFont="1" applyFill="1" applyBorder="1" applyAlignment="1" applyProtection="1">
      <alignment horizontal="center" vertical="center"/>
      <protection locked="0"/>
    </xf>
    <xf numFmtId="3" fontId="52" fillId="7" borderId="143" xfId="7" applyNumberFormat="1" applyFont="1" applyFill="1" applyBorder="1" applyAlignment="1" applyProtection="1">
      <alignment horizontal="center" vertical="center" wrapText="1"/>
      <protection locked="0"/>
    </xf>
    <xf numFmtId="3" fontId="52" fillId="7" borderId="59" xfId="7" applyNumberFormat="1" applyFont="1" applyFill="1" applyBorder="1" applyAlignment="1" applyProtection="1">
      <alignment horizontal="center" vertical="center" wrapText="1"/>
      <protection locked="0"/>
    </xf>
    <xf numFmtId="0" fontId="53" fillId="9" borderId="145" xfId="8" applyNumberFormat="1" applyFont="1" applyFill="1" applyBorder="1" applyAlignment="1" applyProtection="1">
      <alignment horizontal="center" vertical="center"/>
    </xf>
    <xf numFmtId="0" fontId="53" fillId="9" borderId="147" xfId="8" applyNumberFormat="1" applyFont="1" applyFill="1" applyBorder="1" applyAlignment="1" applyProtection="1">
      <alignment horizontal="center" vertical="center"/>
    </xf>
    <xf numFmtId="0" fontId="53" fillId="9" borderId="148" xfId="8" applyNumberFormat="1" applyFont="1" applyFill="1" applyBorder="1" applyAlignment="1" applyProtection="1">
      <alignment horizontal="center" vertical="center"/>
    </xf>
    <xf numFmtId="3" fontId="53" fillId="7" borderId="155" xfId="7" applyNumberFormat="1" applyFont="1" applyFill="1" applyBorder="1" applyAlignment="1" applyProtection="1">
      <alignment horizontal="center" vertical="center" wrapText="1"/>
      <protection locked="0"/>
    </xf>
    <xf numFmtId="3" fontId="53" fillId="7" borderId="154" xfId="7" applyNumberFormat="1" applyFont="1" applyFill="1" applyBorder="1" applyAlignment="1" applyProtection="1">
      <alignment horizontal="center" vertical="center" wrapText="1"/>
      <protection locked="0"/>
    </xf>
    <xf numFmtId="0" fontId="53" fillId="7" borderId="155" xfId="3" applyFont="1" applyFill="1" applyBorder="1" applyAlignment="1">
      <alignment horizontal="center" vertical="center" wrapText="1"/>
    </xf>
    <xf numFmtId="0" fontId="53" fillId="7" borderId="154" xfId="3" applyFont="1" applyFill="1" applyBorder="1" applyAlignment="1">
      <alignment horizontal="center" vertical="center" wrapText="1"/>
    </xf>
    <xf numFmtId="3" fontId="53" fillId="7" borderId="156" xfId="7" applyNumberFormat="1" applyFont="1" applyFill="1" applyBorder="1" applyAlignment="1" applyProtection="1">
      <alignment horizontal="center" vertical="center" wrapText="1"/>
      <protection locked="0"/>
    </xf>
    <xf numFmtId="3" fontId="53" fillId="7" borderId="157" xfId="7" applyNumberFormat="1" applyFont="1" applyFill="1" applyBorder="1" applyAlignment="1" applyProtection="1">
      <alignment horizontal="center" vertical="center" wrapText="1"/>
      <protection locked="0"/>
    </xf>
    <xf numFmtId="0" fontId="53" fillId="7" borderId="156" xfId="3" applyFont="1" applyFill="1" applyBorder="1" applyAlignment="1">
      <alignment horizontal="center" vertical="center" wrapText="1"/>
    </xf>
    <xf numFmtId="0" fontId="53" fillId="7" borderId="157" xfId="3" applyFont="1" applyFill="1" applyBorder="1" applyAlignment="1">
      <alignment horizontal="center" vertical="center" wrapText="1"/>
    </xf>
    <xf numFmtId="0" fontId="12" fillId="12" borderId="139" xfId="0" applyFont="1" applyFill="1" applyBorder="1" applyAlignment="1">
      <alignment horizontal="center"/>
    </xf>
    <xf numFmtId="3" fontId="52" fillId="7" borderId="62" xfId="7" applyNumberFormat="1" applyFont="1" applyFill="1" applyBorder="1" applyAlignment="1" applyProtection="1">
      <alignment horizontal="center" vertical="center" wrapText="1"/>
      <protection locked="0"/>
    </xf>
    <xf numFmtId="0" fontId="53" fillId="9" borderId="146" xfId="8" applyNumberFormat="1" applyFont="1" applyFill="1" applyBorder="1" applyAlignment="1" applyProtection="1">
      <alignment horizontal="center" vertical="center"/>
    </xf>
    <xf numFmtId="0" fontId="0" fillId="0" borderId="0" xfId="0"/>
    <xf numFmtId="3" fontId="52" fillId="7" borderId="155" xfId="7" applyNumberFormat="1" applyFont="1" applyFill="1" applyBorder="1" applyAlignment="1" applyProtection="1">
      <alignment horizontal="center" vertical="center" wrapText="1"/>
      <protection locked="0"/>
    </xf>
    <xf numFmtId="3" fontId="52" fillId="7" borderId="153" xfId="7" applyNumberFormat="1" applyFont="1" applyFill="1" applyBorder="1" applyAlignment="1" applyProtection="1">
      <alignment horizontal="center" vertical="center" wrapText="1"/>
      <protection locked="0"/>
    </xf>
    <xf numFmtId="3" fontId="52" fillId="7" borderId="154" xfId="7"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7" fillId="0" borderId="0" xfId="0" applyFont="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9"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10" xfId="0" applyFont="1" applyBorder="1" applyAlignment="1">
      <alignment horizontal="center"/>
    </xf>
    <xf numFmtId="0" fontId="9" fillId="0" borderId="111" xfId="0" applyFont="1" applyBorder="1" applyAlignment="1">
      <alignment horizontal="center"/>
    </xf>
    <xf numFmtId="0" fontId="9" fillId="0" borderId="112" xfId="0" applyFont="1" applyBorder="1" applyAlignment="1">
      <alignment horizontal="center"/>
    </xf>
    <xf numFmtId="0" fontId="0" fillId="0" borderId="0" xfId="0" applyAlignment="1">
      <alignment wrapText="1"/>
    </xf>
    <xf numFmtId="0" fontId="11" fillId="0" borderId="0" xfId="0" applyFont="1" applyAlignment="1">
      <alignment wrapText="1"/>
    </xf>
  </cellXfs>
  <cellStyles count="10">
    <cellStyle name="Comma" xfId="5" builtinId="3"/>
    <cellStyle name="Comma 2" xfId="9" xr:uid="{00000000-0005-0000-0000-000001000000}"/>
    <cellStyle name="Excel Built-in Explanatory Text 3" xfId="6" xr:uid="{00000000-0005-0000-0000-000002000000}"/>
    <cellStyle name="Excel_BuiltIn_Explanatory Text 1 2" xfId="7" xr:uid="{00000000-0005-0000-0000-000003000000}"/>
    <cellStyle name="Excel_BuiltIn_Explanatory Text 3 2" xfId="8" xr:uid="{00000000-0005-0000-0000-000004000000}"/>
    <cellStyle name="Normal" xfId="0" builtinId="0"/>
    <cellStyle name="Normal 2" xfId="3" xr:uid="{00000000-0005-0000-0000-000006000000}"/>
    <cellStyle name="Normal 3" xfId="4" xr:uid="{00000000-0005-0000-0000-000007000000}"/>
    <cellStyle name="Normal 4" xfId="2" xr:uid="{00000000-0005-0000-0000-000008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baseline="0"/>
              <a:t>DISTRIBUSI TEMUAN AMI SEMESTER KE-2 TAHUN 2020 </a:t>
            </a:r>
          </a:p>
          <a:p>
            <a:pPr>
              <a:defRPr lang="id-ID" sz="1800" b="1" i="0" u="none" strike="noStrike" kern="1200" baseline="0">
                <a:solidFill>
                  <a:schemeClr val="tx1"/>
                </a:solidFill>
                <a:latin typeface="+mn-lt"/>
                <a:ea typeface="+mn-ea"/>
                <a:cs typeface="+mn-cs"/>
              </a:defRPr>
            </a:pPr>
            <a:r>
              <a:rPr lang="en-US" sz="1200" baseline="0"/>
              <a:t>BERDASAR AREA</a:t>
            </a:r>
          </a:p>
        </c:rich>
      </c:tx>
      <c:overlay val="0"/>
    </c:title>
    <c:autoTitleDeleted val="0"/>
    <c:plotArea>
      <c:layout/>
      <c:barChart>
        <c:barDir val="col"/>
        <c:grouping val="clustered"/>
        <c:varyColors val="0"/>
        <c:ser>
          <c:idx val="0"/>
          <c:order val="0"/>
          <c:tx>
            <c:strRef>
              <c:f>Dist!$C$4:$C$5</c:f>
              <c:strCache>
                <c:ptCount val="2"/>
                <c:pt idx="0">
                  <c:v>Mayor</c:v>
                </c:pt>
              </c:strCache>
            </c:strRef>
          </c:tx>
          <c:invertIfNegative val="0"/>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Dist!$C$6:$C$17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F2-43F6-82FB-ACBFBE8D4D7A}"/>
            </c:ext>
          </c:extLst>
        </c:ser>
        <c:ser>
          <c:idx val="1"/>
          <c:order val="1"/>
          <c:tx>
            <c:strRef>
              <c:f>Dist!$D$4:$D$5</c:f>
              <c:strCache>
                <c:ptCount val="2"/>
                <c:pt idx="0">
                  <c:v>Minor</c:v>
                </c:pt>
              </c:strCache>
            </c:strRef>
          </c:tx>
          <c:invertIfNegative val="0"/>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Dist!$D$6:$D$17</c:f>
              <c:numCache>
                <c:formatCode>General</c:formatCode>
                <c:ptCount val="12"/>
                <c:pt idx="0">
                  <c:v>2</c:v>
                </c:pt>
                <c:pt idx="1">
                  <c:v>0</c:v>
                </c:pt>
                <c:pt idx="2">
                  <c:v>3</c:v>
                </c:pt>
                <c:pt idx="3">
                  <c:v>0</c:v>
                </c:pt>
                <c:pt idx="4">
                  <c:v>2</c:v>
                </c:pt>
                <c:pt idx="5">
                  <c:v>0</c:v>
                </c:pt>
                <c:pt idx="6">
                  <c:v>1</c:v>
                </c:pt>
                <c:pt idx="7">
                  <c:v>3</c:v>
                </c:pt>
                <c:pt idx="8">
                  <c:v>0</c:v>
                </c:pt>
                <c:pt idx="9">
                  <c:v>3</c:v>
                </c:pt>
                <c:pt idx="10">
                  <c:v>0</c:v>
                </c:pt>
                <c:pt idx="11">
                  <c:v>3</c:v>
                </c:pt>
              </c:numCache>
            </c:numRef>
          </c:val>
          <c:extLst>
            <c:ext xmlns:c16="http://schemas.microsoft.com/office/drawing/2014/chart" uri="{C3380CC4-5D6E-409C-BE32-E72D297353CC}">
              <c16:uniqueId val="{00000001-48F2-43F6-82FB-ACBFBE8D4D7A}"/>
            </c:ext>
          </c:extLst>
        </c:ser>
        <c:ser>
          <c:idx val="2"/>
          <c:order val="2"/>
          <c:tx>
            <c:strRef>
              <c:f>Dist!$E$4:$E$5</c:f>
              <c:strCache>
                <c:ptCount val="2"/>
                <c:pt idx="0">
                  <c:v>Perlu Perhatian</c:v>
                </c:pt>
              </c:strCache>
            </c:strRef>
          </c:tx>
          <c:invertIfNegative val="0"/>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Dist!$E$6:$E$17</c:f>
              <c:numCache>
                <c:formatCode>General</c:formatCode>
                <c:ptCount val="12"/>
                <c:pt idx="0">
                  <c:v>4</c:v>
                </c:pt>
                <c:pt idx="1">
                  <c:v>0</c:v>
                </c:pt>
                <c:pt idx="2">
                  <c:v>1</c:v>
                </c:pt>
                <c:pt idx="3">
                  <c:v>0</c:v>
                </c:pt>
                <c:pt idx="4">
                  <c:v>2</c:v>
                </c:pt>
                <c:pt idx="5">
                  <c:v>0</c:v>
                </c:pt>
                <c:pt idx="6">
                  <c:v>1</c:v>
                </c:pt>
                <c:pt idx="7">
                  <c:v>6</c:v>
                </c:pt>
                <c:pt idx="8">
                  <c:v>0</c:v>
                </c:pt>
                <c:pt idx="9">
                  <c:v>4</c:v>
                </c:pt>
                <c:pt idx="10">
                  <c:v>1</c:v>
                </c:pt>
                <c:pt idx="11">
                  <c:v>3</c:v>
                </c:pt>
              </c:numCache>
            </c:numRef>
          </c:val>
          <c:extLst>
            <c:ext xmlns:c16="http://schemas.microsoft.com/office/drawing/2014/chart" uri="{C3380CC4-5D6E-409C-BE32-E72D297353CC}">
              <c16:uniqueId val="{00000002-48F2-43F6-82FB-ACBFBE8D4D7A}"/>
            </c:ext>
          </c:extLst>
        </c:ser>
        <c:dLbls>
          <c:showLegendKey val="0"/>
          <c:showVal val="0"/>
          <c:showCatName val="0"/>
          <c:showSerName val="0"/>
          <c:showPercent val="0"/>
          <c:showBubbleSize val="0"/>
        </c:dLbls>
        <c:gapWidth val="150"/>
        <c:axId val="72407296"/>
        <c:axId val="72446336"/>
      </c:barChart>
      <c:catAx>
        <c:axId val="72407296"/>
        <c:scaling>
          <c:orientation val="minMax"/>
        </c:scaling>
        <c:delete val="0"/>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AREA</a:t>
                </a:r>
                <a:r>
                  <a:rPr lang="en-US" baseline="0"/>
                  <a:t> AUDIT</a:t>
                </a:r>
                <a:endParaRPr lang="en-US"/>
              </a:p>
            </c:rich>
          </c:tx>
          <c:overlay val="0"/>
        </c:title>
        <c:numFmt formatCode="General" sourceLinked="0"/>
        <c:majorTickMark val="none"/>
        <c:min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2446336"/>
        <c:crosses val="autoZero"/>
        <c:auto val="1"/>
        <c:lblAlgn val="ctr"/>
        <c:lblOffset val="100"/>
        <c:noMultiLvlLbl val="0"/>
      </c:catAx>
      <c:valAx>
        <c:axId val="72446336"/>
        <c:scaling>
          <c:orientation val="minMax"/>
        </c:scaling>
        <c:delete val="0"/>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sz="1000" baseline="0"/>
                  <a:t>JUMLAH TEMUAN</a:t>
                </a:r>
              </a:p>
            </c:rich>
          </c:tx>
          <c:overlay val="0"/>
        </c:title>
        <c:numFmt formatCode="General" sourceLinked="1"/>
        <c:majorTickMark val="out"/>
        <c:min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2407296"/>
        <c:crosses val="autoZero"/>
        <c:crossBetween val="between"/>
      </c:valAx>
      <c:spPr>
        <a:solidFill>
          <a:schemeClr val="bg1"/>
        </a:solidFill>
        <a:ln>
          <a:noFill/>
        </a:ln>
        <a:effectLst/>
      </c:spPr>
    </c:plotArea>
    <c:legend>
      <c:legendPos val="r"/>
      <c:overlay val="0"/>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id-ID"/>
      </a:pPr>
      <a:endParaRPr lang="en-US"/>
    </a:p>
  </c:txPr>
  <c:printSettings>
    <c:headerFooter/>
    <c:pageMargins b="0.75000000000001066" l="0.70000000000000062" r="0.70000000000000062" t="0.750000000000010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id-ID" sz="1200" b="1" i="0" u="none" strike="noStrike" kern="1200" baseline="0">
                <a:solidFill>
                  <a:schemeClr val="tx1"/>
                </a:solidFill>
                <a:latin typeface="+mn-lt"/>
                <a:ea typeface="+mn-ea"/>
                <a:cs typeface="+mn-cs"/>
              </a:defRPr>
            </a:pPr>
            <a:r>
              <a:rPr lang="en-US" sz="1200" baseline="0"/>
              <a:t>DISTRIBUSI TEMUAN TEMUAN KETIDAKSESUAIAN BERDASAR STANDAR PERSYARATAN</a:t>
            </a:r>
            <a:r>
              <a:rPr lang="en-US" sz="1200" b="0" i="0" u="none" strike="noStrike" baseline="0"/>
              <a:t> </a:t>
            </a:r>
          </a:p>
          <a:p>
            <a:pPr>
              <a:defRPr lang="id-ID" sz="1200" b="1" i="0" u="none" strike="noStrike" kern="1200" baseline="0">
                <a:solidFill>
                  <a:schemeClr val="tx1"/>
                </a:solidFill>
                <a:latin typeface="+mn-lt"/>
                <a:ea typeface="+mn-ea"/>
                <a:cs typeface="+mn-cs"/>
              </a:defRPr>
            </a:pPr>
            <a:r>
              <a:rPr lang="en-US" sz="1200" baseline="0"/>
              <a:t> DAN KLASIFIKASI TEMUAN</a:t>
            </a:r>
          </a:p>
        </c:rich>
      </c:tx>
      <c:overlay val="0"/>
    </c:title>
    <c:autoTitleDeleted val="0"/>
    <c:plotArea>
      <c:layout/>
      <c:barChart>
        <c:barDir val="col"/>
        <c:grouping val="clustered"/>
        <c:varyColors val="0"/>
        <c:ser>
          <c:idx val="0"/>
          <c:order val="0"/>
          <c:tx>
            <c:strRef>
              <c:f>Dist!$B$61</c:f>
              <c:strCache>
                <c:ptCount val="1"/>
              </c:strCache>
            </c:strRef>
          </c:tx>
          <c:invertIfNegative val="0"/>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Dist!$B$62:$B$73</c:f>
              <c:numCache>
                <c:formatCode>General</c:formatCode>
                <c:ptCount val="12"/>
              </c:numCache>
            </c:numRef>
          </c:val>
          <c:extLst>
            <c:ext xmlns:c16="http://schemas.microsoft.com/office/drawing/2014/chart" uri="{C3380CC4-5D6E-409C-BE32-E72D297353CC}">
              <c16:uniqueId val="{00000000-F733-483A-8FC5-971BFE844DCA}"/>
            </c:ext>
          </c:extLst>
        </c:ser>
        <c:ser>
          <c:idx val="1"/>
          <c:order val="1"/>
          <c:tx>
            <c:strRef>
              <c:f>Dist!$C$61</c:f>
              <c:strCache>
                <c:ptCount val="1"/>
                <c:pt idx="0">
                  <c:v>MAYOR</c:v>
                </c:pt>
              </c:strCache>
            </c:strRef>
          </c:tx>
          <c:invertIfNegative val="0"/>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Dist!$C$62:$C$73</c:f>
              <c:numCache>
                <c:formatCode>General</c:formatCode>
                <c:ptCount val="12"/>
              </c:numCache>
            </c:numRef>
          </c:val>
          <c:extLst>
            <c:ext xmlns:c16="http://schemas.microsoft.com/office/drawing/2014/chart" uri="{C3380CC4-5D6E-409C-BE32-E72D297353CC}">
              <c16:uniqueId val="{00000001-F733-483A-8FC5-971BFE844DCA}"/>
            </c:ext>
          </c:extLst>
        </c:ser>
        <c:ser>
          <c:idx val="2"/>
          <c:order val="2"/>
          <c:tx>
            <c:strRef>
              <c:f>Dist!$D$61</c:f>
              <c:strCache>
                <c:ptCount val="1"/>
                <c:pt idx="0">
                  <c:v>MINOR</c:v>
                </c:pt>
              </c:strCache>
            </c:strRef>
          </c:tx>
          <c:invertIfNegative val="0"/>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Dist!$D$62:$D$73</c:f>
              <c:numCache>
                <c:formatCode>General</c:formatCode>
                <c:ptCount val="12"/>
                <c:pt idx="1">
                  <c:v>5</c:v>
                </c:pt>
                <c:pt idx="2">
                  <c:v>5</c:v>
                </c:pt>
                <c:pt idx="6">
                  <c:v>3</c:v>
                </c:pt>
                <c:pt idx="8">
                  <c:v>1</c:v>
                </c:pt>
                <c:pt idx="9">
                  <c:v>1</c:v>
                </c:pt>
                <c:pt idx="11">
                  <c:v>2</c:v>
                </c:pt>
              </c:numCache>
            </c:numRef>
          </c:val>
          <c:extLst>
            <c:ext xmlns:c16="http://schemas.microsoft.com/office/drawing/2014/chart" uri="{C3380CC4-5D6E-409C-BE32-E72D297353CC}">
              <c16:uniqueId val="{00000002-F733-483A-8FC5-971BFE844DCA}"/>
            </c:ext>
          </c:extLst>
        </c:ser>
        <c:ser>
          <c:idx val="3"/>
          <c:order val="3"/>
          <c:tx>
            <c:strRef>
              <c:f>Dist!$E$61</c:f>
              <c:strCache>
                <c:ptCount val="1"/>
                <c:pt idx="0">
                  <c:v>PERLU PERHATIAN</c:v>
                </c:pt>
              </c:strCache>
            </c:strRef>
          </c:tx>
          <c:spPr>
            <a:ln>
              <a:solidFill>
                <a:schemeClr val="accent1"/>
              </a:solidFill>
            </a:ln>
          </c:spPr>
          <c:invertIfNegative val="0"/>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Dist!$E$62:$E$73</c:f>
              <c:numCache>
                <c:formatCode>General</c:formatCode>
                <c:ptCount val="12"/>
                <c:pt idx="0">
                  <c:v>3</c:v>
                </c:pt>
                <c:pt idx="3">
                  <c:v>1</c:v>
                </c:pt>
                <c:pt idx="4">
                  <c:v>3</c:v>
                </c:pt>
                <c:pt idx="5">
                  <c:v>2</c:v>
                </c:pt>
                <c:pt idx="6">
                  <c:v>6</c:v>
                </c:pt>
                <c:pt idx="7">
                  <c:v>1</c:v>
                </c:pt>
                <c:pt idx="9">
                  <c:v>2</c:v>
                </c:pt>
                <c:pt idx="10">
                  <c:v>2</c:v>
                </c:pt>
                <c:pt idx="11">
                  <c:v>2</c:v>
                </c:pt>
              </c:numCache>
            </c:numRef>
          </c:val>
          <c:extLst>
            <c:ext xmlns:c16="http://schemas.microsoft.com/office/drawing/2014/chart" uri="{C3380CC4-5D6E-409C-BE32-E72D297353CC}">
              <c16:uniqueId val="{00000003-F733-483A-8FC5-971BFE844DCA}"/>
            </c:ext>
          </c:extLst>
        </c:ser>
        <c:dLbls>
          <c:showLegendKey val="0"/>
          <c:showVal val="0"/>
          <c:showCatName val="0"/>
          <c:showSerName val="0"/>
          <c:showPercent val="0"/>
          <c:showBubbleSize val="0"/>
        </c:dLbls>
        <c:gapWidth val="150"/>
        <c:axId val="72752512"/>
        <c:axId val="72893952"/>
      </c:barChart>
      <c:catAx>
        <c:axId val="72752512"/>
        <c:scaling>
          <c:orientation val="minMax"/>
        </c:scaling>
        <c:delete val="0"/>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STANDAR</a:t>
                </a:r>
                <a:r>
                  <a:rPr lang="en-US" baseline="0"/>
                  <a:t> PERSYARATAN</a:t>
                </a:r>
                <a:endParaRPr lang="en-US"/>
              </a:p>
            </c:rich>
          </c:tx>
          <c:overlay val="0"/>
        </c:title>
        <c:numFmt formatCode="General" sourceLinked="0"/>
        <c:majorTickMark val="none"/>
        <c:minorTickMark val="none"/>
        <c:tickLblPos val="nextTo"/>
        <c:txPr>
          <a:bodyPr rot="-60000000" spcFirstLastPara="0" vertOverflow="ellipsis" vert="horz" wrap="square" anchor="ctr" anchorCtr="1"/>
          <a:lstStyle/>
          <a:p>
            <a:pPr>
              <a:defRPr lang="id-ID" sz="900" b="0" i="0" u="none" strike="noStrike" kern="1200" baseline="0">
                <a:solidFill>
                  <a:schemeClr val="tx1"/>
                </a:solidFill>
                <a:latin typeface="+mn-lt"/>
                <a:ea typeface="+mn-ea"/>
                <a:cs typeface="+mn-cs"/>
              </a:defRPr>
            </a:pPr>
            <a:endParaRPr lang="en-US"/>
          </a:p>
        </c:txPr>
        <c:crossAx val="72893952"/>
        <c:crosses val="autoZero"/>
        <c:auto val="1"/>
        <c:lblAlgn val="ctr"/>
        <c:lblOffset val="100"/>
        <c:noMultiLvlLbl val="0"/>
      </c:catAx>
      <c:valAx>
        <c:axId val="72893952"/>
        <c:scaling>
          <c:orientation val="minMax"/>
        </c:scaling>
        <c:delete val="0"/>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JUMLAH TEMUAN</a:t>
                </a:r>
              </a:p>
            </c:rich>
          </c:tx>
          <c:overlay val="0"/>
        </c:title>
        <c:numFmt formatCode="General" sourceLinked="1"/>
        <c:majorTickMark val="out"/>
        <c:min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2752512"/>
        <c:crosses val="autoZero"/>
        <c:crossBetween val="between"/>
      </c:valAx>
    </c:plotArea>
    <c:legend>
      <c:legendPos val="r"/>
      <c:legendEntry>
        <c:idx val="0"/>
        <c:delete val="1"/>
      </c:legendEntry>
      <c:overlay val="0"/>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id-ID"/>
      </a:pPr>
      <a:endParaRPr lang="en-US"/>
    </a:p>
  </c:txPr>
  <c:printSettings>
    <c:headerFooter/>
    <c:pageMargins b="0.75000000000001066" l="0.70000000000000062" r="0.70000000000000062" t="0.750000000000010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DISTRIBUSI TEMUAN</a:t>
            </a:r>
            <a:r>
              <a:rPr lang="en-US" baseline="0"/>
              <a:t> KETIDAKSESUAIAN BERDASAR KLAUSUL STANDAR ISO 9001:2015 </a:t>
            </a:r>
            <a:endParaRPr lang="en-US"/>
          </a:p>
        </c:rich>
      </c:tx>
      <c:overlay val="0"/>
    </c:title>
    <c:autoTitleDeleted val="0"/>
    <c:plotArea>
      <c:layout/>
      <c:barChart>
        <c:barDir val="col"/>
        <c:grouping val="clustered"/>
        <c:varyColors val="0"/>
        <c:ser>
          <c:idx val="0"/>
          <c:order val="0"/>
          <c:tx>
            <c:strRef>
              <c:f>Dist!$B$39</c:f>
              <c:strCache>
                <c:ptCount val="1"/>
              </c:strCache>
            </c:strRef>
          </c:tx>
          <c:invertIfNegative val="0"/>
          <c:cat>
            <c:strRef>
              <c:f>Dist!$A$40:$A$51</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yang disediakan Control of externally provided products and services</c:v>
                </c:pt>
                <c:pt idx="8">
                  <c:v>8.4.2 Jenis dan tingkat pengendalian</c:v>
                </c:pt>
                <c:pt idx="9">
                  <c:v>8.5.1 Pengendalian dan penyediaan</c:v>
                </c:pt>
                <c:pt idx="10">
                  <c:v>8.5.4 Perlindungan     </c:v>
                </c:pt>
                <c:pt idx="11">
                  <c:v>9.1  Pemantauan, pengukuran, analisis   </c:v>
                </c:pt>
              </c:strCache>
            </c:strRef>
          </c:cat>
          <c:val>
            <c:numRef>
              <c:f>Dist!$B$40:$B$51</c:f>
              <c:numCache>
                <c:formatCode>General</c:formatCode>
                <c:ptCount val="12"/>
              </c:numCache>
            </c:numRef>
          </c:val>
          <c:extLst>
            <c:ext xmlns:c16="http://schemas.microsoft.com/office/drawing/2014/chart" uri="{C3380CC4-5D6E-409C-BE32-E72D297353CC}">
              <c16:uniqueId val="{00000000-AE65-4DEF-A8FD-BE88CECCEE64}"/>
            </c:ext>
          </c:extLst>
        </c:ser>
        <c:ser>
          <c:idx val="1"/>
          <c:order val="1"/>
          <c:tx>
            <c:strRef>
              <c:f>Dist!$C$39</c:f>
              <c:strCache>
                <c:ptCount val="1"/>
                <c:pt idx="0">
                  <c:v>TOTAL</c:v>
                </c:pt>
              </c:strCache>
            </c:strRef>
          </c:tx>
          <c:invertIfNegative val="0"/>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Dist!$A$40:$A$51</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yang disediakan Control of externally provided products and services</c:v>
                </c:pt>
                <c:pt idx="8">
                  <c:v>8.4.2 Jenis dan tingkat pengendalian</c:v>
                </c:pt>
                <c:pt idx="9">
                  <c:v>8.5.1 Pengendalian dan penyediaan</c:v>
                </c:pt>
                <c:pt idx="10">
                  <c:v>8.5.4 Perlindungan     </c:v>
                </c:pt>
                <c:pt idx="11">
                  <c:v>9.1  Pemantauan, pengukuran, analisis   </c:v>
                </c:pt>
              </c:strCache>
            </c:strRef>
          </c:cat>
          <c:val>
            <c:numRef>
              <c:f>Dist!$C$40:$C$51</c:f>
              <c:numCache>
                <c:formatCode>General</c:formatCode>
                <c:ptCount val="12"/>
                <c:pt idx="0">
                  <c:v>3</c:v>
                </c:pt>
                <c:pt idx="1">
                  <c:v>5</c:v>
                </c:pt>
                <c:pt idx="2">
                  <c:v>5</c:v>
                </c:pt>
                <c:pt idx="3">
                  <c:v>1</c:v>
                </c:pt>
                <c:pt idx="4">
                  <c:v>3</c:v>
                </c:pt>
                <c:pt idx="5">
                  <c:v>2</c:v>
                </c:pt>
                <c:pt idx="6">
                  <c:v>9</c:v>
                </c:pt>
                <c:pt idx="7">
                  <c:v>1</c:v>
                </c:pt>
                <c:pt idx="8">
                  <c:v>1</c:v>
                </c:pt>
                <c:pt idx="9">
                  <c:v>3</c:v>
                </c:pt>
                <c:pt idx="10">
                  <c:v>2</c:v>
                </c:pt>
                <c:pt idx="11">
                  <c:v>4</c:v>
                </c:pt>
              </c:numCache>
            </c:numRef>
          </c:val>
          <c:extLst>
            <c:ext xmlns:c16="http://schemas.microsoft.com/office/drawing/2014/chart" uri="{C3380CC4-5D6E-409C-BE32-E72D297353CC}">
              <c16:uniqueId val="{00000001-AE65-4DEF-A8FD-BE88CECCEE64}"/>
            </c:ext>
          </c:extLst>
        </c:ser>
        <c:dLbls>
          <c:showLegendKey val="0"/>
          <c:showVal val="0"/>
          <c:showCatName val="0"/>
          <c:showSerName val="0"/>
          <c:showPercent val="0"/>
          <c:showBubbleSize val="0"/>
        </c:dLbls>
        <c:gapWidth val="150"/>
        <c:axId val="72608768"/>
        <c:axId val="72975104"/>
      </c:barChart>
      <c:catAx>
        <c:axId val="72608768"/>
        <c:scaling>
          <c:orientation val="minMax"/>
        </c:scaling>
        <c:delete val="0"/>
        <c:axPos val="b"/>
        <c:numFmt formatCode="General" sourceLinked="0"/>
        <c:majorTickMark val="none"/>
        <c:minorTickMark val="none"/>
        <c:tickLblPos val="nextTo"/>
        <c:txPr>
          <a:bodyPr/>
          <a:lstStyle/>
          <a:p>
            <a:pPr>
              <a:defRPr lang="en-US"/>
            </a:pPr>
            <a:endParaRPr lang="en-US"/>
          </a:p>
        </c:txPr>
        <c:crossAx val="72975104"/>
        <c:crosses val="autoZero"/>
        <c:auto val="1"/>
        <c:lblAlgn val="ctr"/>
        <c:lblOffset val="100"/>
        <c:noMultiLvlLbl val="0"/>
      </c:catAx>
      <c:valAx>
        <c:axId val="72975104"/>
        <c:scaling>
          <c:orientation val="minMax"/>
        </c:scaling>
        <c:delete val="0"/>
        <c:axPos val="l"/>
        <c:majorGridlines/>
        <c:numFmt formatCode="General" sourceLinked="1"/>
        <c:majorTickMark val="none"/>
        <c:minorTickMark val="none"/>
        <c:tickLblPos val="nextTo"/>
        <c:txPr>
          <a:bodyPr/>
          <a:lstStyle/>
          <a:p>
            <a:pPr>
              <a:defRPr lang="en-US"/>
            </a:pPr>
            <a:endParaRPr lang="en-US"/>
          </a:p>
        </c:txPr>
        <c:crossAx val="72608768"/>
        <c:crosses val="autoZero"/>
        <c:crossBetween val="between"/>
      </c:valAx>
    </c:plotArea>
    <c:legend>
      <c:legendPos val="r"/>
      <c:overlay val="0"/>
      <c:txPr>
        <a:bodyPr/>
        <a:lstStyle/>
        <a:p>
          <a:pPr>
            <a:defRPr lang="en-US"/>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PERBANDINGAN APS DENGAN HASIL PRODUKSI PER ITEM SEMESTER KE-1 TAHUN 2020</a:t>
            </a:r>
          </a:p>
        </c:rich>
      </c:tx>
      <c:overlay val="0"/>
    </c:title>
    <c:autoTitleDeleted val="0"/>
    <c:plotArea>
      <c:layout/>
      <c:barChart>
        <c:barDir val="col"/>
        <c:grouping val="clustered"/>
        <c:varyColors val="0"/>
        <c:ser>
          <c:idx val="1"/>
          <c:order val="0"/>
          <c:tx>
            <c:v>FOLDING</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Ori'!$C$8:$N$8</c:f>
              <c:numCache>
                <c:formatCode>_(* #,##0_);_(* \(#,##0\);_(* \-??_);_(@_)</c:formatCode>
                <c:ptCount val="12"/>
                <c:pt idx="0">
                  <c:v>14128</c:v>
                </c:pt>
                <c:pt idx="1">
                  <c:v>14782</c:v>
                </c:pt>
                <c:pt idx="2">
                  <c:v>19205</c:v>
                </c:pt>
                <c:pt idx="3">
                  <c:v>19565</c:v>
                </c:pt>
                <c:pt idx="4">
                  <c:v>19900</c:v>
                </c:pt>
                <c:pt idx="5">
                  <c:v>20692</c:v>
                </c:pt>
                <c:pt idx="6">
                  <c:v>5970</c:v>
                </c:pt>
                <c:pt idx="7">
                  <c:v>5550</c:v>
                </c:pt>
                <c:pt idx="8">
                  <c:v>2700</c:v>
                </c:pt>
                <c:pt idx="9">
                  <c:v>2700</c:v>
                </c:pt>
                <c:pt idx="10">
                  <c:v>5400</c:v>
                </c:pt>
                <c:pt idx="11">
                  <c:v>5460</c:v>
                </c:pt>
              </c:numCache>
            </c:numRef>
          </c:val>
          <c:extLst>
            <c:ext xmlns:c16="http://schemas.microsoft.com/office/drawing/2014/chart" uri="{C3380CC4-5D6E-409C-BE32-E72D297353CC}">
              <c16:uniqueId val="{00000000-9696-4662-97A6-7BDF77502A56}"/>
            </c:ext>
          </c:extLst>
        </c:ser>
        <c:ser>
          <c:idx val="2"/>
          <c:order val="1"/>
          <c:tx>
            <c:v>FOLDING MEMO</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Ori'!$C$9:$N$9</c:f>
              <c:numCache>
                <c:formatCode>_(* #,##0_);_(* \(#,##0\);_(* \-??_);_(@_)</c:formatCode>
                <c:ptCount val="12"/>
                <c:pt idx="0">
                  <c:v>5321</c:v>
                </c:pt>
                <c:pt idx="1">
                  <c:v>6407</c:v>
                </c:pt>
                <c:pt idx="2">
                  <c:v>13020</c:v>
                </c:pt>
                <c:pt idx="3">
                  <c:v>12970</c:v>
                </c:pt>
                <c:pt idx="4">
                  <c:v>9000</c:v>
                </c:pt>
                <c:pt idx="5">
                  <c:v>9616</c:v>
                </c:pt>
                <c:pt idx="6">
                  <c:v>5337</c:v>
                </c:pt>
                <c:pt idx="7">
                  <c:v>2861</c:v>
                </c:pt>
                <c:pt idx="8">
                  <c:v>1800</c:v>
                </c:pt>
                <c:pt idx="9">
                  <c:v>2066</c:v>
                </c:pt>
                <c:pt idx="10">
                  <c:v>1550</c:v>
                </c:pt>
                <c:pt idx="11">
                  <c:v>1552</c:v>
                </c:pt>
              </c:numCache>
            </c:numRef>
          </c:val>
          <c:extLst>
            <c:ext xmlns:c16="http://schemas.microsoft.com/office/drawing/2014/chart" uri="{C3380CC4-5D6E-409C-BE32-E72D297353CC}">
              <c16:uniqueId val="{00000001-9696-4662-97A6-7BDF77502A56}"/>
            </c:ext>
          </c:extLst>
        </c:ser>
        <c:ser>
          <c:idx val="3"/>
          <c:order val="2"/>
          <c:tx>
            <c:v>HBR</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Ori'!$C$10:$N$10</c:f>
              <c:numCache>
                <c:formatCode>_(* #,##0_);_(* \(#,##0\);_(* \-??_);_(@_)</c:formatCode>
                <c:ptCount val="12"/>
                <c:pt idx="0">
                  <c:v>23422</c:v>
                </c:pt>
                <c:pt idx="1">
                  <c:v>24850</c:v>
                </c:pt>
                <c:pt idx="2">
                  <c:v>22102</c:v>
                </c:pt>
                <c:pt idx="3">
                  <c:v>21793</c:v>
                </c:pt>
                <c:pt idx="4">
                  <c:v>18200</c:v>
                </c:pt>
                <c:pt idx="5">
                  <c:v>20927</c:v>
                </c:pt>
                <c:pt idx="6">
                  <c:v>15807</c:v>
                </c:pt>
                <c:pt idx="7">
                  <c:v>12567</c:v>
                </c:pt>
                <c:pt idx="8">
                  <c:v>7138</c:v>
                </c:pt>
                <c:pt idx="9">
                  <c:v>6394</c:v>
                </c:pt>
                <c:pt idx="10">
                  <c:v>4985</c:v>
                </c:pt>
                <c:pt idx="11">
                  <c:v>5600</c:v>
                </c:pt>
              </c:numCache>
            </c:numRef>
          </c:val>
          <c:extLst>
            <c:ext xmlns:c16="http://schemas.microsoft.com/office/drawing/2014/chart" uri="{C3380CC4-5D6E-409C-BE32-E72D297353CC}">
              <c16:uniqueId val="{00000002-9696-4662-97A6-7BDF77502A56}"/>
            </c:ext>
          </c:extLst>
        </c:ser>
        <c:ser>
          <c:idx val="4"/>
          <c:order val="3"/>
          <c:tx>
            <c:v>WORKING &amp; MEETING</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Ori'!$C$11:$N$11</c:f>
              <c:numCache>
                <c:formatCode>_(* #,##0_);_(* \(#,##0\);_(* \-??_);_(@_)</c:formatCode>
                <c:ptCount val="12"/>
                <c:pt idx="0">
                  <c:v>9918</c:v>
                </c:pt>
                <c:pt idx="1">
                  <c:v>8630</c:v>
                </c:pt>
                <c:pt idx="2">
                  <c:v>6841</c:v>
                </c:pt>
                <c:pt idx="3">
                  <c:v>6725</c:v>
                </c:pt>
                <c:pt idx="4">
                  <c:v>5596</c:v>
                </c:pt>
                <c:pt idx="5">
                  <c:v>6014</c:v>
                </c:pt>
                <c:pt idx="6">
                  <c:v>3736</c:v>
                </c:pt>
                <c:pt idx="7">
                  <c:v>3597</c:v>
                </c:pt>
                <c:pt idx="8">
                  <c:v>3610</c:v>
                </c:pt>
                <c:pt idx="9">
                  <c:v>3419</c:v>
                </c:pt>
                <c:pt idx="10">
                  <c:v>5077</c:v>
                </c:pt>
                <c:pt idx="11">
                  <c:v>5257</c:v>
                </c:pt>
              </c:numCache>
            </c:numRef>
          </c:val>
          <c:extLst>
            <c:ext xmlns:c16="http://schemas.microsoft.com/office/drawing/2014/chart" uri="{C3380CC4-5D6E-409C-BE32-E72D297353CC}">
              <c16:uniqueId val="{00000003-9696-4662-97A6-7BDF77502A56}"/>
            </c:ext>
          </c:extLst>
        </c:ser>
        <c:ser>
          <c:idx val="5"/>
          <c:order val="4"/>
          <c:tx>
            <c:v>SCHOOL</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Ori'!$C$12:$N$12</c:f>
              <c:numCache>
                <c:formatCode>_(* #,##0_);_(* \(#,##0\);_(* \-??_);_(@_)</c:formatCode>
                <c:ptCount val="12"/>
                <c:pt idx="0">
                  <c:v>9849</c:v>
                </c:pt>
                <c:pt idx="1">
                  <c:v>5654</c:v>
                </c:pt>
                <c:pt idx="2">
                  <c:v>6784</c:v>
                </c:pt>
                <c:pt idx="3">
                  <c:v>6634</c:v>
                </c:pt>
                <c:pt idx="4">
                  <c:v>7090</c:v>
                </c:pt>
                <c:pt idx="5">
                  <c:v>6853</c:v>
                </c:pt>
                <c:pt idx="6">
                  <c:v>13221</c:v>
                </c:pt>
                <c:pt idx="7">
                  <c:v>7016</c:v>
                </c:pt>
                <c:pt idx="8">
                  <c:v>11541</c:v>
                </c:pt>
                <c:pt idx="9">
                  <c:v>10447</c:v>
                </c:pt>
                <c:pt idx="10">
                  <c:v>4933</c:v>
                </c:pt>
                <c:pt idx="11">
                  <c:v>5480</c:v>
                </c:pt>
              </c:numCache>
            </c:numRef>
          </c:val>
          <c:extLst>
            <c:ext xmlns:c16="http://schemas.microsoft.com/office/drawing/2014/chart" uri="{C3380CC4-5D6E-409C-BE32-E72D297353CC}">
              <c16:uniqueId val="{00000004-9696-4662-97A6-7BDF77502A56}"/>
            </c:ext>
          </c:extLst>
        </c:ser>
        <c:ser>
          <c:idx val="6"/>
          <c:order val="5"/>
          <c:tx>
            <c:v>NURSING BED</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Ori'!$C$13:$N$13</c:f>
              <c:numCache>
                <c:formatCode>_(* #,##0_);_(* \(#,##0\);_(* \-??_);_(@_)</c:formatCode>
                <c:ptCount val="12"/>
                <c:pt idx="0">
                  <c:v>0</c:v>
                </c:pt>
                <c:pt idx="1">
                  <c:v>55</c:v>
                </c:pt>
                <c:pt idx="2">
                  <c:v>0</c:v>
                </c:pt>
                <c:pt idx="3">
                  <c:v>0</c:v>
                </c:pt>
                <c:pt idx="4">
                  <c:v>0</c:v>
                </c:pt>
                <c:pt idx="5">
                  <c:v>385</c:v>
                </c:pt>
                <c:pt idx="6">
                  <c:v>1948</c:v>
                </c:pt>
                <c:pt idx="7">
                  <c:v>1477</c:v>
                </c:pt>
                <c:pt idx="8">
                  <c:v>684</c:v>
                </c:pt>
                <c:pt idx="9">
                  <c:v>416</c:v>
                </c:pt>
                <c:pt idx="10">
                  <c:v>309</c:v>
                </c:pt>
                <c:pt idx="11">
                  <c:v>251</c:v>
                </c:pt>
              </c:numCache>
            </c:numRef>
          </c:val>
          <c:extLst>
            <c:ext xmlns:c16="http://schemas.microsoft.com/office/drawing/2014/chart" uri="{C3380CC4-5D6E-409C-BE32-E72D297353CC}">
              <c16:uniqueId val="{00000005-9696-4662-97A6-7BDF77502A56}"/>
            </c:ext>
          </c:extLst>
        </c:ser>
        <c:ser>
          <c:idx val="7"/>
          <c:order val="6"/>
          <c:tx>
            <c:v>PROJECT</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Ori'!$C$14:$N$14</c:f>
              <c:numCache>
                <c:formatCode>_(* #,##0_);_(* \(#,##0\);_(* \-??_);_(@_)</c:formatCode>
                <c:ptCount val="12"/>
                <c:pt idx="0">
                  <c:v>7541</c:v>
                </c:pt>
                <c:pt idx="1">
                  <c:v>5590</c:v>
                </c:pt>
                <c:pt idx="2">
                  <c:v>5463</c:v>
                </c:pt>
                <c:pt idx="3">
                  <c:v>5244</c:v>
                </c:pt>
                <c:pt idx="4">
                  <c:v>5690</c:v>
                </c:pt>
                <c:pt idx="5">
                  <c:v>5503</c:v>
                </c:pt>
                <c:pt idx="6">
                  <c:v>10303</c:v>
                </c:pt>
                <c:pt idx="7">
                  <c:v>4730</c:v>
                </c:pt>
                <c:pt idx="8">
                  <c:v>7112</c:v>
                </c:pt>
                <c:pt idx="9">
                  <c:v>6614</c:v>
                </c:pt>
                <c:pt idx="10">
                  <c:v>6707</c:v>
                </c:pt>
                <c:pt idx="11">
                  <c:v>6715</c:v>
                </c:pt>
              </c:numCache>
            </c:numRef>
          </c:val>
          <c:extLst>
            <c:ext xmlns:c16="http://schemas.microsoft.com/office/drawing/2014/chart" uri="{C3380CC4-5D6E-409C-BE32-E72D297353CC}">
              <c16:uniqueId val="{00000006-9696-4662-97A6-7BDF77502A56}"/>
            </c:ext>
          </c:extLst>
        </c:ser>
        <c:ser>
          <c:idx val="8"/>
          <c:order val="7"/>
          <c:tx>
            <c:v>ZAO &amp; OKAMURA</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Ori'!$C$15:$N$15</c:f>
              <c:numCache>
                <c:formatCode>_(* #,##0_);_(* \(#,##0\);_(* \-??_);_(@_)</c:formatCode>
                <c:ptCount val="12"/>
                <c:pt idx="0">
                  <c:v>0</c:v>
                </c:pt>
                <c:pt idx="1">
                  <c:v>475</c:v>
                </c:pt>
                <c:pt idx="2">
                  <c:v>0</c:v>
                </c:pt>
                <c:pt idx="3">
                  <c:v>933</c:v>
                </c:pt>
                <c:pt idx="4">
                  <c:v>0</c:v>
                </c:pt>
                <c:pt idx="5">
                  <c:v>176</c:v>
                </c:pt>
                <c:pt idx="6">
                  <c:v>0</c:v>
                </c:pt>
                <c:pt idx="7">
                  <c:v>0</c:v>
                </c:pt>
                <c:pt idx="8">
                  <c:v>0</c:v>
                </c:pt>
                <c:pt idx="9">
                  <c:v>835</c:v>
                </c:pt>
                <c:pt idx="10">
                  <c:v>226</c:v>
                </c:pt>
                <c:pt idx="11">
                  <c:v>1146</c:v>
                </c:pt>
              </c:numCache>
            </c:numRef>
          </c:val>
          <c:extLst>
            <c:ext xmlns:c16="http://schemas.microsoft.com/office/drawing/2014/chart" uri="{C3380CC4-5D6E-409C-BE32-E72D297353CC}">
              <c16:uniqueId val="{00000007-9696-4662-97A6-7BDF77502A56}"/>
            </c:ext>
          </c:extLst>
        </c:ser>
        <c:ser>
          <c:idx val="9"/>
          <c:order val="8"/>
          <c:tx>
            <c:v>B2C &amp; CANVASING</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Ori'!$C$16:$N$16</c:f>
              <c:numCache>
                <c:formatCode>_(* #,##0_);_(* \(#,##0\);_(* \-??_);_(@_)</c:formatCode>
                <c:ptCount val="12"/>
                <c:pt idx="0">
                  <c:v>1651</c:v>
                </c:pt>
                <c:pt idx="1">
                  <c:v>732</c:v>
                </c:pt>
                <c:pt idx="2">
                  <c:v>1011</c:v>
                </c:pt>
                <c:pt idx="3">
                  <c:v>404</c:v>
                </c:pt>
                <c:pt idx="4">
                  <c:v>820</c:v>
                </c:pt>
                <c:pt idx="5">
                  <c:v>663</c:v>
                </c:pt>
                <c:pt idx="6">
                  <c:v>560</c:v>
                </c:pt>
                <c:pt idx="7">
                  <c:v>374</c:v>
                </c:pt>
                <c:pt idx="8">
                  <c:v>140</c:v>
                </c:pt>
                <c:pt idx="9">
                  <c:v>140</c:v>
                </c:pt>
                <c:pt idx="10">
                  <c:v>0</c:v>
                </c:pt>
                <c:pt idx="11">
                  <c:v>0</c:v>
                </c:pt>
              </c:numCache>
            </c:numRef>
          </c:val>
          <c:extLst>
            <c:ext xmlns:c16="http://schemas.microsoft.com/office/drawing/2014/chart" uri="{C3380CC4-5D6E-409C-BE32-E72D297353CC}">
              <c16:uniqueId val="{00000008-9696-4662-97A6-7BDF77502A56}"/>
            </c:ext>
          </c:extLst>
        </c:ser>
        <c:ser>
          <c:idx val="10"/>
          <c:order val="9"/>
          <c:tx>
            <c:v>C-PRO</c:v>
          </c:tx>
          <c:invertIfNegative val="0"/>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Ori'!$C$17:$N$17</c:f>
              <c:numCache>
                <c:formatCode>_(* #,##0_);_(* \(#,##0\);_(* \-??_);_(@_)</c:formatCode>
                <c:ptCount val="12"/>
                <c:pt idx="0">
                  <c:v>0</c:v>
                </c:pt>
                <c:pt idx="1">
                  <c:v>0</c:v>
                </c:pt>
                <c:pt idx="2">
                  <c:v>0</c:v>
                </c:pt>
                <c:pt idx="3">
                  <c:v>579</c:v>
                </c:pt>
                <c:pt idx="4">
                  <c:v>0</c:v>
                </c:pt>
                <c:pt idx="5">
                  <c:v>3</c:v>
                </c:pt>
                <c:pt idx="6">
                  <c:v>0</c:v>
                </c:pt>
                <c:pt idx="7">
                  <c:v>100</c:v>
                </c:pt>
                <c:pt idx="8">
                  <c:v>0</c:v>
                </c:pt>
                <c:pt idx="9">
                  <c:v>60</c:v>
                </c:pt>
                <c:pt idx="10">
                  <c:v>0</c:v>
                </c:pt>
                <c:pt idx="11">
                  <c:v>426</c:v>
                </c:pt>
              </c:numCache>
            </c:numRef>
          </c:val>
          <c:extLst>
            <c:ext xmlns:c16="http://schemas.microsoft.com/office/drawing/2014/chart" uri="{C3380CC4-5D6E-409C-BE32-E72D297353CC}">
              <c16:uniqueId val="{00000009-9696-4662-97A6-7BDF77502A56}"/>
            </c:ext>
          </c:extLst>
        </c:ser>
        <c:dLbls>
          <c:showLegendKey val="0"/>
          <c:showVal val="0"/>
          <c:showCatName val="0"/>
          <c:showSerName val="0"/>
          <c:showPercent val="0"/>
          <c:showBubbleSize val="0"/>
        </c:dLbls>
        <c:gapWidth val="150"/>
        <c:axId val="78725120"/>
        <c:axId val="78726656"/>
      </c:barChart>
      <c:catAx>
        <c:axId val="78725120"/>
        <c:scaling>
          <c:orientation val="minMax"/>
        </c:scaling>
        <c:delete val="0"/>
        <c:axPos val="b"/>
        <c:numFmt formatCode="General" sourceLinked="0"/>
        <c:majorTickMark val="none"/>
        <c:minorTickMark val="none"/>
        <c:tickLblPos val="nextTo"/>
        <c:txPr>
          <a:bodyPr/>
          <a:lstStyle/>
          <a:p>
            <a:pPr>
              <a:defRPr lang="en-US"/>
            </a:pPr>
            <a:endParaRPr lang="en-US"/>
          </a:p>
        </c:txPr>
        <c:crossAx val="78726656"/>
        <c:crosses val="autoZero"/>
        <c:auto val="1"/>
        <c:lblAlgn val="ctr"/>
        <c:lblOffset val="100"/>
        <c:noMultiLvlLbl val="0"/>
      </c:catAx>
      <c:valAx>
        <c:axId val="78726656"/>
        <c:scaling>
          <c:orientation val="minMax"/>
        </c:scaling>
        <c:delete val="0"/>
        <c:axPos val="l"/>
        <c:majorGridlines/>
        <c:title>
          <c:tx>
            <c:rich>
              <a:bodyPr/>
              <a:lstStyle/>
              <a:p>
                <a:pPr>
                  <a:defRPr lang="en-US"/>
                </a:pPr>
                <a:r>
                  <a:rPr lang="en-US"/>
                  <a:t>JUMLAH PRODUK PER ITEM</a:t>
                </a:r>
              </a:p>
            </c:rich>
          </c:tx>
          <c:overlay val="0"/>
        </c:title>
        <c:numFmt formatCode="_(* #,##0_);_(* \(#,##0\);_(* \-??_);_(@_)" sourceLinked="1"/>
        <c:majorTickMark val="none"/>
        <c:minorTickMark val="none"/>
        <c:tickLblPos val="nextTo"/>
        <c:txPr>
          <a:bodyPr/>
          <a:lstStyle/>
          <a:p>
            <a:pPr>
              <a:defRPr lang="en-US"/>
            </a:pPr>
            <a:endParaRPr lang="en-US"/>
          </a:p>
        </c:txPr>
        <c:crossAx val="78725120"/>
        <c:crosses val="autoZero"/>
        <c:crossBetween val="between"/>
      </c:valAx>
      <c:dTable>
        <c:showHorzBorder val="1"/>
        <c:showVertBorder val="1"/>
        <c:showOutline val="1"/>
        <c:showKeys val="1"/>
        <c:txPr>
          <a:bodyPr/>
          <a:lstStyle/>
          <a:p>
            <a:pPr rtl="0">
              <a:defRPr lang="en-US"/>
            </a:pPr>
            <a:endParaRPr lang="en-US"/>
          </a:p>
        </c:txPr>
      </c:dTable>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PERBANDINGAN APS DENGAN HASIL PRODUKSI PER ITEM SEMESTER KE-2 TAHUN 2020</a:t>
            </a:r>
          </a:p>
        </c:rich>
      </c:tx>
      <c:overlay val="0"/>
    </c:title>
    <c:autoTitleDeleted val="0"/>
    <c:plotArea>
      <c:layout/>
      <c:barChart>
        <c:barDir val="col"/>
        <c:grouping val="clustered"/>
        <c:varyColors val="0"/>
        <c:ser>
          <c:idx val="2"/>
          <c:order val="0"/>
          <c:tx>
            <c:v>FOLDING</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Ori'!$C$37:$N$37</c:f>
              <c:numCache>
                <c:formatCode>_(* #,##0_);_(* \(#,##0\);_(* \-??_);_(@_)</c:formatCode>
                <c:ptCount val="12"/>
                <c:pt idx="0">
                  <c:v>1370</c:v>
                </c:pt>
                <c:pt idx="1">
                  <c:v>1901</c:v>
                </c:pt>
                <c:pt idx="2">
                  <c:v>4090</c:v>
                </c:pt>
                <c:pt idx="3">
                  <c:v>4333</c:v>
                </c:pt>
                <c:pt idx="4">
                  <c:v>10539</c:v>
                </c:pt>
                <c:pt idx="5">
                  <c:v>10529</c:v>
                </c:pt>
                <c:pt idx="6">
                  <c:v>3526</c:v>
                </c:pt>
                <c:pt idx="7">
                  <c:v>4113</c:v>
                </c:pt>
                <c:pt idx="8">
                  <c:v>800</c:v>
                </c:pt>
                <c:pt idx="9">
                  <c:v>1969</c:v>
                </c:pt>
                <c:pt idx="10">
                  <c:v>7237</c:v>
                </c:pt>
                <c:pt idx="11">
                  <c:v>3364</c:v>
                </c:pt>
              </c:numCache>
            </c:numRef>
          </c:val>
          <c:extLst>
            <c:ext xmlns:c16="http://schemas.microsoft.com/office/drawing/2014/chart" uri="{C3380CC4-5D6E-409C-BE32-E72D297353CC}">
              <c16:uniqueId val="{00000000-073E-4850-B41E-0E9E7BD63535}"/>
            </c:ext>
          </c:extLst>
        </c:ser>
        <c:ser>
          <c:idx val="3"/>
          <c:order val="1"/>
          <c:tx>
            <c:v>FOLDING MEMO</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Ori'!$C$38:$N$38</c:f>
              <c:numCache>
                <c:formatCode>_(* #,##0_);_(* \(#,##0\);_(* \-??_);_(@_)</c:formatCode>
                <c:ptCount val="12"/>
                <c:pt idx="0">
                  <c:v>7035</c:v>
                </c:pt>
                <c:pt idx="1">
                  <c:v>6927</c:v>
                </c:pt>
                <c:pt idx="2">
                  <c:v>4600</c:v>
                </c:pt>
                <c:pt idx="3">
                  <c:v>4748</c:v>
                </c:pt>
                <c:pt idx="4">
                  <c:v>4800</c:v>
                </c:pt>
                <c:pt idx="5">
                  <c:v>4919</c:v>
                </c:pt>
                <c:pt idx="6">
                  <c:v>2761</c:v>
                </c:pt>
                <c:pt idx="7">
                  <c:v>1799</c:v>
                </c:pt>
                <c:pt idx="8">
                  <c:v>8290</c:v>
                </c:pt>
                <c:pt idx="9">
                  <c:v>8324</c:v>
                </c:pt>
                <c:pt idx="10">
                  <c:v>6609</c:v>
                </c:pt>
                <c:pt idx="11">
                  <c:v>1885</c:v>
                </c:pt>
              </c:numCache>
            </c:numRef>
          </c:val>
          <c:extLst>
            <c:ext xmlns:c16="http://schemas.microsoft.com/office/drawing/2014/chart" uri="{C3380CC4-5D6E-409C-BE32-E72D297353CC}">
              <c16:uniqueId val="{00000001-073E-4850-B41E-0E9E7BD63535}"/>
            </c:ext>
          </c:extLst>
        </c:ser>
        <c:ser>
          <c:idx val="4"/>
          <c:order val="2"/>
          <c:tx>
            <c:v>HBR</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Ori'!$C$39:$N$39</c:f>
              <c:numCache>
                <c:formatCode>_(* #,##0_);_(* \(#,##0\);_(* \-??_);_(@_)</c:formatCode>
                <c:ptCount val="12"/>
                <c:pt idx="0">
                  <c:v>9857</c:v>
                </c:pt>
                <c:pt idx="1">
                  <c:v>9730</c:v>
                </c:pt>
                <c:pt idx="2">
                  <c:v>9381</c:v>
                </c:pt>
                <c:pt idx="3">
                  <c:v>9180</c:v>
                </c:pt>
                <c:pt idx="4">
                  <c:v>13118</c:v>
                </c:pt>
                <c:pt idx="5">
                  <c:v>13166</c:v>
                </c:pt>
                <c:pt idx="6">
                  <c:v>9650</c:v>
                </c:pt>
                <c:pt idx="7">
                  <c:v>7109</c:v>
                </c:pt>
                <c:pt idx="8">
                  <c:v>7209</c:v>
                </c:pt>
                <c:pt idx="9">
                  <c:v>8294</c:v>
                </c:pt>
                <c:pt idx="10">
                  <c:v>24143</c:v>
                </c:pt>
                <c:pt idx="11">
                  <c:v>9790</c:v>
                </c:pt>
              </c:numCache>
            </c:numRef>
          </c:val>
          <c:extLst>
            <c:ext xmlns:c16="http://schemas.microsoft.com/office/drawing/2014/chart" uri="{C3380CC4-5D6E-409C-BE32-E72D297353CC}">
              <c16:uniqueId val="{00000002-073E-4850-B41E-0E9E7BD63535}"/>
            </c:ext>
          </c:extLst>
        </c:ser>
        <c:ser>
          <c:idx val="5"/>
          <c:order val="3"/>
          <c:tx>
            <c:v>WORKING &amp; MEETING</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Ori'!$C$40:$N$40</c:f>
              <c:numCache>
                <c:formatCode>_(* #,##0_);_(* \(#,##0\);_(* \-??_);_(@_)</c:formatCode>
                <c:ptCount val="12"/>
                <c:pt idx="0">
                  <c:v>4044</c:v>
                </c:pt>
                <c:pt idx="1">
                  <c:v>3731</c:v>
                </c:pt>
                <c:pt idx="2">
                  <c:v>2892</c:v>
                </c:pt>
                <c:pt idx="3">
                  <c:v>2327</c:v>
                </c:pt>
                <c:pt idx="4">
                  <c:v>7886</c:v>
                </c:pt>
                <c:pt idx="5">
                  <c:v>4856</c:v>
                </c:pt>
                <c:pt idx="6">
                  <c:v>6159</c:v>
                </c:pt>
                <c:pt idx="7">
                  <c:v>4132</c:v>
                </c:pt>
                <c:pt idx="8">
                  <c:v>11000</c:v>
                </c:pt>
                <c:pt idx="9">
                  <c:v>10053</c:v>
                </c:pt>
                <c:pt idx="10">
                  <c:v>12994</c:v>
                </c:pt>
                <c:pt idx="11">
                  <c:v>7541</c:v>
                </c:pt>
              </c:numCache>
            </c:numRef>
          </c:val>
          <c:extLst>
            <c:ext xmlns:c16="http://schemas.microsoft.com/office/drawing/2014/chart" uri="{C3380CC4-5D6E-409C-BE32-E72D297353CC}">
              <c16:uniqueId val="{00000003-073E-4850-B41E-0E9E7BD63535}"/>
            </c:ext>
          </c:extLst>
        </c:ser>
        <c:ser>
          <c:idx val="6"/>
          <c:order val="4"/>
          <c:tx>
            <c:v>SCHOOL</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Ori'!$C$41:$N$41</c:f>
              <c:numCache>
                <c:formatCode>_(* #,##0_);_(* \(#,##0\);_(* \-??_);_(@_)</c:formatCode>
                <c:ptCount val="12"/>
                <c:pt idx="0">
                  <c:v>5113</c:v>
                </c:pt>
                <c:pt idx="1">
                  <c:v>4973</c:v>
                </c:pt>
                <c:pt idx="2">
                  <c:v>3768</c:v>
                </c:pt>
                <c:pt idx="3">
                  <c:v>3372</c:v>
                </c:pt>
                <c:pt idx="4">
                  <c:v>15716</c:v>
                </c:pt>
                <c:pt idx="5">
                  <c:v>9422</c:v>
                </c:pt>
                <c:pt idx="6">
                  <c:v>18738</c:v>
                </c:pt>
                <c:pt idx="7">
                  <c:v>6132</c:v>
                </c:pt>
                <c:pt idx="8">
                  <c:v>42288</c:v>
                </c:pt>
                <c:pt idx="9">
                  <c:v>18585</c:v>
                </c:pt>
                <c:pt idx="10">
                  <c:v>29578</c:v>
                </c:pt>
                <c:pt idx="11">
                  <c:v>27273</c:v>
                </c:pt>
              </c:numCache>
            </c:numRef>
          </c:val>
          <c:extLst>
            <c:ext xmlns:c16="http://schemas.microsoft.com/office/drawing/2014/chart" uri="{C3380CC4-5D6E-409C-BE32-E72D297353CC}">
              <c16:uniqueId val="{00000004-073E-4850-B41E-0E9E7BD63535}"/>
            </c:ext>
          </c:extLst>
        </c:ser>
        <c:ser>
          <c:idx val="7"/>
          <c:order val="5"/>
          <c:tx>
            <c:v>NURSING BED</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Ori'!$C$42:$N$42</c:f>
              <c:numCache>
                <c:formatCode>_(* #,##0_);_(* \(#,##0\);_(* \-??_);_(@_)</c:formatCode>
                <c:ptCount val="12"/>
                <c:pt idx="0">
                  <c:v>894</c:v>
                </c:pt>
                <c:pt idx="1">
                  <c:v>0</c:v>
                </c:pt>
                <c:pt idx="2">
                  <c:v>1</c:v>
                </c:pt>
                <c:pt idx="3">
                  <c:v>0</c:v>
                </c:pt>
                <c:pt idx="4">
                  <c:v>282</c:v>
                </c:pt>
                <c:pt idx="5">
                  <c:v>0</c:v>
                </c:pt>
                <c:pt idx="6">
                  <c:v>40</c:v>
                </c:pt>
                <c:pt idx="7">
                  <c:v>0</c:v>
                </c:pt>
                <c:pt idx="8">
                  <c:v>120</c:v>
                </c:pt>
                <c:pt idx="9">
                  <c:v>0</c:v>
                </c:pt>
                <c:pt idx="10">
                  <c:v>0</c:v>
                </c:pt>
                <c:pt idx="11">
                  <c:v>0</c:v>
                </c:pt>
              </c:numCache>
            </c:numRef>
          </c:val>
          <c:extLst>
            <c:ext xmlns:c16="http://schemas.microsoft.com/office/drawing/2014/chart" uri="{C3380CC4-5D6E-409C-BE32-E72D297353CC}">
              <c16:uniqueId val="{00000005-073E-4850-B41E-0E9E7BD63535}"/>
            </c:ext>
          </c:extLst>
        </c:ser>
        <c:ser>
          <c:idx val="8"/>
          <c:order val="6"/>
          <c:tx>
            <c:v>PROJECT</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Ori'!$C$43:$N$43</c:f>
              <c:numCache>
                <c:formatCode>_(* #,##0_);_(* \(#,##0\);_(* \-??_);_(@_)</c:formatCode>
                <c:ptCount val="12"/>
                <c:pt idx="0">
                  <c:v>5575</c:v>
                </c:pt>
                <c:pt idx="1">
                  <c:v>4963</c:v>
                </c:pt>
                <c:pt idx="2">
                  <c:v>6951</c:v>
                </c:pt>
                <c:pt idx="3">
                  <c:v>5308</c:v>
                </c:pt>
                <c:pt idx="4">
                  <c:v>9523</c:v>
                </c:pt>
                <c:pt idx="5">
                  <c:v>7788</c:v>
                </c:pt>
                <c:pt idx="6">
                  <c:v>6772</c:v>
                </c:pt>
                <c:pt idx="7">
                  <c:v>7508</c:v>
                </c:pt>
                <c:pt idx="8">
                  <c:v>6226</c:v>
                </c:pt>
                <c:pt idx="9">
                  <c:v>6206</c:v>
                </c:pt>
                <c:pt idx="10">
                  <c:v>28191</c:v>
                </c:pt>
                <c:pt idx="11">
                  <c:v>25388</c:v>
                </c:pt>
              </c:numCache>
            </c:numRef>
          </c:val>
          <c:extLst>
            <c:ext xmlns:c16="http://schemas.microsoft.com/office/drawing/2014/chart" uri="{C3380CC4-5D6E-409C-BE32-E72D297353CC}">
              <c16:uniqueId val="{00000006-073E-4850-B41E-0E9E7BD63535}"/>
            </c:ext>
          </c:extLst>
        </c:ser>
        <c:ser>
          <c:idx val="9"/>
          <c:order val="7"/>
          <c:tx>
            <c:v>ZAO &amp; OKAMURA</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Ori'!$C$44:$N$44</c:f>
              <c:numCache>
                <c:formatCode>_(* #,##0_);_(* \(#,##0\);_(* \-??_);_(@_)</c:formatCode>
                <c:ptCount val="12"/>
                <c:pt idx="0">
                  <c:v>1371</c:v>
                </c:pt>
                <c:pt idx="1">
                  <c:v>1282</c:v>
                </c:pt>
                <c:pt idx="2">
                  <c:v>0</c:v>
                </c:pt>
                <c:pt idx="3">
                  <c:v>5</c:v>
                </c:pt>
                <c:pt idx="4">
                  <c:v>1336</c:v>
                </c:pt>
                <c:pt idx="5">
                  <c:v>650</c:v>
                </c:pt>
                <c:pt idx="6">
                  <c:v>0</c:v>
                </c:pt>
                <c:pt idx="7">
                  <c:v>403</c:v>
                </c:pt>
                <c:pt idx="8">
                  <c:v>852</c:v>
                </c:pt>
                <c:pt idx="9">
                  <c:v>1355</c:v>
                </c:pt>
                <c:pt idx="10">
                  <c:v>3582</c:v>
                </c:pt>
                <c:pt idx="11">
                  <c:v>1425</c:v>
                </c:pt>
              </c:numCache>
            </c:numRef>
          </c:val>
          <c:extLst>
            <c:ext xmlns:c16="http://schemas.microsoft.com/office/drawing/2014/chart" uri="{C3380CC4-5D6E-409C-BE32-E72D297353CC}">
              <c16:uniqueId val="{00000007-073E-4850-B41E-0E9E7BD63535}"/>
            </c:ext>
          </c:extLst>
        </c:ser>
        <c:ser>
          <c:idx val="10"/>
          <c:order val="8"/>
          <c:tx>
            <c:v>B2C &amp; CANVASING</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Ori'!$C$45:$N$45</c:f>
              <c:numCache>
                <c:formatCode>_(* #,##0_);_(* \(#,##0\);_(* \-??_);_(@_)</c:formatCode>
                <c:ptCount val="12"/>
                <c:pt idx="0">
                  <c:v>0</c:v>
                </c:pt>
                <c:pt idx="1">
                  <c:v>0</c:v>
                </c:pt>
                <c:pt idx="2">
                  <c:v>0</c:v>
                </c:pt>
                <c:pt idx="3">
                  <c:v>302</c:v>
                </c:pt>
                <c:pt idx="4">
                  <c:v>105</c:v>
                </c:pt>
                <c:pt idx="5">
                  <c:v>95</c:v>
                </c:pt>
                <c:pt idx="6">
                  <c:v>0</c:v>
                </c:pt>
                <c:pt idx="7">
                  <c:v>40</c:v>
                </c:pt>
                <c:pt idx="8">
                  <c:v>70</c:v>
                </c:pt>
                <c:pt idx="9">
                  <c:v>60</c:v>
                </c:pt>
                <c:pt idx="10">
                  <c:v>80</c:v>
                </c:pt>
                <c:pt idx="11">
                  <c:v>0</c:v>
                </c:pt>
              </c:numCache>
            </c:numRef>
          </c:val>
          <c:extLst>
            <c:ext xmlns:c16="http://schemas.microsoft.com/office/drawing/2014/chart" uri="{C3380CC4-5D6E-409C-BE32-E72D297353CC}">
              <c16:uniqueId val="{00000008-073E-4850-B41E-0E9E7BD63535}"/>
            </c:ext>
          </c:extLst>
        </c:ser>
        <c:ser>
          <c:idx val="0"/>
          <c:order val="9"/>
          <c:tx>
            <c:v>C-PRO</c:v>
          </c:tx>
          <c:invertIfNegative val="0"/>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Ori'!$C$46:$N$46</c:f>
              <c:numCache>
                <c:formatCode>_(* #,##0_);_(* \(#,##0\);_(* \-??_);_(@_)</c:formatCode>
                <c:ptCount val="12"/>
                <c:pt idx="0">
                  <c:v>0</c:v>
                </c:pt>
                <c:pt idx="1">
                  <c:v>642</c:v>
                </c:pt>
                <c:pt idx="2">
                  <c:v>0</c:v>
                </c:pt>
                <c:pt idx="3">
                  <c:v>320</c:v>
                </c:pt>
                <c:pt idx="4">
                  <c:v>0</c:v>
                </c:pt>
                <c:pt idx="5">
                  <c:v>0</c:v>
                </c:pt>
                <c:pt idx="6">
                  <c:v>0</c:v>
                </c:pt>
                <c:pt idx="7">
                  <c:v>285</c:v>
                </c:pt>
                <c:pt idx="8">
                  <c:v>0</c:v>
                </c:pt>
                <c:pt idx="10">
                  <c:v>0</c:v>
                </c:pt>
                <c:pt idx="11">
                  <c:v>124</c:v>
                </c:pt>
              </c:numCache>
            </c:numRef>
          </c:val>
          <c:extLst>
            <c:ext xmlns:c16="http://schemas.microsoft.com/office/drawing/2014/chart" uri="{C3380CC4-5D6E-409C-BE32-E72D297353CC}">
              <c16:uniqueId val="{00000009-073E-4850-B41E-0E9E7BD63535}"/>
            </c:ext>
          </c:extLst>
        </c:ser>
        <c:dLbls>
          <c:showLegendKey val="0"/>
          <c:showVal val="0"/>
          <c:showCatName val="0"/>
          <c:showSerName val="0"/>
          <c:showPercent val="0"/>
          <c:showBubbleSize val="0"/>
        </c:dLbls>
        <c:gapWidth val="150"/>
        <c:axId val="78960512"/>
        <c:axId val="78962048"/>
      </c:barChart>
      <c:catAx>
        <c:axId val="78960512"/>
        <c:scaling>
          <c:orientation val="minMax"/>
        </c:scaling>
        <c:delete val="0"/>
        <c:axPos val="b"/>
        <c:numFmt formatCode="General" sourceLinked="0"/>
        <c:majorTickMark val="none"/>
        <c:minorTickMark val="none"/>
        <c:tickLblPos val="nextTo"/>
        <c:txPr>
          <a:bodyPr/>
          <a:lstStyle/>
          <a:p>
            <a:pPr>
              <a:defRPr lang="en-US"/>
            </a:pPr>
            <a:endParaRPr lang="en-US"/>
          </a:p>
        </c:txPr>
        <c:crossAx val="78962048"/>
        <c:crosses val="autoZero"/>
        <c:auto val="1"/>
        <c:lblAlgn val="ctr"/>
        <c:lblOffset val="100"/>
        <c:noMultiLvlLbl val="0"/>
      </c:catAx>
      <c:valAx>
        <c:axId val="78962048"/>
        <c:scaling>
          <c:orientation val="minMax"/>
        </c:scaling>
        <c:delete val="0"/>
        <c:axPos val="l"/>
        <c:majorGridlines/>
        <c:title>
          <c:tx>
            <c:rich>
              <a:bodyPr/>
              <a:lstStyle/>
              <a:p>
                <a:pPr>
                  <a:defRPr lang="en-US"/>
                </a:pPr>
                <a:r>
                  <a:rPr lang="en-US"/>
                  <a:t>JUMLAH PRODUK PER ITEM</a:t>
                </a:r>
              </a:p>
            </c:rich>
          </c:tx>
          <c:overlay val="0"/>
        </c:title>
        <c:numFmt formatCode="_(* #,##0_);_(* \(#,##0\);_(* \-??_);_(@_)" sourceLinked="1"/>
        <c:majorTickMark val="none"/>
        <c:minorTickMark val="none"/>
        <c:tickLblPos val="nextTo"/>
        <c:txPr>
          <a:bodyPr/>
          <a:lstStyle/>
          <a:p>
            <a:pPr>
              <a:defRPr lang="en-US"/>
            </a:pPr>
            <a:endParaRPr lang="en-US"/>
          </a:p>
        </c:txPr>
        <c:crossAx val="78960512"/>
        <c:crosses val="autoZero"/>
        <c:crossBetween val="between"/>
      </c:valAx>
      <c:dTable>
        <c:showHorzBorder val="1"/>
        <c:showVertBorder val="1"/>
        <c:showOutline val="1"/>
        <c:showKeys val="1"/>
        <c:txPr>
          <a:bodyPr/>
          <a:lstStyle/>
          <a:p>
            <a:pPr rtl="0">
              <a:defRPr lang="en-US"/>
            </a:pPr>
            <a:endParaRPr lang="en-US"/>
          </a:p>
        </c:txPr>
      </c:dTable>
    </c:plotArea>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PERBANDINGAN APS DENGAN HASIL PRODUKSI PER ITEM PADA SEMESTER KE-1 DAN KE-2 SERTA TOTAL  TAHUN 2020</a:t>
            </a:r>
          </a:p>
        </c:rich>
      </c:tx>
      <c:overlay val="0"/>
    </c:title>
    <c:autoTitleDeleted val="0"/>
    <c:plotArea>
      <c:layout/>
      <c:barChart>
        <c:barDir val="col"/>
        <c:grouping val="clustered"/>
        <c:varyColors val="0"/>
        <c:ser>
          <c:idx val="3"/>
          <c:order val="0"/>
          <c:tx>
            <c:v>FOLDING</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Ori'!$C$67:$H$67</c:f>
              <c:numCache>
                <c:formatCode>#,##0</c:formatCode>
                <c:ptCount val="6"/>
                <c:pt idx="0">
                  <c:v>67303</c:v>
                </c:pt>
                <c:pt idx="1">
                  <c:v>68749</c:v>
                </c:pt>
                <c:pt idx="2">
                  <c:v>27562</c:v>
                </c:pt>
                <c:pt idx="3">
                  <c:v>26209</c:v>
                </c:pt>
                <c:pt idx="4">
                  <c:v>94865</c:v>
                </c:pt>
                <c:pt idx="5">
                  <c:v>94958</c:v>
                </c:pt>
              </c:numCache>
            </c:numRef>
          </c:val>
          <c:extLst>
            <c:ext xmlns:c16="http://schemas.microsoft.com/office/drawing/2014/chart" uri="{C3380CC4-5D6E-409C-BE32-E72D297353CC}">
              <c16:uniqueId val="{00000000-EB4C-434A-AF3F-0A3D0E73BC02}"/>
            </c:ext>
          </c:extLst>
        </c:ser>
        <c:ser>
          <c:idx val="4"/>
          <c:order val="1"/>
          <c:tx>
            <c:v>FOLDING MEMO</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Ori'!$C$68:$H$68</c:f>
              <c:numCache>
                <c:formatCode>#,##0</c:formatCode>
                <c:ptCount val="6"/>
                <c:pt idx="0">
                  <c:v>36028</c:v>
                </c:pt>
                <c:pt idx="1">
                  <c:v>35472</c:v>
                </c:pt>
                <c:pt idx="2">
                  <c:v>34095</c:v>
                </c:pt>
                <c:pt idx="3">
                  <c:v>28602</c:v>
                </c:pt>
                <c:pt idx="4">
                  <c:v>70123</c:v>
                </c:pt>
                <c:pt idx="5">
                  <c:v>64074</c:v>
                </c:pt>
              </c:numCache>
            </c:numRef>
          </c:val>
          <c:extLst>
            <c:ext xmlns:c16="http://schemas.microsoft.com/office/drawing/2014/chart" uri="{C3380CC4-5D6E-409C-BE32-E72D297353CC}">
              <c16:uniqueId val="{00000001-EB4C-434A-AF3F-0A3D0E73BC02}"/>
            </c:ext>
          </c:extLst>
        </c:ser>
        <c:ser>
          <c:idx val="5"/>
          <c:order val="2"/>
          <c:tx>
            <c:v>HBR</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Ori'!$C$69:$H$69</c:f>
              <c:numCache>
                <c:formatCode>#,##0</c:formatCode>
                <c:ptCount val="6"/>
                <c:pt idx="0">
                  <c:v>91654</c:v>
                </c:pt>
                <c:pt idx="1">
                  <c:v>92131</c:v>
                </c:pt>
                <c:pt idx="2">
                  <c:v>73358</c:v>
                </c:pt>
                <c:pt idx="3">
                  <c:v>57269</c:v>
                </c:pt>
                <c:pt idx="4">
                  <c:v>165012</c:v>
                </c:pt>
                <c:pt idx="5">
                  <c:v>149400</c:v>
                </c:pt>
              </c:numCache>
            </c:numRef>
          </c:val>
          <c:extLst>
            <c:ext xmlns:c16="http://schemas.microsoft.com/office/drawing/2014/chart" uri="{C3380CC4-5D6E-409C-BE32-E72D297353CC}">
              <c16:uniqueId val="{00000002-EB4C-434A-AF3F-0A3D0E73BC02}"/>
            </c:ext>
          </c:extLst>
        </c:ser>
        <c:ser>
          <c:idx val="6"/>
          <c:order val="3"/>
          <c:tx>
            <c:v>WORKING &amp; MEETING</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Ori'!$C$70:$H$70</c:f>
              <c:numCache>
                <c:formatCode>#,##0</c:formatCode>
                <c:ptCount val="6"/>
                <c:pt idx="0">
                  <c:v>34778</c:v>
                </c:pt>
                <c:pt idx="1">
                  <c:v>33642</c:v>
                </c:pt>
                <c:pt idx="2">
                  <c:v>44975</c:v>
                </c:pt>
                <c:pt idx="3">
                  <c:v>32640</c:v>
                </c:pt>
                <c:pt idx="4">
                  <c:v>79753</c:v>
                </c:pt>
                <c:pt idx="5">
                  <c:v>66282</c:v>
                </c:pt>
              </c:numCache>
            </c:numRef>
          </c:val>
          <c:extLst>
            <c:ext xmlns:c16="http://schemas.microsoft.com/office/drawing/2014/chart" uri="{C3380CC4-5D6E-409C-BE32-E72D297353CC}">
              <c16:uniqueId val="{00000003-EB4C-434A-AF3F-0A3D0E73BC02}"/>
            </c:ext>
          </c:extLst>
        </c:ser>
        <c:ser>
          <c:idx val="7"/>
          <c:order val="4"/>
          <c:tx>
            <c:v>SCHOOL</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Ori'!$C$71:$H$71</c:f>
              <c:numCache>
                <c:formatCode>#,##0</c:formatCode>
                <c:ptCount val="6"/>
                <c:pt idx="0">
                  <c:v>53418</c:v>
                </c:pt>
                <c:pt idx="1">
                  <c:v>42084</c:v>
                </c:pt>
                <c:pt idx="2">
                  <c:v>115201</c:v>
                </c:pt>
                <c:pt idx="3">
                  <c:v>69757</c:v>
                </c:pt>
                <c:pt idx="4">
                  <c:v>168619</c:v>
                </c:pt>
                <c:pt idx="5">
                  <c:v>111841</c:v>
                </c:pt>
              </c:numCache>
            </c:numRef>
          </c:val>
          <c:extLst>
            <c:ext xmlns:c16="http://schemas.microsoft.com/office/drawing/2014/chart" uri="{C3380CC4-5D6E-409C-BE32-E72D297353CC}">
              <c16:uniqueId val="{00000004-EB4C-434A-AF3F-0A3D0E73BC02}"/>
            </c:ext>
          </c:extLst>
        </c:ser>
        <c:ser>
          <c:idx val="8"/>
          <c:order val="5"/>
          <c:tx>
            <c:v>NURSING BED</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Ori'!$C$72:$H$72</c:f>
              <c:numCache>
                <c:formatCode>#,##0</c:formatCode>
                <c:ptCount val="6"/>
                <c:pt idx="0">
                  <c:v>2941</c:v>
                </c:pt>
                <c:pt idx="1">
                  <c:v>2584</c:v>
                </c:pt>
                <c:pt idx="2">
                  <c:v>1337</c:v>
                </c:pt>
                <c:pt idx="3">
                  <c:v>0</c:v>
                </c:pt>
                <c:pt idx="4">
                  <c:v>4278</c:v>
                </c:pt>
                <c:pt idx="5">
                  <c:v>2584</c:v>
                </c:pt>
              </c:numCache>
            </c:numRef>
          </c:val>
          <c:extLst>
            <c:ext xmlns:c16="http://schemas.microsoft.com/office/drawing/2014/chart" uri="{C3380CC4-5D6E-409C-BE32-E72D297353CC}">
              <c16:uniqueId val="{00000005-EB4C-434A-AF3F-0A3D0E73BC02}"/>
            </c:ext>
          </c:extLst>
        </c:ser>
        <c:ser>
          <c:idx val="9"/>
          <c:order val="6"/>
          <c:tx>
            <c:v>PROJECT</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Ori'!$C$73:$H$73</c:f>
              <c:numCache>
                <c:formatCode>#,##0</c:formatCode>
                <c:ptCount val="6"/>
                <c:pt idx="0">
                  <c:v>42816</c:v>
                </c:pt>
                <c:pt idx="1">
                  <c:v>34396</c:v>
                </c:pt>
                <c:pt idx="2">
                  <c:v>63238</c:v>
                </c:pt>
                <c:pt idx="3">
                  <c:v>57161</c:v>
                </c:pt>
                <c:pt idx="4">
                  <c:v>106054</c:v>
                </c:pt>
                <c:pt idx="5">
                  <c:v>91557</c:v>
                </c:pt>
              </c:numCache>
            </c:numRef>
          </c:val>
          <c:extLst>
            <c:ext xmlns:c16="http://schemas.microsoft.com/office/drawing/2014/chart" uri="{C3380CC4-5D6E-409C-BE32-E72D297353CC}">
              <c16:uniqueId val="{00000006-EB4C-434A-AF3F-0A3D0E73BC02}"/>
            </c:ext>
          </c:extLst>
        </c:ser>
        <c:ser>
          <c:idx val="10"/>
          <c:order val="7"/>
          <c:tx>
            <c:v>ZAO &amp; OKAMURA</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Ori'!$C$74:$H$74</c:f>
              <c:numCache>
                <c:formatCode>#,##0</c:formatCode>
                <c:ptCount val="6"/>
                <c:pt idx="0">
                  <c:v>226</c:v>
                </c:pt>
                <c:pt idx="1">
                  <c:v>3565</c:v>
                </c:pt>
                <c:pt idx="2">
                  <c:v>7141</c:v>
                </c:pt>
                <c:pt idx="3">
                  <c:v>5120</c:v>
                </c:pt>
                <c:pt idx="4">
                  <c:v>7367</c:v>
                </c:pt>
                <c:pt idx="5">
                  <c:v>8685</c:v>
                </c:pt>
              </c:numCache>
            </c:numRef>
          </c:val>
          <c:extLst>
            <c:ext xmlns:c16="http://schemas.microsoft.com/office/drawing/2014/chart" uri="{C3380CC4-5D6E-409C-BE32-E72D297353CC}">
              <c16:uniqueId val="{00000007-EB4C-434A-AF3F-0A3D0E73BC02}"/>
            </c:ext>
          </c:extLst>
        </c:ser>
        <c:ser>
          <c:idx val="0"/>
          <c:order val="8"/>
          <c:tx>
            <c:v>B2C &amp; CANVASING</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Ori'!$C$75:$H$75</c:f>
              <c:numCache>
                <c:formatCode>#,##0</c:formatCode>
                <c:ptCount val="6"/>
                <c:pt idx="0">
                  <c:v>4182</c:v>
                </c:pt>
                <c:pt idx="1">
                  <c:v>2313</c:v>
                </c:pt>
                <c:pt idx="2">
                  <c:v>255</c:v>
                </c:pt>
                <c:pt idx="3">
                  <c:v>497</c:v>
                </c:pt>
                <c:pt idx="4">
                  <c:v>4437</c:v>
                </c:pt>
                <c:pt idx="5">
                  <c:v>2810</c:v>
                </c:pt>
              </c:numCache>
            </c:numRef>
          </c:val>
          <c:extLst>
            <c:ext xmlns:c16="http://schemas.microsoft.com/office/drawing/2014/chart" uri="{C3380CC4-5D6E-409C-BE32-E72D297353CC}">
              <c16:uniqueId val="{00000008-EB4C-434A-AF3F-0A3D0E73BC02}"/>
            </c:ext>
          </c:extLst>
        </c:ser>
        <c:ser>
          <c:idx val="1"/>
          <c:order val="9"/>
          <c:tx>
            <c:v>C-PRO</c:v>
          </c:tx>
          <c:invertIfNegative val="0"/>
          <c:cat>
            <c:strRef>
              <c:f>'Kinerja PRD Ori'!$C$65:$H$65</c:f>
              <c:strCache>
                <c:ptCount val="6"/>
                <c:pt idx="0">
                  <c:v>APS</c:v>
                </c:pt>
                <c:pt idx="1">
                  <c:v>HASIL P</c:v>
                </c:pt>
                <c:pt idx="2">
                  <c:v>APS</c:v>
                </c:pt>
                <c:pt idx="3">
                  <c:v>HASIL P</c:v>
                </c:pt>
                <c:pt idx="4">
                  <c:v>APS</c:v>
                </c:pt>
                <c:pt idx="5">
                  <c:v>HASIL P</c:v>
                </c:pt>
              </c:strCache>
            </c:strRef>
          </c:cat>
          <c:val>
            <c:numRef>
              <c:f>'Kinerja PRD Ori'!$C$76:$H$76</c:f>
              <c:numCache>
                <c:formatCode>#,##0</c:formatCode>
                <c:ptCount val="6"/>
                <c:pt idx="0">
                  <c:v>0</c:v>
                </c:pt>
                <c:pt idx="1">
                  <c:v>1168</c:v>
                </c:pt>
                <c:pt idx="2">
                  <c:v>0</c:v>
                </c:pt>
                <c:pt idx="3">
                  <c:v>1371</c:v>
                </c:pt>
                <c:pt idx="4">
                  <c:v>0</c:v>
                </c:pt>
                <c:pt idx="5">
                  <c:v>2539</c:v>
                </c:pt>
              </c:numCache>
            </c:numRef>
          </c:val>
          <c:extLst>
            <c:ext xmlns:c16="http://schemas.microsoft.com/office/drawing/2014/chart" uri="{C3380CC4-5D6E-409C-BE32-E72D297353CC}">
              <c16:uniqueId val="{00000009-EB4C-434A-AF3F-0A3D0E73BC02}"/>
            </c:ext>
          </c:extLst>
        </c:ser>
        <c:dLbls>
          <c:showLegendKey val="0"/>
          <c:showVal val="0"/>
          <c:showCatName val="0"/>
          <c:showSerName val="0"/>
          <c:showPercent val="0"/>
          <c:showBubbleSize val="0"/>
        </c:dLbls>
        <c:gapWidth val="150"/>
        <c:axId val="79572992"/>
        <c:axId val="79574528"/>
      </c:barChart>
      <c:catAx>
        <c:axId val="79572992"/>
        <c:scaling>
          <c:orientation val="minMax"/>
        </c:scaling>
        <c:delete val="0"/>
        <c:axPos val="b"/>
        <c:numFmt formatCode="General" sourceLinked="0"/>
        <c:majorTickMark val="none"/>
        <c:minorTickMark val="none"/>
        <c:tickLblPos val="nextTo"/>
        <c:txPr>
          <a:bodyPr/>
          <a:lstStyle/>
          <a:p>
            <a:pPr>
              <a:defRPr lang="en-US"/>
            </a:pPr>
            <a:endParaRPr lang="en-US"/>
          </a:p>
        </c:txPr>
        <c:crossAx val="79574528"/>
        <c:crosses val="autoZero"/>
        <c:auto val="1"/>
        <c:lblAlgn val="ctr"/>
        <c:lblOffset val="100"/>
        <c:noMultiLvlLbl val="0"/>
      </c:catAx>
      <c:valAx>
        <c:axId val="79574528"/>
        <c:scaling>
          <c:orientation val="minMax"/>
        </c:scaling>
        <c:delete val="0"/>
        <c:axPos val="l"/>
        <c:majorGridlines/>
        <c:title>
          <c:tx>
            <c:rich>
              <a:bodyPr/>
              <a:lstStyle/>
              <a:p>
                <a:pPr>
                  <a:defRPr lang="en-US"/>
                </a:pPr>
                <a:r>
                  <a:rPr lang="en-US"/>
                  <a:t>JUMLAH PRODUK PER ITEM</a:t>
                </a:r>
              </a:p>
            </c:rich>
          </c:tx>
          <c:overlay val="0"/>
        </c:title>
        <c:numFmt formatCode="#,##0" sourceLinked="1"/>
        <c:majorTickMark val="none"/>
        <c:minorTickMark val="none"/>
        <c:tickLblPos val="nextTo"/>
        <c:txPr>
          <a:bodyPr/>
          <a:lstStyle/>
          <a:p>
            <a:pPr>
              <a:defRPr lang="en-US"/>
            </a:pPr>
            <a:endParaRPr lang="en-US"/>
          </a:p>
        </c:txPr>
        <c:crossAx val="79572992"/>
        <c:crosses val="autoZero"/>
        <c:crossBetween val="between"/>
      </c:valAx>
      <c:dTable>
        <c:showHorzBorder val="1"/>
        <c:showVertBorder val="1"/>
        <c:showOutline val="1"/>
        <c:showKeys val="1"/>
        <c:txPr>
          <a:bodyPr/>
          <a:lstStyle/>
          <a:p>
            <a:pPr rtl="0">
              <a:defRPr lang="en-US"/>
            </a:pPr>
            <a:endParaRPr lang="en-US"/>
          </a:p>
        </c:txPr>
      </c:dTable>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GRAFIK GAGAL PERSEN  G1 DAN G2 TAHUN 2020</a:t>
            </a:r>
          </a:p>
        </c:rich>
      </c:tx>
      <c:overlay val="0"/>
    </c:title>
    <c:autoTitleDeleted val="0"/>
    <c:plotArea>
      <c:layout/>
      <c:lineChart>
        <c:grouping val="standard"/>
        <c:varyColors val="0"/>
        <c:ser>
          <c:idx val="0"/>
          <c:order val="0"/>
          <c:tx>
            <c:strRef>
              <c:f>'Analisa QC'!$B$4</c:f>
              <c:strCache>
                <c:ptCount val="1"/>
                <c:pt idx="0">
                  <c:v>PROSENTASE(%) GAGAL G1 </c:v>
                </c:pt>
              </c:strCache>
            </c:strRef>
          </c:tx>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QC'!$B$5:$B$17</c:f>
              <c:numCache>
                <c:formatCode>0.00%</c:formatCode>
                <c:ptCount val="13"/>
                <c:pt idx="0">
                  <c:v>2.3E-3</c:v>
                </c:pt>
                <c:pt idx="1">
                  <c:v>1.9E-3</c:v>
                </c:pt>
                <c:pt idx="2">
                  <c:v>1.9E-3</c:v>
                </c:pt>
                <c:pt idx="3">
                  <c:v>3.0000000000000001E-3</c:v>
                </c:pt>
                <c:pt idx="4">
                  <c:v>4.5999999999999999E-3</c:v>
                </c:pt>
                <c:pt idx="5">
                  <c:v>3.3E-3</c:v>
                </c:pt>
                <c:pt idx="6">
                  <c:v>2.8E-3</c:v>
                </c:pt>
                <c:pt idx="7">
                  <c:v>1.6999999999999999E-3</c:v>
                </c:pt>
                <c:pt idx="8">
                  <c:v>1E-3</c:v>
                </c:pt>
                <c:pt idx="9">
                  <c:v>1.4E-3</c:v>
                </c:pt>
                <c:pt idx="10">
                  <c:v>2.5999999999999999E-3</c:v>
                </c:pt>
                <c:pt idx="11">
                  <c:v>4.1999999999999997E-3</c:v>
                </c:pt>
                <c:pt idx="12">
                  <c:v>2.3999999999999998E-3</c:v>
                </c:pt>
              </c:numCache>
            </c:numRef>
          </c:val>
          <c:smooth val="0"/>
          <c:extLst>
            <c:ext xmlns:c16="http://schemas.microsoft.com/office/drawing/2014/chart" uri="{C3380CC4-5D6E-409C-BE32-E72D297353CC}">
              <c16:uniqueId val="{00000000-135F-407D-94A8-75A64BE46E2D}"/>
            </c:ext>
          </c:extLst>
        </c:ser>
        <c:ser>
          <c:idx val="1"/>
          <c:order val="1"/>
          <c:tx>
            <c:strRef>
              <c:f>'Analisa QC'!$C$4</c:f>
              <c:strCache>
                <c:ptCount val="1"/>
                <c:pt idx="0">
                  <c:v>PROSENTASE(%) GAGAL G2 </c:v>
                </c:pt>
              </c:strCache>
            </c:strRef>
          </c:tx>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QC'!$C$5:$C$17</c:f>
              <c:numCache>
                <c:formatCode>0.00%</c:formatCode>
                <c:ptCount val="13"/>
                <c:pt idx="0">
                  <c:v>5.3E-3</c:v>
                </c:pt>
                <c:pt idx="1">
                  <c:v>3.2000000000000002E-3</c:v>
                </c:pt>
                <c:pt idx="2">
                  <c:v>3.0999999999999999E-3</c:v>
                </c:pt>
                <c:pt idx="3">
                  <c:v>3.0999999999999999E-3</c:v>
                </c:pt>
                <c:pt idx="4">
                  <c:v>2.8999999999999998E-3</c:v>
                </c:pt>
                <c:pt idx="5">
                  <c:v>1.9E-3</c:v>
                </c:pt>
                <c:pt idx="6">
                  <c:v>2.8E-3</c:v>
                </c:pt>
                <c:pt idx="7">
                  <c:v>2.3999999999999998E-3</c:v>
                </c:pt>
                <c:pt idx="8">
                  <c:v>3.8999999999999998E-3</c:v>
                </c:pt>
                <c:pt idx="9">
                  <c:v>4.4999999999999997E-3</c:v>
                </c:pt>
                <c:pt idx="10">
                  <c:v>3.0000000000000001E-3</c:v>
                </c:pt>
                <c:pt idx="11">
                  <c:v>2.3999999999999998E-3</c:v>
                </c:pt>
                <c:pt idx="12">
                  <c:v>3.3E-3</c:v>
                </c:pt>
              </c:numCache>
            </c:numRef>
          </c:val>
          <c:smooth val="0"/>
          <c:extLst>
            <c:ext xmlns:c16="http://schemas.microsoft.com/office/drawing/2014/chart" uri="{C3380CC4-5D6E-409C-BE32-E72D297353CC}">
              <c16:uniqueId val="{00000001-135F-407D-94A8-75A64BE46E2D}"/>
            </c:ext>
          </c:extLst>
        </c:ser>
        <c:dLbls>
          <c:showLegendKey val="0"/>
          <c:showVal val="0"/>
          <c:showCatName val="0"/>
          <c:showSerName val="0"/>
          <c:showPercent val="0"/>
          <c:showBubbleSize val="0"/>
        </c:dLbls>
        <c:marker val="1"/>
        <c:smooth val="0"/>
        <c:axId val="79721216"/>
        <c:axId val="79722752"/>
      </c:lineChart>
      <c:catAx>
        <c:axId val="79721216"/>
        <c:scaling>
          <c:orientation val="minMax"/>
        </c:scaling>
        <c:delete val="0"/>
        <c:axPos val="b"/>
        <c:numFmt formatCode="General" sourceLinked="0"/>
        <c:majorTickMark val="none"/>
        <c:minorTickMark val="none"/>
        <c:tickLblPos val="nextTo"/>
        <c:txPr>
          <a:bodyPr/>
          <a:lstStyle/>
          <a:p>
            <a:pPr>
              <a:defRPr lang="en-US"/>
            </a:pPr>
            <a:endParaRPr lang="en-US"/>
          </a:p>
        </c:txPr>
        <c:crossAx val="79722752"/>
        <c:crosses val="autoZero"/>
        <c:auto val="1"/>
        <c:lblAlgn val="ctr"/>
        <c:lblOffset val="100"/>
        <c:noMultiLvlLbl val="0"/>
      </c:catAx>
      <c:valAx>
        <c:axId val="79722752"/>
        <c:scaling>
          <c:orientation val="minMax"/>
        </c:scaling>
        <c:delete val="0"/>
        <c:axPos val="l"/>
        <c:majorGridlines/>
        <c:numFmt formatCode="0.00%" sourceLinked="1"/>
        <c:majorTickMark val="none"/>
        <c:minorTickMark val="none"/>
        <c:tickLblPos val="nextTo"/>
        <c:spPr>
          <a:ln w="9525">
            <a:noFill/>
          </a:ln>
        </c:spPr>
        <c:txPr>
          <a:bodyPr/>
          <a:lstStyle/>
          <a:p>
            <a:pPr>
              <a:defRPr lang="en-US"/>
            </a:pPr>
            <a:endParaRPr lang="en-US"/>
          </a:p>
        </c:txPr>
        <c:crossAx val="79721216"/>
        <c:crosses val="autoZero"/>
        <c:crossBetween val="between"/>
      </c:valAx>
    </c:plotArea>
    <c:legend>
      <c:legendPos val="b"/>
      <c:overlay val="0"/>
      <c:txPr>
        <a:bodyPr/>
        <a:lstStyle/>
        <a:p>
          <a:pPr>
            <a:defRPr lang="en-US"/>
          </a:pPr>
          <a:endParaRPr lang="en-US"/>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GRAFIK PROSENTASE(%) GAGAL G2 PER AREA KERJA 10 TERTINGGI TAHUN 2020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'Analisa QC'!$C$41</c:f>
              <c:strCache>
                <c:ptCount val="1"/>
                <c:pt idx="0">
                  <c:v>PROSENTASE(%) GAGAL G2 </c:v>
                </c:pt>
              </c:strCache>
            </c:strRef>
          </c:tx>
          <c:invertIfNegative val="0"/>
          <c:dLbls>
            <c:dLbl>
              <c:idx val="9"/>
              <c:layout>
                <c:manualLayout>
                  <c:x val="7.7972693594328627E-3"/>
                  <c:y val="-6.45682001614205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F2-4F20-8EB0-8011277912C1}"/>
                </c:ext>
              </c:extLst>
            </c:dLbl>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'Analisa QC'!$A$42:$B$51</c:f>
              <c:multiLvlStrCache>
                <c:ptCount val="10"/>
                <c:lvl>
                  <c:pt idx="0">
                    <c:v>FINISHING CHROME DEPAN</c:v>
                  </c:pt>
                  <c:pt idx="1">
                    <c:v>ASS. MULTY LINE-2</c:v>
                  </c:pt>
                  <c:pt idx="2">
                    <c:v>FINISHING CHROME BLKG</c:v>
                  </c:pt>
                  <c:pt idx="3">
                    <c:v>ASS. MULTY LINE 3</c:v>
                  </c:pt>
                  <c:pt idx="4">
                    <c:v>KONT. MULTY BENDING</c:v>
                  </c:pt>
                  <c:pt idx="5">
                    <c:v> ASS. BAROS LINE 1</c:v>
                  </c:pt>
                  <c:pt idx="6">
                    <c:v>KONST. NEW PRODUK</c:v>
                  </c:pt>
                  <c:pt idx="7">
                    <c:v>WOODLINE</c:v>
                  </c:pt>
                  <c:pt idx="8">
                    <c:v>KONST. MULTY LAS</c:v>
                  </c:pt>
                  <c:pt idx="9">
                    <c:v>ASS. FOLDING LINE-2</c:v>
                  </c:pt>
                </c:lvl>
                <c:lvl>
                  <c:pt idx="0">
                    <c:v>1</c:v>
                  </c:pt>
                  <c:pt idx="1">
                    <c:v>2</c:v>
                  </c:pt>
                  <c:pt idx="2">
                    <c:v>3</c:v>
                  </c:pt>
                  <c:pt idx="3">
                    <c:v>4</c:v>
                  </c:pt>
                  <c:pt idx="4">
                    <c:v>5</c:v>
                  </c:pt>
                  <c:pt idx="5">
                    <c:v>6</c:v>
                  </c:pt>
                  <c:pt idx="6">
                    <c:v>7</c:v>
                  </c:pt>
                  <c:pt idx="7">
                    <c:v>8</c:v>
                  </c:pt>
                  <c:pt idx="8">
                    <c:v>9</c:v>
                  </c:pt>
                  <c:pt idx="9">
                    <c:v>10</c:v>
                  </c:pt>
                </c:lvl>
              </c:multiLvlStrCache>
            </c:multiLvlStrRef>
          </c:cat>
          <c:val>
            <c:numRef>
              <c:f>'Analisa QC'!$C$42:$C$51</c:f>
              <c:numCache>
                <c:formatCode>0.00%</c:formatCode>
                <c:ptCount val="10"/>
                <c:pt idx="0">
                  <c:v>9.5999999999999992E-3</c:v>
                </c:pt>
                <c:pt idx="1">
                  <c:v>7.6E-3</c:v>
                </c:pt>
                <c:pt idx="2">
                  <c:v>6.4000000000000003E-3</c:v>
                </c:pt>
                <c:pt idx="3">
                  <c:v>5.4999999999999997E-3</c:v>
                </c:pt>
                <c:pt idx="4">
                  <c:v>4.3E-3</c:v>
                </c:pt>
                <c:pt idx="5">
                  <c:v>3.8999999999999998E-3</c:v>
                </c:pt>
                <c:pt idx="6">
                  <c:v>3.5999999999999999E-3</c:v>
                </c:pt>
                <c:pt idx="7">
                  <c:v>3.0000000000000001E-3</c:v>
                </c:pt>
                <c:pt idx="8">
                  <c:v>2.3999999999999998E-3</c:v>
                </c:pt>
                <c:pt idx="9">
                  <c:v>2.2000000000000001E-3</c:v>
                </c:pt>
              </c:numCache>
            </c:numRef>
          </c:val>
          <c:extLst>
            <c:ext xmlns:c16="http://schemas.microsoft.com/office/drawing/2014/chart" uri="{C3380CC4-5D6E-409C-BE32-E72D297353CC}">
              <c16:uniqueId val="{00000001-E4F2-4F20-8EB0-8011277912C1}"/>
            </c:ext>
          </c:extLst>
        </c:ser>
        <c:dLbls>
          <c:showLegendKey val="0"/>
          <c:showVal val="0"/>
          <c:showCatName val="0"/>
          <c:showSerName val="0"/>
          <c:showPercent val="0"/>
          <c:showBubbleSize val="0"/>
        </c:dLbls>
        <c:gapWidth val="150"/>
        <c:shape val="box"/>
        <c:axId val="79858304"/>
        <c:axId val="80040320"/>
        <c:axId val="0"/>
      </c:bar3DChart>
      <c:catAx>
        <c:axId val="79858304"/>
        <c:scaling>
          <c:orientation val="minMax"/>
        </c:scaling>
        <c:delete val="0"/>
        <c:axPos val="b"/>
        <c:numFmt formatCode="General" sourceLinked="0"/>
        <c:majorTickMark val="none"/>
        <c:minorTickMark val="none"/>
        <c:tickLblPos val="nextTo"/>
        <c:txPr>
          <a:bodyPr/>
          <a:lstStyle/>
          <a:p>
            <a:pPr>
              <a:defRPr lang="en-US"/>
            </a:pPr>
            <a:endParaRPr lang="en-US"/>
          </a:p>
        </c:txPr>
        <c:crossAx val="80040320"/>
        <c:crosses val="autoZero"/>
        <c:auto val="1"/>
        <c:lblAlgn val="ctr"/>
        <c:lblOffset val="100"/>
        <c:noMultiLvlLbl val="0"/>
      </c:catAx>
      <c:valAx>
        <c:axId val="80040320"/>
        <c:scaling>
          <c:orientation val="minMax"/>
        </c:scaling>
        <c:delete val="0"/>
        <c:axPos val="l"/>
        <c:majorGridlines>
          <c:spPr>
            <a:ln>
              <a:solidFill>
                <a:schemeClr val="bg1"/>
              </a:solidFill>
            </a:ln>
          </c:spPr>
        </c:majorGridlines>
        <c:title>
          <c:tx>
            <c:rich>
              <a:bodyPr/>
              <a:lstStyle/>
              <a:p>
                <a:pPr>
                  <a:defRPr lang="en-US"/>
                </a:pPr>
                <a:r>
                  <a:rPr lang="en-US"/>
                  <a:t>%</a:t>
                </a:r>
                <a:r>
                  <a:rPr lang="en-US" baseline="0"/>
                  <a:t> G2</a:t>
                </a:r>
                <a:endParaRPr lang="en-US"/>
              </a:p>
            </c:rich>
          </c:tx>
          <c:overlay val="0"/>
        </c:title>
        <c:numFmt formatCode="0.00%" sourceLinked="1"/>
        <c:majorTickMark val="none"/>
        <c:minorTickMark val="none"/>
        <c:tickLblPos val="nextTo"/>
        <c:txPr>
          <a:bodyPr/>
          <a:lstStyle/>
          <a:p>
            <a:pPr>
              <a:defRPr lang="en-US"/>
            </a:pPr>
            <a:endParaRPr lang="en-US"/>
          </a:p>
        </c:txPr>
        <c:crossAx val="79858304"/>
        <c:crosses val="autoZero"/>
        <c:crossBetween val="between"/>
      </c:valAx>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0</xdr:row>
          <xdr:rowOff>38100</xdr:rowOff>
        </xdr:from>
        <xdr:to>
          <xdr:col>1</xdr:col>
          <xdr:colOff>428625</xdr:colOff>
          <xdr:row>3</xdr:row>
          <xdr:rowOff>9525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0</xdr:row>
          <xdr:rowOff>47625</xdr:rowOff>
        </xdr:from>
        <xdr:to>
          <xdr:col>1</xdr:col>
          <xdr:colOff>438150</xdr:colOff>
          <xdr:row>2</xdr:row>
          <xdr:rowOff>200025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0</xdr:colOff>
      <xdr:row>26</xdr:row>
      <xdr:rowOff>0</xdr:rowOff>
    </xdr:from>
    <xdr:to>
      <xdr:col>7</xdr:col>
      <xdr:colOff>76200</xdr:colOff>
      <xdr:row>26</xdr:row>
      <xdr:rowOff>224008</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58</xdr:row>
      <xdr:rowOff>152400</xdr:rowOff>
    </xdr:from>
    <xdr:to>
      <xdr:col>7</xdr:col>
      <xdr:colOff>76200</xdr:colOff>
      <xdr:row>60</xdr:row>
      <xdr:rowOff>28574</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a:xfrm>
          <a:off x="12706350" y="22393275"/>
          <a:ext cx="76200" cy="256540"/>
        </a:xfrm>
        <a:prstGeom prst="rect">
          <a:avLst/>
        </a:prstGeom>
        <a:noFill/>
        <a:ln w="9525">
          <a:noFill/>
          <a:miter lim="800000"/>
        </a:ln>
      </xdr:spPr>
    </xdr:sp>
    <xdr:clientData/>
  </xdr:twoCellAnchor>
  <xdr:twoCellAnchor editAs="oneCell">
    <xdr:from>
      <xdr:col>7</xdr:col>
      <xdr:colOff>0</xdr:colOff>
      <xdr:row>63</xdr:row>
      <xdr:rowOff>152400</xdr:rowOff>
    </xdr:from>
    <xdr:to>
      <xdr:col>7</xdr:col>
      <xdr:colOff>76200</xdr:colOff>
      <xdr:row>65</xdr:row>
      <xdr:rowOff>28573</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a:xfrm>
          <a:off x="12706350" y="23345775"/>
          <a:ext cx="76200" cy="256540"/>
        </a:xfrm>
        <a:prstGeom prst="rect">
          <a:avLst/>
        </a:prstGeom>
        <a:noFill/>
        <a:ln w="9525">
          <a:noFill/>
          <a:miter lim="800000"/>
        </a:ln>
      </xdr:spPr>
    </xdr:sp>
    <xdr:clientData/>
  </xdr:twoCellAnchor>
  <xdr:twoCellAnchor editAs="oneCell">
    <xdr:from>
      <xdr:col>7</xdr:col>
      <xdr:colOff>0</xdr:colOff>
      <xdr:row>68</xdr:row>
      <xdr:rowOff>152400</xdr:rowOff>
    </xdr:from>
    <xdr:to>
      <xdr:col>7</xdr:col>
      <xdr:colOff>76200</xdr:colOff>
      <xdr:row>70</xdr:row>
      <xdr:rowOff>28576</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a:xfrm>
          <a:off x="12706350" y="24298275"/>
          <a:ext cx="76200" cy="257175"/>
        </a:xfrm>
        <a:prstGeom prst="rect">
          <a:avLst/>
        </a:prstGeom>
        <a:noFill/>
        <a:ln w="9525">
          <a:noFill/>
          <a:miter lim="800000"/>
        </a:ln>
      </xdr:spPr>
    </xdr:sp>
    <xdr:clientData/>
  </xdr:twoCellAnchor>
  <xdr:twoCellAnchor editAs="oneCell">
    <xdr:from>
      <xdr:col>7</xdr:col>
      <xdr:colOff>0</xdr:colOff>
      <xdr:row>67</xdr:row>
      <xdr:rowOff>152400</xdr:rowOff>
    </xdr:from>
    <xdr:to>
      <xdr:col>7</xdr:col>
      <xdr:colOff>76200</xdr:colOff>
      <xdr:row>69</xdr:row>
      <xdr:rowOff>28576</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a:xfrm>
          <a:off x="12706350" y="24107775"/>
          <a:ext cx="76200" cy="257175"/>
        </a:xfrm>
        <a:prstGeom prst="rect">
          <a:avLst/>
        </a:prstGeom>
        <a:noFill/>
        <a:ln w="9525">
          <a:noFill/>
          <a:miter lim="800000"/>
        </a:ln>
      </xdr:spPr>
    </xdr:sp>
    <xdr:clientData/>
  </xdr:twoCellAnchor>
  <xdr:twoCellAnchor editAs="oneCell">
    <xdr:from>
      <xdr:col>7</xdr:col>
      <xdr:colOff>0</xdr:colOff>
      <xdr:row>54</xdr:row>
      <xdr:rowOff>152400</xdr:rowOff>
    </xdr:from>
    <xdr:to>
      <xdr:col>7</xdr:col>
      <xdr:colOff>76200</xdr:colOff>
      <xdr:row>56</xdr:row>
      <xdr:rowOff>28574</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54</xdr:row>
      <xdr:rowOff>152400</xdr:rowOff>
    </xdr:from>
    <xdr:to>
      <xdr:col>7</xdr:col>
      <xdr:colOff>76200</xdr:colOff>
      <xdr:row>56</xdr:row>
      <xdr:rowOff>28574</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135</xdr:row>
      <xdr:rowOff>152400</xdr:rowOff>
    </xdr:from>
    <xdr:to>
      <xdr:col>7</xdr:col>
      <xdr:colOff>76200</xdr:colOff>
      <xdr:row>137</xdr:row>
      <xdr:rowOff>28575</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a:xfrm>
          <a:off x="12706350" y="37080825"/>
          <a:ext cx="76200" cy="257175"/>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28576</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a:xfrm>
          <a:off x="12706350" y="38033325"/>
          <a:ext cx="76200" cy="257175"/>
        </a:xfrm>
        <a:prstGeom prst="rect">
          <a:avLst/>
        </a:prstGeom>
        <a:noFill/>
        <a:ln w="9525">
          <a:noFill/>
          <a:miter lim="800000"/>
        </a:ln>
      </xdr:spPr>
    </xdr:sp>
    <xdr:clientData/>
  </xdr:twoCellAnchor>
  <xdr:twoCellAnchor editAs="oneCell">
    <xdr:from>
      <xdr:col>7</xdr:col>
      <xdr:colOff>0</xdr:colOff>
      <xdr:row>145</xdr:row>
      <xdr:rowOff>152400</xdr:rowOff>
    </xdr:from>
    <xdr:to>
      <xdr:col>7</xdr:col>
      <xdr:colOff>76200</xdr:colOff>
      <xdr:row>147</xdr:row>
      <xdr:rowOff>28575</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a:xfrm>
          <a:off x="12706350" y="38985825"/>
          <a:ext cx="76200" cy="257175"/>
        </a:xfrm>
        <a:prstGeom prst="rect">
          <a:avLst/>
        </a:prstGeom>
        <a:noFill/>
        <a:ln w="9525">
          <a:noFill/>
          <a:miter lim="800000"/>
        </a:ln>
      </xdr:spPr>
    </xdr:sp>
    <xdr:clientData/>
  </xdr:twoCellAnchor>
  <xdr:twoCellAnchor editAs="oneCell">
    <xdr:from>
      <xdr:col>7</xdr:col>
      <xdr:colOff>0</xdr:colOff>
      <xdr:row>144</xdr:row>
      <xdr:rowOff>152400</xdr:rowOff>
    </xdr:from>
    <xdr:to>
      <xdr:col>7</xdr:col>
      <xdr:colOff>76200</xdr:colOff>
      <xdr:row>146</xdr:row>
      <xdr:rowOff>28573</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a:xfrm>
          <a:off x="12706350" y="38795325"/>
          <a:ext cx="76200" cy="256540"/>
        </a:xfrm>
        <a:prstGeom prst="rect">
          <a:avLst/>
        </a:prstGeom>
        <a:noFill/>
        <a:ln w="9525">
          <a:noFill/>
          <a:miter lim="800000"/>
        </a:ln>
      </xdr:spPr>
    </xdr:sp>
    <xdr:clientData/>
  </xdr:twoCellAnchor>
  <xdr:twoCellAnchor editAs="oneCell">
    <xdr:from>
      <xdr:col>7</xdr:col>
      <xdr:colOff>0</xdr:colOff>
      <xdr:row>131</xdr:row>
      <xdr:rowOff>152400</xdr:rowOff>
    </xdr:from>
    <xdr:to>
      <xdr:col>7</xdr:col>
      <xdr:colOff>76200</xdr:colOff>
      <xdr:row>133</xdr:row>
      <xdr:rowOff>28576</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131</xdr:row>
      <xdr:rowOff>152400</xdr:rowOff>
    </xdr:from>
    <xdr:to>
      <xdr:col>7</xdr:col>
      <xdr:colOff>76200</xdr:colOff>
      <xdr:row>133</xdr:row>
      <xdr:rowOff>28576</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65</xdr:row>
      <xdr:rowOff>152400</xdr:rowOff>
    </xdr:from>
    <xdr:to>
      <xdr:col>7</xdr:col>
      <xdr:colOff>76200</xdr:colOff>
      <xdr:row>67</xdr:row>
      <xdr:rowOff>28574</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65</xdr:row>
      <xdr:rowOff>152400</xdr:rowOff>
    </xdr:from>
    <xdr:to>
      <xdr:col>7</xdr:col>
      <xdr:colOff>76200</xdr:colOff>
      <xdr:row>67</xdr:row>
      <xdr:rowOff>28574</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28575</xdr:rowOff>
    </xdr:to>
    <xdr:sp macro="" textlink="">
      <xdr:nvSpPr>
        <xdr:cNvPr id="32" name="Text Box 31">
          <a:extLst>
            <a:ext uri="{FF2B5EF4-FFF2-40B4-BE49-F238E27FC236}">
              <a16:creationId xmlns:a16="http://schemas.microsoft.com/office/drawing/2014/main" id="{00000000-0008-0000-0200-000020000000}"/>
            </a:ext>
          </a:extLst>
        </xdr:cNvPr>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125</xdr:row>
      <xdr:rowOff>152400</xdr:rowOff>
    </xdr:from>
    <xdr:to>
      <xdr:col>7</xdr:col>
      <xdr:colOff>76200</xdr:colOff>
      <xdr:row>127</xdr:row>
      <xdr:rowOff>28577</xdr:rowOff>
    </xdr:to>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a:xfrm>
          <a:off x="12706350" y="35175825"/>
          <a:ext cx="76200" cy="257175"/>
        </a:xfrm>
        <a:prstGeom prst="rect">
          <a:avLst/>
        </a:prstGeom>
        <a:noFill/>
        <a:ln w="9525">
          <a:noFill/>
          <a:miter lim="800000"/>
        </a:ln>
      </xdr:spPr>
    </xdr:sp>
    <xdr:clientData/>
  </xdr:twoCellAnchor>
  <xdr:twoCellAnchor editAs="oneCell">
    <xdr:from>
      <xdr:col>7</xdr:col>
      <xdr:colOff>0</xdr:colOff>
      <xdr:row>124</xdr:row>
      <xdr:rowOff>152400</xdr:rowOff>
    </xdr:from>
    <xdr:to>
      <xdr:col>7</xdr:col>
      <xdr:colOff>76200</xdr:colOff>
      <xdr:row>126</xdr:row>
      <xdr:rowOff>28575</xdr:rowOff>
    </xdr:to>
    <xdr:sp macro="" textlink="">
      <xdr:nvSpPr>
        <xdr:cNvPr id="34" name="Text Box 33">
          <a:extLst>
            <a:ext uri="{FF2B5EF4-FFF2-40B4-BE49-F238E27FC236}">
              <a16:creationId xmlns:a16="http://schemas.microsoft.com/office/drawing/2014/main" id="{00000000-0008-0000-0200-000022000000}"/>
            </a:ext>
          </a:extLst>
        </xdr:cNvPr>
        <xdr:cNvSpPr txBox="1">
          <a:spLocks noChangeArrowheads="1"/>
        </xdr:cNvSpPr>
      </xdr:nvSpPr>
      <xdr:spPr>
        <a:xfrm>
          <a:off x="12706350" y="34985325"/>
          <a:ext cx="76200" cy="257175"/>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28575</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127</xdr:row>
      <xdr:rowOff>152400</xdr:rowOff>
    </xdr:from>
    <xdr:to>
      <xdr:col>7</xdr:col>
      <xdr:colOff>76200</xdr:colOff>
      <xdr:row>129</xdr:row>
      <xdr:rowOff>28574</xdr:rowOff>
    </xdr:to>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127</xdr:row>
      <xdr:rowOff>152400</xdr:rowOff>
    </xdr:from>
    <xdr:to>
      <xdr:col>7</xdr:col>
      <xdr:colOff>76200</xdr:colOff>
      <xdr:row>129</xdr:row>
      <xdr:rowOff>28574</xdr:rowOff>
    </xdr:to>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38" name="Text Box 37">
          <a:extLst>
            <a:ext uri="{FF2B5EF4-FFF2-40B4-BE49-F238E27FC236}">
              <a16:creationId xmlns:a16="http://schemas.microsoft.com/office/drawing/2014/main" id="{00000000-0008-0000-0200-000026000000}"/>
            </a:ext>
          </a:extLst>
        </xdr:cNvPr>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39" name="Text Box 38">
          <a:extLst>
            <a:ext uri="{FF2B5EF4-FFF2-40B4-BE49-F238E27FC236}">
              <a16:creationId xmlns:a16="http://schemas.microsoft.com/office/drawing/2014/main" id="{00000000-0008-0000-0200-000027000000}"/>
            </a:ext>
          </a:extLst>
        </xdr:cNvPr>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40" name="Text Box 39">
          <a:extLst>
            <a:ext uri="{FF2B5EF4-FFF2-40B4-BE49-F238E27FC236}">
              <a16:creationId xmlns:a16="http://schemas.microsoft.com/office/drawing/2014/main" id="{00000000-0008-0000-0200-000028000000}"/>
            </a:ext>
          </a:extLst>
        </xdr:cNvPr>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1" name="Text Box 41">
          <a:extLst>
            <a:ext uri="{FF2B5EF4-FFF2-40B4-BE49-F238E27FC236}">
              <a16:creationId xmlns:a16="http://schemas.microsoft.com/office/drawing/2014/main" id="{00000000-0008-0000-0200-000029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2" name="Text Box 42">
          <a:extLst>
            <a:ext uri="{FF2B5EF4-FFF2-40B4-BE49-F238E27FC236}">
              <a16:creationId xmlns:a16="http://schemas.microsoft.com/office/drawing/2014/main" id="{00000000-0008-0000-0200-00002A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3" name="Text Box 43">
          <a:extLst>
            <a:ext uri="{FF2B5EF4-FFF2-40B4-BE49-F238E27FC236}">
              <a16:creationId xmlns:a16="http://schemas.microsoft.com/office/drawing/2014/main" id="{00000000-0008-0000-0200-00002B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4" name="Text Box 44">
          <a:extLst>
            <a:ext uri="{FF2B5EF4-FFF2-40B4-BE49-F238E27FC236}">
              <a16:creationId xmlns:a16="http://schemas.microsoft.com/office/drawing/2014/main" id="{00000000-0008-0000-0200-00002C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5" name="Text Box 45">
          <a:extLst>
            <a:ext uri="{FF2B5EF4-FFF2-40B4-BE49-F238E27FC236}">
              <a16:creationId xmlns:a16="http://schemas.microsoft.com/office/drawing/2014/main" id="{00000000-0008-0000-0200-00002D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6" name="Text Box 46">
          <a:extLst>
            <a:ext uri="{FF2B5EF4-FFF2-40B4-BE49-F238E27FC236}">
              <a16:creationId xmlns:a16="http://schemas.microsoft.com/office/drawing/2014/main" id="{00000000-0008-0000-0200-00002E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7" name="Text Box 47">
          <a:extLst>
            <a:ext uri="{FF2B5EF4-FFF2-40B4-BE49-F238E27FC236}">
              <a16:creationId xmlns:a16="http://schemas.microsoft.com/office/drawing/2014/main" id="{00000000-0008-0000-0200-00002F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8" name="Text Box 48">
          <a:extLst>
            <a:ext uri="{FF2B5EF4-FFF2-40B4-BE49-F238E27FC236}">
              <a16:creationId xmlns:a16="http://schemas.microsoft.com/office/drawing/2014/main" id="{00000000-0008-0000-0200-000030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9" name="Text Box 49">
          <a:extLst>
            <a:ext uri="{FF2B5EF4-FFF2-40B4-BE49-F238E27FC236}">
              <a16:creationId xmlns:a16="http://schemas.microsoft.com/office/drawing/2014/main" id="{00000000-0008-0000-0200-000031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0" name="Text Box 50">
          <a:extLst>
            <a:ext uri="{FF2B5EF4-FFF2-40B4-BE49-F238E27FC236}">
              <a16:creationId xmlns:a16="http://schemas.microsoft.com/office/drawing/2014/main" id="{00000000-0008-0000-0200-000032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1" name="Text Box 51">
          <a:extLst>
            <a:ext uri="{FF2B5EF4-FFF2-40B4-BE49-F238E27FC236}">
              <a16:creationId xmlns:a16="http://schemas.microsoft.com/office/drawing/2014/main" id="{00000000-0008-0000-0200-000033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2" name="Text Box 52">
          <a:extLst>
            <a:ext uri="{FF2B5EF4-FFF2-40B4-BE49-F238E27FC236}">
              <a16:creationId xmlns:a16="http://schemas.microsoft.com/office/drawing/2014/main" id="{00000000-0008-0000-0200-000034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3" name="Text Box 53">
          <a:extLst>
            <a:ext uri="{FF2B5EF4-FFF2-40B4-BE49-F238E27FC236}">
              <a16:creationId xmlns:a16="http://schemas.microsoft.com/office/drawing/2014/main" id="{00000000-0008-0000-0200-000035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4" name="Text Box 54">
          <a:extLst>
            <a:ext uri="{FF2B5EF4-FFF2-40B4-BE49-F238E27FC236}">
              <a16:creationId xmlns:a16="http://schemas.microsoft.com/office/drawing/2014/main" id="{00000000-0008-0000-0200-000036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5" name="Text Box 55">
          <a:extLst>
            <a:ext uri="{FF2B5EF4-FFF2-40B4-BE49-F238E27FC236}">
              <a16:creationId xmlns:a16="http://schemas.microsoft.com/office/drawing/2014/main" id="{00000000-0008-0000-0200-000037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56" name="Text Box 56">
          <a:extLst>
            <a:ext uri="{FF2B5EF4-FFF2-40B4-BE49-F238E27FC236}">
              <a16:creationId xmlns:a16="http://schemas.microsoft.com/office/drawing/2014/main" id="{00000000-0008-0000-0200-000038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57" name="Text Box 57">
          <a:extLst>
            <a:ext uri="{FF2B5EF4-FFF2-40B4-BE49-F238E27FC236}">
              <a16:creationId xmlns:a16="http://schemas.microsoft.com/office/drawing/2014/main" id="{00000000-0008-0000-0200-000039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8" name="Text Box 58">
          <a:extLst>
            <a:ext uri="{FF2B5EF4-FFF2-40B4-BE49-F238E27FC236}">
              <a16:creationId xmlns:a16="http://schemas.microsoft.com/office/drawing/2014/main" id="{00000000-0008-0000-0200-00003A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59" name="Text Box 59">
          <a:extLst>
            <a:ext uri="{FF2B5EF4-FFF2-40B4-BE49-F238E27FC236}">
              <a16:creationId xmlns:a16="http://schemas.microsoft.com/office/drawing/2014/main" id="{00000000-0008-0000-0200-00003B000000}"/>
            </a:ext>
          </a:extLst>
        </xdr:cNvPr>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0" name="Text Box 60">
          <a:extLst>
            <a:ext uri="{FF2B5EF4-FFF2-40B4-BE49-F238E27FC236}">
              <a16:creationId xmlns:a16="http://schemas.microsoft.com/office/drawing/2014/main" id="{00000000-0008-0000-0200-00003C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61" name="Text Box 61">
          <a:extLst>
            <a:ext uri="{FF2B5EF4-FFF2-40B4-BE49-F238E27FC236}">
              <a16:creationId xmlns:a16="http://schemas.microsoft.com/office/drawing/2014/main" id="{00000000-0008-0000-0200-00003D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2" name="Text Box 62">
          <a:extLst>
            <a:ext uri="{FF2B5EF4-FFF2-40B4-BE49-F238E27FC236}">
              <a16:creationId xmlns:a16="http://schemas.microsoft.com/office/drawing/2014/main" id="{00000000-0008-0000-0200-00003E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63" name="Text Box 63">
          <a:extLst>
            <a:ext uri="{FF2B5EF4-FFF2-40B4-BE49-F238E27FC236}">
              <a16:creationId xmlns:a16="http://schemas.microsoft.com/office/drawing/2014/main" id="{00000000-0008-0000-0200-00003F00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64" name="Text Box 64">
          <a:extLst>
            <a:ext uri="{FF2B5EF4-FFF2-40B4-BE49-F238E27FC236}">
              <a16:creationId xmlns:a16="http://schemas.microsoft.com/office/drawing/2014/main" id="{00000000-0008-0000-0200-000040000000}"/>
            </a:ext>
          </a:extLst>
        </xdr:cNvPr>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65" name="Text Box 65">
          <a:extLst>
            <a:ext uri="{FF2B5EF4-FFF2-40B4-BE49-F238E27FC236}">
              <a16:creationId xmlns:a16="http://schemas.microsoft.com/office/drawing/2014/main" id="{00000000-0008-0000-0200-000041000000}"/>
            </a:ext>
          </a:extLst>
        </xdr:cNvPr>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6" name="Text Box 67">
          <a:extLst>
            <a:ext uri="{FF2B5EF4-FFF2-40B4-BE49-F238E27FC236}">
              <a16:creationId xmlns:a16="http://schemas.microsoft.com/office/drawing/2014/main" id="{00000000-0008-0000-0200-000042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7" name="Text Box 68">
          <a:extLst>
            <a:ext uri="{FF2B5EF4-FFF2-40B4-BE49-F238E27FC236}">
              <a16:creationId xmlns:a16="http://schemas.microsoft.com/office/drawing/2014/main" id="{00000000-0008-0000-0200-000043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8" name="Text Box 69">
          <a:extLst>
            <a:ext uri="{FF2B5EF4-FFF2-40B4-BE49-F238E27FC236}">
              <a16:creationId xmlns:a16="http://schemas.microsoft.com/office/drawing/2014/main" id="{00000000-0008-0000-0200-000044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9" name="Text Box 70">
          <a:extLst>
            <a:ext uri="{FF2B5EF4-FFF2-40B4-BE49-F238E27FC236}">
              <a16:creationId xmlns:a16="http://schemas.microsoft.com/office/drawing/2014/main" id="{00000000-0008-0000-0200-000045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70" name="Text Box 71">
          <a:extLst>
            <a:ext uri="{FF2B5EF4-FFF2-40B4-BE49-F238E27FC236}">
              <a16:creationId xmlns:a16="http://schemas.microsoft.com/office/drawing/2014/main" id="{00000000-0008-0000-0200-000046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71" name="Text Box 72">
          <a:extLst>
            <a:ext uri="{FF2B5EF4-FFF2-40B4-BE49-F238E27FC236}">
              <a16:creationId xmlns:a16="http://schemas.microsoft.com/office/drawing/2014/main" id="{00000000-0008-0000-0200-000047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72" name="Text Box 73">
          <a:extLst>
            <a:ext uri="{FF2B5EF4-FFF2-40B4-BE49-F238E27FC236}">
              <a16:creationId xmlns:a16="http://schemas.microsoft.com/office/drawing/2014/main" id="{00000000-0008-0000-0200-00004800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73" name="Text Box 74">
          <a:extLst>
            <a:ext uri="{FF2B5EF4-FFF2-40B4-BE49-F238E27FC236}">
              <a16:creationId xmlns:a16="http://schemas.microsoft.com/office/drawing/2014/main" id="{00000000-0008-0000-0200-000049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4" name="Text Box 75">
          <a:extLst>
            <a:ext uri="{FF2B5EF4-FFF2-40B4-BE49-F238E27FC236}">
              <a16:creationId xmlns:a16="http://schemas.microsoft.com/office/drawing/2014/main" id="{00000000-0008-0000-0200-00004A00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5" name="Text Box 76">
          <a:extLst>
            <a:ext uri="{FF2B5EF4-FFF2-40B4-BE49-F238E27FC236}">
              <a16:creationId xmlns:a16="http://schemas.microsoft.com/office/drawing/2014/main" id="{00000000-0008-0000-0200-00004B00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6" name="Text Box 77">
          <a:extLst>
            <a:ext uri="{FF2B5EF4-FFF2-40B4-BE49-F238E27FC236}">
              <a16:creationId xmlns:a16="http://schemas.microsoft.com/office/drawing/2014/main" id="{00000000-0008-0000-0200-00004C00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77" name="Text Box 78">
          <a:extLst>
            <a:ext uri="{FF2B5EF4-FFF2-40B4-BE49-F238E27FC236}">
              <a16:creationId xmlns:a16="http://schemas.microsoft.com/office/drawing/2014/main" id="{00000000-0008-0000-0200-00004D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8" name="Text Box 79">
          <a:extLst>
            <a:ext uri="{FF2B5EF4-FFF2-40B4-BE49-F238E27FC236}">
              <a16:creationId xmlns:a16="http://schemas.microsoft.com/office/drawing/2014/main" id="{00000000-0008-0000-0200-00004E00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79" name="Text Box 80">
          <a:extLst>
            <a:ext uri="{FF2B5EF4-FFF2-40B4-BE49-F238E27FC236}">
              <a16:creationId xmlns:a16="http://schemas.microsoft.com/office/drawing/2014/main" id="{00000000-0008-0000-0200-00004F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0" name="Text Box 81">
          <a:extLst>
            <a:ext uri="{FF2B5EF4-FFF2-40B4-BE49-F238E27FC236}">
              <a16:creationId xmlns:a16="http://schemas.microsoft.com/office/drawing/2014/main" id="{00000000-0008-0000-0200-000050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1" name="Text Box 82">
          <a:extLst>
            <a:ext uri="{FF2B5EF4-FFF2-40B4-BE49-F238E27FC236}">
              <a16:creationId xmlns:a16="http://schemas.microsoft.com/office/drawing/2014/main" id="{00000000-0008-0000-0200-000051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2" name="Text Box 83">
          <a:extLst>
            <a:ext uri="{FF2B5EF4-FFF2-40B4-BE49-F238E27FC236}">
              <a16:creationId xmlns:a16="http://schemas.microsoft.com/office/drawing/2014/main" id="{00000000-0008-0000-0200-000052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3" name="Text Box 84">
          <a:extLst>
            <a:ext uri="{FF2B5EF4-FFF2-40B4-BE49-F238E27FC236}">
              <a16:creationId xmlns:a16="http://schemas.microsoft.com/office/drawing/2014/main" id="{00000000-0008-0000-0200-000053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4" name="Text Box 85">
          <a:extLst>
            <a:ext uri="{FF2B5EF4-FFF2-40B4-BE49-F238E27FC236}">
              <a16:creationId xmlns:a16="http://schemas.microsoft.com/office/drawing/2014/main" id="{00000000-0008-0000-0200-000054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5" name="Text Box 86">
          <a:extLst>
            <a:ext uri="{FF2B5EF4-FFF2-40B4-BE49-F238E27FC236}">
              <a16:creationId xmlns:a16="http://schemas.microsoft.com/office/drawing/2014/main" id="{00000000-0008-0000-0200-000055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6" name="Text Box 87">
          <a:extLst>
            <a:ext uri="{FF2B5EF4-FFF2-40B4-BE49-F238E27FC236}">
              <a16:creationId xmlns:a16="http://schemas.microsoft.com/office/drawing/2014/main" id="{00000000-0008-0000-0200-000056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7" name="Text Box 88">
          <a:extLst>
            <a:ext uri="{FF2B5EF4-FFF2-40B4-BE49-F238E27FC236}">
              <a16:creationId xmlns:a16="http://schemas.microsoft.com/office/drawing/2014/main" id="{00000000-0008-0000-0200-000057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8" name="Text Box 89">
          <a:extLst>
            <a:ext uri="{FF2B5EF4-FFF2-40B4-BE49-F238E27FC236}">
              <a16:creationId xmlns:a16="http://schemas.microsoft.com/office/drawing/2014/main" id="{00000000-0008-0000-0200-000058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9" name="Text Box 90">
          <a:extLst>
            <a:ext uri="{FF2B5EF4-FFF2-40B4-BE49-F238E27FC236}">
              <a16:creationId xmlns:a16="http://schemas.microsoft.com/office/drawing/2014/main" id="{00000000-0008-0000-0200-000059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0" name="Text Box 91">
          <a:extLst>
            <a:ext uri="{FF2B5EF4-FFF2-40B4-BE49-F238E27FC236}">
              <a16:creationId xmlns:a16="http://schemas.microsoft.com/office/drawing/2014/main" id="{00000000-0008-0000-0200-00005A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1" name="Text Box 92">
          <a:extLst>
            <a:ext uri="{FF2B5EF4-FFF2-40B4-BE49-F238E27FC236}">
              <a16:creationId xmlns:a16="http://schemas.microsoft.com/office/drawing/2014/main" id="{00000000-0008-0000-0200-00005B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2" name="Text Box 93">
          <a:extLst>
            <a:ext uri="{FF2B5EF4-FFF2-40B4-BE49-F238E27FC236}">
              <a16:creationId xmlns:a16="http://schemas.microsoft.com/office/drawing/2014/main" id="{00000000-0008-0000-0200-00005C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3" name="Text Box 94">
          <a:extLst>
            <a:ext uri="{FF2B5EF4-FFF2-40B4-BE49-F238E27FC236}">
              <a16:creationId xmlns:a16="http://schemas.microsoft.com/office/drawing/2014/main" id="{00000000-0008-0000-0200-00005D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4" name="Text Box 95">
          <a:extLst>
            <a:ext uri="{FF2B5EF4-FFF2-40B4-BE49-F238E27FC236}">
              <a16:creationId xmlns:a16="http://schemas.microsoft.com/office/drawing/2014/main" id="{00000000-0008-0000-0200-00005E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5" name="Text Box 96">
          <a:extLst>
            <a:ext uri="{FF2B5EF4-FFF2-40B4-BE49-F238E27FC236}">
              <a16:creationId xmlns:a16="http://schemas.microsoft.com/office/drawing/2014/main" id="{00000000-0008-0000-0200-00005F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6" name="Text Box 97">
          <a:extLst>
            <a:ext uri="{FF2B5EF4-FFF2-40B4-BE49-F238E27FC236}">
              <a16:creationId xmlns:a16="http://schemas.microsoft.com/office/drawing/2014/main" id="{00000000-0008-0000-0200-000060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7" name="Text Box 98">
          <a:extLst>
            <a:ext uri="{FF2B5EF4-FFF2-40B4-BE49-F238E27FC236}">
              <a16:creationId xmlns:a16="http://schemas.microsoft.com/office/drawing/2014/main" id="{00000000-0008-0000-0200-000061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8" name="Text Box 99">
          <a:extLst>
            <a:ext uri="{FF2B5EF4-FFF2-40B4-BE49-F238E27FC236}">
              <a16:creationId xmlns:a16="http://schemas.microsoft.com/office/drawing/2014/main" id="{00000000-0008-0000-0200-000062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9" name="Text Box 100">
          <a:extLst>
            <a:ext uri="{FF2B5EF4-FFF2-40B4-BE49-F238E27FC236}">
              <a16:creationId xmlns:a16="http://schemas.microsoft.com/office/drawing/2014/main" id="{00000000-0008-0000-0200-000063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0" name="Text Box 101">
          <a:extLst>
            <a:ext uri="{FF2B5EF4-FFF2-40B4-BE49-F238E27FC236}">
              <a16:creationId xmlns:a16="http://schemas.microsoft.com/office/drawing/2014/main" id="{00000000-0008-0000-0200-000064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1" name="Text Box 102">
          <a:extLst>
            <a:ext uri="{FF2B5EF4-FFF2-40B4-BE49-F238E27FC236}">
              <a16:creationId xmlns:a16="http://schemas.microsoft.com/office/drawing/2014/main" id="{00000000-0008-0000-0200-000065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2" name="Text Box 103">
          <a:extLst>
            <a:ext uri="{FF2B5EF4-FFF2-40B4-BE49-F238E27FC236}">
              <a16:creationId xmlns:a16="http://schemas.microsoft.com/office/drawing/2014/main" id="{00000000-0008-0000-0200-000066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3" name="Text Box 104">
          <a:extLst>
            <a:ext uri="{FF2B5EF4-FFF2-40B4-BE49-F238E27FC236}">
              <a16:creationId xmlns:a16="http://schemas.microsoft.com/office/drawing/2014/main" id="{00000000-0008-0000-0200-000067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4" name="Text Box 105">
          <a:extLst>
            <a:ext uri="{FF2B5EF4-FFF2-40B4-BE49-F238E27FC236}">
              <a16:creationId xmlns:a16="http://schemas.microsoft.com/office/drawing/2014/main" id="{00000000-0008-0000-0200-000068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5" name="Text Box 106">
          <a:extLst>
            <a:ext uri="{FF2B5EF4-FFF2-40B4-BE49-F238E27FC236}">
              <a16:creationId xmlns:a16="http://schemas.microsoft.com/office/drawing/2014/main" id="{00000000-0008-0000-0200-000069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6" name="Text Box 107">
          <a:extLst>
            <a:ext uri="{FF2B5EF4-FFF2-40B4-BE49-F238E27FC236}">
              <a16:creationId xmlns:a16="http://schemas.microsoft.com/office/drawing/2014/main" id="{00000000-0008-0000-0200-00006A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7" name="Text Box 108">
          <a:extLst>
            <a:ext uri="{FF2B5EF4-FFF2-40B4-BE49-F238E27FC236}">
              <a16:creationId xmlns:a16="http://schemas.microsoft.com/office/drawing/2014/main" id="{00000000-0008-0000-0200-00006B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8" name="Text Box 109">
          <a:extLst>
            <a:ext uri="{FF2B5EF4-FFF2-40B4-BE49-F238E27FC236}">
              <a16:creationId xmlns:a16="http://schemas.microsoft.com/office/drawing/2014/main" id="{00000000-0008-0000-0200-00006C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9" name="Text Box 110">
          <a:extLst>
            <a:ext uri="{FF2B5EF4-FFF2-40B4-BE49-F238E27FC236}">
              <a16:creationId xmlns:a16="http://schemas.microsoft.com/office/drawing/2014/main" id="{00000000-0008-0000-0200-00006D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0" name="Text Box 111">
          <a:extLst>
            <a:ext uri="{FF2B5EF4-FFF2-40B4-BE49-F238E27FC236}">
              <a16:creationId xmlns:a16="http://schemas.microsoft.com/office/drawing/2014/main" id="{00000000-0008-0000-0200-00006E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1" name="Text Box 112">
          <a:extLst>
            <a:ext uri="{FF2B5EF4-FFF2-40B4-BE49-F238E27FC236}">
              <a16:creationId xmlns:a16="http://schemas.microsoft.com/office/drawing/2014/main" id="{00000000-0008-0000-0200-00006F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2" name="Text Box 113">
          <a:extLst>
            <a:ext uri="{FF2B5EF4-FFF2-40B4-BE49-F238E27FC236}">
              <a16:creationId xmlns:a16="http://schemas.microsoft.com/office/drawing/2014/main" id="{00000000-0008-0000-0200-000070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3" name="Text Box 114">
          <a:extLst>
            <a:ext uri="{FF2B5EF4-FFF2-40B4-BE49-F238E27FC236}">
              <a16:creationId xmlns:a16="http://schemas.microsoft.com/office/drawing/2014/main" id="{00000000-0008-0000-0200-000071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4" name="Text Box 115">
          <a:extLst>
            <a:ext uri="{FF2B5EF4-FFF2-40B4-BE49-F238E27FC236}">
              <a16:creationId xmlns:a16="http://schemas.microsoft.com/office/drawing/2014/main" id="{00000000-0008-0000-0200-000072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15" name="Text Box 116">
          <a:extLst>
            <a:ext uri="{FF2B5EF4-FFF2-40B4-BE49-F238E27FC236}">
              <a16:creationId xmlns:a16="http://schemas.microsoft.com/office/drawing/2014/main" id="{00000000-0008-0000-0200-000073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16" name="Text Box 117">
          <a:extLst>
            <a:ext uri="{FF2B5EF4-FFF2-40B4-BE49-F238E27FC236}">
              <a16:creationId xmlns:a16="http://schemas.microsoft.com/office/drawing/2014/main" id="{00000000-0008-0000-0200-000074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7" name="Text Box 118">
          <a:extLst>
            <a:ext uri="{FF2B5EF4-FFF2-40B4-BE49-F238E27FC236}">
              <a16:creationId xmlns:a16="http://schemas.microsoft.com/office/drawing/2014/main" id="{00000000-0008-0000-0200-000075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8" name="Text Box 119">
          <a:extLst>
            <a:ext uri="{FF2B5EF4-FFF2-40B4-BE49-F238E27FC236}">
              <a16:creationId xmlns:a16="http://schemas.microsoft.com/office/drawing/2014/main" id="{00000000-0008-0000-0200-000076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9" name="Text Box 120">
          <a:extLst>
            <a:ext uri="{FF2B5EF4-FFF2-40B4-BE49-F238E27FC236}">
              <a16:creationId xmlns:a16="http://schemas.microsoft.com/office/drawing/2014/main" id="{00000000-0008-0000-0200-000077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0" name="Text Box 121">
          <a:extLst>
            <a:ext uri="{FF2B5EF4-FFF2-40B4-BE49-F238E27FC236}">
              <a16:creationId xmlns:a16="http://schemas.microsoft.com/office/drawing/2014/main" id="{00000000-0008-0000-0200-000078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1" name="Text Box 122">
          <a:extLst>
            <a:ext uri="{FF2B5EF4-FFF2-40B4-BE49-F238E27FC236}">
              <a16:creationId xmlns:a16="http://schemas.microsoft.com/office/drawing/2014/main" id="{00000000-0008-0000-0200-000079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2" name="Text Box 123">
          <a:extLst>
            <a:ext uri="{FF2B5EF4-FFF2-40B4-BE49-F238E27FC236}">
              <a16:creationId xmlns:a16="http://schemas.microsoft.com/office/drawing/2014/main" id="{00000000-0008-0000-0200-00007A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3" name="Text Box 54">
          <a:extLst>
            <a:ext uri="{FF2B5EF4-FFF2-40B4-BE49-F238E27FC236}">
              <a16:creationId xmlns:a16="http://schemas.microsoft.com/office/drawing/2014/main" id="{00000000-0008-0000-0200-00007B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4" name="Text Box 54">
          <a:extLst>
            <a:ext uri="{FF2B5EF4-FFF2-40B4-BE49-F238E27FC236}">
              <a16:creationId xmlns:a16="http://schemas.microsoft.com/office/drawing/2014/main" id="{00000000-0008-0000-0200-00007C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5" name="Text Box 70">
          <a:extLst>
            <a:ext uri="{FF2B5EF4-FFF2-40B4-BE49-F238E27FC236}">
              <a16:creationId xmlns:a16="http://schemas.microsoft.com/office/drawing/2014/main" id="{00000000-0008-0000-0200-00007D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26" name="Text Box 56">
          <a:extLst>
            <a:ext uri="{FF2B5EF4-FFF2-40B4-BE49-F238E27FC236}">
              <a16:creationId xmlns:a16="http://schemas.microsoft.com/office/drawing/2014/main" id="{00000000-0008-0000-0200-00007E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27" name="Text Box 78">
          <a:extLst>
            <a:ext uri="{FF2B5EF4-FFF2-40B4-BE49-F238E27FC236}">
              <a16:creationId xmlns:a16="http://schemas.microsoft.com/office/drawing/2014/main" id="{00000000-0008-0000-0200-00007F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28" name="Text Box 55">
          <a:extLst>
            <a:ext uri="{FF2B5EF4-FFF2-40B4-BE49-F238E27FC236}">
              <a16:creationId xmlns:a16="http://schemas.microsoft.com/office/drawing/2014/main" id="{00000000-0008-0000-0200-000080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29" name="Text Box 70">
          <a:extLst>
            <a:ext uri="{FF2B5EF4-FFF2-40B4-BE49-F238E27FC236}">
              <a16:creationId xmlns:a16="http://schemas.microsoft.com/office/drawing/2014/main" id="{00000000-0008-0000-0200-000081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30" name="Text Box 71">
          <a:extLst>
            <a:ext uri="{FF2B5EF4-FFF2-40B4-BE49-F238E27FC236}">
              <a16:creationId xmlns:a16="http://schemas.microsoft.com/office/drawing/2014/main" id="{00000000-0008-0000-0200-000082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31" name="Text Box 70">
          <a:extLst>
            <a:ext uri="{FF2B5EF4-FFF2-40B4-BE49-F238E27FC236}">
              <a16:creationId xmlns:a16="http://schemas.microsoft.com/office/drawing/2014/main" id="{00000000-0008-0000-0200-000083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2" name="Text Box 55">
          <a:extLst>
            <a:ext uri="{FF2B5EF4-FFF2-40B4-BE49-F238E27FC236}">
              <a16:creationId xmlns:a16="http://schemas.microsoft.com/office/drawing/2014/main" id="{00000000-0008-0000-0200-000084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33" name="Text Box 70">
          <a:extLst>
            <a:ext uri="{FF2B5EF4-FFF2-40B4-BE49-F238E27FC236}">
              <a16:creationId xmlns:a16="http://schemas.microsoft.com/office/drawing/2014/main" id="{00000000-0008-0000-0200-000085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4" name="Text Box 71">
          <a:extLst>
            <a:ext uri="{FF2B5EF4-FFF2-40B4-BE49-F238E27FC236}">
              <a16:creationId xmlns:a16="http://schemas.microsoft.com/office/drawing/2014/main" id="{00000000-0008-0000-0200-000086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5" name="Text Box 70">
          <a:extLst>
            <a:ext uri="{FF2B5EF4-FFF2-40B4-BE49-F238E27FC236}">
              <a16:creationId xmlns:a16="http://schemas.microsoft.com/office/drawing/2014/main" id="{00000000-0008-0000-0200-000087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6" name="Text Box 56">
          <a:extLst>
            <a:ext uri="{FF2B5EF4-FFF2-40B4-BE49-F238E27FC236}">
              <a16:creationId xmlns:a16="http://schemas.microsoft.com/office/drawing/2014/main" id="{00000000-0008-0000-0200-000088000000}"/>
            </a:ext>
          </a:extLst>
        </xdr:cNvPr>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7" name="Text Box 78">
          <a:extLst>
            <a:ext uri="{FF2B5EF4-FFF2-40B4-BE49-F238E27FC236}">
              <a16:creationId xmlns:a16="http://schemas.microsoft.com/office/drawing/2014/main" id="{00000000-0008-0000-0200-000089000000}"/>
            </a:ext>
          </a:extLst>
        </xdr:cNvPr>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38" name="Text Box 55">
          <a:extLst>
            <a:ext uri="{FF2B5EF4-FFF2-40B4-BE49-F238E27FC236}">
              <a16:creationId xmlns:a16="http://schemas.microsoft.com/office/drawing/2014/main" id="{00000000-0008-0000-0200-00008A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9" name="Text Box 70">
          <a:extLst>
            <a:ext uri="{FF2B5EF4-FFF2-40B4-BE49-F238E27FC236}">
              <a16:creationId xmlns:a16="http://schemas.microsoft.com/office/drawing/2014/main" id="{00000000-0008-0000-0200-00008B000000}"/>
            </a:ext>
          </a:extLst>
        </xdr:cNvPr>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0" name="Text Box 71">
          <a:extLst>
            <a:ext uri="{FF2B5EF4-FFF2-40B4-BE49-F238E27FC236}">
              <a16:creationId xmlns:a16="http://schemas.microsoft.com/office/drawing/2014/main" id="{00000000-0008-0000-0200-00008C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1" name="Text Box 70">
          <a:extLst>
            <a:ext uri="{FF2B5EF4-FFF2-40B4-BE49-F238E27FC236}">
              <a16:creationId xmlns:a16="http://schemas.microsoft.com/office/drawing/2014/main" id="{00000000-0008-0000-0200-00008D00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2" name="Text Box 56">
          <a:extLst>
            <a:ext uri="{FF2B5EF4-FFF2-40B4-BE49-F238E27FC236}">
              <a16:creationId xmlns:a16="http://schemas.microsoft.com/office/drawing/2014/main" id="{00000000-0008-0000-0200-00008E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3" name="Text Box 78">
          <a:extLst>
            <a:ext uri="{FF2B5EF4-FFF2-40B4-BE49-F238E27FC236}">
              <a16:creationId xmlns:a16="http://schemas.microsoft.com/office/drawing/2014/main" id="{00000000-0008-0000-0200-00008F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4" name="Text Box 55">
          <a:extLst>
            <a:ext uri="{FF2B5EF4-FFF2-40B4-BE49-F238E27FC236}">
              <a16:creationId xmlns:a16="http://schemas.microsoft.com/office/drawing/2014/main" id="{00000000-0008-0000-0200-000090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5" name="Text Box 70">
          <a:extLst>
            <a:ext uri="{FF2B5EF4-FFF2-40B4-BE49-F238E27FC236}">
              <a16:creationId xmlns:a16="http://schemas.microsoft.com/office/drawing/2014/main" id="{00000000-0008-0000-0200-000091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6" name="Text Box 71">
          <a:extLst>
            <a:ext uri="{FF2B5EF4-FFF2-40B4-BE49-F238E27FC236}">
              <a16:creationId xmlns:a16="http://schemas.microsoft.com/office/drawing/2014/main" id="{00000000-0008-0000-0200-000092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7" name="Text Box 70">
          <a:extLst>
            <a:ext uri="{FF2B5EF4-FFF2-40B4-BE49-F238E27FC236}">
              <a16:creationId xmlns:a16="http://schemas.microsoft.com/office/drawing/2014/main" id="{00000000-0008-0000-0200-000093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8" name="Text Box 56">
          <a:extLst>
            <a:ext uri="{FF2B5EF4-FFF2-40B4-BE49-F238E27FC236}">
              <a16:creationId xmlns:a16="http://schemas.microsoft.com/office/drawing/2014/main" id="{00000000-0008-0000-0200-000094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9" name="Text Box 78">
          <a:extLst>
            <a:ext uri="{FF2B5EF4-FFF2-40B4-BE49-F238E27FC236}">
              <a16:creationId xmlns:a16="http://schemas.microsoft.com/office/drawing/2014/main" id="{00000000-0008-0000-0200-000095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0" name="Text Box 55">
          <a:extLst>
            <a:ext uri="{FF2B5EF4-FFF2-40B4-BE49-F238E27FC236}">
              <a16:creationId xmlns:a16="http://schemas.microsoft.com/office/drawing/2014/main" id="{00000000-0008-0000-0200-000096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1" name="Text Box 70">
          <a:extLst>
            <a:ext uri="{FF2B5EF4-FFF2-40B4-BE49-F238E27FC236}">
              <a16:creationId xmlns:a16="http://schemas.microsoft.com/office/drawing/2014/main" id="{00000000-0008-0000-0200-000097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2" name="Text Box 71">
          <a:extLst>
            <a:ext uri="{FF2B5EF4-FFF2-40B4-BE49-F238E27FC236}">
              <a16:creationId xmlns:a16="http://schemas.microsoft.com/office/drawing/2014/main" id="{00000000-0008-0000-0200-000098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3" name="Text Box 70">
          <a:extLst>
            <a:ext uri="{FF2B5EF4-FFF2-40B4-BE49-F238E27FC236}">
              <a16:creationId xmlns:a16="http://schemas.microsoft.com/office/drawing/2014/main" id="{00000000-0008-0000-0200-000099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4" name="Text Box 56">
          <a:extLst>
            <a:ext uri="{FF2B5EF4-FFF2-40B4-BE49-F238E27FC236}">
              <a16:creationId xmlns:a16="http://schemas.microsoft.com/office/drawing/2014/main" id="{00000000-0008-0000-0200-00009A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5" name="Text Box 78">
          <a:extLst>
            <a:ext uri="{FF2B5EF4-FFF2-40B4-BE49-F238E27FC236}">
              <a16:creationId xmlns:a16="http://schemas.microsoft.com/office/drawing/2014/main" id="{00000000-0008-0000-0200-00009B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6" name="Text Box 55">
          <a:extLst>
            <a:ext uri="{FF2B5EF4-FFF2-40B4-BE49-F238E27FC236}">
              <a16:creationId xmlns:a16="http://schemas.microsoft.com/office/drawing/2014/main" id="{00000000-0008-0000-0200-00009C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7" name="Text Box 70">
          <a:extLst>
            <a:ext uri="{FF2B5EF4-FFF2-40B4-BE49-F238E27FC236}">
              <a16:creationId xmlns:a16="http://schemas.microsoft.com/office/drawing/2014/main" id="{00000000-0008-0000-0200-00009D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8" name="Text Box 71">
          <a:extLst>
            <a:ext uri="{FF2B5EF4-FFF2-40B4-BE49-F238E27FC236}">
              <a16:creationId xmlns:a16="http://schemas.microsoft.com/office/drawing/2014/main" id="{00000000-0008-0000-0200-00009E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9" name="Text Box 70">
          <a:extLst>
            <a:ext uri="{FF2B5EF4-FFF2-40B4-BE49-F238E27FC236}">
              <a16:creationId xmlns:a16="http://schemas.microsoft.com/office/drawing/2014/main" id="{00000000-0008-0000-0200-00009F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0" name="Text Box 56">
          <a:extLst>
            <a:ext uri="{FF2B5EF4-FFF2-40B4-BE49-F238E27FC236}">
              <a16:creationId xmlns:a16="http://schemas.microsoft.com/office/drawing/2014/main" id="{00000000-0008-0000-0200-0000A0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1" name="Text Box 78">
          <a:extLst>
            <a:ext uri="{FF2B5EF4-FFF2-40B4-BE49-F238E27FC236}">
              <a16:creationId xmlns:a16="http://schemas.microsoft.com/office/drawing/2014/main" id="{00000000-0008-0000-0200-0000A1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2" name="Text Box 55">
          <a:extLst>
            <a:ext uri="{FF2B5EF4-FFF2-40B4-BE49-F238E27FC236}">
              <a16:creationId xmlns:a16="http://schemas.microsoft.com/office/drawing/2014/main" id="{00000000-0008-0000-0200-0000A2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3" name="Text Box 70">
          <a:extLst>
            <a:ext uri="{FF2B5EF4-FFF2-40B4-BE49-F238E27FC236}">
              <a16:creationId xmlns:a16="http://schemas.microsoft.com/office/drawing/2014/main" id="{00000000-0008-0000-0200-0000A3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4" name="Text Box 71">
          <a:extLst>
            <a:ext uri="{FF2B5EF4-FFF2-40B4-BE49-F238E27FC236}">
              <a16:creationId xmlns:a16="http://schemas.microsoft.com/office/drawing/2014/main" id="{00000000-0008-0000-0200-0000A4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5" name="Text Box 70">
          <a:extLst>
            <a:ext uri="{FF2B5EF4-FFF2-40B4-BE49-F238E27FC236}">
              <a16:creationId xmlns:a16="http://schemas.microsoft.com/office/drawing/2014/main" id="{00000000-0008-0000-0200-0000A5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6" name="Text Box 56">
          <a:extLst>
            <a:ext uri="{FF2B5EF4-FFF2-40B4-BE49-F238E27FC236}">
              <a16:creationId xmlns:a16="http://schemas.microsoft.com/office/drawing/2014/main" id="{00000000-0008-0000-0200-0000A6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7" name="Text Box 78">
          <a:extLst>
            <a:ext uri="{FF2B5EF4-FFF2-40B4-BE49-F238E27FC236}">
              <a16:creationId xmlns:a16="http://schemas.microsoft.com/office/drawing/2014/main" id="{00000000-0008-0000-0200-0000A7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8" name="Text Box 55">
          <a:extLst>
            <a:ext uri="{FF2B5EF4-FFF2-40B4-BE49-F238E27FC236}">
              <a16:creationId xmlns:a16="http://schemas.microsoft.com/office/drawing/2014/main" id="{00000000-0008-0000-0200-0000A8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9" name="Text Box 70">
          <a:extLst>
            <a:ext uri="{FF2B5EF4-FFF2-40B4-BE49-F238E27FC236}">
              <a16:creationId xmlns:a16="http://schemas.microsoft.com/office/drawing/2014/main" id="{00000000-0008-0000-0200-0000A9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70" name="Text Box 71">
          <a:extLst>
            <a:ext uri="{FF2B5EF4-FFF2-40B4-BE49-F238E27FC236}">
              <a16:creationId xmlns:a16="http://schemas.microsoft.com/office/drawing/2014/main" id="{00000000-0008-0000-0200-0000AA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71" name="Text Box 70">
          <a:extLst>
            <a:ext uri="{FF2B5EF4-FFF2-40B4-BE49-F238E27FC236}">
              <a16:creationId xmlns:a16="http://schemas.microsoft.com/office/drawing/2014/main" id="{00000000-0008-0000-0200-0000AB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2" name="Text Box 55">
          <a:extLst>
            <a:ext uri="{FF2B5EF4-FFF2-40B4-BE49-F238E27FC236}">
              <a16:creationId xmlns:a16="http://schemas.microsoft.com/office/drawing/2014/main" id="{00000000-0008-0000-0200-0000AC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73" name="Text Box 70">
          <a:extLst>
            <a:ext uri="{FF2B5EF4-FFF2-40B4-BE49-F238E27FC236}">
              <a16:creationId xmlns:a16="http://schemas.microsoft.com/office/drawing/2014/main" id="{00000000-0008-0000-0200-0000AD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4" name="Text Box 71">
          <a:extLst>
            <a:ext uri="{FF2B5EF4-FFF2-40B4-BE49-F238E27FC236}">
              <a16:creationId xmlns:a16="http://schemas.microsoft.com/office/drawing/2014/main" id="{00000000-0008-0000-0200-0000AE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5" name="Text Box 70">
          <a:extLst>
            <a:ext uri="{FF2B5EF4-FFF2-40B4-BE49-F238E27FC236}">
              <a16:creationId xmlns:a16="http://schemas.microsoft.com/office/drawing/2014/main" id="{00000000-0008-0000-0200-0000AF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6" name="Text Box 55">
          <a:extLst>
            <a:ext uri="{FF2B5EF4-FFF2-40B4-BE49-F238E27FC236}">
              <a16:creationId xmlns:a16="http://schemas.microsoft.com/office/drawing/2014/main" id="{00000000-0008-0000-0200-0000B0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77" name="Text Box 70">
          <a:extLst>
            <a:ext uri="{FF2B5EF4-FFF2-40B4-BE49-F238E27FC236}">
              <a16:creationId xmlns:a16="http://schemas.microsoft.com/office/drawing/2014/main" id="{00000000-0008-0000-0200-0000B1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8" name="Text Box 71">
          <a:extLst>
            <a:ext uri="{FF2B5EF4-FFF2-40B4-BE49-F238E27FC236}">
              <a16:creationId xmlns:a16="http://schemas.microsoft.com/office/drawing/2014/main" id="{00000000-0008-0000-0200-0000B2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9" name="Text Box 70">
          <a:extLst>
            <a:ext uri="{FF2B5EF4-FFF2-40B4-BE49-F238E27FC236}">
              <a16:creationId xmlns:a16="http://schemas.microsoft.com/office/drawing/2014/main" id="{00000000-0008-0000-0200-0000B3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0" name="Text Box 55">
          <a:extLst>
            <a:ext uri="{FF2B5EF4-FFF2-40B4-BE49-F238E27FC236}">
              <a16:creationId xmlns:a16="http://schemas.microsoft.com/office/drawing/2014/main" id="{00000000-0008-0000-0200-0000B4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1" name="Text Box 70">
          <a:extLst>
            <a:ext uri="{FF2B5EF4-FFF2-40B4-BE49-F238E27FC236}">
              <a16:creationId xmlns:a16="http://schemas.microsoft.com/office/drawing/2014/main" id="{00000000-0008-0000-0200-0000B5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2" name="Text Box 71">
          <a:extLst>
            <a:ext uri="{FF2B5EF4-FFF2-40B4-BE49-F238E27FC236}">
              <a16:creationId xmlns:a16="http://schemas.microsoft.com/office/drawing/2014/main" id="{00000000-0008-0000-0200-0000B6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3" name="Text Box 70">
          <a:extLst>
            <a:ext uri="{FF2B5EF4-FFF2-40B4-BE49-F238E27FC236}">
              <a16:creationId xmlns:a16="http://schemas.microsoft.com/office/drawing/2014/main" id="{00000000-0008-0000-0200-0000B7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4" name="Text Box 56">
          <a:extLst>
            <a:ext uri="{FF2B5EF4-FFF2-40B4-BE49-F238E27FC236}">
              <a16:creationId xmlns:a16="http://schemas.microsoft.com/office/drawing/2014/main" id="{00000000-0008-0000-0200-0000B8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5" name="Text Box 78">
          <a:extLst>
            <a:ext uri="{FF2B5EF4-FFF2-40B4-BE49-F238E27FC236}">
              <a16:creationId xmlns:a16="http://schemas.microsoft.com/office/drawing/2014/main" id="{00000000-0008-0000-0200-0000B9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6" name="Text Box 55">
          <a:extLst>
            <a:ext uri="{FF2B5EF4-FFF2-40B4-BE49-F238E27FC236}">
              <a16:creationId xmlns:a16="http://schemas.microsoft.com/office/drawing/2014/main" id="{00000000-0008-0000-0200-0000BA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7" name="Text Box 70">
          <a:extLst>
            <a:ext uri="{FF2B5EF4-FFF2-40B4-BE49-F238E27FC236}">
              <a16:creationId xmlns:a16="http://schemas.microsoft.com/office/drawing/2014/main" id="{00000000-0008-0000-0200-0000BB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8" name="Text Box 71">
          <a:extLst>
            <a:ext uri="{FF2B5EF4-FFF2-40B4-BE49-F238E27FC236}">
              <a16:creationId xmlns:a16="http://schemas.microsoft.com/office/drawing/2014/main" id="{00000000-0008-0000-0200-0000BC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9" name="Text Box 70">
          <a:extLst>
            <a:ext uri="{FF2B5EF4-FFF2-40B4-BE49-F238E27FC236}">
              <a16:creationId xmlns:a16="http://schemas.microsoft.com/office/drawing/2014/main" id="{00000000-0008-0000-0200-0000BD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0" name="Text Box 56">
          <a:extLst>
            <a:ext uri="{FF2B5EF4-FFF2-40B4-BE49-F238E27FC236}">
              <a16:creationId xmlns:a16="http://schemas.microsoft.com/office/drawing/2014/main" id="{00000000-0008-0000-0200-0000BE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1" name="Text Box 78">
          <a:extLst>
            <a:ext uri="{FF2B5EF4-FFF2-40B4-BE49-F238E27FC236}">
              <a16:creationId xmlns:a16="http://schemas.microsoft.com/office/drawing/2014/main" id="{00000000-0008-0000-0200-0000BF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2" name="Text Box 55">
          <a:extLst>
            <a:ext uri="{FF2B5EF4-FFF2-40B4-BE49-F238E27FC236}">
              <a16:creationId xmlns:a16="http://schemas.microsoft.com/office/drawing/2014/main" id="{00000000-0008-0000-0200-0000C0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3" name="Text Box 70">
          <a:extLst>
            <a:ext uri="{FF2B5EF4-FFF2-40B4-BE49-F238E27FC236}">
              <a16:creationId xmlns:a16="http://schemas.microsoft.com/office/drawing/2014/main" id="{00000000-0008-0000-0200-0000C1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4" name="Text Box 71">
          <a:extLst>
            <a:ext uri="{FF2B5EF4-FFF2-40B4-BE49-F238E27FC236}">
              <a16:creationId xmlns:a16="http://schemas.microsoft.com/office/drawing/2014/main" id="{00000000-0008-0000-0200-0000C2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5" name="Text Box 70">
          <a:extLst>
            <a:ext uri="{FF2B5EF4-FFF2-40B4-BE49-F238E27FC236}">
              <a16:creationId xmlns:a16="http://schemas.microsoft.com/office/drawing/2014/main" id="{00000000-0008-0000-0200-0000C3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6" name="Text Box 55">
          <a:extLst>
            <a:ext uri="{FF2B5EF4-FFF2-40B4-BE49-F238E27FC236}">
              <a16:creationId xmlns:a16="http://schemas.microsoft.com/office/drawing/2014/main" id="{00000000-0008-0000-0200-0000C4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97" name="Text Box 70">
          <a:extLst>
            <a:ext uri="{FF2B5EF4-FFF2-40B4-BE49-F238E27FC236}">
              <a16:creationId xmlns:a16="http://schemas.microsoft.com/office/drawing/2014/main" id="{00000000-0008-0000-0200-0000C5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8" name="Text Box 71">
          <a:extLst>
            <a:ext uri="{FF2B5EF4-FFF2-40B4-BE49-F238E27FC236}">
              <a16:creationId xmlns:a16="http://schemas.microsoft.com/office/drawing/2014/main" id="{00000000-0008-0000-0200-0000C6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9" name="Text Box 70">
          <a:extLst>
            <a:ext uri="{FF2B5EF4-FFF2-40B4-BE49-F238E27FC236}">
              <a16:creationId xmlns:a16="http://schemas.microsoft.com/office/drawing/2014/main" id="{00000000-0008-0000-0200-0000C7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0" name="Text Box 56">
          <a:extLst>
            <a:ext uri="{FF2B5EF4-FFF2-40B4-BE49-F238E27FC236}">
              <a16:creationId xmlns:a16="http://schemas.microsoft.com/office/drawing/2014/main" id="{00000000-0008-0000-0200-0000C8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1" name="Text Box 78">
          <a:extLst>
            <a:ext uri="{FF2B5EF4-FFF2-40B4-BE49-F238E27FC236}">
              <a16:creationId xmlns:a16="http://schemas.microsoft.com/office/drawing/2014/main" id="{00000000-0008-0000-0200-0000C9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2" name="Text Box 55">
          <a:extLst>
            <a:ext uri="{FF2B5EF4-FFF2-40B4-BE49-F238E27FC236}">
              <a16:creationId xmlns:a16="http://schemas.microsoft.com/office/drawing/2014/main" id="{00000000-0008-0000-0200-0000CA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3" name="Text Box 70">
          <a:extLst>
            <a:ext uri="{FF2B5EF4-FFF2-40B4-BE49-F238E27FC236}">
              <a16:creationId xmlns:a16="http://schemas.microsoft.com/office/drawing/2014/main" id="{00000000-0008-0000-0200-0000CB00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4" name="Text Box 71">
          <a:extLst>
            <a:ext uri="{FF2B5EF4-FFF2-40B4-BE49-F238E27FC236}">
              <a16:creationId xmlns:a16="http://schemas.microsoft.com/office/drawing/2014/main" id="{00000000-0008-0000-0200-0000CC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5" name="Text Box 70">
          <a:extLst>
            <a:ext uri="{FF2B5EF4-FFF2-40B4-BE49-F238E27FC236}">
              <a16:creationId xmlns:a16="http://schemas.microsoft.com/office/drawing/2014/main" id="{00000000-0008-0000-0200-0000CD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6" name="Text Box 55">
          <a:extLst>
            <a:ext uri="{FF2B5EF4-FFF2-40B4-BE49-F238E27FC236}">
              <a16:creationId xmlns:a16="http://schemas.microsoft.com/office/drawing/2014/main" id="{00000000-0008-0000-0200-0000CE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07" name="Text Box 70">
          <a:extLst>
            <a:ext uri="{FF2B5EF4-FFF2-40B4-BE49-F238E27FC236}">
              <a16:creationId xmlns:a16="http://schemas.microsoft.com/office/drawing/2014/main" id="{00000000-0008-0000-0200-0000CF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8" name="Text Box 71">
          <a:extLst>
            <a:ext uri="{FF2B5EF4-FFF2-40B4-BE49-F238E27FC236}">
              <a16:creationId xmlns:a16="http://schemas.microsoft.com/office/drawing/2014/main" id="{00000000-0008-0000-0200-0000D0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9" name="Text Box 70">
          <a:extLst>
            <a:ext uri="{FF2B5EF4-FFF2-40B4-BE49-F238E27FC236}">
              <a16:creationId xmlns:a16="http://schemas.microsoft.com/office/drawing/2014/main" id="{00000000-0008-0000-0200-0000D1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0" name="Text Box 56">
          <a:extLst>
            <a:ext uri="{FF2B5EF4-FFF2-40B4-BE49-F238E27FC236}">
              <a16:creationId xmlns:a16="http://schemas.microsoft.com/office/drawing/2014/main" id="{00000000-0008-0000-0200-0000D2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1" name="Text Box 78">
          <a:extLst>
            <a:ext uri="{FF2B5EF4-FFF2-40B4-BE49-F238E27FC236}">
              <a16:creationId xmlns:a16="http://schemas.microsoft.com/office/drawing/2014/main" id="{00000000-0008-0000-0200-0000D3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2" name="Text Box 55">
          <a:extLst>
            <a:ext uri="{FF2B5EF4-FFF2-40B4-BE49-F238E27FC236}">
              <a16:creationId xmlns:a16="http://schemas.microsoft.com/office/drawing/2014/main" id="{00000000-0008-0000-0200-0000D4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3" name="Text Box 70">
          <a:extLst>
            <a:ext uri="{FF2B5EF4-FFF2-40B4-BE49-F238E27FC236}">
              <a16:creationId xmlns:a16="http://schemas.microsoft.com/office/drawing/2014/main" id="{00000000-0008-0000-0200-0000D500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4" name="Text Box 71">
          <a:extLst>
            <a:ext uri="{FF2B5EF4-FFF2-40B4-BE49-F238E27FC236}">
              <a16:creationId xmlns:a16="http://schemas.microsoft.com/office/drawing/2014/main" id="{00000000-0008-0000-0200-0000D6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5" name="Text Box 70">
          <a:extLst>
            <a:ext uri="{FF2B5EF4-FFF2-40B4-BE49-F238E27FC236}">
              <a16:creationId xmlns:a16="http://schemas.microsoft.com/office/drawing/2014/main" id="{00000000-0008-0000-0200-0000D7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6" name="Text Box 56">
          <a:extLst>
            <a:ext uri="{FF2B5EF4-FFF2-40B4-BE49-F238E27FC236}">
              <a16:creationId xmlns:a16="http://schemas.microsoft.com/office/drawing/2014/main" id="{00000000-0008-0000-0200-0000D8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7" name="Text Box 78">
          <a:extLst>
            <a:ext uri="{FF2B5EF4-FFF2-40B4-BE49-F238E27FC236}">
              <a16:creationId xmlns:a16="http://schemas.microsoft.com/office/drawing/2014/main" id="{00000000-0008-0000-0200-0000D9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8" name="Text Box 55">
          <a:extLst>
            <a:ext uri="{FF2B5EF4-FFF2-40B4-BE49-F238E27FC236}">
              <a16:creationId xmlns:a16="http://schemas.microsoft.com/office/drawing/2014/main" id="{00000000-0008-0000-0200-0000DA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9" name="Text Box 70">
          <a:extLst>
            <a:ext uri="{FF2B5EF4-FFF2-40B4-BE49-F238E27FC236}">
              <a16:creationId xmlns:a16="http://schemas.microsoft.com/office/drawing/2014/main" id="{00000000-0008-0000-0200-0000DB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0" name="Text Box 71">
          <a:extLst>
            <a:ext uri="{FF2B5EF4-FFF2-40B4-BE49-F238E27FC236}">
              <a16:creationId xmlns:a16="http://schemas.microsoft.com/office/drawing/2014/main" id="{00000000-0008-0000-0200-0000DC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1" name="Text Box 70">
          <a:extLst>
            <a:ext uri="{FF2B5EF4-FFF2-40B4-BE49-F238E27FC236}">
              <a16:creationId xmlns:a16="http://schemas.microsoft.com/office/drawing/2014/main" id="{00000000-0008-0000-0200-0000DD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2" name="Text Box 56">
          <a:extLst>
            <a:ext uri="{FF2B5EF4-FFF2-40B4-BE49-F238E27FC236}">
              <a16:creationId xmlns:a16="http://schemas.microsoft.com/office/drawing/2014/main" id="{00000000-0008-0000-0200-0000DE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3" name="Text Box 78">
          <a:extLst>
            <a:ext uri="{FF2B5EF4-FFF2-40B4-BE49-F238E27FC236}">
              <a16:creationId xmlns:a16="http://schemas.microsoft.com/office/drawing/2014/main" id="{00000000-0008-0000-0200-0000DF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4" name="Text Box 55">
          <a:extLst>
            <a:ext uri="{FF2B5EF4-FFF2-40B4-BE49-F238E27FC236}">
              <a16:creationId xmlns:a16="http://schemas.microsoft.com/office/drawing/2014/main" id="{00000000-0008-0000-0200-0000E0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5" name="Text Box 70">
          <a:extLst>
            <a:ext uri="{FF2B5EF4-FFF2-40B4-BE49-F238E27FC236}">
              <a16:creationId xmlns:a16="http://schemas.microsoft.com/office/drawing/2014/main" id="{00000000-0008-0000-0200-0000E1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6" name="Text Box 71">
          <a:extLst>
            <a:ext uri="{FF2B5EF4-FFF2-40B4-BE49-F238E27FC236}">
              <a16:creationId xmlns:a16="http://schemas.microsoft.com/office/drawing/2014/main" id="{00000000-0008-0000-0200-0000E2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7" name="Text Box 70">
          <a:extLst>
            <a:ext uri="{FF2B5EF4-FFF2-40B4-BE49-F238E27FC236}">
              <a16:creationId xmlns:a16="http://schemas.microsoft.com/office/drawing/2014/main" id="{00000000-0008-0000-0200-0000E3000000}"/>
            </a:ext>
          </a:extLst>
        </xdr:cNvPr>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28" name="Text Box 55">
          <a:extLst>
            <a:ext uri="{FF2B5EF4-FFF2-40B4-BE49-F238E27FC236}">
              <a16:creationId xmlns:a16="http://schemas.microsoft.com/office/drawing/2014/main" id="{00000000-0008-0000-0200-0000E4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29" name="Text Box 70">
          <a:extLst>
            <a:ext uri="{FF2B5EF4-FFF2-40B4-BE49-F238E27FC236}">
              <a16:creationId xmlns:a16="http://schemas.microsoft.com/office/drawing/2014/main" id="{00000000-0008-0000-0200-0000E5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0" name="Text Box 71">
          <a:extLst>
            <a:ext uri="{FF2B5EF4-FFF2-40B4-BE49-F238E27FC236}">
              <a16:creationId xmlns:a16="http://schemas.microsoft.com/office/drawing/2014/main" id="{00000000-0008-0000-0200-0000E6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1" name="Text Box 70">
          <a:extLst>
            <a:ext uri="{FF2B5EF4-FFF2-40B4-BE49-F238E27FC236}">
              <a16:creationId xmlns:a16="http://schemas.microsoft.com/office/drawing/2014/main" id="{00000000-0008-0000-0200-0000E7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2" name="Text Box 56">
          <a:extLst>
            <a:ext uri="{FF2B5EF4-FFF2-40B4-BE49-F238E27FC236}">
              <a16:creationId xmlns:a16="http://schemas.microsoft.com/office/drawing/2014/main" id="{00000000-0008-0000-0200-0000E8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3" name="Text Box 78">
          <a:extLst>
            <a:ext uri="{FF2B5EF4-FFF2-40B4-BE49-F238E27FC236}">
              <a16:creationId xmlns:a16="http://schemas.microsoft.com/office/drawing/2014/main" id="{00000000-0008-0000-0200-0000E9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4" name="Text Box 55">
          <a:extLst>
            <a:ext uri="{FF2B5EF4-FFF2-40B4-BE49-F238E27FC236}">
              <a16:creationId xmlns:a16="http://schemas.microsoft.com/office/drawing/2014/main" id="{00000000-0008-0000-0200-0000EA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5" name="Text Box 70">
          <a:extLst>
            <a:ext uri="{FF2B5EF4-FFF2-40B4-BE49-F238E27FC236}">
              <a16:creationId xmlns:a16="http://schemas.microsoft.com/office/drawing/2014/main" id="{00000000-0008-0000-0200-0000EB000000}"/>
            </a:ext>
          </a:extLst>
        </xdr:cNvPr>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6" name="Text Box 71">
          <a:extLst>
            <a:ext uri="{FF2B5EF4-FFF2-40B4-BE49-F238E27FC236}">
              <a16:creationId xmlns:a16="http://schemas.microsoft.com/office/drawing/2014/main" id="{00000000-0008-0000-0200-0000EC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7" name="Text Box 70">
          <a:extLst>
            <a:ext uri="{FF2B5EF4-FFF2-40B4-BE49-F238E27FC236}">
              <a16:creationId xmlns:a16="http://schemas.microsoft.com/office/drawing/2014/main" id="{00000000-0008-0000-0200-0000ED00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38" name="Text Box 55">
          <a:extLst>
            <a:ext uri="{FF2B5EF4-FFF2-40B4-BE49-F238E27FC236}">
              <a16:creationId xmlns:a16="http://schemas.microsoft.com/office/drawing/2014/main" id="{00000000-0008-0000-0200-0000EE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39" name="Text Box 70">
          <a:extLst>
            <a:ext uri="{FF2B5EF4-FFF2-40B4-BE49-F238E27FC236}">
              <a16:creationId xmlns:a16="http://schemas.microsoft.com/office/drawing/2014/main" id="{00000000-0008-0000-0200-0000EF00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0" name="Text Box 71">
          <a:extLst>
            <a:ext uri="{FF2B5EF4-FFF2-40B4-BE49-F238E27FC236}">
              <a16:creationId xmlns:a16="http://schemas.microsoft.com/office/drawing/2014/main" id="{00000000-0008-0000-0200-0000F0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1" name="Text Box 70">
          <a:extLst>
            <a:ext uri="{FF2B5EF4-FFF2-40B4-BE49-F238E27FC236}">
              <a16:creationId xmlns:a16="http://schemas.microsoft.com/office/drawing/2014/main" id="{00000000-0008-0000-0200-0000F1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2" name="Text Box 56">
          <a:extLst>
            <a:ext uri="{FF2B5EF4-FFF2-40B4-BE49-F238E27FC236}">
              <a16:creationId xmlns:a16="http://schemas.microsoft.com/office/drawing/2014/main" id="{00000000-0008-0000-0200-0000F200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3" name="Text Box 78">
          <a:extLst>
            <a:ext uri="{FF2B5EF4-FFF2-40B4-BE49-F238E27FC236}">
              <a16:creationId xmlns:a16="http://schemas.microsoft.com/office/drawing/2014/main" id="{00000000-0008-0000-0200-0000F300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4" name="Text Box 55">
          <a:extLst>
            <a:ext uri="{FF2B5EF4-FFF2-40B4-BE49-F238E27FC236}">
              <a16:creationId xmlns:a16="http://schemas.microsoft.com/office/drawing/2014/main" id="{00000000-0008-0000-0200-0000F4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5" name="Text Box 70">
          <a:extLst>
            <a:ext uri="{FF2B5EF4-FFF2-40B4-BE49-F238E27FC236}">
              <a16:creationId xmlns:a16="http://schemas.microsoft.com/office/drawing/2014/main" id="{00000000-0008-0000-0200-0000F500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6" name="Text Box 71">
          <a:extLst>
            <a:ext uri="{FF2B5EF4-FFF2-40B4-BE49-F238E27FC236}">
              <a16:creationId xmlns:a16="http://schemas.microsoft.com/office/drawing/2014/main" id="{00000000-0008-0000-0200-0000F6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7" name="Text Box 70">
          <a:extLst>
            <a:ext uri="{FF2B5EF4-FFF2-40B4-BE49-F238E27FC236}">
              <a16:creationId xmlns:a16="http://schemas.microsoft.com/office/drawing/2014/main" id="{00000000-0008-0000-0200-0000F700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48" name="Text Box 55">
          <a:extLst>
            <a:ext uri="{FF2B5EF4-FFF2-40B4-BE49-F238E27FC236}">
              <a16:creationId xmlns:a16="http://schemas.microsoft.com/office/drawing/2014/main" id="{00000000-0008-0000-0200-0000F8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49" name="Text Box 70">
          <a:extLst>
            <a:ext uri="{FF2B5EF4-FFF2-40B4-BE49-F238E27FC236}">
              <a16:creationId xmlns:a16="http://schemas.microsoft.com/office/drawing/2014/main" id="{00000000-0008-0000-0200-0000F9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0" name="Text Box 71">
          <a:extLst>
            <a:ext uri="{FF2B5EF4-FFF2-40B4-BE49-F238E27FC236}">
              <a16:creationId xmlns:a16="http://schemas.microsoft.com/office/drawing/2014/main" id="{00000000-0008-0000-0200-0000FA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1" name="Text Box 70">
          <a:extLst>
            <a:ext uri="{FF2B5EF4-FFF2-40B4-BE49-F238E27FC236}">
              <a16:creationId xmlns:a16="http://schemas.microsoft.com/office/drawing/2014/main" id="{00000000-0008-0000-0200-0000FB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2" name="Text Box 56">
          <a:extLst>
            <a:ext uri="{FF2B5EF4-FFF2-40B4-BE49-F238E27FC236}">
              <a16:creationId xmlns:a16="http://schemas.microsoft.com/office/drawing/2014/main" id="{00000000-0008-0000-0200-0000FC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3" name="Text Box 78">
          <a:extLst>
            <a:ext uri="{FF2B5EF4-FFF2-40B4-BE49-F238E27FC236}">
              <a16:creationId xmlns:a16="http://schemas.microsoft.com/office/drawing/2014/main" id="{00000000-0008-0000-0200-0000FD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4" name="Text Box 55">
          <a:extLst>
            <a:ext uri="{FF2B5EF4-FFF2-40B4-BE49-F238E27FC236}">
              <a16:creationId xmlns:a16="http://schemas.microsoft.com/office/drawing/2014/main" id="{00000000-0008-0000-0200-0000FE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5" name="Text Box 70">
          <a:extLst>
            <a:ext uri="{FF2B5EF4-FFF2-40B4-BE49-F238E27FC236}">
              <a16:creationId xmlns:a16="http://schemas.microsoft.com/office/drawing/2014/main" id="{00000000-0008-0000-0200-0000FF00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6" name="Text Box 71">
          <a:extLst>
            <a:ext uri="{FF2B5EF4-FFF2-40B4-BE49-F238E27FC236}">
              <a16:creationId xmlns:a16="http://schemas.microsoft.com/office/drawing/2014/main" id="{00000000-0008-0000-0200-000000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7" name="Text Box 70">
          <a:extLst>
            <a:ext uri="{FF2B5EF4-FFF2-40B4-BE49-F238E27FC236}">
              <a16:creationId xmlns:a16="http://schemas.microsoft.com/office/drawing/2014/main" id="{00000000-0008-0000-0200-000001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58" name="Text Box 55">
          <a:extLst>
            <a:ext uri="{FF2B5EF4-FFF2-40B4-BE49-F238E27FC236}">
              <a16:creationId xmlns:a16="http://schemas.microsoft.com/office/drawing/2014/main" id="{00000000-0008-0000-0200-000002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59" name="Text Box 70">
          <a:extLst>
            <a:ext uri="{FF2B5EF4-FFF2-40B4-BE49-F238E27FC236}">
              <a16:creationId xmlns:a16="http://schemas.microsoft.com/office/drawing/2014/main" id="{00000000-0008-0000-0200-00000301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0" name="Text Box 71">
          <a:extLst>
            <a:ext uri="{FF2B5EF4-FFF2-40B4-BE49-F238E27FC236}">
              <a16:creationId xmlns:a16="http://schemas.microsoft.com/office/drawing/2014/main" id="{00000000-0008-0000-0200-000004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1" name="Text Box 70">
          <a:extLst>
            <a:ext uri="{FF2B5EF4-FFF2-40B4-BE49-F238E27FC236}">
              <a16:creationId xmlns:a16="http://schemas.microsoft.com/office/drawing/2014/main" id="{00000000-0008-0000-0200-000005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2" name="Text Box 56">
          <a:extLst>
            <a:ext uri="{FF2B5EF4-FFF2-40B4-BE49-F238E27FC236}">
              <a16:creationId xmlns:a16="http://schemas.microsoft.com/office/drawing/2014/main" id="{00000000-0008-0000-0200-00000601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3" name="Text Box 78">
          <a:extLst>
            <a:ext uri="{FF2B5EF4-FFF2-40B4-BE49-F238E27FC236}">
              <a16:creationId xmlns:a16="http://schemas.microsoft.com/office/drawing/2014/main" id="{00000000-0008-0000-0200-00000701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4" name="Text Box 55">
          <a:extLst>
            <a:ext uri="{FF2B5EF4-FFF2-40B4-BE49-F238E27FC236}">
              <a16:creationId xmlns:a16="http://schemas.microsoft.com/office/drawing/2014/main" id="{00000000-0008-0000-0200-000008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5" name="Text Box 70">
          <a:extLst>
            <a:ext uri="{FF2B5EF4-FFF2-40B4-BE49-F238E27FC236}">
              <a16:creationId xmlns:a16="http://schemas.microsoft.com/office/drawing/2014/main" id="{00000000-0008-0000-0200-000009010000}"/>
            </a:ext>
          </a:extLst>
        </xdr:cNvPr>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6" name="Text Box 71">
          <a:extLst>
            <a:ext uri="{FF2B5EF4-FFF2-40B4-BE49-F238E27FC236}">
              <a16:creationId xmlns:a16="http://schemas.microsoft.com/office/drawing/2014/main" id="{00000000-0008-0000-0200-00000A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7" name="Text Box 70">
          <a:extLst>
            <a:ext uri="{FF2B5EF4-FFF2-40B4-BE49-F238E27FC236}">
              <a16:creationId xmlns:a16="http://schemas.microsoft.com/office/drawing/2014/main" id="{00000000-0008-0000-0200-00000B01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68" name="Text Box 55">
          <a:extLst>
            <a:ext uri="{FF2B5EF4-FFF2-40B4-BE49-F238E27FC236}">
              <a16:creationId xmlns:a16="http://schemas.microsoft.com/office/drawing/2014/main" id="{00000000-0008-0000-0200-00000C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69" name="Text Box 70">
          <a:extLst>
            <a:ext uri="{FF2B5EF4-FFF2-40B4-BE49-F238E27FC236}">
              <a16:creationId xmlns:a16="http://schemas.microsoft.com/office/drawing/2014/main" id="{00000000-0008-0000-0200-00000D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0" name="Text Box 71">
          <a:extLst>
            <a:ext uri="{FF2B5EF4-FFF2-40B4-BE49-F238E27FC236}">
              <a16:creationId xmlns:a16="http://schemas.microsoft.com/office/drawing/2014/main" id="{00000000-0008-0000-0200-00000E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1" name="Text Box 70">
          <a:extLst>
            <a:ext uri="{FF2B5EF4-FFF2-40B4-BE49-F238E27FC236}">
              <a16:creationId xmlns:a16="http://schemas.microsoft.com/office/drawing/2014/main" id="{00000000-0008-0000-0200-00000F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2" name="Text Box 56">
          <a:extLst>
            <a:ext uri="{FF2B5EF4-FFF2-40B4-BE49-F238E27FC236}">
              <a16:creationId xmlns:a16="http://schemas.microsoft.com/office/drawing/2014/main" id="{00000000-0008-0000-0200-000010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3" name="Text Box 78">
          <a:extLst>
            <a:ext uri="{FF2B5EF4-FFF2-40B4-BE49-F238E27FC236}">
              <a16:creationId xmlns:a16="http://schemas.microsoft.com/office/drawing/2014/main" id="{00000000-0008-0000-0200-000011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4" name="Text Box 55">
          <a:extLst>
            <a:ext uri="{FF2B5EF4-FFF2-40B4-BE49-F238E27FC236}">
              <a16:creationId xmlns:a16="http://schemas.microsoft.com/office/drawing/2014/main" id="{00000000-0008-0000-0200-000012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5" name="Text Box 70">
          <a:extLst>
            <a:ext uri="{FF2B5EF4-FFF2-40B4-BE49-F238E27FC236}">
              <a16:creationId xmlns:a16="http://schemas.microsoft.com/office/drawing/2014/main" id="{00000000-0008-0000-0200-000013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6" name="Text Box 71">
          <a:extLst>
            <a:ext uri="{FF2B5EF4-FFF2-40B4-BE49-F238E27FC236}">
              <a16:creationId xmlns:a16="http://schemas.microsoft.com/office/drawing/2014/main" id="{00000000-0008-0000-0200-000014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7" name="Text Box 70">
          <a:extLst>
            <a:ext uri="{FF2B5EF4-FFF2-40B4-BE49-F238E27FC236}">
              <a16:creationId xmlns:a16="http://schemas.microsoft.com/office/drawing/2014/main" id="{00000000-0008-0000-0200-000015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78" name="Text Box 55">
          <a:extLst>
            <a:ext uri="{FF2B5EF4-FFF2-40B4-BE49-F238E27FC236}">
              <a16:creationId xmlns:a16="http://schemas.microsoft.com/office/drawing/2014/main" id="{00000000-0008-0000-0200-000016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79" name="Text Box 70">
          <a:extLst>
            <a:ext uri="{FF2B5EF4-FFF2-40B4-BE49-F238E27FC236}">
              <a16:creationId xmlns:a16="http://schemas.microsoft.com/office/drawing/2014/main" id="{00000000-0008-0000-0200-00001701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0" name="Text Box 71">
          <a:extLst>
            <a:ext uri="{FF2B5EF4-FFF2-40B4-BE49-F238E27FC236}">
              <a16:creationId xmlns:a16="http://schemas.microsoft.com/office/drawing/2014/main" id="{00000000-0008-0000-0200-000018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1" name="Text Box 70">
          <a:extLst>
            <a:ext uri="{FF2B5EF4-FFF2-40B4-BE49-F238E27FC236}">
              <a16:creationId xmlns:a16="http://schemas.microsoft.com/office/drawing/2014/main" id="{00000000-0008-0000-0200-000019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2" name="Text Box 56">
          <a:extLst>
            <a:ext uri="{FF2B5EF4-FFF2-40B4-BE49-F238E27FC236}">
              <a16:creationId xmlns:a16="http://schemas.microsoft.com/office/drawing/2014/main" id="{00000000-0008-0000-0200-00001A01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3" name="Text Box 78">
          <a:extLst>
            <a:ext uri="{FF2B5EF4-FFF2-40B4-BE49-F238E27FC236}">
              <a16:creationId xmlns:a16="http://schemas.microsoft.com/office/drawing/2014/main" id="{00000000-0008-0000-0200-00001B01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4" name="Text Box 55">
          <a:extLst>
            <a:ext uri="{FF2B5EF4-FFF2-40B4-BE49-F238E27FC236}">
              <a16:creationId xmlns:a16="http://schemas.microsoft.com/office/drawing/2014/main" id="{00000000-0008-0000-0200-00001C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5" name="Text Box 70">
          <a:extLst>
            <a:ext uri="{FF2B5EF4-FFF2-40B4-BE49-F238E27FC236}">
              <a16:creationId xmlns:a16="http://schemas.microsoft.com/office/drawing/2014/main" id="{00000000-0008-0000-0200-00001D01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6" name="Text Box 71">
          <a:extLst>
            <a:ext uri="{FF2B5EF4-FFF2-40B4-BE49-F238E27FC236}">
              <a16:creationId xmlns:a16="http://schemas.microsoft.com/office/drawing/2014/main" id="{00000000-0008-0000-0200-00001E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7" name="Text Box 70">
          <a:extLst>
            <a:ext uri="{FF2B5EF4-FFF2-40B4-BE49-F238E27FC236}">
              <a16:creationId xmlns:a16="http://schemas.microsoft.com/office/drawing/2014/main" id="{00000000-0008-0000-0200-00001F01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88" name="Text Box 55">
          <a:extLst>
            <a:ext uri="{FF2B5EF4-FFF2-40B4-BE49-F238E27FC236}">
              <a16:creationId xmlns:a16="http://schemas.microsoft.com/office/drawing/2014/main" id="{00000000-0008-0000-0200-000020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89" name="Text Box 71">
          <a:extLst>
            <a:ext uri="{FF2B5EF4-FFF2-40B4-BE49-F238E27FC236}">
              <a16:creationId xmlns:a16="http://schemas.microsoft.com/office/drawing/2014/main" id="{00000000-0008-0000-0200-000021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0" name="Text Box 70">
          <a:extLst>
            <a:ext uri="{FF2B5EF4-FFF2-40B4-BE49-F238E27FC236}">
              <a16:creationId xmlns:a16="http://schemas.microsoft.com/office/drawing/2014/main" id="{00000000-0008-0000-0200-000022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1" name="Text Box 55">
          <a:extLst>
            <a:ext uri="{FF2B5EF4-FFF2-40B4-BE49-F238E27FC236}">
              <a16:creationId xmlns:a16="http://schemas.microsoft.com/office/drawing/2014/main" id="{00000000-0008-0000-0200-000023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2" name="Text Box 71">
          <a:extLst>
            <a:ext uri="{FF2B5EF4-FFF2-40B4-BE49-F238E27FC236}">
              <a16:creationId xmlns:a16="http://schemas.microsoft.com/office/drawing/2014/main" id="{00000000-0008-0000-0200-00002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3" name="Text Box 70">
          <a:extLst>
            <a:ext uri="{FF2B5EF4-FFF2-40B4-BE49-F238E27FC236}">
              <a16:creationId xmlns:a16="http://schemas.microsoft.com/office/drawing/2014/main" id="{00000000-0008-0000-0200-000025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4" name="Text Box 55">
          <a:extLst>
            <a:ext uri="{FF2B5EF4-FFF2-40B4-BE49-F238E27FC236}">
              <a16:creationId xmlns:a16="http://schemas.microsoft.com/office/drawing/2014/main" id="{00000000-0008-0000-0200-000026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5" name="Text Box 71">
          <a:extLst>
            <a:ext uri="{FF2B5EF4-FFF2-40B4-BE49-F238E27FC236}">
              <a16:creationId xmlns:a16="http://schemas.microsoft.com/office/drawing/2014/main" id="{00000000-0008-0000-0200-000027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6" name="Text Box 70">
          <a:extLst>
            <a:ext uri="{FF2B5EF4-FFF2-40B4-BE49-F238E27FC236}">
              <a16:creationId xmlns:a16="http://schemas.microsoft.com/office/drawing/2014/main" id="{00000000-0008-0000-0200-000028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7" name="Text Box 55">
          <a:extLst>
            <a:ext uri="{FF2B5EF4-FFF2-40B4-BE49-F238E27FC236}">
              <a16:creationId xmlns:a16="http://schemas.microsoft.com/office/drawing/2014/main" id="{00000000-0008-0000-0200-000029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8" name="Text Box 71">
          <a:extLst>
            <a:ext uri="{FF2B5EF4-FFF2-40B4-BE49-F238E27FC236}">
              <a16:creationId xmlns:a16="http://schemas.microsoft.com/office/drawing/2014/main" id="{00000000-0008-0000-0200-00002A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9" name="Text Box 70">
          <a:extLst>
            <a:ext uri="{FF2B5EF4-FFF2-40B4-BE49-F238E27FC236}">
              <a16:creationId xmlns:a16="http://schemas.microsoft.com/office/drawing/2014/main" id="{00000000-0008-0000-0200-00002B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0" name="Text Box 55">
          <a:extLst>
            <a:ext uri="{FF2B5EF4-FFF2-40B4-BE49-F238E27FC236}">
              <a16:creationId xmlns:a16="http://schemas.microsoft.com/office/drawing/2014/main" id="{00000000-0008-0000-0200-00002C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1" name="Text Box 71">
          <a:extLst>
            <a:ext uri="{FF2B5EF4-FFF2-40B4-BE49-F238E27FC236}">
              <a16:creationId xmlns:a16="http://schemas.microsoft.com/office/drawing/2014/main" id="{00000000-0008-0000-0200-00002D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2" name="Text Box 70">
          <a:extLst>
            <a:ext uri="{FF2B5EF4-FFF2-40B4-BE49-F238E27FC236}">
              <a16:creationId xmlns:a16="http://schemas.microsoft.com/office/drawing/2014/main" id="{00000000-0008-0000-0200-00002E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3" name="Text Box 55">
          <a:extLst>
            <a:ext uri="{FF2B5EF4-FFF2-40B4-BE49-F238E27FC236}">
              <a16:creationId xmlns:a16="http://schemas.microsoft.com/office/drawing/2014/main" id="{00000000-0008-0000-0200-00002F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4" name="Text Box 71">
          <a:extLst>
            <a:ext uri="{FF2B5EF4-FFF2-40B4-BE49-F238E27FC236}">
              <a16:creationId xmlns:a16="http://schemas.microsoft.com/office/drawing/2014/main" id="{00000000-0008-0000-0200-000030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5" name="Text Box 70">
          <a:extLst>
            <a:ext uri="{FF2B5EF4-FFF2-40B4-BE49-F238E27FC236}">
              <a16:creationId xmlns:a16="http://schemas.microsoft.com/office/drawing/2014/main" id="{00000000-0008-0000-0200-000031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6" name="Text Box 55">
          <a:extLst>
            <a:ext uri="{FF2B5EF4-FFF2-40B4-BE49-F238E27FC236}">
              <a16:creationId xmlns:a16="http://schemas.microsoft.com/office/drawing/2014/main" id="{00000000-0008-0000-0200-000032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07" name="Text Box 70">
          <a:extLst>
            <a:ext uri="{FF2B5EF4-FFF2-40B4-BE49-F238E27FC236}">
              <a16:creationId xmlns:a16="http://schemas.microsoft.com/office/drawing/2014/main" id="{00000000-0008-0000-0200-000033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8" name="Text Box 71">
          <a:extLst>
            <a:ext uri="{FF2B5EF4-FFF2-40B4-BE49-F238E27FC236}">
              <a16:creationId xmlns:a16="http://schemas.microsoft.com/office/drawing/2014/main" id="{00000000-0008-0000-0200-00003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9" name="Text Box 70">
          <a:extLst>
            <a:ext uri="{FF2B5EF4-FFF2-40B4-BE49-F238E27FC236}">
              <a16:creationId xmlns:a16="http://schemas.microsoft.com/office/drawing/2014/main" id="{00000000-0008-0000-0200-000035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0" name="Text Box 56">
          <a:extLst>
            <a:ext uri="{FF2B5EF4-FFF2-40B4-BE49-F238E27FC236}">
              <a16:creationId xmlns:a16="http://schemas.microsoft.com/office/drawing/2014/main" id="{00000000-0008-0000-0200-000036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1" name="Text Box 78">
          <a:extLst>
            <a:ext uri="{FF2B5EF4-FFF2-40B4-BE49-F238E27FC236}">
              <a16:creationId xmlns:a16="http://schemas.microsoft.com/office/drawing/2014/main" id="{00000000-0008-0000-0200-000037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2" name="Text Box 55">
          <a:extLst>
            <a:ext uri="{FF2B5EF4-FFF2-40B4-BE49-F238E27FC236}">
              <a16:creationId xmlns:a16="http://schemas.microsoft.com/office/drawing/2014/main" id="{00000000-0008-0000-0200-000038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3" name="Text Box 70">
          <a:extLst>
            <a:ext uri="{FF2B5EF4-FFF2-40B4-BE49-F238E27FC236}">
              <a16:creationId xmlns:a16="http://schemas.microsoft.com/office/drawing/2014/main" id="{00000000-0008-0000-0200-000039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4" name="Text Box 71">
          <a:extLst>
            <a:ext uri="{FF2B5EF4-FFF2-40B4-BE49-F238E27FC236}">
              <a16:creationId xmlns:a16="http://schemas.microsoft.com/office/drawing/2014/main" id="{00000000-0008-0000-0200-00003A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5" name="Text Box 70">
          <a:extLst>
            <a:ext uri="{FF2B5EF4-FFF2-40B4-BE49-F238E27FC236}">
              <a16:creationId xmlns:a16="http://schemas.microsoft.com/office/drawing/2014/main" id="{00000000-0008-0000-0200-00003B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6" name="Text Box 55">
          <a:extLst>
            <a:ext uri="{FF2B5EF4-FFF2-40B4-BE49-F238E27FC236}">
              <a16:creationId xmlns:a16="http://schemas.microsoft.com/office/drawing/2014/main" id="{00000000-0008-0000-0200-00003C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7" name="Text Box 71">
          <a:extLst>
            <a:ext uri="{FF2B5EF4-FFF2-40B4-BE49-F238E27FC236}">
              <a16:creationId xmlns:a16="http://schemas.microsoft.com/office/drawing/2014/main" id="{00000000-0008-0000-0200-00003D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8" name="Text Box 70">
          <a:extLst>
            <a:ext uri="{FF2B5EF4-FFF2-40B4-BE49-F238E27FC236}">
              <a16:creationId xmlns:a16="http://schemas.microsoft.com/office/drawing/2014/main" id="{00000000-0008-0000-0200-00003E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9" name="Text Box 55">
          <a:extLst>
            <a:ext uri="{FF2B5EF4-FFF2-40B4-BE49-F238E27FC236}">
              <a16:creationId xmlns:a16="http://schemas.microsoft.com/office/drawing/2014/main" id="{00000000-0008-0000-0200-00003F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0" name="Text Box 71">
          <a:extLst>
            <a:ext uri="{FF2B5EF4-FFF2-40B4-BE49-F238E27FC236}">
              <a16:creationId xmlns:a16="http://schemas.microsoft.com/office/drawing/2014/main" id="{00000000-0008-0000-0200-000040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1" name="Text Box 70">
          <a:extLst>
            <a:ext uri="{FF2B5EF4-FFF2-40B4-BE49-F238E27FC236}">
              <a16:creationId xmlns:a16="http://schemas.microsoft.com/office/drawing/2014/main" id="{00000000-0008-0000-0200-000041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2" name="Text Box 55">
          <a:extLst>
            <a:ext uri="{FF2B5EF4-FFF2-40B4-BE49-F238E27FC236}">
              <a16:creationId xmlns:a16="http://schemas.microsoft.com/office/drawing/2014/main" id="{00000000-0008-0000-0200-000042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3" name="Text Box 71">
          <a:extLst>
            <a:ext uri="{FF2B5EF4-FFF2-40B4-BE49-F238E27FC236}">
              <a16:creationId xmlns:a16="http://schemas.microsoft.com/office/drawing/2014/main" id="{00000000-0008-0000-0200-000043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4" name="Text Box 70">
          <a:extLst>
            <a:ext uri="{FF2B5EF4-FFF2-40B4-BE49-F238E27FC236}">
              <a16:creationId xmlns:a16="http://schemas.microsoft.com/office/drawing/2014/main" id="{00000000-0008-0000-0200-00004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5" name="Text Box 55">
          <a:extLst>
            <a:ext uri="{FF2B5EF4-FFF2-40B4-BE49-F238E27FC236}">
              <a16:creationId xmlns:a16="http://schemas.microsoft.com/office/drawing/2014/main" id="{00000000-0008-0000-0200-000045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6" name="Text Box 71">
          <a:extLst>
            <a:ext uri="{FF2B5EF4-FFF2-40B4-BE49-F238E27FC236}">
              <a16:creationId xmlns:a16="http://schemas.microsoft.com/office/drawing/2014/main" id="{00000000-0008-0000-0200-000046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7" name="Text Box 70">
          <a:extLst>
            <a:ext uri="{FF2B5EF4-FFF2-40B4-BE49-F238E27FC236}">
              <a16:creationId xmlns:a16="http://schemas.microsoft.com/office/drawing/2014/main" id="{00000000-0008-0000-0200-000047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8" name="Text Box 55">
          <a:extLst>
            <a:ext uri="{FF2B5EF4-FFF2-40B4-BE49-F238E27FC236}">
              <a16:creationId xmlns:a16="http://schemas.microsoft.com/office/drawing/2014/main" id="{00000000-0008-0000-0200-000048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9" name="Text Box 71">
          <a:extLst>
            <a:ext uri="{FF2B5EF4-FFF2-40B4-BE49-F238E27FC236}">
              <a16:creationId xmlns:a16="http://schemas.microsoft.com/office/drawing/2014/main" id="{00000000-0008-0000-0200-000049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0" name="Text Box 70">
          <a:extLst>
            <a:ext uri="{FF2B5EF4-FFF2-40B4-BE49-F238E27FC236}">
              <a16:creationId xmlns:a16="http://schemas.microsoft.com/office/drawing/2014/main" id="{00000000-0008-0000-0200-00004A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1" name="Text Box 55">
          <a:extLst>
            <a:ext uri="{FF2B5EF4-FFF2-40B4-BE49-F238E27FC236}">
              <a16:creationId xmlns:a16="http://schemas.microsoft.com/office/drawing/2014/main" id="{00000000-0008-0000-0200-00004B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2" name="Text Box 71">
          <a:extLst>
            <a:ext uri="{FF2B5EF4-FFF2-40B4-BE49-F238E27FC236}">
              <a16:creationId xmlns:a16="http://schemas.microsoft.com/office/drawing/2014/main" id="{00000000-0008-0000-0200-00004C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3" name="Text Box 70">
          <a:extLst>
            <a:ext uri="{FF2B5EF4-FFF2-40B4-BE49-F238E27FC236}">
              <a16:creationId xmlns:a16="http://schemas.microsoft.com/office/drawing/2014/main" id="{00000000-0008-0000-0200-00004D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4" name="Text Box 55">
          <a:extLst>
            <a:ext uri="{FF2B5EF4-FFF2-40B4-BE49-F238E27FC236}">
              <a16:creationId xmlns:a16="http://schemas.microsoft.com/office/drawing/2014/main" id="{00000000-0008-0000-0200-00004E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5" name="Text Box 70">
          <a:extLst>
            <a:ext uri="{FF2B5EF4-FFF2-40B4-BE49-F238E27FC236}">
              <a16:creationId xmlns:a16="http://schemas.microsoft.com/office/drawing/2014/main" id="{00000000-0008-0000-0200-00004F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6" name="Text Box 71">
          <a:extLst>
            <a:ext uri="{FF2B5EF4-FFF2-40B4-BE49-F238E27FC236}">
              <a16:creationId xmlns:a16="http://schemas.microsoft.com/office/drawing/2014/main" id="{00000000-0008-0000-0200-000050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7" name="Text Box 70">
          <a:extLst>
            <a:ext uri="{FF2B5EF4-FFF2-40B4-BE49-F238E27FC236}">
              <a16:creationId xmlns:a16="http://schemas.microsoft.com/office/drawing/2014/main" id="{00000000-0008-0000-0200-000051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8" name="Text Box 56">
          <a:extLst>
            <a:ext uri="{FF2B5EF4-FFF2-40B4-BE49-F238E27FC236}">
              <a16:creationId xmlns:a16="http://schemas.microsoft.com/office/drawing/2014/main" id="{00000000-0008-0000-0200-000052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9" name="Text Box 78">
          <a:extLst>
            <a:ext uri="{FF2B5EF4-FFF2-40B4-BE49-F238E27FC236}">
              <a16:creationId xmlns:a16="http://schemas.microsoft.com/office/drawing/2014/main" id="{00000000-0008-0000-0200-000053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0" name="Text Box 55">
          <a:extLst>
            <a:ext uri="{FF2B5EF4-FFF2-40B4-BE49-F238E27FC236}">
              <a16:creationId xmlns:a16="http://schemas.microsoft.com/office/drawing/2014/main" id="{00000000-0008-0000-0200-00005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41" name="Text Box 70">
          <a:extLst>
            <a:ext uri="{FF2B5EF4-FFF2-40B4-BE49-F238E27FC236}">
              <a16:creationId xmlns:a16="http://schemas.microsoft.com/office/drawing/2014/main" id="{00000000-0008-0000-0200-000055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2" name="Text Box 71">
          <a:extLst>
            <a:ext uri="{FF2B5EF4-FFF2-40B4-BE49-F238E27FC236}">
              <a16:creationId xmlns:a16="http://schemas.microsoft.com/office/drawing/2014/main" id="{00000000-0008-0000-0200-000056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3" name="Text Box 70">
          <a:extLst>
            <a:ext uri="{FF2B5EF4-FFF2-40B4-BE49-F238E27FC236}">
              <a16:creationId xmlns:a16="http://schemas.microsoft.com/office/drawing/2014/main" id="{00000000-0008-0000-0200-000057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4" name="Text Box 56">
          <a:extLst>
            <a:ext uri="{FF2B5EF4-FFF2-40B4-BE49-F238E27FC236}">
              <a16:creationId xmlns:a16="http://schemas.microsoft.com/office/drawing/2014/main" id="{00000000-0008-0000-0200-000058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5" name="Text Box 78">
          <a:extLst>
            <a:ext uri="{FF2B5EF4-FFF2-40B4-BE49-F238E27FC236}">
              <a16:creationId xmlns:a16="http://schemas.microsoft.com/office/drawing/2014/main" id="{00000000-0008-0000-0200-000059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6" name="Text Box 70">
          <a:extLst>
            <a:ext uri="{FF2B5EF4-FFF2-40B4-BE49-F238E27FC236}">
              <a16:creationId xmlns:a16="http://schemas.microsoft.com/office/drawing/2014/main" id="{00000000-0008-0000-0200-00005A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7" name="Text Box 70">
          <a:extLst>
            <a:ext uri="{FF2B5EF4-FFF2-40B4-BE49-F238E27FC236}">
              <a16:creationId xmlns:a16="http://schemas.microsoft.com/office/drawing/2014/main" id="{00000000-0008-0000-0200-00005B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8" name="Text Box 70">
          <a:extLst>
            <a:ext uri="{FF2B5EF4-FFF2-40B4-BE49-F238E27FC236}">
              <a16:creationId xmlns:a16="http://schemas.microsoft.com/office/drawing/2014/main" id="{00000000-0008-0000-0200-00005C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9" name="Text Box 56">
          <a:extLst>
            <a:ext uri="{FF2B5EF4-FFF2-40B4-BE49-F238E27FC236}">
              <a16:creationId xmlns:a16="http://schemas.microsoft.com/office/drawing/2014/main" id="{00000000-0008-0000-0200-00005D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0" name="Text Box 78">
          <a:extLst>
            <a:ext uri="{FF2B5EF4-FFF2-40B4-BE49-F238E27FC236}">
              <a16:creationId xmlns:a16="http://schemas.microsoft.com/office/drawing/2014/main" id="{00000000-0008-0000-0200-00005E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1" name="Text Box 70">
          <a:extLst>
            <a:ext uri="{FF2B5EF4-FFF2-40B4-BE49-F238E27FC236}">
              <a16:creationId xmlns:a16="http://schemas.microsoft.com/office/drawing/2014/main" id="{00000000-0008-0000-0200-00005F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2" name="Text Box 55">
          <a:extLst>
            <a:ext uri="{FF2B5EF4-FFF2-40B4-BE49-F238E27FC236}">
              <a16:creationId xmlns:a16="http://schemas.microsoft.com/office/drawing/2014/main" id="{00000000-0008-0000-0200-000060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3" name="Text Box 70">
          <a:extLst>
            <a:ext uri="{FF2B5EF4-FFF2-40B4-BE49-F238E27FC236}">
              <a16:creationId xmlns:a16="http://schemas.microsoft.com/office/drawing/2014/main" id="{00000000-0008-0000-0200-000061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4" name="Text Box 71">
          <a:extLst>
            <a:ext uri="{FF2B5EF4-FFF2-40B4-BE49-F238E27FC236}">
              <a16:creationId xmlns:a16="http://schemas.microsoft.com/office/drawing/2014/main" id="{00000000-0008-0000-0200-000062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5" name="Text Box 70">
          <a:extLst>
            <a:ext uri="{FF2B5EF4-FFF2-40B4-BE49-F238E27FC236}">
              <a16:creationId xmlns:a16="http://schemas.microsoft.com/office/drawing/2014/main" id="{00000000-0008-0000-0200-000063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6" name="Text Box 56">
          <a:extLst>
            <a:ext uri="{FF2B5EF4-FFF2-40B4-BE49-F238E27FC236}">
              <a16:creationId xmlns:a16="http://schemas.microsoft.com/office/drawing/2014/main" id="{00000000-0008-0000-0200-000064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7" name="Text Box 78">
          <a:extLst>
            <a:ext uri="{FF2B5EF4-FFF2-40B4-BE49-F238E27FC236}">
              <a16:creationId xmlns:a16="http://schemas.microsoft.com/office/drawing/2014/main" id="{00000000-0008-0000-0200-000065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8" name="Text Box 55">
          <a:extLst>
            <a:ext uri="{FF2B5EF4-FFF2-40B4-BE49-F238E27FC236}">
              <a16:creationId xmlns:a16="http://schemas.microsoft.com/office/drawing/2014/main" id="{00000000-0008-0000-0200-000066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9" name="Text Box 70">
          <a:extLst>
            <a:ext uri="{FF2B5EF4-FFF2-40B4-BE49-F238E27FC236}">
              <a16:creationId xmlns:a16="http://schemas.microsoft.com/office/drawing/2014/main" id="{00000000-0008-0000-0200-00006701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60" name="Text Box 71">
          <a:extLst>
            <a:ext uri="{FF2B5EF4-FFF2-40B4-BE49-F238E27FC236}">
              <a16:creationId xmlns:a16="http://schemas.microsoft.com/office/drawing/2014/main" id="{00000000-0008-0000-0200-000068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61" name="Text Box 70">
          <a:extLst>
            <a:ext uri="{FF2B5EF4-FFF2-40B4-BE49-F238E27FC236}">
              <a16:creationId xmlns:a16="http://schemas.microsoft.com/office/drawing/2014/main" id="{00000000-0008-0000-0200-00006901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2" name="Text Box 56">
          <a:extLst>
            <a:ext uri="{FF2B5EF4-FFF2-40B4-BE49-F238E27FC236}">
              <a16:creationId xmlns:a16="http://schemas.microsoft.com/office/drawing/2014/main" id="{00000000-0008-0000-0200-00006A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3" name="Text Box 78">
          <a:extLst>
            <a:ext uri="{FF2B5EF4-FFF2-40B4-BE49-F238E27FC236}">
              <a16:creationId xmlns:a16="http://schemas.microsoft.com/office/drawing/2014/main" id="{00000000-0008-0000-0200-00006B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4" name="Text Box 70">
          <a:extLst>
            <a:ext uri="{FF2B5EF4-FFF2-40B4-BE49-F238E27FC236}">
              <a16:creationId xmlns:a16="http://schemas.microsoft.com/office/drawing/2014/main" id="{00000000-0008-0000-0200-00006C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5" name="Text Box 70">
          <a:extLst>
            <a:ext uri="{FF2B5EF4-FFF2-40B4-BE49-F238E27FC236}">
              <a16:creationId xmlns:a16="http://schemas.microsoft.com/office/drawing/2014/main" id="{00000000-0008-0000-0200-00006D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6" name="Text Box 70">
          <a:extLst>
            <a:ext uri="{FF2B5EF4-FFF2-40B4-BE49-F238E27FC236}">
              <a16:creationId xmlns:a16="http://schemas.microsoft.com/office/drawing/2014/main" id="{00000000-0008-0000-0200-00006E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7" name="Text Box 56">
          <a:extLst>
            <a:ext uri="{FF2B5EF4-FFF2-40B4-BE49-F238E27FC236}">
              <a16:creationId xmlns:a16="http://schemas.microsoft.com/office/drawing/2014/main" id="{00000000-0008-0000-0200-00006F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8" name="Text Box 78">
          <a:extLst>
            <a:ext uri="{FF2B5EF4-FFF2-40B4-BE49-F238E27FC236}">
              <a16:creationId xmlns:a16="http://schemas.microsoft.com/office/drawing/2014/main" id="{00000000-0008-0000-0200-000070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9" name="Text Box 70">
          <a:extLst>
            <a:ext uri="{FF2B5EF4-FFF2-40B4-BE49-F238E27FC236}">
              <a16:creationId xmlns:a16="http://schemas.microsoft.com/office/drawing/2014/main" id="{00000000-0008-0000-0200-000071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0" name="Text Box 55">
          <a:extLst>
            <a:ext uri="{FF2B5EF4-FFF2-40B4-BE49-F238E27FC236}">
              <a16:creationId xmlns:a16="http://schemas.microsoft.com/office/drawing/2014/main" id="{00000000-0008-0000-0200-000072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1" name="Text Box 70">
          <a:extLst>
            <a:ext uri="{FF2B5EF4-FFF2-40B4-BE49-F238E27FC236}">
              <a16:creationId xmlns:a16="http://schemas.microsoft.com/office/drawing/2014/main" id="{00000000-0008-0000-0200-000073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2" name="Text Box 71">
          <a:extLst>
            <a:ext uri="{FF2B5EF4-FFF2-40B4-BE49-F238E27FC236}">
              <a16:creationId xmlns:a16="http://schemas.microsoft.com/office/drawing/2014/main" id="{00000000-0008-0000-0200-00007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3" name="Text Box 70">
          <a:extLst>
            <a:ext uri="{FF2B5EF4-FFF2-40B4-BE49-F238E27FC236}">
              <a16:creationId xmlns:a16="http://schemas.microsoft.com/office/drawing/2014/main" id="{00000000-0008-0000-0200-000075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4" name="Text Box 56">
          <a:extLst>
            <a:ext uri="{FF2B5EF4-FFF2-40B4-BE49-F238E27FC236}">
              <a16:creationId xmlns:a16="http://schemas.microsoft.com/office/drawing/2014/main" id="{00000000-0008-0000-0200-000076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5" name="Text Box 78">
          <a:extLst>
            <a:ext uri="{FF2B5EF4-FFF2-40B4-BE49-F238E27FC236}">
              <a16:creationId xmlns:a16="http://schemas.microsoft.com/office/drawing/2014/main" id="{00000000-0008-0000-0200-000077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6" name="Text Box 55">
          <a:extLst>
            <a:ext uri="{FF2B5EF4-FFF2-40B4-BE49-F238E27FC236}">
              <a16:creationId xmlns:a16="http://schemas.microsoft.com/office/drawing/2014/main" id="{00000000-0008-0000-0200-000078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7" name="Text Box 70">
          <a:extLst>
            <a:ext uri="{FF2B5EF4-FFF2-40B4-BE49-F238E27FC236}">
              <a16:creationId xmlns:a16="http://schemas.microsoft.com/office/drawing/2014/main" id="{00000000-0008-0000-0200-00007901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8" name="Text Box 71">
          <a:extLst>
            <a:ext uri="{FF2B5EF4-FFF2-40B4-BE49-F238E27FC236}">
              <a16:creationId xmlns:a16="http://schemas.microsoft.com/office/drawing/2014/main" id="{00000000-0008-0000-0200-00007A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9" name="Text Box 70">
          <a:extLst>
            <a:ext uri="{FF2B5EF4-FFF2-40B4-BE49-F238E27FC236}">
              <a16:creationId xmlns:a16="http://schemas.microsoft.com/office/drawing/2014/main" id="{00000000-0008-0000-0200-00007B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0" name="Text Box 56">
          <a:extLst>
            <a:ext uri="{FF2B5EF4-FFF2-40B4-BE49-F238E27FC236}">
              <a16:creationId xmlns:a16="http://schemas.microsoft.com/office/drawing/2014/main" id="{00000000-0008-0000-0200-00007C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1" name="Text Box 78">
          <a:extLst>
            <a:ext uri="{FF2B5EF4-FFF2-40B4-BE49-F238E27FC236}">
              <a16:creationId xmlns:a16="http://schemas.microsoft.com/office/drawing/2014/main" id="{00000000-0008-0000-0200-00007D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2" name="Text Box 70">
          <a:extLst>
            <a:ext uri="{FF2B5EF4-FFF2-40B4-BE49-F238E27FC236}">
              <a16:creationId xmlns:a16="http://schemas.microsoft.com/office/drawing/2014/main" id="{00000000-0008-0000-0200-00007E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3" name="Text Box 70">
          <a:extLst>
            <a:ext uri="{FF2B5EF4-FFF2-40B4-BE49-F238E27FC236}">
              <a16:creationId xmlns:a16="http://schemas.microsoft.com/office/drawing/2014/main" id="{00000000-0008-0000-0200-00007F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4" name="Text Box 70">
          <a:extLst>
            <a:ext uri="{FF2B5EF4-FFF2-40B4-BE49-F238E27FC236}">
              <a16:creationId xmlns:a16="http://schemas.microsoft.com/office/drawing/2014/main" id="{00000000-0008-0000-0200-000080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5" name="Text Box 56">
          <a:extLst>
            <a:ext uri="{FF2B5EF4-FFF2-40B4-BE49-F238E27FC236}">
              <a16:creationId xmlns:a16="http://schemas.microsoft.com/office/drawing/2014/main" id="{00000000-0008-0000-0200-000081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6" name="Text Box 78">
          <a:extLst>
            <a:ext uri="{FF2B5EF4-FFF2-40B4-BE49-F238E27FC236}">
              <a16:creationId xmlns:a16="http://schemas.microsoft.com/office/drawing/2014/main" id="{00000000-0008-0000-0200-000082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7" name="Text Box 70">
          <a:extLst>
            <a:ext uri="{FF2B5EF4-FFF2-40B4-BE49-F238E27FC236}">
              <a16:creationId xmlns:a16="http://schemas.microsoft.com/office/drawing/2014/main" id="{00000000-0008-0000-0200-000083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88" name="Text Box 55">
          <a:extLst>
            <a:ext uri="{FF2B5EF4-FFF2-40B4-BE49-F238E27FC236}">
              <a16:creationId xmlns:a16="http://schemas.microsoft.com/office/drawing/2014/main" id="{00000000-0008-0000-0200-000084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9" name="Text Box 70">
          <a:extLst>
            <a:ext uri="{FF2B5EF4-FFF2-40B4-BE49-F238E27FC236}">
              <a16:creationId xmlns:a16="http://schemas.microsoft.com/office/drawing/2014/main" id="{00000000-0008-0000-0200-000085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0" name="Text Box 71">
          <a:extLst>
            <a:ext uri="{FF2B5EF4-FFF2-40B4-BE49-F238E27FC236}">
              <a16:creationId xmlns:a16="http://schemas.microsoft.com/office/drawing/2014/main" id="{00000000-0008-0000-0200-000086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1" name="Text Box 70">
          <a:extLst>
            <a:ext uri="{FF2B5EF4-FFF2-40B4-BE49-F238E27FC236}">
              <a16:creationId xmlns:a16="http://schemas.microsoft.com/office/drawing/2014/main" id="{00000000-0008-0000-0200-000087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2" name="Text Box 56">
          <a:extLst>
            <a:ext uri="{FF2B5EF4-FFF2-40B4-BE49-F238E27FC236}">
              <a16:creationId xmlns:a16="http://schemas.microsoft.com/office/drawing/2014/main" id="{00000000-0008-0000-0200-000088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3" name="Text Box 78">
          <a:extLst>
            <a:ext uri="{FF2B5EF4-FFF2-40B4-BE49-F238E27FC236}">
              <a16:creationId xmlns:a16="http://schemas.microsoft.com/office/drawing/2014/main" id="{00000000-0008-0000-0200-000089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4" name="Text Box 55">
          <a:extLst>
            <a:ext uri="{FF2B5EF4-FFF2-40B4-BE49-F238E27FC236}">
              <a16:creationId xmlns:a16="http://schemas.microsoft.com/office/drawing/2014/main" id="{00000000-0008-0000-0200-00008A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5" name="Text Box 70">
          <a:extLst>
            <a:ext uri="{FF2B5EF4-FFF2-40B4-BE49-F238E27FC236}">
              <a16:creationId xmlns:a16="http://schemas.microsoft.com/office/drawing/2014/main" id="{00000000-0008-0000-0200-00008B01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6" name="Text Box 71">
          <a:extLst>
            <a:ext uri="{FF2B5EF4-FFF2-40B4-BE49-F238E27FC236}">
              <a16:creationId xmlns:a16="http://schemas.microsoft.com/office/drawing/2014/main" id="{00000000-0008-0000-0200-00008C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7" name="Text Box 70">
          <a:extLst>
            <a:ext uri="{FF2B5EF4-FFF2-40B4-BE49-F238E27FC236}">
              <a16:creationId xmlns:a16="http://schemas.microsoft.com/office/drawing/2014/main" id="{00000000-0008-0000-0200-00008D01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398" name="Text Box 55">
          <a:extLst>
            <a:ext uri="{FF2B5EF4-FFF2-40B4-BE49-F238E27FC236}">
              <a16:creationId xmlns:a16="http://schemas.microsoft.com/office/drawing/2014/main" id="{00000000-0008-0000-0200-00008E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399" name="Text Box 71">
          <a:extLst>
            <a:ext uri="{FF2B5EF4-FFF2-40B4-BE49-F238E27FC236}">
              <a16:creationId xmlns:a16="http://schemas.microsoft.com/office/drawing/2014/main" id="{00000000-0008-0000-0200-00008F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0" name="Text Box 70">
          <a:extLst>
            <a:ext uri="{FF2B5EF4-FFF2-40B4-BE49-F238E27FC236}">
              <a16:creationId xmlns:a16="http://schemas.microsoft.com/office/drawing/2014/main" id="{00000000-0008-0000-0200-000090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1" name="Text Box 55">
          <a:extLst>
            <a:ext uri="{FF2B5EF4-FFF2-40B4-BE49-F238E27FC236}">
              <a16:creationId xmlns:a16="http://schemas.microsoft.com/office/drawing/2014/main" id="{00000000-0008-0000-0200-000091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2" name="Text Box 71">
          <a:extLst>
            <a:ext uri="{FF2B5EF4-FFF2-40B4-BE49-F238E27FC236}">
              <a16:creationId xmlns:a16="http://schemas.microsoft.com/office/drawing/2014/main" id="{00000000-0008-0000-0200-000092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3" name="Text Box 70">
          <a:extLst>
            <a:ext uri="{FF2B5EF4-FFF2-40B4-BE49-F238E27FC236}">
              <a16:creationId xmlns:a16="http://schemas.microsoft.com/office/drawing/2014/main" id="{00000000-0008-0000-0200-000093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4" name="Text Box 55">
          <a:extLst>
            <a:ext uri="{FF2B5EF4-FFF2-40B4-BE49-F238E27FC236}">
              <a16:creationId xmlns:a16="http://schemas.microsoft.com/office/drawing/2014/main" id="{00000000-0008-0000-0200-000094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5" name="Text Box 71">
          <a:extLst>
            <a:ext uri="{FF2B5EF4-FFF2-40B4-BE49-F238E27FC236}">
              <a16:creationId xmlns:a16="http://schemas.microsoft.com/office/drawing/2014/main" id="{00000000-0008-0000-0200-000095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6" name="Text Box 70">
          <a:extLst>
            <a:ext uri="{FF2B5EF4-FFF2-40B4-BE49-F238E27FC236}">
              <a16:creationId xmlns:a16="http://schemas.microsoft.com/office/drawing/2014/main" id="{00000000-0008-0000-0200-000096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7" name="Text Box 55">
          <a:extLst>
            <a:ext uri="{FF2B5EF4-FFF2-40B4-BE49-F238E27FC236}">
              <a16:creationId xmlns:a16="http://schemas.microsoft.com/office/drawing/2014/main" id="{00000000-0008-0000-0200-000097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8" name="Text Box 71">
          <a:extLst>
            <a:ext uri="{FF2B5EF4-FFF2-40B4-BE49-F238E27FC236}">
              <a16:creationId xmlns:a16="http://schemas.microsoft.com/office/drawing/2014/main" id="{00000000-0008-0000-0200-000098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9" name="Text Box 70">
          <a:extLst>
            <a:ext uri="{FF2B5EF4-FFF2-40B4-BE49-F238E27FC236}">
              <a16:creationId xmlns:a16="http://schemas.microsoft.com/office/drawing/2014/main" id="{00000000-0008-0000-0200-00009901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0" name="Text Box 55">
          <a:extLst>
            <a:ext uri="{FF2B5EF4-FFF2-40B4-BE49-F238E27FC236}">
              <a16:creationId xmlns:a16="http://schemas.microsoft.com/office/drawing/2014/main" id="{00000000-0008-0000-0200-00009A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1" name="Text Box 71">
          <a:extLst>
            <a:ext uri="{FF2B5EF4-FFF2-40B4-BE49-F238E27FC236}">
              <a16:creationId xmlns:a16="http://schemas.microsoft.com/office/drawing/2014/main" id="{00000000-0008-0000-0200-00009B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2" name="Text Box 70">
          <a:extLst>
            <a:ext uri="{FF2B5EF4-FFF2-40B4-BE49-F238E27FC236}">
              <a16:creationId xmlns:a16="http://schemas.microsoft.com/office/drawing/2014/main" id="{00000000-0008-0000-0200-00009C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3" name="Text Box 55">
          <a:extLst>
            <a:ext uri="{FF2B5EF4-FFF2-40B4-BE49-F238E27FC236}">
              <a16:creationId xmlns:a16="http://schemas.microsoft.com/office/drawing/2014/main" id="{00000000-0008-0000-0200-00009D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4" name="Text Box 71">
          <a:extLst>
            <a:ext uri="{FF2B5EF4-FFF2-40B4-BE49-F238E27FC236}">
              <a16:creationId xmlns:a16="http://schemas.microsoft.com/office/drawing/2014/main" id="{00000000-0008-0000-0200-00009E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5" name="Text Box 70">
          <a:extLst>
            <a:ext uri="{FF2B5EF4-FFF2-40B4-BE49-F238E27FC236}">
              <a16:creationId xmlns:a16="http://schemas.microsoft.com/office/drawing/2014/main" id="{00000000-0008-0000-0200-00009F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6" name="Text Box 55">
          <a:extLst>
            <a:ext uri="{FF2B5EF4-FFF2-40B4-BE49-F238E27FC236}">
              <a16:creationId xmlns:a16="http://schemas.microsoft.com/office/drawing/2014/main" id="{00000000-0008-0000-0200-0000A0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7" name="Text Box 71">
          <a:extLst>
            <a:ext uri="{FF2B5EF4-FFF2-40B4-BE49-F238E27FC236}">
              <a16:creationId xmlns:a16="http://schemas.microsoft.com/office/drawing/2014/main" id="{00000000-0008-0000-0200-0000A1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8" name="Text Box 70">
          <a:extLst>
            <a:ext uri="{FF2B5EF4-FFF2-40B4-BE49-F238E27FC236}">
              <a16:creationId xmlns:a16="http://schemas.microsoft.com/office/drawing/2014/main" id="{00000000-0008-0000-0200-0000A2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9" name="Text Box 55">
          <a:extLst>
            <a:ext uri="{FF2B5EF4-FFF2-40B4-BE49-F238E27FC236}">
              <a16:creationId xmlns:a16="http://schemas.microsoft.com/office/drawing/2014/main" id="{00000000-0008-0000-0200-0000A3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0" name="Text Box 71">
          <a:extLst>
            <a:ext uri="{FF2B5EF4-FFF2-40B4-BE49-F238E27FC236}">
              <a16:creationId xmlns:a16="http://schemas.microsoft.com/office/drawing/2014/main" id="{00000000-0008-0000-0200-0000A4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1" name="Text Box 70">
          <a:extLst>
            <a:ext uri="{FF2B5EF4-FFF2-40B4-BE49-F238E27FC236}">
              <a16:creationId xmlns:a16="http://schemas.microsoft.com/office/drawing/2014/main" id="{00000000-0008-0000-0200-0000A5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2" name="Text Box 55">
          <a:extLst>
            <a:ext uri="{FF2B5EF4-FFF2-40B4-BE49-F238E27FC236}">
              <a16:creationId xmlns:a16="http://schemas.microsoft.com/office/drawing/2014/main" id="{00000000-0008-0000-0200-0000A6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3" name="Text Box 71">
          <a:extLst>
            <a:ext uri="{FF2B5EF4-FFF2-40B4-BE49-F238E27FC236}">
              <a16:creationId xmlns:a16="http://schemas.microsoft.com/office/drawing/2014/main" id="{00000000-0008-0000-0200-0000A7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4" name="Text Box 70">
          <a:extLst>
            <a:ext uri="{FF2B5EF4-FFF2-40B4-BE49-F238E27FC236}">
              <a16:creationId xmlns:a16="http://schemas.microsoft.com/office/drawing/2014/main" id="{00000000-0008-0000-0200-0000A8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5" name="Text Box 55">
          <a:extLst>
            <a:ext uri="{FF2B5EF4-FFF2-40B4-BE49-F238E27FC236}">
              <a16:creationId xmlns:a16="http://schemas.microsoft.com/office/drawing/2014/main" id="{00000000-0008-0000-0200-0000A9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6" name="Text Box 71">
          <a:extLst>
            <a:ext uri="{FF2B5EF4-FFF2-40B4-BE49-F238E27FC236}">
              <a16:creationId xmlns:a16="http://schemas.microsoft.com/office/drawing/2014/main" id="{00000000-0008-0000-0200-0000AA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7" name="Text Box 70">
          <a:extLst>
            <a:ext uri="{FF2B5EF4-FFF2-40B4-BE49-F238E27FC236}">
              <a16:creationId xmlns:a16="http://schemas.microsoft.com/office/drawing/2014/main" id="{00000000-0008-0000-0200-0000AB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8" name="Text Box 55">
          <a:extLst>
            <a:ext uri="{FF2B5EF4-FFF2-40B4-BE49-F238E27FC236}">
              <a16:creationId xmlns:a16="http://schemas.microsoft.com/office/drawing/2014/main" id="{00000000-0008-0000-0200-0000AC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29" name="Text Box 70">
          <a:extLst>
            <a:ext uri="{FF2B5EF4-FFF2-40B4-BE49-F238E27FC236}">
              <a16:creationId xmlns:a16="http://schemas.microsoft.com/office/drawing/2014/main" id="{00000000-0008-0000-0200-0000AD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0" name="Text Box 71">
          <a:extLst>
            <a:ext uri="{FF2B5EF4-FFF2-40B4-BE49-F238E27FC236}">
              <a16:creationId xmlns:a16="http://schemas.microsoft.com/office/drawing/2014/main" id="{00000000-0008-0000-0200-0000AE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1" name="Text Box 70">
          <a:extLst>
            <a:ext uri="{FF2B5EF4-FFF2-40B4-BE49-F238E27FC236}">
              <a16:creationId xmlns:a16="http://schemas.microsoft.com/office/drawing/2014/main" id="{00000000-0008-0000-0200-0000AF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2" name="Text Box 56">
          <a:extLst>
            <a:ext uri="{FF2B5EF4-FFF2-40B4-BE49-F238E27FC236}">
              <a16:creationId xmlns:a16="http://schemas.microsoft.com/office/drawing/2014/main" id="{00000000-0008-0000-0200-0000B0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3" name="Text Box 78">
          <a:extLst>
            <a:ext uri="{FF2B5EF4-FFF2-40B4-BE49-F238E27FC236}">
              <a16:creationId xmlns:a16="http://schemas.microsoft.com/office/drawing/2014/main" id="{00000000-0008-0000-0200-0000B1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4" name="Text Box 55">
          <a:extLst>
            <a:ext uri="{FF2B5EF4-FFF2-40B4-BE49-F238E27FC236}">
              <a16:creationId xmlns:a16="http://schemas.microsoft.com/office/drawing/2014/main" id="{00000000-0008-0000-0200-0000B2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5" name="Text Box 70">
          <a:extLst>
            <a:ext uri="{FF2B5EF4-FFF2-40B4-BE49-F238E27FC236}">
              <a16:creationId xmlns:a16="http://schemas.microsoft.com/office/drawing/2014/main" id="{00000000-0008-0000-0200-0000B3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6" name="Text Box 71">
          <a:extLst>
            <a:ext uri="{FF2B5EF4-FFF2-40B4-BE49-F238E27FC236}">
              <a16:creationId xmlns:a16="http://schemas.microsoft.com/office/drawing/2014/main" id="{00000000-0008-0000-0200-0000B4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7" name="Text Box 70">
          <a:extLst>
            <a:ext uri="{FF2B5EF4-FFF2-40B4-BE49-F238E27FC236}">
              <a16:creationId xmlns:a16="http://schemas.microsoft.com/office/drawing/2014/main" id="{00000000-0008-0000-0200-0000B5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8" name="Text Box 56">
          <a:extLst>
            <a:ext uri="{FF2B5EF4-FFF2-40B4-BE49-F238E27FC236}">
              <a16:creationId xmlns:a16="http://schemas.microsoft.com/office/drawing/2014/main" id="{00000000-0008-0000-0200-0000B6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9" name="Text Box 78">
          <a:extLst>
            <a:ext uri="{FF2B5EF4-FFF2-40B4-BE49-F238E27FC236}">
              <a16:creationId xmlns:a16="http://schemas.microsoft.com/office/drawing/2014/main" id="{00000000-0008-0000-0200-0000B7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0" name="Text Box 70">
          <a:extLst>
            <a:ext uri="{FF2B5EF4-FFF2-40B4-BE49-F238E27FC236}">
              <a16:creationId xmlns:a16="http://schemas.microsoft.com/office/drawing/2014/main" id="{00000000-0008-0000-0200-0000B8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1" name="Text Box 70">
          <a:extLst>
            <a:ext uri="{FF2B5EF4-FFF2-40B4-BE49-F238E27FC236}">
              <a16:creationId xmlns:a16="http://schemas.microsoft.com/office/drawing/2014/main" id="{00000000-0008-0000-0200-0000B9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2" name="Text Box 70">
          <a:extLst>
            <a:ext uri="{FF2B5EF4-FFF2-40B4-BE49-F238E27FC236}">
              <a16:creationId xmlns:a16="http://schemas.microsoft.com/office/drawing/2014/main" id="{00000000-0008-0000-0200-0000BA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3" name="Text Box 56">
          <a:extLst>
            <a:ext uri="{FF2B5EF4-FFF2-40B4-BE49-F238E27FC236}">
              <a16:creationId xmlns:a16="http://schemas.microsoft.com/office/drawing/2014/main" id="{00000000-0008-0000-0200-0000BB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4" name="Text Box 78">
          <a:extLst>
            <a:ext uri="{FF2B5EF4-FFF2-40B4-BE49-F238E27FC236}">
              <a16:creationId xmlns:a16="http://schemas.microsoft.com/office/drawing/2014/main" id="{00000000-0008-0000-0200-0000BC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5" name="Text Box 70">
          <a:extLst>
            <a:ext uri="{FF2B5EF4-FFF2-40B4-BE49-F238E27FC236}">
              <a16:creationId xmlns:a16="http://schemas.microsoft.com/office/drawing/2014/main" id="{00000000-0008-0000-0200-0000BD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6" name="Text Box 55">
          <a:extLst>
            <a:ext uri="{FF2B5EF4-FFF2-40B4-BE49-F238E27FC236}">
              <a16:creationId xmlns:a16="http://schemas.microsoft.com/office/drawing/2014/main" id="{00000000-0008-0000-0200-0000BE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7" name="Text Box 70">
          <a:extLst>
            <a:ext uri="{FF2B5EF4-FFF2-40B4-BE49-F238E27FC236}">
              <a16:creationId xmlns:a16="http://schemas.microsoft.com/office/drawing/2014/main" id="{00000000-0008-0000-0200-0000BF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8" name="Text Box 71">
          <a:extLst>
            <a:ext uri="{FF2B5EF4-FFF2-40B4-BE49-F238E27FC236}">
              <a16:creationId xmlns:a16="http://schemas.microsoft.com/office/drawing/2014/main" id="{00000000-0008-0000-0200-0000C0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9" name="Text Box 70">
          <a:extLst>
            <a:ext uri="{FF2B5EF4-FFF2-40B4-BE49-F238E27FC236}">
              <a16:creationId xmlns:a16="http://schemas.microsoft.com/office/drawing/2014/main" id="{00000000-0008-0000-0200-0000C1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0" name="Text Box 56">
          <a:extLst>
            <a:ext uri="{FF2B5EF4-FFF2-40B4-BE49-F238E27FC236}">
              <a16:creationId xmlns:a16="http://schemas.microsoft.com/office/drawing/2014/main" id="{00000000-0008-0000-0200-0000C2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1" name="Text Box 78">
          <a:extLst>
            <a:ext uri="{FF2B5EF4-FFF2-40B4-BE49-F238E27FC236}">
              <a16:creationId xmlns:a16="http://schemas.microsoft.com/office/drawing/2014/main" id="{00000000-0008-0000-0200-0000C3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2" name="Text Box 55">
          <a:extLst>
            <a:ext uri="{FF2B5EF4-FFF2-40B4-BE49-F238E27FC236}">
              <a16:creationId xmlns:a16="http://schemas.microsoft.com/office/drawing/2014/main" id="{00000000-0008-0000-0200-0000C4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3" name="Text Box 70">
          <a:extLst>
            <a:ext uri="{FF2B5EF4-FFF2-40B4-BE49-F238E27FC236}">
              <a16:creationId xmlns:a16="http://schemas.microsoft.com/office/drawing/2014/main" id="{00000000-0008-0000-0200-0000C501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4" name="Text Box 71">
          <a:extLst>
            <a:ext uri="{FF2B5EF4-FFF2-40B4-BE49-F238E27FC236}">
              <a16:creationId xmlns:a16="http://schemas.microsoft.com/office/drawing/2014/main" id="{00000000-0008-0000-0200-0000C6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5" name="Text Box 70">
          <a:extLst>
            <a:ext uri="{FF2B5EF4-FFF2-40B4-BE49-F238E27FC236}">
              <a16:creationId xmlns:a16="http://schemas.microsoft.com/office/drawing/2014/main" id="{00000000-0008-0000-0200-0000C7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6" name="Text Box 55">
          <a:extLst>
            <a:ext uri="{FF2B5EF4-FFF2-40B4-BE49-F238E27FC236}">
              <a16:creationId xmlns:a16="http://schemas.microsoft.com/office/drawing/2014/main" id="{00000000-0008-0000-0200-0000C8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7" name="Text Box 71">
          <a:extLst>
            <a:ext uri="{FF2B5EF4-FFF2-40B4-BE49-F238E27FC236}">
              <a16:creationId xmlns:a16="http://schemas.microsoft.com/office/drawing/2014/main" id="{00000000-0008-0000-0200-0000C9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8" name="Text Box 70">
          <a:extLst>
            <a:ext uri="{FF2B5EF4-FFF2-40B4-BE49-F238E27FC236}">
              <a16:creationId xmlns:a16="http://schemas.microsoft.com/office/drawing/2014/main" id="{00000000-0008-0000-0200-0000CA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9" name="Text Box 55">
          <a:extLst>
            <a:ext uri="{FF2B5EF4-FFF2-40B4-BE49-F238E27FC236}">
              <a16:creationId xmlns:a16="http://schemas.microsoft.com/office/drawing/2014/main" id="{00000000-0008-0000-0200-0000CB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0" name="Text Box 71">
          <a:extLst>
            <a:ext uri="{FF2B5EF4-FFF2-40B4-BE49-F238E27FC236}">
              <a16:creationId xmlns:a16="http://schemas.microsoft.com/office/drawing/2014/main" id="{00000000-0008-0000-0200-0000CC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1" name="Text Box 70">
          <a:extLst>
            <a:ext uri="{FF2B5EF4-FFF2-40B4-BE49-F238E27FC236}">
              <a16:creationId xmlns:a16="http://schemas.microsoft.com/office/drawing/2014/main" id="{00000000-0008-0000-0200-0000CD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2" name="Text Box 55">
          <a:extLst>
            <a:ext uri="{FF2B5EF4-FFF2-40B4-BE49-F238E27FC236}">
              <a16:creationId xmlns:a16="http://schemas.microsoft.com/office/drawing/2014/main" id="{00000000-0008-0000-0200-0000CE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3" name="Text Box 71">
          <a:extLst>
            <a:ext uri="{FF2B5EF4-FFF2-40B4-BE49-F238E27FC236}">
              <a16:creationId xmlns:a16="http://schemas.microsoft.com/office/drawing/2014/main" id="{00000000-0008-0000-0200-0000CF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4" name="Text Box 70">
          <a:extLst>
            <a:ext uri="{FF2B5EF4-FFF2-40B4-BE49-F238E27FC236}">
              <a16:creationId xmlns:a16="http://schemas.microsoft.com/office/drawing/2014/main" id="{00000000-0008-0000-0200-0000D0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5" name="Text Box 55">
          <a:extLst>
            <a:ext uri="{FF2B5EF4-FFF2-40B4-BE49-F238E27FC236}">
              <a16:creationId xmlns:a16="http://schemas.microsoft.com/office/drawing/2014/main" id="{00000000-0008-0000-0200-0000D1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6" name="Text Box 71">
          <a:extLst>
            <a:ext uri="{FF2B5EF4-FFF2-40B4-BE49-F238E27FC236}">
              <a16:creationId xmlns:a16="http://schemas.microsoft.com/office/drawing/2014/main" id="{00000000-0008-0000-0200-0000D2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7" name="Text Box 70">
          <a:extLst>
            <a:ext uri="{FF2B5EF4-FFF2-40B4-BE49-F238E27FC236}">
              <a16:creationId xmlns:a16="http://schemas.microsoft.com/office/drawing/2014/main" id="{00000000-0008-0000-0200-0000D301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68" name="Text Box 55">
          <a:extLst>
            <a:ext uri="{FF2B5EF4-FFF2-40B4-BE49-F238E27FC236}">
              <a16:creationId xmlns:a16="http://schemas.microsoft.com/office/drawing/2014/main" id="{00000000-0008-0000-0200-0000D4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69" name="Text Box 71">
          <a:extLst>
            <a:ext uri="{FF2B5EF4-FFF2-40B4-BE49-F238E27FC236}">
              <a16:creationId xmlns:a16="http://schemas.microsoft.com/office/drawing/2014/main" id="{00000000-0008-0000-0200-0000D5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0" name="Text Box 70">
          <a:extLst>
            <a:ext uri="{FF2B5EF4-FFF2-40B4-BE49-F238E27FC236}">
              <a16:creationId xmlns:a16="http://schemas.microsoft.com/office/drawing/2014/main" id="{00000000-0008-0000-0200-0000D6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1" name="Text Box 55">
          <a:extLst>
            <a:ext uri="{FF2B5EF4-FFF2-40B4-BE49-F238E27FC236}">
              <a16:creationId xmlns:a16="http://schemas.microsoft.com/office/drawing/2014/main" id="{00000000-0008-0000-0200-0000D7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2" name="Text Box 71">
          <a:extLst>
            <a:ext uri="{FF2B5EF4-FFF2-40B4-BE49-F238E27FC236}">
              <a16:creationId xmlns:a16="http://schemas.microsoft.com/office/drawing/2014/main" id="{00000000-0008-0000-0200-0000D8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3" name="Text Box 70">
          <a:extLst>
            <a:ext uri="{FF2B5EF4-FFF2-40B4-BE49-F238E27FC236}">
              <a16:creationId xmlns:a16="http://schemas.microsoft.com/office/drawing/2014/main" id="{00000000-0008-0000-0200-0000D9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4" name="Text Box 55">
          <a:extLst>
            <a:ext uri="{FF2B5EF4-FFF2-40B4-BE49-F238E27FC236}">
              <a16:creationId xmlns:a16="http://schemas.microsoft.com/office/drawing/2014/main" id="{00000000-0008-0000-0200-0000DA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5" name="Text Box 71">
          <a:extLst>
            <a:ext uri="{FF2B5EF4-FFF2-40B4-BE49-F238E27FC236}">
              <a16:creationId xmlns:a16="http://schemas.microsoft.com/office/drawing/2014/main" id="{00000000-0008-0000-0200-0000DB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6" name="Text Box 70">
          <a:extLst>
            <a:ext uri="{FF2B5EF4-FFF2-40B4-BE49-F238E27FC236}">
              <a16:creationId xmlns:a16="http://schemas.microsoft.com/office/drawing/2014/main" id="{00000000-0008-0000-0200-0000DC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7" name="Text Box 55">
          <a:extLst>
            <a:ext uri="{FF2B5EF4-FFF2-40B4-BE49-F238E27FC236}">
              <a16:creationId xmlns:a16="http://schemas.microsoft.com/office/drawing/2014/main" id="{00000000-0008-0000-0200-0000DD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8" name="Text Box 71">
          <a:extLst>
            <a:ext uri="{FF2B5EF4-FFF2-40B4-BE49-F238E27FC236}">
              <a16:creationId xmlns:a16="http://schemas.microsoft.com/office/drawing/2014/main" id="{00000000-0008-0000-0200-0000DE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9" name="Text Box 70">
          <a:extLst>
            <a:ext uri="{FF2B5EF4-FFF2-40B4-BE49-F238E27FC236}">
              <a16:creationId xmlns:a16="http://schemas.microsoft.com/office/drawing/2014/main" id="{00000000-0008-0000-0200-0000DF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0" name="Text Box 55">
          <a:extLst>
            <a:ext uri="{FF2B5EF4-FFF2-40B4-BE49-F238E27FC236}">
              <a16:creationId xmlns:a16="http://schemas.microsoft.com/office/drawing/2014/main" id="{00000000-0008-0000-0200-0000E0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1" name="Text Box 71">
          <a:extLst>
            <a:ext uri="{FF2B5EF4-FFF2-40B4-BE49-F238E27FC236}">
              <a16:creationId xmlns:a16="http://schemas.microsoft.com/office/drawing/2014/main" id="{00000000-0008-0000-0200-0000E1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2" name="Text Box 70">
          <a:extLst>
            <a:ext uri="{FF2B5EF4-FFF2-40B4-BE49-F238E27FC236}">
              <a16:creationId xmlns:a16="http://schemas.microsoft.com/office/drawing/2014/main" id="{00000000-0008-0000-0200-0000E2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3" name="Text Box 55">
          <a:extLst>
            <a:ext uri="{FF2B5EF4-FFF2-40B4-BE49-F238E27FC236}">
              <a16:creationId xmlns:a16="http://schemas.microsoft.com/office/drawing/2014/main" id="{00000000-0008-0000-0200-0000E3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4" name="Text Box 71">
          <a:extLst>
            <a:ext uri="{FF2B5EF4-FFF2-40B4-BE49-F238E27FC236}">
              <a16:creationId xmlns:a16="http://schemas.microsoft.com/office/drawing/2014/main" id="{00000000-0008-0000-0200-0000E4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5" name="Text Box 70">
          <a:extLst>
            <a:ext uri="{FF2B5EF4-FFF2-40B4-BE49-F238E27FC236}">
              <a16:creationId xmlns:a16="http://schemas.microsoft.com/office/drawing/2014/main" id="{00000000-0008-0000-0200-0000E5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6" name="Text Box 55">
          <a:extLst>
            <a:ext uri="{FF2B5EF4-FFF2-40B4-BE49-F238E27FC236}">
              <a16:creationId xmlns:a16="http://schemas.microsoft.com/office/drawing/2014/main" id="{00000000-0008-0000-0200-0000E6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87" name="Text Box 70">
          <a:extLst>
            <a:ext uri="{FF2B5EF4-FFF2-40B4-BE49-F238E27FC236}">
              <a16:creationId xmlns:a16="http://schemas.microsoft.com/office/drawing/2014/main" id="{00000000-0008-0000-0200-0000E7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8" name="Text Box 71">
          <a:extLst>
            <a:ext uri="{FF2B5EF4-FFF2-40B4-BE49-F238E27FC236}">
              <a16:creationId xmlns:a16="http://schemas.microsoft.com/office/drawing/2014/main" id="{00000000-0008-0000-0200-0000E8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9" name="Text Box 70">
          <a:extLst>
            <a:ext uri="{FF2B5EF4-FFF2-40B4-BE49-F238E27FC236}">
              <a16:creationId xmlns:a16="http://schemas.microsoft.com/office/drawing/2014/main" id="{00000000-0008-0000-0200-0000E9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0" name="Text Box 56">
          <a:extLst>
            <a:ext uri="{FF2B5EF4-FFF2-40B4-BE49-F238E27FC236}">
              <a16:creationId xmlns:a16="http://schemas.microsoft.com/office/drawing/2014/main" id="{00000000-0008-0000-0200-0000EA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1" name="Text Box 78">
          <a:extLst>
            <a:ext uri="{FF2B5EF4-FFF2-40B4-BE49-F238E27FC236}">
              <a16:creationId xmlns:a16="http://schemas.microsoft.com/office/drawing/2014/main" id="{00000000-0008-0000-0200-0000EB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2" name="Text Box 55">
          <a:extLst>
            <a:ext uri="{FF2B5EF4-FFF2-40B4-BE49-F238E27FC236}">
              <a16:creationId xmlns:a16="http://schemas.microsoft.com/office/drawing/2014/main" id="{00000000-0008-0000-0200-0000EC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3" name="Text Box 70">
          <a:extLst>
            <a:ext uri="{FF2B5EF4-FFF2-40B4-BE49-F238E27FC236}">
              <a16:creationId xmlns:a16="http://schemas.microsoft.com/office/drawing/2014/main" id="{00000000-0008-0000-0200-0000ED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4" name="Text Box 71">
          <a:extLst>
            <a:ext uri="{FF2B5EF4-FFF2-40B4-BE49-F238E27FC236}">
              <a16:creationId xmlns:a16="http://schemas.microsoft.com/office/drawing/2014/main" id="{00000000-0008-0000-0200-0000EE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5" name="Text Box 70">
          <a:extLst>
            <a:ext uri="{FF2B5EF4-FFF2-40B4-BE49-F238E27FC236}">
              <a16:creationId xmlns:a16="http://schemas.microsoft.com/office/drawing/2014/main" id="{00000000-0008-0000-0200-0000EF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6" name="Text Box 56">
          <a:extLst>
            <a:ext uri="{FF2B5EF4-FFF2-40B4-BE49-F238E27FC236}">
              <a16:creationId xmlns:a16="http://schemas.microsoft.com/office/drawing/2014/main" id="{00000000-0008-0000-0200-0000F0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7" name="Text Box 78">
          <a:extLst>
            <a:ext uri="{FF2B5EF4-FFF2-40B4-BE49-F238E27FC236}">
              <a16:creationId xmlns:a16="http://schemas.microsoft.com/office/drawing/2014/main" id="{00000000-0008-0000-0200-0000F1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8" name="Text Box 70">
          <a:extLst>
            <a:ext uri="{FF2B5EF4-FFF2-40B4-BE49-F238E27FC236}">
              <a16:creationId xmlns:a16="http://schemas.microsoft.com/office/drawing/2014/main" id="{00000000-0008-0000-0200-0000F2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9" name="Text Box 70">
          <a:extLst>
            <a:ext uri="{FF2B5EF4-FFF2-40B4-BE49-F238E27FC236}">
              <a16:creationId xmlns:a16="http://schemas.microsoft.com/office/drawing/2014/main" id="{00000000-0008-0000-0200-0000F3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0" name="Text Box 70">
          <a:extLst>
            <a:ext uri="{FF2B5EF4-FFF2-40B4-BE49-F238E27FC236}">
              <a16:creationId xmlns:a16="http://schemas.microsoft.com/office/drawing/2014/main" id="{00000000-0008-0000-0200-0000F4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1" name="Text Box 56">
          <a:extLst>
            <a:ext uri="{FF2B5EF4-FFF2-40B4-BE49-F238E27FC236}">
              <a16:creationId xmlns:a16="http://schemas.microsoft.com/office/drawing/2014/main" id="{00000000-0008-0000-0200-0000F5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2" name="Text Box 78">
          <a:extLst>
            <a:ext uri="{FF2B5EF4-FFF2-40B4-BE49-F238E27FC236}">
              <a16:creationId xmlns:a16="http://schemas.microsoft.com/office/drawing/2014/main" id="{00000000-0008-0000-0200-0000F6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3" name="Text Box 70">
          <a:extLst>
            <a:ext uri="{FF2B5EF4-FFF2-40B4-BE49-F238E27FC236}">
              <a16:creationId xmlns:a16="http://schemas.microsoft.com/office/drawing/2014/main" id="{00000000-0008-0000-0200-0000F7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4" name="Text Box 55">
          <a:extLst>
            <a:ext uri="{FF2B5EF4-FFF2-40B4-BE49-F238E27FC236}">
              <a16:creationId xmlns:a16="http://schemas.microsoft.com/office/drawing/2014/main" id="{00000000-0008-0000-0200-0000F8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5" name="Text Box 70">
          <a:extLst>
            <a:ext uri="{FF2B5EF4-FFF2-40B4-BE49-F238E27FC236}">
              <a16:creationId xmlns:a16="http://schemas.microsoft.com/office/drawing/2014/main" id="{00000000-0008-0000-0200-0000F9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6" name="Text Box 71">
          <a:extLst>
            <a:ext uri="{FF2B5EF4-FFF2-40B4-BE49-F238E27FC236}">
              <a16:creationId xmlns:a16="http://schemas.microsoft.com/office/drawing/2014/main" id="{00000000-0008-0000-0200-0000FA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7" name="Text Box 70">
          <a:extLst>
            <a:ext uri="{FF2B5EF4-FFF2-40B4-BE49-F238E27FC236}">
              <a16:creationId xmlns:a16="http://schemas.microsoft.com/office/drawing/2014/main" id="{00000000-0008-0000-0200-0000FB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8" name="Text Box 56">
          <a:extLst>
            <a:ext uri="{FF2B5EF4-FFF2-40B4-BE49-F238E27FC236}">
              <a16:creationId xmlns:a16="http://schemas.microsoft.com/office/drawing/2014/main" id="{00000000-0008-0000-0200-0000FC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9" name="Text Box 78">
          <a:extLst>
            <a:ext uri="{FF2B5EF4-FFF2-40B4-BE49-F238E27FC236}">
              <a16:creationId xmlns:a16="http://schemas.microsoft.com/office/drawing/2014/main" id="{00000000-0008-0000-0200-0000FD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0" name="Text Box 55">
          <a:extLst>
            <a:ext uri="{FF2B5EF4-FFF2-40B4-BE49-F238E27FC236}">
              <a16:creationId xmlns:a16="http://schemas.microsoft.com/office/drawing/2014/main" id="{00000000-0008-0000-0200-0000FE01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11" name="Text Box 70">
          <a:extLst>
            <a:ext uri="{FF2B5EF4-FFF2-40B4-BE49-F238E27FC236}">
              <a16:creationId xmlns:a16="http://schemas.microsoft.com/office/drawing/2014/main" id="{00000000-0008-0000-0200-0000FF010000}"/>
            </a:ext>
          </a:extLst>
        </xdr:cNvPr>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2" name="Text Box 71">
          <a:extLst>
            <a:ext uri="{FF2B5EF4-FFF2-40B4-BE49-F238E27FC236}">
              <a16:creationId xmlns:a16="http://schemas.microsoft.com/office/drawing/2014/main" id="{00000000-0008-0000-0200-00000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3" name="Text Box 70">
          <a:extLst>
            <a:ext uri="{FF2B5EF4-FFF2-40B4-BE49-F238E27FC236}">
              <a16:creationId xmlns:a16="http://schemas.microsoft.com/office/drawing/2014/main" id="{00000000-0008-0000-0200-00000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4" name="Text Box 55">
          <a:extLst>
            <a:ext uri="{FF2B5EF4-FFF2-40B4-BE49-F238E27FC236}">
              <a16:creationId xmlns:a16="http://schemas.microsoft.com/office/drawing/2014/main" id="{00000000-0008-0000-0200-00000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5" name="Text Box 71">
          <a:extLst>
            <a:ext uri="{FF2B5EF4-FFF2-40B4-BE49-F238E27FC236}">
              <a16:creationId xmlns:a16="http://schemas.microsoft.com/office/drawing/2014/main" id="{00000000-0008-0000-0200-00000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6" name="Text Box 70">
          <a:extLst>
            <a:ext uri="{FF2B5EF4-FFF2-40B4-BE49-F238E27FC236}">
              <a16:creationId xmlns:a16="http://schemas.microsoft.com/office/drawing/2014/main" id="{00000000-0008-0000-0200-00000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7" name="Text Box 55">
          <a:extLst>
            <a:ext uri="{FF2B5EF4-FFF2-40B4-BE49-F238E27FC236}">
              <a16:creationId xmlns:a16="http://schemas.microsoft.com/office/drawing/2014/main" id="{00000000-0008-0000-0200-00000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8" name="Text Box 71">
          <a:extLst>
            <a:ext uri="{FF2B5EF4-FFF2-40B4-BE49-F238E27FC236}">
              <a16:creationId xmlns:a16="http://schemas.microsoft.com/office/drawing/2014/main" id="{00000000-0008-0000-0200-00000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9" name="Text Box 70">
          <a:extLst>
            <a:ext uri="{FF2B5EF4-FFF2-40B4-BE49-F238E27FC236}">
              <a16:creationId xmlns:a16="http://schemas.microsoft.com/office/drawing/2014/main" id="{00000000-0008-0000-0200-00000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0" name="Text Box 55">
          <a:extLst>
            <a:ext uri="{FF2B5EF4-FFF2-40B4-BE49-F238E27FC236}">
              <a16:creationId xmlns:a16="http://schemas.microsoft.com/office/drawing/2014/main" id="{00000000-0008-0000-0200-00000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1" name="Text Box 71">
          <a:extLst>
            <a:ext uri="{FF2B5EF4-FFF2-40B4-BE49-F238E27FC236}">
              <a16:creationId xmlns:a16="http://schemas.microsoft.com/office/drawing/2014/main" id="{00000000-0008-0000-0200-00000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2" name="Text Box 70">
          <a:extLst>
            <a:ext uri="{FF2B5EF4-FFF2-40B4-BE49-F238E27FC236}">
              <a16:creationId xmlns:a16="http://schemas.microsoft.com/office/drawing/2014/main" id="{00000000-0008-0000-0200-00000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3" name="Text Box 55">
          <a:extLst>
            <a:ext uri="{FF2B5EF4-FFF2-40B4-BE49-F238E27FC236}">
              <a16:creationId xmlns:a16="http://schemas.microsoft.com/office/drawing/2014/main" id="{00000000-0008-0000-0200-00000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4" name="Text Box 71">
          <a:extLst>
            <a:ext uri="{FF2B5EF4-FFF2-40B4-BE49-F238E27FC236}">
              <a16:creationId xmlns:a16="http://schemas.microsoft.com/office/drawing/2014/main" id="{00000000-0008-0000-0200-00000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5" name="Text Box 70">
          <a:extLst>
            <a:ext uri="{FF2B5EF4-FFF2-40B4-BE49-F238E27FC236}">
              <a16:creationId xmlns:a16="http://schemas.microsoft.com/office/drawing/2014/main" id="{00000000-0008-0000-0200-00000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6" name="Text Box 55">
          <a:extLst>
            <a:ext uri="{FF2B5EF4-FFF2-40B4-BE49-F238E27FC236}">
              <a16:creationId xmlns:a16="http://schemas.microsoft.com/office/drawing/2014/main" id="{00000000-0008-0000-0200-00000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7" name="Text Box 71">
          <a:extLst>
            <a:ext uri="{FF2B5EF4-FFF2-40B4-BE49-F238E27FC236}">
              <a16:creationId xmlns:a16="http://schemas.microsoft.com/office/drawing/2014/main" id="{00000000-0008-0000-0200-00000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8" name="Text Box 70">
          <a:extLst>
            <a:ext uri="{FF2B5EF4-FFF2-40B4-BE49-F238E27FC236}">
              <a16:creationId xmlns:a16="http://schemas.microsoft.com/office/drawing/2014/main" id="{00000000-0008-0000-0200-00001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9" name="Text Box 55">
          <a:extLst>
            <a:ext uri="{FF2B5EF4-FFF2-40B4-BE49-F238E27FC236}">
              <a16:creationId xmlns:a16="http://schemas.microsoft.com/office/drawing/2014/main" id="{00000000-0008-0000-0200-00001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0" name="Text Box 71">
          <a:extLst>
            <a:ext uri="{FF2B5EF4-FFF2-40B4-BE49-F238E27FC236}">
              <a16:creationId xmlns:a16="http://schemas.microsoft.com/office/drawing/2014/main" id="{00000000-0008-0000-0200-00001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1" name="Text Box 70">
          <a:extLst>
            <a:ext uri="{FF2B5EF4-FFF2-40B4-BE49-F238E27FC236}">
              <a16:creationId xmlns:a16="http://schemas.microsoft.com/office/drawing/2014/main" id="{00000000-0008-0000-0200-00001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2" name="Text Box 55">
          <a:extLst>
            <a:ext uri="{FF2B5EF4-FFF2-40B4-BE49-F238E27FC236}">
              <a16:creationId xmlns:a16="http://schemas.microsoft.com/office/drawing/2014/main" id="{00000000-0008-0000-0200-00001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3" name="Text Box 71">
          <a:extLst>
            <a:ext uri="{FF2B5EF4-FFF2-40B4-BE49-F238E27FC236}">
              <a16:creationId xmlns:a16="http://schemas.microsoft.com/office/drawing/2014/main" id="{00000000-0008-0000-0200-00001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4" name="Text Box 70">
          <a:extLst>
            <a:ext uri="{FF2B5EF4-FFF2-40B4-BE49-F238E27FC236}">
              <a16:creationId xmlns:a16="http://schemas.microsoft.com/office/drawing/2014/main" id="{00000000-0008-0000-0200-00001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5" name="Text Box 55">
          <a:extLst>
            <a:ext uri="{FF2B5EF4-FFF2-40B4-BE49-F238E27FC236}">
              <a16:creationId xmlns:a16="http://schemas.microsoft.com/office/drawing/2014/main" id="{00000000-0008-0000-0200-00001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6" name="Text Box 71">
          <a:extLst>
            <a:ext uri="{FF2B5EF4-FFF2-40B4-BE49-F238E27FC236}">
              <a16:creationId xmlns:a16="http://schemas.microsoft.com/office/drawing/2014/main" id="{00000000-0008-0000-0200-00001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7" name="Text Box 70">
          <a:extLst>
            <a:ext uri="{FF2B5EF4-FFF2-40B4-BE49-F238E27FC236}">
              <a16:creationId xmlns:a16="http://schemas.microsoft.com/office/drawing/2014/main" id="{00000000-0008-0000-0200-00001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8" name="Text Box 55">
          <a:extLst>
            <a:ext uri="{FF2B5EF4-FFF2-40B4-BE49-F238E27FC236}">
              <a16:creationId xmlns:a16="http://schemas.microsoft.com/office/drawing/2014/main" id="{00000000-0008-0000-0200-00001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9" name="Text Box 71">
          <a:extLst>
            <a:ext uri="{FF2B5EF4-FFF2-40B4-BE49-F238E27FC236}">
              <a16:creationId xmlns:a16="http://schemas.microsoft.com/office/drawing/2014/main" id="{00000000-0008-0000-0200-00001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0" name="Text Box 70">
          <a:extLst>
            <a:ext uri="{FF2B5EF4-FFF2-40B4-BE49-F238E27FC236}">
              <a16:creationId xmlns:a16="http://schemas.microsoft.com/office/drawing/2014/main" id="{00000000-0008-0000-0200-00001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1" name="Text Box 55">
          <a:extLst>
            <a:ext uri="{FF2B5EF4-FFF2-40B4-BE49-F238E27FC236}">
              <a16:creationId xmlns:a16="http://schemas.microsoft.com/office/drawing/2014/main" id="{00000000-0008-0000-0200-00001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2" name="Text Box 71">
          <a:extLst>
            <a:ext uri="{FF2B5EF4-FFF2-40B4-BE49-F238E27FC236}">
              <a16:creationId xmlns:a16="http://schemas.microsoft.com/office/drawing/2014/main" id="{00000000-0008-0000-0200-00001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3" name="Text Box 70">
          <a:extLst>
            <a:ext uri="{FF2B5EF4-FFF2-40B4-BE49-F238E27FC236}">
              <a16:creationId xmlns:a16="http://schemas.microsoft.com/office/drawing/2014/main" id="{00000000-0008-0000-0200-00001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4" name="Text Box 55">
          <a:extLst>
            <a:ext uri="{FF2B5EF4-FFF2-40B4-BE49-F238E27FC236}">
              <a16:creationId xmlns:a16="http://schemas.microsoft.com/office/drawing/2014/main" id="{00000000-0008-0000-0200-00002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5" name="Text Box 70">
          <a:extLst>
            <a:ext uri="{FF2B5EF4-FFF2-40B4-BE49-F238E27FC236}">
              <a16:creationId xmlns:a16="http://schemas.microsoft.com/office/drawing/2014/main" id="{00000000-0008-0000-0200-00002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6" name="Text Box 71">
          <a:extLst>
            <a:ext uri="{FF2B5EF4-FFF2-40B4-BE49-F238E27FC236}">
              <a16:creationId xmlns:a16="http://schemas.microsoft.com/office/drawing/2014/main" id="{00000000-0008-0000-0200-00002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7" name="Text Box 70">
          <a:extLst>
            <a:ext uri="{FF2B5EF4-FFF2-40B4-BE49-F238E27FC236}">
              <a16:creationId xmlns:a16="http://schemas.microsoft.com/office/drawing/2014/main" id="{00000000-0008-0000-0200-00002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8" name="Text Box 56">
          <a:extLst>
            <a:ext uri="{FF2B5EF4-FFF2-40B4-BE49-F238E27FC236}">
              <a16:creationId xmlns:a16="http://schemas.microsoft.com/office/drawing/2014/main" id="{00000000-0008-0000-0200-00002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9" name="Text Box 78">
          <a:extLst>
            <a:ext uri="{FF2B5EF4-FFF2-40B4-BE49-F238E27FC236}">
              <a16:creationId xmlns:a16="http://schemas.microsoft.com/office/drawing/2014/main" id="{00000000-0008-0000-0200-00002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0" name="Text Box 55">
          <a:extLst>
            <a:ext uri="{FF2B5EF4-FFF2-40B4-BE49-F238E27FC236}">
              <a16:creationId xmlns:a16="http://schemas.microsoft.com/office/drawing/2014/main" id="{00000000-0008-0000-0200-00002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1" name="Text Box 70">
          <a:extLst>
            <a:ext uri="{FF2B5EF4-FFF2-40B4-BE49-F238E27FC236}">
              <a16:creationId xmlns:a16="http://schemas.microsoft.com/office/drawing/2014/main" id="{00000000-0008-0000-0200-00002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2" name="Text Box 71">
          <a:extLst>
            <a:ext uri="{FF2B5EF4-FFF2-40B4-BE49-F238E27FC236}">
              <a16:creationId xmlns:a16="http://schemas.microsoft.com/office/drawing/2014/main" id="{00000000-0008-0000-0200-00002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3" name="Text Box 70">
          <a:extLst>
            <a:ext uri="{FF2B5EF4-FFF2-40B4-BE49-F238E27FC236}">
              <a16:creationId xmlns:a16="http://schemas.microsoft.com/office/drawing/2014/main" id="{00000000-0008-0000-0200-00002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4" name="Text Box 56">
          <a:extLst>
            <a:ext uri="{FF2B5EF4-FFF2-40B4-BE49-F238E27FC236}">
              <a16:creationId xmlns:a16="http://schemas.microsoft.com/office/drawing/2014/main" id="{00000000-0008-0000-0200-00002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5" name="Text Box 78">
          <a:extLst>
            <a:ext uri="{FF2B5EF4-FFF2-40B4-BE49-F238E27FC236}">
              <a16:creationId xmlns:a16="http://schemas.microsoft.com/office/drawing/2014/main" id="{00000000-0008-0000-0200-00002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6" name="Text Box 70">
          <a:extLst>
            <a:ext uri="{FF2B5EF4-FFF2-40B4-BE49-F238E27FC236}">
              <a16:creationId xmlns:a16="http://schemas.microsoft.com/office/drawing/2014/main" id="{00000000-0008-0000-0200-00002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7" name="Text Box 70">
          <a:extLst>
            <a:ext uri="{FF2B5EF4-FFF2-40B4-BE49-F238E27FC236}">
              <a16:creationId xmlns:a16="http://schemas.microsoft.com/office/drawing/2014/main" id="{00000000-0008-0000-0200-00002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8" name="Text Box 70">
          <a:extLst>
            <a:ext uri="{FF2B5EF4-FFF2-40B4-BE49-F238E27FC236}">
              <a16:creationId xmlns:a16="http://schemas.microsoft.com/office/drawing/2014/main" id="{00000000-0008-0000-0200-00002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9" name="Text Box 56">
          <a:extLst>
            <a:ext uri="{FF2B5EF4-FFF2-40B4-BE49-F238E27FC236}">
              <a16:creationId xmlns:a16="http://schemas.microsoft.com/office/drawing/2014/main" id="{00000000-0008-0000-0200-00002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0" name="Text Box 78">
          <a:extLst>
            <a:ext uri="{FF2B5EF4-FFF2-40B4-BE49-F238E27FC236}">
              <a16:creationId xmlns:a16="http://schemas.microsoft.com/office/drawing/2014/main" id="{00000000-0008-0000-0200-00003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1" name="Text Box 70">
          <a:extLst>
            <a:ext uri="{FF2B5EF4-FFF2-40B4-BE49-F238E27FC236}">
              <a16:creationId xmlns:a16="http://schemas.microsoft.com/office/drawing/2014/main" id="{00000000-0008-0000-0200-00003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2" name="Text Box 55">
          <a:extLst>
            <a:ext uri="{FF2B5EF4-FFF2-40B4-BE49-F238E27FC236}">
              <a16:creationId xmlns:a16="http://schemas.microsoft.com/office/drawing/2014/main" id="{00000000-0008-0000-0200-00003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3" name="Text Box 70">
          <a:extLst>
            <a:ext uri="{FF2B5EF4-FFF2-40B4-BE49-F238E27FC236}">
              <a16:creationId xmlns:a16="http://schemas.microsoft.com/office/drawing/2014/main" id="{00000000-0008-0000-0200-00003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4" name="Text Box 71">
          <a:extLst>
            <a:ext uri="{FF2B5EF4-FFF2-40B4-BE49-F238E27FC236}">
              <a16:creationId xmlns:a16="http://schemas.microsoft.com/office/drawing/2014/main" id="{00000000-0008-0000-0200-00003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5" name="Text Box 70">
          <a:extLst>
            <a:ext uri="{FF2B5EF4-FFF2-40B4-BE49-F238E27FC236}">
              <a16:creationId xmlns:a16="http://schemas.microsoft.com/office/drawing/2014/main" id="{00000000-0008-0000-0200-00003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6" name="Text Box 56">
          <a:extLst>
            <a:ext uri="{FF2B5EF4-FFF2-40B4-BE49-F238E27FC236}">
              <a16:creationId xmlns:a16="http://schemas.microsoft.com/office/drawing/2014/main" id="{00000000-0008-0000-0200-00003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7" name="Text Box 78">
          <a:extLst>
            <a:ext uri="{FF2B5EF4-FFF2-40B4-BE49-F238E27FC236}">
              <a16:creationId xmlns:a16="http://schemas.microsoft.com/office/drawing/2014/main" id="{00000000-0008-0000-0200-00003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8" name="Text Box 55">
          <a:extLst>
            <a:ext uri="{FF2B5EF4-FFF2-40B4-BE49-F238E27FC236}">
              <a16:creationId xmlns:a16="http://schemas.microsoft.com/office/drawing/2014/main" id="{00000000-0008-0000-0200-00003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9" name="Text Box 70">
          <a:extLst>
            <a:ext uri="{FF2B5EF4-FFF2-40B4-BE49-F238E27FC236}">
              <a16:creationId xmlns:a16="http://schemas.microsoft.com/office/drawing/2014/main" id="{00000000-0008-0000-0200-00003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0" name="Text Box 71">
          <a:extLst>
            <a:ext uri="{FF2B5EF4-FFF2-40B4-BE49-F238E27FC236}">
              <a16:creationId xmlns:a16="http://schemas.microsoft.com/office/drawing/2014/main" id="{00000000-0008-0000-0200-00003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1" name="Text Box 70">
          <a:extLst>
            <a:ext uri="{FF2B5EF4-FFF2-40B4-BE49-F238E27FC236}">
              <a16:creationId xmlns:a16="http://schemas.microsoft.com/office/drawing/2014/main" id="{00000000-0008-0000-0200-00003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2" name="Text Box 55">
          <a:extLst>
            <a:ext uri="{FF2B5EF4-FFF2-40B4-BE49-F238E27FC236}">
              <a16:creationId xmlns:a16="http://schemas.microsoft.com/office/drawing/2014/main" id="{00000000-0008-0000-0200-00003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3" name="Text Box 71">
          <a:extLst>
            <a:ext uri="{FF2B5EF4-FFF2-40B4-BE49-F238E27FC236}">
              <a16:creationId xmlns:a16="http://schemas.microsoft.com/office/drawing/2014/main" id="{00000000-0008-0000-0200-00003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4" name="Text Box 70">
          <a:extLst>
            <a:ext uri="{FF2B5EF4-FFF2-40B4-BE49-F238E27FC236}">
              <a16:creationId xmlns:a16="http://schemas.microsoft.com/office/drawing/2014/main" id="{00000000-0008-0000-0200-00003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5" name="Text Box 55">
          <a:extLst>
            <a:ext uri="{FF2B5EF4-FFF2-40B4-BE49-F238E27FC236}">
              <a16:creationId xmlns:a16="http://schemas.microsoft.com/office/drawing/2014/main" id="{00000000-0008-0000-0200-00003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6" name="Text Box 71">
          <a:extLst>
            <a:ext uri="{FF2B5EF4-FFF2-40B4-BE49-F238E27FC236}">
              <a16:creationId xmlns:a16="http://schemas.microsoft.com/office/drawing/2014/main" id="{00000000-0008-0000-0200-00004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7" name="Text Box 70">
          <a:extLst>
            <a:ext uri="{FF2B5EF4-FFF2-40B4-BE49-F238E27FC236}">
              <a16:creationId xmlns:a16="http://schemas.microsoft.com/office/drawing/2014/main" id="{00000000-0008-0000-0200-00004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8" name="Text Box 55">
          <a:extLst>
            <a:ext uri="{FF2B5EF4-FFF2-40B4-BE49-F238E27FC236}">
              <a16:creationId xmlns:a16="http://schemas.microsoft.com/office/drawing/2014/main" id="{00000000-0008-0000-0200-00004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9" name="Text Box 71">
          <a:extLst>
            <a:ext uri="{FF2B5EF4-FFF2-40B4-BE49-F238E27FC236}">
              <a16:creationId xmlns:a16="http://schemas.microsoft.com/office/drawing/2014/main" id="{00000000-0008-0000-0200-00004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0" name="Text Box 70">
          <a:extLst>
            <a:ext uri="{FF2B5EF4-FFF2-40B4-BE49-F238E27FC236}">
              <a16:creationId xmlns:a16="http://schemas.microsoft.com/office/drawing/2014/main" id="{00000000-0008-0000-0200-00004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1" name="Text Box 55">
          <a:extLst>
            <a:ext uri="{FF2B5EF4-FFF2-40B4-BE49-F238E27FC236}">
              <a16:creationId xmlns:a16="http://schemas.microsoft.com/office/drawing/2014/main" id="{00000000-0008-0000-0200-00004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2" name="Text Box 71">
          <a:extLst>
            <a:ext uri="{FF2B5EF4-FFF2-40B4-BE49-F238E27FC236}">
              <a16:creationId xmlns:a16="http://schemas.microsoft.com/office/drawing/2014/main" id="{00000000-0008-0000-0200-00004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3" name="Text Box 70">
          <a:extLst>
            <a:ext uri="{FF2B5EF4-FFF2-40B4-BE49-F238E27FC236}">
              <a16:creationId xmlns:a16="http://schemas.microsoft.com/office/drawing/2014/main" id="{00000000-0008-0000-0200-00004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4" name="Text Box 55">
          <a:extLst>
            <a:ext uri="{FF2B5EF4-FFF2-40B4-BE49-F238E27FC236}">
              <a16:creationId xmlns:a16="http://schemas.microsoft.com/office/drawing/2014/main" id="{00000000-0008-0000-0200-00004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5" name="Text Box 71">
          <a:extLst>
            <a:ext uri="{FF2B5EF4-FFF2-40B4-BE49-F238E27FC236}">
              <a16:creationId xmlns:a16="http://schemas.microsoft.com/office/drawing/2014/main" id="{00000000-0008-0000-0200-00004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6" name="Text Box 70">
          <a:extLst>
            <a:ext uri="{FF2B5EF4-FFF2-40B4-BE49-F238E27FC236}">
              <a16:creationId xmlns:a16="http://schemas.microsoft.com/office/drawing/2014/main" id="{00000000-0008-0000-0200-00004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7" name="Text Box 55">
          <a:extLst>
            <a:ext uri="{FF2B5EF4-FFF2-40B4-BE49-F238E27FC236}">
              <a16:creationId xmlns:a16="http://schemas.microsoft.com/office/drawing/2014/main" id="{00000000-0008-0000-0200-00004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8" name="Text Box 71">
          <a:extLst>
            <a:ext uri="{FF2B5EF4-FFF2-40B4-BE49-F238E27FC236}">
              <a16:creationId xmlns:a16="http://schemas.microsoft.com/office/drawing/2014/main" id="{00000000-0008-0000-0200-00004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9" name="Text Box 70">
          <a:extLst>
            <a:ext uri="{FF2B5EF4-FFF2-40B4-BE49-F238E27FC236}">
              <a16:creationId xmlns:a16="http://schemas.microsoft.com/office/drawing/2014/main" id="{00000000-0008-0000-0200-00004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0" name="Text Box 55">
          <a:extLst>
            <a:ext uri="{FF2B5EF4-FFF2-40B4-BE49-F238E27FC236}">
              <a16:creationId xmlns:a16="http://schemas.microsoft.com/office/drawing/2014/main" id="{00000000-0008-0000-0200-00004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1" name="Text Box 71">
          <a:extLst>
            <a:ext uri="{FF2B5EF4-FFF2-40B4-BE49-F238E27FC236}">
              <a16:creationId xmlns:a16="http://schemas.microsoft.com/office/drawing/2014/main" id="{00000000-0008-0000-0200-00004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2" name="Text Box 70">
          <a:extLst>
            <a:ext uri="{FF2B5EF4-FFF2-40B4-BE49-F238E27FC236}">
              <a16:creationId xmlns:a16="http://schemas.microsoft.com/office/drawing/2014/main" id="{00000000-0008-0000-0200-00005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3" name="Text Box 55">
          <a:extLst>
            <a:ext uri="{FF2B5EF4-FFF2-40B4-BE49-F238E27FC236}">
              <a16:creationId xmlns:a16="http://schemas.microsoft.com/office/drawing/2014/main" id="{00000000-0008-0000-0200-00005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4" name="Text Box 71">
          <a:extLst>
            <a:ext uri="{FF2B5EF4-FFF2-40B4-BE49-F238E27FC236}">
              <a16:creationId xmlns:a16="http://schemas.microsoft.com/office/drawing/2014/main" id="{00000000-0008-0000-0200-00005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5" name="Text Box 70">
          <a:extLst>
            <a:ext uri="{FF2B5EF4-FFF2-40B4-BE49-F238E27FC236}">
              <a16:creationId xmlns:a16="http://schemas.microsoft.com/office/drawing/2014/main" id="{00000000-0008-0000-0200-00005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6" name="Text Box 55">
          <a:extLst>
            <a:ext uri="{FF2B5EF4-FFF2-40B4-BE49-F238E27FC236}">
              <a16:creationId xmlns:a16="http://schemas.microsoft.com/office/drawing/2014/main" id="{00000000-0008-0000-0200-00005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7" name="Text Box 71">
          <a:extLst>
            <a:ext uri="{FF2B5EF4-FFF2-40B4-BE49-F238E27FC236}">
              <a16:creationId xmlns:a16="http://schemas.microsoft.com/office/drawing/2014/main" id="{00000000-0008-0000-0200-00005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8" name="Text Box 70">
          <a:extLst>
            <a:ext uri="{FF2B5EF4-FFF2-40B4-BE49-F238E27FC236}">
              <a16:creationId xmlns:a16="http://schemas.microsoft.com/office/drawing/2014/main" id="{00000000-0008-0000-0200-00005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9" name="Text Box 55">
          <a:extLst>
            <a:ext uri="{FF2B5EF4-FFF2-40B4-BE49-F238E27FC236}">
              <a16:creationId xmlns:a16="http://schemas.microsoft.com/office/drawing/2014/main" id="{00000000-0008-0000-0200-00005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0" name="Text Box 71">
          <a:extLst>
            <a:ext uri="{FF2B5EF4-FFF2-40B4-BE49-F238E27FC236}">
              <a16:creationId xmlns:a16="http://schemas.microsoft.com/office/drawing/2014/main" id="{00000000-0008-0000-0200-00005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1" name="Text Box 70">
          <a:extLst>
            <a:ext uri="{FF2B5EF4-FFF2-40B4-BE49-F238E27FC236}">
              <a16:creationId xmlns:a16="http://schemas.microsoft.com/office/drawing/2014/main" id="{00000000-0008-0000-0200-00005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2" name="Text Box 55">
          <a:extLst>
            <a:ext uri="{FF2B5EF4-FFF2-40B4-BE49-F238E27FC236}">
              <a16:creationId xmlns:a16="http://schemas.microsoft.com/office/drawing/2014/main" id="{00000000-0008-0000-0200-00005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3" name="Text Box 70">
          <a:extLst>
            <a:ext uri="{FF2B5EF4-FFF2-40B4-BE49-F238E27FC236}">
              <a16:creationId xmlns:a16="http://schemas.microsoft.com/office/drawing/2014/main" id="{00000000-0008-0000-0200-00005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4" name="Text Box 71">
          <a:extLst>
            <a:ext uri="{FF2B5EF4-FFF2-40B4-BE49-F238E27FC236}">
              <a16:creationId xmlns:a16="http://schemas.microsoft.com/office/drawing/2014/main" id="{00000000-0008-0000-0200-00005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5" name="Text Box 70">
          <a:extLst>
            <a:ext uri="{FF2B5EF4-FFF2-40B4-BE49-F238E27FC236}">
              <a16:creationId xmlns:a16="http://schemas.microsoft.com/office/drawing/2014/main" id="{00000000-0008-0000-0200-00005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6" name="Text Box 56">
          <a:extLst>
            <a:ext uri="{FF2B5EF4-FFF2-40B4-BE49-F238E27FC236}">
              <a16:creationId xmlns:a16="http://schemas.microsoft.com/office/drawing/2014/main" id="{00000000-0008-0000-0200-00005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7" name="Text Box 78">
          <a:extLst>
            <a:ext uri="{FF2B5EF4-FFF2-40B4-BE49-F238E27FC236}">
              <a16:creationId xmlns:a16="http://schemas.microsoft.com/office/drawing/2014/main" id="{00000000-0008-0000-0200-00005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8" name="Text Box 55">
          <a:extLst>
            <a:ext uri="{FF2B5EF4-FFF2-40B4-BE49-F238E27FC236}">
              <a16:creationId xmlns:a16="http://schemas.microsoft.com/office/drawing/2014/main" id="{00000000-0008-0000-0200-00006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9" name="Text Box 70">
          <a:extLst>
            <a:ext uri="{FF2B5EF4-FFF2-40B4-BE49-F238E27FC236}">
              <a16:creationId xmlns:a16="http://schemas.microsoft.com/office/drawing/2014/main" id="{00000000-0008-0000-0200-00006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0" name="Text Box 71">
          <a:extLst>
            <a:ext uri="{FF2B5EF4-FFF2-40B4-BE49-F238E27FC236}">
              <a16:creationId xmlns:a16="http://schemas.microsoft.com/office/drawing/2014/main" id="{00000000-0008-0000-0200-00006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1" name="Text Box 70">
          <a:extLst>
            <a:ext uri="{FF2B5EF4-FFF2-40B4-BE49-F238E27FC236}">
              <a16:creationId xmlns:a16="http://schemas.microsoft.com/office/drawing/2014/main" id="{00000000-0008-0000-0200-00006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2" name="Text Box 56">
          <a:extLst>
            <a:ext uri="{FF2B5EF4-FFF2-40B4-BE49-F238E27FC236}">
              <a16:creationId xmlns:a16="http://schemas.microsoft.com/office/drawing/2014/main" id="{00000000-0008-0000-0200-00006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3" name="Text Box 78">
          <a:extLst>
            <a:ext uri="{FF2B5EF4-FFF2-40B4-BE49-F238E27FC236}">
              <a16:creationId xmlns:a16="http://schemas.microsoft.com/office/drawing/2014/main" id="{00000000-0008-0000-0200-000065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4" name="Text Box 70">
          <a:extLst>
            <a:ext uri="{FF2B5EF4-FFF2-40B4-BE49-F238E27FC236}">
              <a16:creationId xmlns:a16="http://schemas.microsoft.com/office/drawing/2014/main" id="{00000000-0008-0000-0200-000066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5" name="Text Box 70">
          <a:extLst>
            <a:ext uri="{FF2B5EF4-FFF2-40B4-BE49-F238E27FC236}">
              <a16:creationId xmlns:a16="http://schemas.microsoft.com/office/drawing/2014/main" id="{00000000-0008-0000-0200-000067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6" name="Text Box 70">
          <a:extLst>
            <a:ext uri="{FF2B5EF4-FFF2-40B4-BE49-F238E27FC236}">
              <a16:creationId xmlns:a16="http://schemas.microsoft.com/office/drawing/2014/main" id="{00000000-0008-0000-0200-000068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7" name="Text Box 56">
          <a:extLst>
            <a:ext uri="{FF2B5EF4-FFF2-40B4-BE49-F238E27FC236}">
              <a16:creationId xmlns:a16="http://schemas.microsoft.com/office/drawing/2014/main" id="{00000000-0008-0000-0200-000069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8" name="Text Box 78">
          <a:extLst>
            <a:ext uri="{FF2B5EF4-FFF2-40B4-BE49-F238E27FC236}">
              <a16:creationId xmlns:a16="http://schemas.microsoft.com/office/drawing/2014/main" id="{00000000-0008-0000-0200-00006A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9" name="Text Box 70">
          <a:extLst>
            <a:ext uri="{FF2B5EF4-FFF2-40B4-BE49-F238E27FC236}">
              <a16:creationId xmlns:a16="http://schemas.microsoft.com/office/drawing/2014/main" id="{00000000-0008-0000-0200-00006B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0" name="Text Box 55">
          <a:extLst>
            <a:ext uri="{FF2B5EF4-FFF2-40B4-BE49-F238E27FC236}">
              <a16:creationId xmlns:a16="http://schemas.microsoft.com/office/drawing/2014/main" id="{00000000-0008-0000-0200-00006C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1" name="Text Box 70">
          <a:extLst>
            <a:ext uri="{FF2B5EF4-FFF2-40B4-BE49-F238E27FC236}">
              <a16:creationId xmlns:a16="http://schemas.microsoft.com/office/drawing/2014/main" id="{00000000-0008-0000-0200-00006D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2" name="Text Box 71">
          <a:extLst>
            <a:ext uri="{FF2B5EF4-FFF2-40B4-BE49-F238E27FC236}">
              <a16:creationId xmlns:a16="http://schemas.microsoft.com/office/drawing/2014/main" id="{00000000-0008-0000-0200-00006E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3" name="Text Box 70">
          <a:extLst>
            <a:ext uri="{FF2B5EF4-FFF2-40B4-BE49-F238E27FC236}">
              <a16:creationId xmlns:a16="http://schemas.microsoft.com/office/drawing/2014/main" id="{00000000-0008-0000-0200-00006F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4" name="Text Box 56">
          <a:extLst>
            <a:ext uri="{FF2B5EF4-FFF2-40B4-BE49-F238E27FC236}">
              <a16:creationId xmlns:a16="http://schemas.microsoft.com/office/drawing/2014/main" id="{00000000-0008-0000-0200-000070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5" name="Text Box 78">
          <a:extLst>
            <a:ext uri="{FF2B5EF4-FFF2-40B4-BE49-F238E27FC236}">
              <a16:creationId xmlns:a16="http://schemas.microsoft.com/office/drawing/2014/main" id="{00000000-0008-0000-0200-000071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6" name="Text Box 55">
          <a:extLst>
            <a:ext uri="{FF2B5EF4-FFF2-40B4-BE49-F238E27FC236}">
              <a16:creationId xmlns:a16="http://schemas.microsoft.com/office/drawing/2014/main" id="{00000000-0008-0000-0200-000072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7" name="Text Box 70">
          <a:extLst>
            <a:ext uri="{FF2B5EF4-FFF2-40B4-BE49-F238E27FC236}">
              <a16:creationId xmlns:a16="http://schemas.microsoft.com/office/drawing/2014/main" id="{00000000-0008-0000-0200-000073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8" name="Text Box 71">
          <a:extLst>
            <a:ext uri="{FF2B5EF4-FFF2-40B4-BE49-F238E27FC236}">
              <a16:creationId xmlns:a16="http://schemas.microsoft.com/office/drawing/2014/main" id="{00000000-0008-0000-0200-000074020000}"/>
            </a:ext>
          </a:extLst>
        </xdr:cNvPr>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8</xdr:col>
      <xdr:colOff>304800</xdr:colOff>
      <xdr:row>41</xdr:row>
      <xdr:rowOff>0</xdr:rowOff>
    </xdr:from>
    <xdr:to>
      <xdr:col>8</xdr:col>
      <xdr:colOff>381000</xdr:colOff>
      <xdr:row>42</xdr:row>
      <xdr:rowOff>9522</xdr:rowOff>
    </xdr:to>
    <xdr:sp macro="" textlink="">
      <xdr:nvSpPr>
        <xdr:cNvPr id="629" name="Text Box 70">
          <a:extLst>
            <a:ext uri="{FF2B5EF4-FFF2-40B4-BE49-F238E27FC236}">
              <a16:creationId xmlns:a16="http://schemas.microsoft.com/office/drawing/2014/main" id="{00000000-0008-0000-0200-000075020000}"/>
            </a:ext>
          </a:extLst>
        </xdr:cNvPr>
        <xdr:cNvSpPr txBox="1">
          <a:spLocks noChangeArrowheads="1"/>
        </xdr:cNvSpPr>
      </xdr:nvSpPr>
      <xdr:spPr>
        <a:xfrm>
          <a:off x="13858875" y="19002375"/>
          <a:ext cx="76200" cy="1993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0" name="Text Box 5">
          <a:extLst>
            <a:ext uri="{FF2B5EF4-FFF2-40B4-BE49-F238E27FC236}">
              <a16:creationId xmlns:a16="http://schemas.microsoft.com/office/drawing/2014/main" id="{00000000-0008-0000-0200-000076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1" name="Text Box 6">
          <a:extLst>
            <a:ext uri="{FF2B5EF4-FFF2-40B4-BE49-F238E27FC236}">
              <a16:creationId xmlns:a16="http://schemas.microsoft.com/office/drawing/2014/main" id="{00000000-0008-0000-0200-000077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2" name="Text Box 54">
          <a:extLst>
            <a:ext uri="{FF2B5EF4-FFF2-40B4-BE49-F238E27FC236}">
              <a16:creationId xmlns:a16="http://schemas.microsoft.com/office/drawing/2014/main" id="{00000000-0008-0000-0200-000078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3" name="Text Box 55">
          <a:extLst>
            <a:ext uri="{FF2B5EF4-FFF2-40B4-BE49-F238E27FC236}">
              <a16:creationId xmlns:a16="http://schemas.microsoft.com/office/drawing/2014/main" id="{00000000-0008-0000-0200-000079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4" name="Text Box 58">
          <a:extLst>
            <a:ext uri="{FF2B5EF4-FFF2-40B4-BE49-F238E27FC236}">
              <a16:creationId xmlns:a16="http://schemas.microsoft.com/office/drawing/2014/main" id="{00000000-0008-0000-0200-00007A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5" name="Text Box 60">
          <a:extLst>
            <a:ext uri="{FF2B5EF4-FFF2-40B4-BE49-F238E27FC236}">
              <a16:creationId xmlns:a16="http://schemas.microsoft.com/office/drawing/2014/main" id="{00000000-0008-0000-0200-00007B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6" name="Text Box 62">
          <a:extLst>
            <a:ext uri="{FF2B5EF4-FFF2-40B4-BE49-F238E27FC236}">
              <a16:creationId xmlns:a16="http://schemas.microsoft.com/office/drawing/2014/main" id="{00000000-0008-0000-0200-00007C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7" name="Text Box 67">
          <a:extLst>
            <a:ext uri="{FF2B5EF4-FFF2-40B4-BE49-F238E27FC236}">
              <a16:creationId xmlns:a16="http://schemas.microsoft.com/office/drawing/2014/main" id="{00000000-0008-0000-0200-00007D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8" name="Text Box 68">
          <a:extLst>
            <a:ext uri="{FF2B5EF4-FFF2-40B4-BE49-F238E27FC236}">
              <a16:creationId xmlns:a16="http://schemas.microsoft.com/office/drawing/2014/main" id="{00000000-0008-0000-0200-00007E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9" name="Text Box 69">
          <a:extLst>
            <a:ext uri="{FF2B5EF4-FFF2-40B4-BE49-F238E27FC236}">
              <a16:creationId xmlns:a16="http://schemas.microsoft.com/office/drawing/2014/main" id="{00000000-0008-0000-0200-00007F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0" name="Text Box 70">
          <a:extLst>
            <a:ext uri="{FF2B5EF4-FFF2-40B4-BE49-F238E27FC236}">
              <a16:creationId xmlns:a16="http://schemas.microsoft.com/office/drawing/2014/main" id="{00000000-0008-0000-0200-000080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1" name="Text Box 71">
          <a:extLst>
            <a:ext uri="{FF2B5EF4-FFF2-40B4-BE49-F238E27FC236}">
              <a16:creationId xmlns:a16="http://schemas.microsoft.com/office/drawing/2014/main" id="{00000000-0008-0000-0200-000081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2" name="Text Box 54">
          <a:extLst>
            <a:ext uri="{FF2B5EF4-FFF2-40B4-BE49-F238E27FC236}">
              <a16:creationId xmlns:a16="http://schemas.microsoft.com/office/drawing/2014/main" id="{00000000-0008-0000-0200-000082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3" name="Text Box 54">
          <a:extLst>
            <a:ext uri="{FF2B5EF4-FFF2-40B4-BE49-F238E27FC236}">
              <a16:creationId xmlns:a16="http://schemas.microsoft.com/office/drawing/2014/main" id="{00000000-0008-0000-0200-000083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4" name="Text Box 70">
          <a:extLst>
            <a:ext uri="{FF2B5EF4-FFF2-40B4-BE49-F238E27FC236}">
              <a16:creationId xmlns:a16="http://schemas.microsoft.com/office/drawing/2014/main" id="{00000000-0008-0000-0200-000084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5" name="Text Box 55">
          <a:extLst>
            <a:ext uri="{FF2B5EF4-FFF2-40B4-BE49-F238E27FC236}">
              <a16:creationId xmlns:a16="http://schemas.microsoft.com/office/drawing/2014/main" id="{00000000-0008-0000-0200-000085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6" name="Text Box 71">
          <a:extLst>
            <a:ext uri="{FF2B5EF4-FFF2-40B4-BE49-F238E27FC236}">
              <a16:creationId xmlns:a16="http://schemas.microsoft.com/office/drawing/2014/main" id="{00000000-0008-0000-0200-000086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7" name="Text Box 70">
          <a:extLst>
            <a:ext uri="{FF2B5EF4-FFF2-40B4-BE49-F238E27FC236}">
              <a16:creationId xmlns:a16="http://schemas.microsoft.com/office/drawing/2014/main" id="{00000000-0008-0000-0200-000087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8" name="Text Box 56">
          <a:extLst>
            <a:ext uri="{FF2B5EF4-FFF2-40B4-BE49-F238E27FC236}">
              <a16:creationId xmlns:a16="http://schemas.microsoft.com/office/drawing/2014/main" id="{00000000-0008-0000-0200-000088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9" name="Text Box 78">
          <a:extLst>
            <a:ext uri="{FF2B5EF4-FFF2-40B4-BE49-F238E27FC236}">
              <a16:creationId xmlns:a16="http://schemas.microsoft.com/office/drawing/2014/main" id="{00000000-0008-0000-0200-000089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0" name="Text Box 55">
          <a:extLst>
            <a:ext uri="{FF2B5EF4-FFF2-40B4-BE49-F238E27FC236}">
              <a16:creationId xmlns:a16="http://schemas.microsoft.com/office/drawing/2014/main" id="{00000000-0008-0000-0200-00008A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1" name="Text Box 70">
          <a:extLst>
            <a:ext uri="{FF2B5EF4-FFF2-40B4-BE49-F238E27FC236}">
              <a16:creationId xmlns:a16="http://schemas.microsoft.com/office/drawing/2014/main" id="{00000000-0008-0000-0200-00008B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2" name="Text Box 71">
          <a:extLst>
            <a:ext uri="{FF2B5EF4-FFF2-40B4-BE49-F238E27FC236}">
              <a16:creationId xmlns:a16="http://schemas.microsoft.com/office/drawing/2014/main" id="{00000000-0008-0000-0200-00008C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3" name="Text Box 70">
          <a:extLst>
            <a:ext uri="{FF2B5EF4-FFF2-40B4-BE49-F238E27FC236}">
              <a16:creationId xmlns:a16="http://schemas.microsoft.com/office/drawing/2014/main" id="{00000000-0008-0000-0200-00008D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4" name="Text Box 56">
          <a:extLst>
            <a:ext uri="{FF2B5EF4-FFF2-40B4-BE49-F238E27FC236}">
              <a16:creationId xmlns:a16="http://schemas.microsoft.com/office/drawing/2014/main" id="{00000000-0008-0000-0200-00008E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5" name="Text Box 78">
          <a:extLst>
            <a:ext uri="{FF2B5EF4-FFF2-40B4-BE49-F238E27FC236}">
              <a16:creationId xmlns:a16="http://schemas.microsoft.com/office/drawing/2014/main" id="{00000000-0008-0000-0200-00008F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6" name="Text Box 55">
          <a:extLst>
            <a:ext uri="{FF2B5EF4-FFF2-40B4-BE49-F238E27FC236}">
              <a16:creationId xmlns:a16="http://schemas.microsoft.com/office/drawing/2014/main" id="{00000000-0008-0000-0200-000090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7" name="Text Box 70">
          <a:extLst>
            <a:ext uri="{FF2B5EF4-FFF2-40B4-BE49-F238E27FC236}">
              <a16:creationId xmlns:a16="http://schemas.microsoft.com/office/drawing/2014/main" id="{00000000-0008-0000-0200-000091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8" name="Text Box 71">
          <a:extLst>
            <a:ext uri="{FF2B5EF4-FFF2-40B4-BE49-F238E27FC236}">
              <a16:creationId xmlns:a16="http://schemas.microsoft.com/office/drawing/2014/main" id="{00000000-0008-0000-0200-000092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9" name="Text Box 70">
          <a:extLst>
            <a:ext uri="{FF2B5EF4-FFF2-40B4-BE49-F238E27FC236}">
              <a16:creationId xmlns:a16="http://schemas.microsoft.com/office/drawing/2014/main" id="{00000000-0008-0000-0200-000093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0" name="Text Box 56">
          <a:extLst>
            <a:ext uri="{FF2B5EF4-FFF2-40B4-BE49-F238E27FC236}">
              <a16:creationId xmlns:a16="http://schemas.microsoft.com/office/drawing/2014/main" id="{00000000-0008-0000-0200-000094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1" name="Text Box 78">
          <a:extLst>
            <a:ext uri="{FF2B5EF4-FFF2-40B4-BE49-F238E27FC236}">
              <a16:creationId xmlns:a16="http://schemas.microsoft.com/office/drawing/2014/main" id="{00000000-0008-0000-0200-000095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2" name="Text Box 55">
          <a:extLst>
            <a:ext uri="{FF2B5EF4-FFF2-40B4-BE49-F238E27FC236}">
              <a16:creationId xmlns:a16="http://schemas.microsoft.com/office/drawing/2014/main" id="{00000000-0008-0000-0200-000096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3" name="Text Box 70">
          <a:extLst>
            <a:ext uri="{FF2B5EF4-FFF2-40B4-BE49-F238E27FC236}">
              <a16:creationId xmlns:a16="http://schemas.microsoft.com/office/drawing/2014/main" id="{00000000-0008-0000-0200-000097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4" name="Text Box 71">
          <a:extLst>
            <a:ext uri="{FF2B5EF4-FFF2-40B4-BE49-F238E27FC236}">
              <a16:creationId xmlns:a16="http://schemas.microsoft.com/office/drawing/2014/main" id="{00000000-0008-0000-0200-000098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5" name="Text Box 70">
          <a:extLst>
            <a:ext uri="{FF2B5EF4-FFF2-40B4-BE49-F238E27FC236}">
              <a16:creationId xmlns:a16="http://schemas.microsoft.com/office/drawing/2014/main" id="{00000000-0008-0000-0200-000099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6" name="Text Box 56">
          <a:extLst>
            <a:ext uri="{FF2B5EF4-FFF2-40B4-BE49-F238E27FC236}">
              <a16:creationId xmlns:a16="http://schemas.microsoft.com/office/drawing/2014/main" id="{00000000-0008-0000-0200-00009A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7" name="Text Box 78">
          <a:extLst>
            <a:ext uri="{FF2B5EF4-FFF2-40B4-BE49-F238E27FC236}">
              <a16:creationId xmlns:a16="http://schemas.microsoft.com/office/drawing/2014/main" id="{00000000-0008-0000-0200-00009B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8" name="Text Box 55">
          <a:extLst>
            <a:ext uri="{FF2B5EF4-FFF2-40B4-BE49-F238E27FC236}">
              <a16:creationId xmlns:a16="http://schemas.microsoft.com/office/drawing/2014/main" id="{00000000-0008-0000-0200-00009C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9" name="Text Box 70">
          <a:extLst>
            <a:ext uri="{FF2B5EF4-FFF2-40B4-BE49-F238E27FC236}">
              <a16:creationId xmlns:a16="http://schemas.microsoft.com/office/drawing/2014/main" id="{00000000-0008-0000-0200-00009D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0" name="Text Box 71">
          <a:extLst>
            <a:ext uri="{FF2B5EF4-FFF2-40B4-BE49-F238E27FC236}">
              <a16:creationId xmlns:a16="http://schemas.microsoft.com/office/drawing/2014/main" id="{00000000-0008-0000-0200-00009E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1" name="Text Box 70">
          <a:extLst>
            <a:ext uri="{FF2B5EF4-FFF2-40B4-BE49-F238E27FC236}">
              <a16:creationId xmlns:a16="http://schemas.microsoft.com/office/drawing/2014/main" id="{00000000-0008-0000-0200-00009F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2" name="Text Box 55">
          <a:extLst>
            <a:ext uri="{FF2B5EF4-FFF2-40B4-BE49-F238E27FC236}">
              <a16:creationId xmlns:a16="http://schemas.microsoft.com/office/drawing/2014/main" id="{00000000-0008-0000-0200-0000A0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3" name="Text Box 71">
          <a:extLst>
            <a:ext uri="{FF2B5EF4-FFF2-40B4-BE49-F238E27FC236}">
              <a16:creationId xmlns:a16="http://schemas.microsoft.com/office/drawing/2014/main" id="{00000000-0008-0000-0200-0000A1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4" name="Text Box 70">
          <a:extLst>
            <a:ext uri="{FF2B5EF4-FFF2-40B4-BE49-F238E27FC236}">
              <a16:creationId xmlns:a16="http://schemas.microsoft.com/office/drawing/2014/main" id="{00000000-0008-0000-0200-0000A2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5" name="Text Box 56">
          <a:extLst>
            <a:ext uri="{FF2B5EF4-FFF2-40B4-BE49-F238E27FC236}">
              <a16:creationId xmlns:a16="http://schemas.microsoft.com/office/drawing/2014/main" id="{00000000-0008-0000-0200-0000A3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6" name="Text Box 78">
          <a:extLst>
            <a:ext uri="{FF2B5EF4-FFF2-40B4-BE49-F238E27FC236}">
              <a16:creationId xmlns:a16="http://schemas.microsoft.com/office/drawing/2014/main" id="{00000000-0008-0000-0200-0000A4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7" name="Text Box 55">
          <a:extLst>
            <a:ext uri="{FF2B5EF4-FFF2-40B4-BE49-F238E27FC236}">
              <a16:creationId xmlns:a16="http://schemas.microsoft.com/office/drawing/2014/main" id="{00000000-0008-0000-0200-0000A5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8" name="Text Box 70">
          <a:extLst>
            <a:ext uri="{FF2B5EF4-FFF2-40B4-BE49-F238E27FC236}">
              <a16:creationId xmlns:a16="http://schemas.microsoft.com/office/drawing/2014/main" id="{00000000-0008-0000-0200-0000A6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9" name="Text Box 71">
          <a:extLst>
            <a:ext uri="{FF2B5EF4-FFF2-40B4-BE49-F238E27FC236}">
              <a16:creationId xmlns:a16="http://schemas.microsoft.com/office/drawing/2014/main" id="{00000000-0008-0000-0200-0000A7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0" name="Text Box 70">
          <a:extLst>
            <a:ext uri="{FF2B5EF4-FFF2-40B4-BE49-F238E27FC236}">
              <a16:creationId xmlns:a16="http://schemas.microsoft.com/office/drawing/2014/main" id="{00000000-0008-0000-0200-0000A8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1" name="Text Box 55">
          <a:extLst>
            <a:ext uri="{FF2B5EF4-FFF2-40B4-BE49-F238E27FC236}">
              <a16:creationId xmlns:a16="http://schemas.microsoft.com/office/drawing/2014/main" id="{00000000-0008-0000-0200-0000A9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2" name="Text Box 71">
          <a:extLst>
            <a:ext uri="{FF2B5EF4-FFF2-40B4-BE49-F238E27FC236}">
              <a16:creationId xmlns:a16="http://schemas.microsoft.com/office/drawing/2014/main" id="{00000000-0008-0000-0200-0000AA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3" name="Text Box 70">
          <a:extLst>
            <a:ext uri="{FF2B5EF4-FFF2-40B4-BE49-F238E27FC236}">
              <a16:creationId xmlns:a16="http://schemas.microsoft.com/office/drawing/2014/main" id="{00000000-0008-0000-0200-0000AB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4" name="Text Box 56">
          <a:extLst>
            <a:ext uri="{FF2B5EF4-FFF2-40B4-BE49-F238E27FC236}">
              <a16:creationId xmlns:a16="http://schemas.microsoft.com/office/drawing/2014/main" id="{00000000-0008-0000-0200-0000AC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5" name="Text Box 78">
          <a:extLst>
            <a:ext uri="{FF2B5EF4-FFF2-40B4-BE49-F238E27FC236}">
              <a16:creationId xmlns:a16="http://schemas.microsoft.com/office/drawing/2014/main" id="{00000000-0008-0000-0200-0000AD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6" name="Text Box 55">
          <a:extLst>
            <a:ext uri="{FF2B5EF4-FFF2-40B4-BE49-F238E27FC236}">
              <a16:creationId xmlns:a16="http://schemas.microsoft.com/office/drawing/2014/main" id="{00000000-0008-0000-0200-0000AE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7" name="Text Box 70">
          <a:extLst>
            <a:ext uri="{FF2B5EF4-FFF2-40B4-BE49-F238E27FC236}">
              <a16:creationId xmlns:a16="http://schemas.microsoft.com/office/drawing/2014/main" id="{00000000-0008-0000-0200-0000AF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8" name="Text Box 71">
          <a:extLst>
            <a:ext uri="{FF2B5EF4-FFF2-40B4-BE49-F238E27FC236}">
              <a16:creationId xmlns:a16="http://schemas.microsoft.com/office/drawing/2014/main" id="{00000000-0008-0000-0200-0000B0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9" name="Text Box 70">
          <a:extLst>
            <a:ext uri="{FF2B5EF4-FFF2-40B4-BE49-F238E27FC236}">
              <a16:creationId xmlns:a16="http://schemas.microsoft.com/office/drawing/2014/main" id="{00000000-0008-0000-0200-0000B1020000}"/>
            </a:ext>
          </a:extLst>
        </xdr:cNvPr>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0" name="Text Box 56">
          <a:extLst>
            <a:ext uri="{FF2B5EF4-FFF2-40B4-BE49-F238E27FC236}">
              <a16:creationId xmlns:a16="http://schemas.microsoft.com/office/drawing/2014/main" id="{00000000-0008-0000-0200-0000B2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1" name="Text Box 78">
          <a:extLst>
            <a:ext uri="{FF2B5EF4-FFF2-40B4-BE49-F238E27FC236}">
              <a16:creationId xmlns:a16="http://schemas.microsoft.com/office/drawing/2014/main" id="{00000000-0008-0000-0200-0000B3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2" name="Text Box 70">
          <a:extLst>
            <a:ext uri="{FF2B5EF4-FFF2-40B4-BE49-F238E27FC236}">
              <a16:creationId xmlns:a16="http://schemas.microsoft.com/office/drawing/2014/main" id="{00000000-0008-0000-0200-0000B4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3" name="Text Box 70">
          <a:extLst>
            <a:ext uri="{FF2B5EF4-FFF2-40B4-BE49-F238E27FC236}">
              <a16:creationId xmlns:a16="http://schemas.microsoft.com/office/drawing/2014/main" id="{00000000-0008-0000-0200-0000B5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4" name="Text Box 70">
          <a:extLst>
            <a:ext uri="{FF2B5EF4-FFF2-40B4-BE49-F238E27FC236}">
              <a16:creationId xmlns:a16="http://schemas.microsoft.com/office/drawing/2014/main" id="{00000000-0008-0000-0200-0000B6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5" name="Text Box 56">
          <a:extLst>
            <a:ext uri="{FF2B5EF4-FFF2-40B4-BE49-F238E27FC236}">
              <a16:creationId xmlns:a16="http://schemas.microsoft.com/office/drawing/2014/main" id="{00000000-0008-0000-0200-0000B7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6" name="Text Box 78">
          <a:extLst>
            <a:ext uri="{FF2B5EF4-FFF2-40B4-BE49-F238E27FC236}">
              <a16:creationId xmlns:a16="http://schemas.microsoft.com/office/drawing/2014/main" id="{00000000-0008-0000-0200-0000B8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7" name="Text Box 70">
          <a:extLst>
            <a:ext uri="{FF2B5EF4-FFF2-40B4-BE49-F238E27FC236}">
              <a16:creationId xmlns:a16="http://schemas.microsoft.com/office/drawing/2014/main" id="{00000000-0008-0000-0200-0000B9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698" name="Text Box 55">
          <a:extLst>
            <a:ext uri="{FF2B5EF4-FFF2-40B4-BE49-F238E27FC236}">
              <a16:creationId xmlns:a16="http://schemas.microsoft.com/office/drawing/2014/main" id="{00000000-0008-0000-0200-0000BA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9" name="Text Box 70">
          <a:extLst>
            <a:ext uri="{FF2B5EF4-FFF2-40B4-BE49-F238E27FC236}">
              <a16:creationId xmlns:a16="http://schemas.microsoft.com/office/drawing/2014/main" id="{00000000-0008-0000-0200-0000BB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0" name="Text Box 71">
          <a:extLst>
            <a:ext uri="{FF2B5EF4-FFF2-40B4-BE49-F238E27FC236}">
              <a16:creationId xmlns:a16="http://schemas.microsoft.com/office/drawing/2014/main" id="{00000000-0008-0000-0200-0000BC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1" name="Text Box 70">
          <a:extLst>
            <a:ext uri="{FF2B5EF4-FFF2-40B4-BE49-F238E27FC236}">
              <a16:creationId xmlns:a16="http://schemas.microsoft.com/office/drawing/2014/main" id="{00000000-0008-0000-0200-0000BD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2" name="Text Box 56">
          <a:extLst>
            <a:ext uri="{FF2B5EF4-FFF2-40B4-BE49-F238E27FC236}">
              <a16:creationId xmlns:a16="http://schemas.microsoft.com/office/drawing/2014/main" id="{00000000-0008-0000-0200-0000BE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3" name="Text Box 78">
          <a:extLst>
            <a:ext uri="{FF2B5EF4-FFF2-40B4-BE49-F238E27FC236}">
              <a16:creationId xmlns:a16="http://schemas.microsoft.com/office/drawing/2014/main" id="{00000000-0008-0000-0200-0000BF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4" name="Text Box 55">
          <a:extLst>
            <a:ext uri="{FF2B5EF4-FFF2-40B4-BE49-F238E27FC236}">
              <a16:creationId xmlns:a16="http://schemas.microsoft.com/office/drawing/2014/main" id="{00000000-0008-0000-0200-0000C0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5" name="Text Box 70">
          <a:extLst>
            <a:ext uri="{FF2B5EF4-FFF2-40B4-BE49-F238E27FC236}">
              <a16:creationId xmlns:a16="http://schemas.microsoft.com/office/drawing/2014/main" id="{00000000-0008-0000-0200-0000C1020000}"/>
            </a:ext>
          </a:extLst>
        </xdr:cNvPr>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6" name="Text Box 71">
          <a:extLst>
            <a:ext uri="{FF2B5EF4-FFF2-40B4-BE49-F238E27FC236}">
              <a16:creationId xmlns:a16="http://schemas.microsoft.com/office/drawing/2014/main" id="{00000000-0008-0000-0200-0000C2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7" name="Text Box 70">
          <a:extLst>
            <a:ext uri="{FF2B5EF4-FFF2-40B4-BE49-F238E27FC236}">
              <a16:creationId xmlns:a16="http://schemas.microsoft.com/office/drawing/2014/main" id="{00000000-0008-0000-0200-0000C3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8" name="Text Box 5">
          <a:extLst>
            <a:ext uri="{FF2B5EF4-FFF2-40B4-BE49-F238E27FC236}">
              <a16:creationId xmlns:a16="http://schemas.microsoft.com/office/drawing/2014/main" id="{00000000-0008-0000-0200-0000C4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9" name="Text Box 6">
          <a:extLst>
            <a:ext uri="{FF2B5EF4-FFF2-40B4-BE49-F238E27FC236}">
              <a16:creationId xmlns:a16="http://schemas.microsoft.com/office/drawing/2014/main" id="{00000000-0008-0000-0200-0000C5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0" name="Text Box 54">
          <a:extLst>
            <a:ext uri="{FF2B5EF4-FFF2-40B4-BE49-F238E27FC236}">
              <a16:creationId xmlns:a16="http://schemas.microsoft.com/office/drawing/2014/main" id="{00000000-0008-0000-0200-0000C6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1" name="Text Box 55">
          <a:extLst>
            <a:ext uri="{FF2B5EF4-FFF2-40B4-BE49-F238E27FC236}">
              <a16:creationId xmlns:a16="http://schemas.microsoft.com/office/drawing/2014/main" id="{00000000-0008-0000-0200-0000C7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2" name="Text Box 58">
          <a:extLst>
            <a:ext uri="{FF2B5EF4-FFF2-40B4-BE49-F238E27FC236}">
              <a16:creationId xmlns:a16="http://schemas.microsoft.com/office/drawing/2014/main" id="{00000000-0008-0000-0200-0000C8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3" name="Text Box 60">
          <a:extLst>
            <a:ext uri="{FF2B5EF4-FFF2-40B4-BE49-F238E27FC236}">
              <a16:creationId xmlns:a16="http://schemas.microsoft.com/office/drawing/2014/main" id="{00000000-0008-0000-0200-0000C9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4" name="Text Box 62">
          <a:extLst>
            <a:ext uri="{FF2B5EF4-FFF2-40B4-BE49-F238E27FC236}">
              <a16:creationId xmlns:a16="http://schemas.microsoft.com/office/drawing/2014/main" id="{00000000-0008-0000-0200-0000CA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5" name="Text Box 67">
          <a:extLst>
            <a:ext uri="{FF2B5EF4-FFF2-40B4-BE49-F238E27FC236}">
              <a16:creationId xmlns:a16="http://schemas.microsoft.com/office/drawing/2014/main" id="{00000000-0008-0000-0200-0000CB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6" name="Text Box 68">
          <a:extLst>
            <a:ext uri="{FF2B5EF4-FFF2-40B4-BE49-F238E27FC236}">
              <a16:creationId xmlns:a16="http://schemas.microsoft.com/office/drawing/2014/main" id="{00000000-0008-0000-0200-0000CC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7" name="Text Box 69">
          <a:extLst>
            <a:ext uri="{FF2B5EF4-FFF2-40B4-BE49-F238E27FC236}">
              <a16:creationId xmlns:a16="http://schemas.microsoft.com/office/drawing/2014/main" id="{00000000-0008-0000-0200-0000CD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8" name="Text Box 70">
          <a:extLst>
            <a:ext uri="{FF2B5EF4-FFF2-40B4-BE49-F238E27FC236}">
              <a16:creationId xmlns:a16="http://schemas.microsoft.com/office/drawing/2014/main" id="{00000000-0008-0000-0200-0000CE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9" name="Text Box 71">
          <a:extLst>
            <a:ext uri="{FF2B5EF4-FFF2-40B4-BE49-F238E27FC236}">
              <a16:creationId xmlns:a16="http://schemas.microsoft.com/office/drawing/2014/main" id="{00000000-0008-0000-0200-0000CF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0" name="Text Box 54">
          <a:extLst>
            <a:ext uri="{FF2B5EF4-FFF2-40B4-BE49-F238E27FC236}">
              <a16:creationId xmlns:a16="http://schemas.microsoft.com/office/drawing/2014/main" id="{00000000-0008-0000-0200-0000D0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1" name="Text Box 54">
          <a:extLst>
            <a:ext uri="{FF2B5EF4-FFF2-40B4-BE49-F238E27FC236}">
              <a16:creationId xmlns:a16="http://schemas.microsoft.com/office/drawing/2014/main" id="{00000000-0008-0000-0200-0000D1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2" name="Text Box 70">
          <a:extLst>
            <a:ext uri="{FF2B5EF4-FFF2-40B4-BE49-F238E27FC236}">
              <a16:creationId xmlns:a16="http://schemas.microsoft.com/office/drawing/2014/main" id="{00000000-0008-0000-0200-0000D2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3" name="Text Box 55">
          <a:extLst>
            <a:ext uri="{FF2B5EF4-FFF2-40B4-BE49-F238E27FC236}">
              <a16:creationId xmlns:a16="http://schemas.microsoft.com/office/drawing/2014/main" id="{00000000-0008-0000-0200-0000D3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4" name="Text Box 71">
          <a:extLst>
            <a:ext uri="{FF2B5EF4-FFF2-40B4-BE49-F238E27FC236}">
              <a16:creationId xmlns:a16="http://schemas.microsoft.com/office/drawing/2014/main" id="{00000000-0008-0000-0200-0000D4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5" name="Text Box 70">
          <a:extLst>
            <a:ext uri="{FF2B5EF4-FFF2-40B4-BE49-F238E27FC236}">
              <a16:creationId xmlns:a16="http://schemas.microsoft.com/office/drawing/2014/main" id="{00000000-0008-0000-0200-0000D5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6" name="Text Box 56">
          <a:extLst>
            <a:ext uri="{FF2B5EF4-FFF2-40B4-BE49-F238E27FC236}">
              <a16:creationId xmlns:a16="http://schemas.microsoft.com/office/drawing/2014/main" id="{00000000-0008-0000-0200-0000D6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7" name="Text Box 78">
          <a:extLst>
            <a:ext uri="{FF2B5EF4-FFF2-40B4-BE49-F238E27FC236}">
              <a16:creationId xmlns:a16="http://schemas.microsoft.com/office/drawing/2014/main" id="{00000000-0008-0000-0200-0000D7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8" name="Text Box 55">
          <a:extLst>
            <a:ext uri="{FF2B5EF4-FFF2-40B4-BE49-F238E27FC236}">
              <a16:creationId xmlns:a16="http://schemas.microsoft.com/office/drawing/2014/main" id="{00000000-0008-0000-0200-0000D8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9" name="Text Box 70">
          <a:extLst>
            <a:ext uri="{FF2B5EF4-FFF2-40B4-BE49-F238E27FC236}">
              <a16:creationId xmlns:a16="http://schemas.microsoft.com/office/drawing/2014/main" id="{00000000-0008-0000-0200-0000D9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0" name="Text Box 71">
          <a:extLst>
            <a:ext uri="{FF2B5EF4-FFF2-40B4-BE49-F238E27FC236}">
              <a16:creationId xmlns:a16="http://schemas.microsoft.com/office/drawing/2014/main" id="{00000000-0008-0000-0200-0000DA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1" name="Text Box 70">
          <a:extLst>
            <a:ext uri="{FF2B5EF4-FFF2-40B4-BE49-F238E27FC236}">
              <a16:creationId xmlns:a16="http://schemas.microsoft.com/office/drawing/2014/main" id="{00000000-0008-0000-0200-0000DB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2" name="Text Box 56">
          <a:extLst>
            <a:ext uri="{FF2B5EF4-FFF2-40B4-BE49-F238E27FC236}">
              <a16:creationId xmlns:a16="http://schemas.microsoft.com/office/drawing/2014/main" id="{00000000-0008-0000-0200-0000DC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3" name="Text Box 78">
          <a:extLst>
            <a:ext uri="{FF2B5EF4-FFF2-40B4-BE49-F238E27FC236}">
              <a16:creationId xmlns:a16="http://schemas.microsoft.com/office/drawing/2014/main" id="{00000000-0008-0000-0200-0000DD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4" name="Text Box 55">
          <a:extLst>
            <a:ext uri="{FF2B5EF4-FFF2-40B4-BE49-F238E27FC236}">
              <a16:creationId xmlns:a16="http://schemas.microsoft.com/office/drawing/2014/main" id="{00000000-0008-0000-0200-0000DE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5" name="Text Box 70">
          <a:extLst>
            <a:ext uri="{FF2B5EF4-FFF2-40B4-BE49-F238E27FC236}">
              <a16:creationId xmlns:a16="http://schemas.microsoft.com/office/drawing/2014/main" id="{00000000-0008-0000-0200-0000DF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6" name="Text Box 71">
          <a:extLst>
            <a:ext uri="{FF2B5EF4-FFF2-40B4-BE49-F238E27FC236}">
              <a16:creationId xmlns:a16="http://schemas.microsoft.com/office/drawing/2014/main" id="{00000000-0008-0000-0200-0000E0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7" name="Text Box 70">
          <a:extLst>
            <a:ext uri="{FF2B5EF4-FFF2-40B4-BE49-F238E27FC236}">
              <a16:creationId xmlns:a16="http://schemas.microsoft.com/office/drawing/2014/main" id="{00000000-0008-0000-0200-0000E1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8" name="Text Box 56">
          <a:extLst>
            <a:ext uri="{FF2B5EF4-FFF2-40B4-BE49-F238E27FC236}">
              <a16:creationId xmlns:a16="http://schemas.microsoft.com/office/drawing/2014/main" id="{00000000-0008-0000-0200-0000E2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9" name="Text Box 78">
          <a:extLst>
            <a:ext uri="{FF2B5EF4-FFF2-40B4-BE49-F238E27FC236}">
              <a16:creationId xmlns:a16="http://schemas.microsoft.com/office/drawing/2014/main" id="{00000000-0008-0000-0200-0000E3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0" name="Text Box 55">
          <a:extLst>
            <a:ext uri="{FF2B5EF4-FFF2-40B4-BE49-F238E27FC236}">
              <a16:creationId xmlns:a16="http://schemas.microsoft.com/office/drawing/2014/main" id="{00000000-0008-0000-0200-0000E4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1" name="Text Box 70">
          <a:extLst>
            <a:ext uri="{FF2B5EF4-FFF2-40B4-BE49-F238E27FC236}">
              <a16:creationId xmlns:a16="http://schemas.microsoft.com/office/drawing/2014/main" id="{00000000-0008-0000-0200-0000E5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2" name="Text Box 71">
          <a:extLst>
            <a:ext uri="{FF2B5EF4-FFF2-40B4-BE49-F238E27FC236}">
              <a16:creationId xmlns:a16="http://schemas.microsoft.com/office/drawing/2014/main" id="{00000000-0008-0000-0200-0000E6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3" name="Text Box 70">
          <a:extLst>
            <a:ext uri="{FF2B5EF4-FFF2-40B4-BE49-F238E27FC236}">
              <a16:creationId xmlns:a16="http://schemas.microsoft.com/office/drawing/2014/main" id="{00000000-0008-0000-0200-0000E7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4" name="Text Box 56">
          <a:extLst>
            <a:ext uri="{FF2B5EF4-FFF2-40B4-BE49-F238E27FC236}">
              <a16:creationId xmlns:a16="http://schemas.microsoft.com/office/drawing/2014/main" id="{00000000-0008-0000-0200-0000E8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5" name="Text Box 78">
          <a:extLst>
            <a:ext uri="{FF2B5EF4-FFF2-40B4-BE49-F238E27FC236}">
              <a16:creationId xmlns:a16="http://schemas.microsoft.com/office/drawing/2014/main" id="{00000000-0008-0000-0200-0000E9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6" name="Text Box 55">
          <a:extLst>
            <a:ext uri="{FF2B5EF4-FFF2-40B4-BE49-F238E27FC236}">
              <a16:creationId xmlns:a16="http://schemas.microsoft.com/office/drawing/2014/main" id="{00000000-0008-0000-0200-0000EA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7" name="Text Box 70">
          <a:extLst>
            <a:ext uri="{FF2B5EF4-FFF2-40B4-BE49-F238E27FC236}">
              <a16:creationId xmlns:a16="http://schemas.microsoft.com/office/drawing/2014/main" id="{00000000-0008-0000-0200-0000EB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8" name="Text Box 71">
          <a:extLst>
            <a:ext uri="{FF2B5EF4-FFF2-40B4-BE49-F238E27FC236}">
              <a16:creationId xmlns:a16="http://schemas.microsoft.com/office/drawing/2014/main" id="{00000000-0008-0000-0200-0000EC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9" name="Text Box 70">
          <a:extLst>
            <a:ext uri="{FF2B5EF4-FFF2-40B4-BE49-F238E27FC236}">
              <a16:creationId xmlns:a16="http://schemas.microsoft.com/office/drawing/2014/main" id="{00000000-0008-0000-0200-0000ED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0" name="Text Box 55">
          <a:extLst>
            <a:ext uri="{FF2B5EF4-FFF2-40B4-BE49-F238E27FC236}">
              <a16:creationId xmlns:a16="http://schemas.microsoft.com/office/drawing/2014/main" id="{00000000-0008-0000-0200-0000EE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1" name="Text Box 71">
          <a:extLst>
            <a:ext uri="{FF2B5EF4-FFF2-40B4-BE49-F238E27FC236}">
              <a16:creationId xmlns:a16="http://schemas.microsoft.com/office/drawing/2014/main" id="{00000000-0008-0000-0200-0000EF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2" name="Text Box 70">
          <a:extLst>
            <a:ext uri="{FF2B5EF4-FFF2-40B4-BE49-F238E27FC236}">
              <a16:creationId xmlns:a16="http://schemas.microsoft.com/office/drawing/2014/main" id="{00000000-0008-0000-0200-0000F0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3" name="Text Box 56">
          <a:extLst>
            <a:ext uri="{FF2B5EF4-FFF2-40B4-BE49-F238E27FC236}">
              <a16:creationId xmlns:a16="http://schemas.microsoft.com/office/drawing/2014/main" id="{00000000-0008-0000-0200-0000F1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4" name="Text Box 78">
          <a:extLst>
            <a:ext uri="{FF2B5EF4-FFF2-40B4-BE49-F238E27FC236}">
              <a16:creationId xmlns:a16="http://schemas.microsoft.com/office/drawing/2014/main" id="{00000000-0008-0000-0200-0000F2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5" name="Text Box 55">
          <a:extLst>
            <a:ext uri="{FF2B5EF4-FFF2-40B4-BE49-F238E27FC236}">
              <a16:creationId xmlns:a16="http://schemas.microsoft.com/office/drawing/2014/main" id="{00000000-0008-0000-0200-0000F3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6" name="Text Box 70">
          <a:extLst>
            <a:ext uri="{FF2B5EF4-FFF2-40B4-BE49-F238E27FC236}">
              <a16:creationId xmlns:a16="http://schemas.microsoft.com/office/drawing/2014/main" id="{00000000-0008-0000-0200-0000F4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7" name="Text Box 71">
          <a:extLst>
            <a:ext uri="{FF2B5EF4-FFF2-40B4-BE49-F238E27FC236}">
              <a16:creationId xmlns:a16="http://schemas.microsoft.com/office/drawing/2014/main" id="{00000000-0008-0000-0200-0000F5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8" name="Text Box 70">
          <a:extLst>
            <a:ext uri="{FF2B5EF4-FFF2-40B4-BE49-F238E27FC236}">
              <a16:creationId xmlns:a16="http://schemas.microsoft.com/office/drawing/2014/main" id="{00000000-0008-0000-0200-0000F6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9" name="Text Box 55">
          <a:extLst>
            <a:ext uri="{FF2B5EF4-FFF2-40B4-BE49-F238E27FC236}">
              <a16:creationId xmlns:a16="http://schemas.microsoft.com/office/drawing/2014/main" id="{00000000-0008-0000-0200-0000F7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0" name="Text Box 71">
          <a:extLst>
            <a:ext uri="{FF2B5EF4-FFF2-40B4-BE49-F238E27FC236}">
              <a16:creationId xmlns:a16="http://schemas.microsoft.com/office/drawing/2014/main" id="{00000000-0008-0000-0200-0000F8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1" name="Text Box 70">
          <a:extLst>
            <a:ext uri="{FF2B5EF4-FFF2-40B4-BE49-F238E27FC236}">
              <a16:creationId xmlns:a16="http://schemas.microsoft.com/office/drawing/2014/main" id="{00000000-0008-0000-0200-0000F9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2" name="Text Box 56">
          <a:extLst>
            <a:ext uri="{FF2B5EF4-FFF2-40B4-BE49-F238E27FC236}">
              <a16:creationId xmlns:a16="http://schemas.microsoft.com/office/drawing/2014/main" id="{00000000-0008-0000-0200-0000FA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3" name="Text Box 78">
          <a:extLst>
            <a:ext uri="{FF2B5EF4-FFF2-40B4-BE49-F238E27FC236}">
              <a16:creationId xmlns:a16="http://schemas.microsoft.com/office/drawing/2014/main" id="{00000000-0008-0000-0200-0000FB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4" name="Text Box 55">
          <a:extLst>
            <a:ext uri="{FF2B5EF4-FFF2-40B4-BE49-F238E27FC236}">
              <a16:creationId xmlns:a16="http://schemas.microsoft.com/office/drawing/2014/main" id="{00000000-0008-0000-0200-0000FC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5" name="Text Box 70">
          <a:extLst>
            <a:ext uri="{FF2B5EF4-FFF2-40B4-BE49-F238E27FC236}">
              <a16:creationId xmlns:a16="http://schemas.microsoft.com/office/drawing/2014/main" id="{00000000-0008-0000-0200-0000FD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6" name="Text Box 71">
          <a:extLst>
            <a:ext uri="{FF2B5EF4-FFF2-40B4-BE49-F238E27FC236}">
              <a16:creationId xmlns:a16="http://schemas.microsoft.com/office/drawing/2014/main" id="{00000000-0008-0000-0200-0000FE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7" name="Text Box 70">
          <a:extLst>
            <a:ext uri="{FF2B5EF4-FFF2-40B4-BE49-F238E27FC236}">
              <a16:creationId xmlns:a16="http://schemas.microsoft.com/office/drawing/2014/main" id="{00000000-0008-0000-0200-0000FF02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68" name="Text Box 56">
          <a:extLst>
            <a:ext uri="{FF2B5EF4-FFF2-40B4-BE49-F238E27FC236}">
              <a16:creationId xmlns:a16="http://schemas.microsoft.com/office/drawing/2014/main" id="{00000000-0008-0000-0200-000000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69" name="Text Box 78">
          <a:extLst>
            <a:ext uri="{FF2B5EF4-FFF2-40B4-BE49-F238E27FC236}">
              <a16:creationId xmlns:a16="http://schemas.microsoft.com/office/drawing/2014/main" id="{00000000-0008-0000-0200-000001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0" name="Text Box 70">
          <a:extLst>
            <a:ext uri="{FF2B5EF4-FFF2-40B4-BE49-F238E27FC236}">
              <a16:creationId xmlns:a16="http://schemas.microsoft.com/office/drawing/2014/main" id="{00000000-0008-0000-0200-000002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1" name="Text Box 70">
          <a:extLst>
            <a:ext uri="{FF2B5EF4-FFF2-40B4-BE49-F238E27FC236}">
              <a16:creationId xmlns:a16="http://schemas.microsoft.com/office/drawing/2014/main" id="{00000000-0008-0000-0200-000003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2" name="Text Box 70">
          <a:extLst>
            <a:ext uri="{FF2B5EF4-FFF2-40B4-BE49-F238E27FC236}">
              <a16:creationId xmlns:a16="http://schemas.microsoft.com/office/drawing/2014/main" id="{00000000-0008-0000-0200-000004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3" name="Text Box 56">
          <a:extLst>
            <a:ext uri="{FF2B5EF4-FFF2-40B4-BE49-F238E27FC236}">
              <a16:creationId xmlns:a16="http://schemas.microsoft.com/office/drawing/2014/main" id="{00000000-0008-0000-0200-000005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4" name="Text Box 78">
          <a:extLst>
            <a:ext uri="{FF2B5EF4-FFF2-40B4-BE49-F238E27FC236}">
              <a16:creationId xmlns:a16="http://schemas.microsoft.com/office/drawing/2014/main" id="{00000000-0008-0000-0200-000006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5" name="Text Box 70">
          <a:extLst>
            <a:ext uri="{FF2B5EF4-FFF2-40B4-BE49-F238E27FC236}">
              <a16:creationId xmlns:a16="http://schemas.microsoft.com/office/drawing/2014/main" id="{00000000-0008-0000-0200-000007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6" name="Text Box 55">
          <a:extLst>
            <a:ext uri="{FF2B5EF4-FFF2-40B4-BE49-F238E27FC236}">
              <a16:creationId xmlns:a16="http://schemas.microsoft.com/office/drawing/2014/main" id="{00000000-0008-0000-0200-00000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7" name="Text Box 70">
          <a:extLst>
            <a:ext uri="{FF2B5EF4-FFF2-40B4-BE49-F238E27FC236}">
              <a16:creationId xmlns:a16="http://schemas.microsoft.com/office/drawing/2014/main" id="{00000000-0008-0000-0200-000009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8" name="Text Box 71">
          <a:extLst>
            <a:ext uri="{FF2B5EF4-FFF2-40B4-BE49-F238E27FC236}">
              <a16:creationId xmlns:a16="http://schemas.microsoft.com/office/drawing/2014/main" id="{00000000-0008-0000-0200-00000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9" name="Text Box 70">
          <a:extLst>
            <a:ext uri="{FF2B5EF4-FFF2-40B4-BE49-F238E27FC236}">
              <a16:creationId xmlns:a16="http://schemas.microsoft.com/office/drawing/2014/main" id="{00000000-0008-0000-0200-00000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0" name="Text Box 56">
          <a:extLst>
            <a:ext uri="{FF2B5EF4-FFF2-40B4-BE49-F238E27FC236}">
              <a16:creationId xmlns:a16="http://schemas.microsoft.com/office/drawing/2014/main" id="{00000000-0008-0000-0200-00000C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1" name="Text Box 78">
          <a:extLst>
            <a:ext uri="{FF2B5EF4-FFF2-40B4-BE49-F238E27FC236}">
              <a16:creationId xmlns:a16="http://schemas.microsoft.com/office/drawing/2014/main" id="{00000000-0008-0000-0200-00000D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2" name="Text Box 55">
          <a:extLst>
            <a:ext uri="{FF2B5EF4-FFF2-40B4-BE49-F238E27FC236}">
              <a16:creationId xmlns:a16="http://schemas.microsoft.com/office/drawing/2014/main" id="{00000000-0008-0000-0200-00000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3" name="Text Box 70">
          <a:extLst>
            <a:ext uri="{FF2B5EF4-FFF2-40B4-BE49-F238E27FC236}">
              <a16:creationId xmlns:a16="http://schemas.microsoft.com/office/drawing/2014/main" id="{00000000-0008-0000-0200-00000F030000}"/>
            </a:ext>
          </a:extLst>
        </xdr:cNvPr>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4" name="Text Box 71">
          <a:extLst>
            <a:ext uri="{FF2B5EF4-FFF2-40B4-BE49-F238E27FC236}">
              <a16:creationId xmlns:a16="http://schemas.microsoft.com/office/drawing/2014/main" id="{00000000-0008-0000-0200-00001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5" name="Text Box 70">
          <a:extLst>
            <a:ext uri="{FF2B5EF4-FFF2-40B4-BE49-F238E27FC236}">
              <a16:creationId xmlns:a16="http://schemas.microsoft.com/office/drawing/2014/main" id="{00000000-0008-0000-0200-00001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6" name="Text Box 5">
          <a:extLst>
            <a:ext uri="{FF2B5EF4-FFF2-40B4-BE49-F238E27FC236}">
              <a16:creationId xmlns:a16="http://schemas.microsoft.com/office/drawing/2014/main" id="{00000000-0008-0000-0200-00001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7" name="Text Box 6">
          <a:extLst>
            <a:ext uri="{FF2B5EF4-FFF2-40B4-BE49-F238E27FC236}">
              <a16:creationId xmlns:a16="http://schemas.microsoft.com/office/drawing/2014/main" id="{00000000-0008-0000-0200-00001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8" name="Text Box 54">
          <a:extLst>
            <a:ext uri="{FF2B5EF4-FFF2-40B4-BE49-F238E27FC236}">
              <a16:creationId xmlns:a16="http://schemas.microsoft.com/office/drawing/2014/main" id="{00000000-0008-0000-0200-00001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9" name="Text Box 55">
          <a:extLst>
            <a:ext uri="{FF2B5EF4-FFF2-40B4-BE49-F238E27FC236}">
              <a16:creationId xmlns:a16="http://schemas.microsoft.com/office/drawing/2014/main" id="{00000000-0008-0000-0200-00001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0" name="Text Box 58">
          <a:extLst>
            <a:ext uri="{FF2B5EF4-FFF2-40B4-BE49-F238E27FC236}">
              <a16:creationId xmlns:a16="http://schemas.microsoft.com/office/drawing/2014/main" id="{00000000-0008-0000-0200-00001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1" name="Text Box 60">
          <a:extLst>
            <a:ext uri="{FF2B5EF4-FFF2-40B4-BE49-F238E27FC236}">
              <a16:creationId xmlns:a16="http://schemas.microsoft.com/office/drawing/2014/main" id="{00000000-0008-0000-0200-00001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2" name="Text Box 62">
          <a:extLst>
            <a:ext uri="{FF2B5EF4-FFF2-40B4-BE49-F238E27FC236}">
              <a16:creationId xmlns:a16="http://schemas.microsoft.com/office/drawing/2014/main" id="{00000000-0008-0000-0200-00001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3" name="Text Box 67">
          <a:extLst>
            <a:ext uri="{FF2B5EF4-FFF2-40B4-BE49-F238E27FC236}">
              <a16:creationId xmlns:a16="http://schemas.microsoft.com/office/drawing/2014/main" id="{00000000-0008-0000-0200-00001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4" name="Text Box 68">
          <a:extLst>
            <a:ext uri="{FF2B5EF4-FFF2-40B4-BE49-F238E27FC236}">
              <a16:creationId xmlns:a16="http://schemas.microsoft.com/office/drawing/2014/main" id="{00000000-0008-0000-0200-00001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5" name="Text Box 69">
          <a:extLst>
            <a:ext uri="{FF2B5EF4-FFF2-40B4-BE49-F238E27FC236}">
              <a16:creationId xmlns:a16="http://schemas.microsoft.com/office/drawing/2014/main" id="{00000000-0008-0000-0200-00001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6" name="Text Box 70">
          <a:extLst>
            <a:ext uri="{FF2B5EF4-FFF2-40B4-BE49-F238E27FC236}">
              <a16:creationId xmlns:a16="http://schemas.microsoft.com/office/drawing/2014/main" id="{00000000-0008-0000-0200-00001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7" name="Text Box 71">
          <a:extLst>
            <a:ext uri="{FF2B5EF4-FFF2-40B4-BE49-F238E27FC236}">
              <a16:creationId xmlns:a16="http://schemas.microsoft.com/office/drawing/2014/main" id="{00000000-0008-0000-0200-00001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8" name="Text Box 54">
          <a:extLst>
            <a:ext uri="{FF2B5EF4-FFF2-40B4-BE49-F238E27FC236}">
              <a16:creationId xmlns:a16="http://schemas.microsoft.com/office/drawing/2014/main" id="{00000000-0008-0000-0200-00001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9" name="Text Box 54">
          <a:extLst>
            <a:ext uri="{FF2B5EF4-FFF2-40B4-BE49-F238E27FC236}">
              <a16:creationId xmlns:a16="http://schemas.microsoft.com/office/drawing/2014/main" id="{00000000-0008-0000-0200-00001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0" name="Text Box 70">
          <a:extLst>
            <a:ext uri="{FF2B5EF4-FFF2-40B4-BE49-F238E27FC236}">
              <a16:creationId xmlns:a16="http://schemas.microsoft.com/office/drawing/2014/main" id="{00000000-0008-0000-0200-00002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1" name="Text Box 55">
          <a:extLst>
            <a:ext uri="{FF2B5EF4-FFF2-40B4-BE49-F238E27FC236}">
              <a16:creationId xmlns:a16="http://schemas.microsoft.com/office/drawing/2014/main" id="{00000000-0008-0000-0200-00002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2" name="Text Box 71">
          <a:extLst>
            <a:ext uri="{FF2B5EF4-FFF2-40B4-BE49-F238E27FC236}">
              <a16:creationId xmlns:a16="http://schemas.microsoft.com/office/drawing/2014/main" id="{00000000-0008-0000-0200-00002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3" name="Text Box 70">
          <a:extLst>
            <a:ext uri="{FF2B5EF4-FFF2-40B4-BE49-F238E27FC236}">
              <a16:creationId xmlns:a16="http://schemas.microsoft.com/office/drawing/2014/main" id="{00000000-0008-0000-0200-00002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4" name="Text Box 56">
          <a:extLst>
            <a:ext uri="{FF2B5EF4-FFF2-40B4-BE49-F238E27FC236}">
              <a16:creationId xmlns:a16="http://schemas.microsoft.com/office/drawing/2014/main" id="{00000000-0008-0000-0200-00002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5" name="Text Box 78">
          <a:extLst>
            <a:ext uri="{FF2B5EF4-FFF2-40B4-BE49-F238E27FC236}">
              <a16:creationId xmlns:a16="http://schemas.microsoft.com/office/drawing/2014/main" id="{00000000-0008-0000-0200-00002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6" name="Text Box 55">
          <a:extLst>
            <a:ext uri="{FF2B5EF4-FFF2-40B4-BE49-F238E27FC236}">
              <a16:creationId xmlns:a16="http://schemas.microsoft.com/office/drawing/2014/main" id="{00000000-0008-0000-0200-00002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7" name="Text Box 70">
          <a:extLst>
            <a:ext uri="{FF2B5EF4-FFF2-40B4-BE49-F238E27FC236}">
              <a16:creationId xmlns:a16="http://schemas.microsoft.com/office/drawing/2014/main" id="{00000000-0008-0000-0200-00002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8" name="Text Box 71">
          <a:extLst>
            <a:ext uri="{FF2B5EF4-FFF2-40B4-BE49-F238E27FC236}">
              <a16:creationId xmlns:a16="http://schemas.microsoft.com/office/drawing/2014/main" id="{00000000-0008-0000-0200-00002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9" name="Text Box 70">
          <a:extLst>
            <a:ext uri="{FF2B5EF4-FFF2-40B4-BE49-F238E27FC236}">
              <a16:creationId xmlns:a16="http://schemas.microsoft.com/office/drawing/2014/main" id="{00000000-0008-0000-0200-00002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0" name="Text Box 56">
          <a:extLst>
            <a:ext uri="{FF2B5EF4-FFF2-40B4-BE49-F238E27FC236}">
              <a16:creationId xmlns:a16="http://schemas.microsoft.com/office/drawing/2014/main" id="{00000000-0008-0000-0200-00002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1" name="Text Box 78">
          <a:extLst>
            <a:ext uri="{FF2B5EF4-FFF2-40B4-BE49-F238E27FC236}">
              <a16:creationId xmlns:a16="http://schemas.microsoft.com/office/drawing/2014/main" id="{00000000-0008-0000-0200-00002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2" name="Text Box 55">
          <a:extLst>
            <a:ext uri="{FF2B5EF4-FFF2-40B4-BE49-F238E27FC236}">
              <a16:creationId xmlns:a16="http://schemas.microsoft.com/office/drawing/2014/main" id="{00000000-0008-0000-0200-00002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3" name="Text Box 70">
          <a:extLst>
            <a:ext uri="{FF2B5EF4-FFF2-40B4-BE49-F238E27FC236}">
              <a16:creationId xmlns:a16="http://schemas.microsoft.com/office/drawing/2014/main" id="{00000000-0008-0000-0200-00002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4" name="Text Box 71">
          <a:extLst>
            <a:ext uri="{FF2B5EF4-FFF2-40B4-BE49-F238E27FC236}">
              <a16:creationId xmlns:a16="http://schemas.microsoft.com/office/drawing/2014/main" id="{00000000-0008-0000-0200-00002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5" name="Text Box 70">
          <a:extLst>
            <a:ext uri="{FF2B5EF4-FFF2-40B4-BE49-F238E27FC236}">
              <a16:creationId xmlns:a16="http://schemas.microsoft.com/office/drawing/2014/main" id="{00000000-0008-0000-0200-00002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6" name="Text Box 56">
          <a:extLst>
            <a:ext uri="{FF2B5EF4-FFF2-40B4-BE49-F238E27FC236}">
              <a16:creationId xmlns:a16="http://schemas.microsoft.com/office/drawing/2014/main" id="{00000000-0008-0000-0200-00003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7" name="Text Box 78">
          <a:extLst>
            <a:ext uri="{FF2B5EF4-FFF2-40B4-BE49-F238E27FC236}">
              <a16:creationId xmlns:a16="http://schemas.microsoft.com/office/drawing/2014/main" id="{00000000-0008-0000-0200-00003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8" name="Text Box 55">
          <a:extLst>
            <a:ext uri="{FF2B5EF4-FFF2-40B4-BE49-F238E27FC236}">
              <a16:creationId xmlns:a16="http://schemas.microsoft.com/office/drawing/2014/main" id="{00000000-0008-0000-0200-00003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9" name="Text Box 70">
          <a:extLst>
            <a:ext uri="{FF2B5EF4-FFF2-40B4-BE49-F238E27FC236}">
              <a16:creationId xmlns:a16="http://schemas.microsoft.com/office/drawing/2014/main" id="{00000000-0008-0000-0200-00003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0" name="Text Box 71">
          <a:extLst>
            <a:ext uri="{FF2B5EF4-FFF2-40B4-BE49-F238E27FC236}">
              <a16:creationId xmlns:a16="http://schemas.microsoft.com/office/drawing/2014/main" id="{00000000-0008-0000-0200-00003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1" name="Text Box 70">
          <a:extLst>
            <a:ext uri="{FF2B5EF4-FFF2-40B4-BE49-F238E27FC236}">
              <a16:creationId xmlns:a16="http://schemas.microsoft.com/office/drawing/2014/main" id="{00000000-0008-0000-0200-00003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2" name="Text Box 56">
          <a:extLst>
            <a:ext uri="{FF2B5EF4-FFF2-40B4-BE49-F238E27FC236}">
              <a16:creationId xmlns:a16="http://schemas.microsoft.com/office/drawing/2014/main" id="{00000000-0008-0000-0200-00003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3" name="Text Box 78">
          <a:extLst>
            <a:ext uri="{FF2B5EF4-FFF2-40B4-BE49-F238E27FC236}">
              <a16:creationId xmlns:a16="http://schemas.microsoft.com/office/drawing/2014/main" id="{00000000-0008-0000-0200-00003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4" name="Text Box 55">
          <a:extLst>
            <a:ext uri="{FF2B5EF4-FFF2-40B4-BE49-F238E27FC236}">
              <a16:creationId xmlns:a16="http://schemas.microsoft.com/office/drawing/2014/main" id="{00000000-0008-0000-0200-00003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5" name="Text Box 70">
          <a:extLst>
            <a:ext uri="{FF2B5EF4-FFF2-40B4-BE49-F238E27FC236}">
              <a16:creationId xmlns:a16="http://schemas.microsoft.com/office/drawing/2014/main" id="{00000000-0008-0000-0200-00003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6" name="Text Box 71">
          <a:extLst>
            <a:ext uri="{FF2B5EF4-FFF2-40B4-BE49-F238E27FC236}">
              <a16:creationId xmlns:a16="http://schemas.microsoft.com/office/drawing/2014/main" id="{00000000-0008-0000-0200-00003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7" name="Text Box 70">
          <a:extLst>
            <a:ext uri="{FF2B5EF4-FFF2-40B4-BE49-F238E27FC236}">
              <a16:creationId xmlns:a16="http://schemas.microsoft.com/office/drawing/2014/main" id="{00000000-0008-0000-0200-00003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8" name="Text Box 55">
          <a:extLst>
            <a:ext uri="{FF2B5EF4-FFF2-40B4-BE49-F238E27FC236}">
              <a16:creationId xmlns:a16="http://schemas.microsoft.com/office/drawing/2014/main" id="{00000000-0008-0000-0200-00003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9" name="Text Box 71">
          <a:extLst>
            <a:ext uri="{FF2B5EF4-FFF2-40B4-BE49-F238E27FC236}">
              <a16:creationId xmlns:a16="http://schemas.microsoft.com/office/drawing/2014/main" id="{00000000-0008-0000-0200-00003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0" name="Text Box 70">
          <a:extLst>
            <a:ext uri="{FF2B5EF4-FFF2-40B4-BE49-F238E27FC236}">
              <a16:creationId xmlns:a16="http://schemas.microsoft.com/office/drawing/2014/main" id="{00000000-0008-0000-0200-00003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1" name="Text Box 56">
          <a:extLst>
            <a:ext uri="{FF2B5EF4-FFF2-40B4-BE49-F238E27FC236}">
              <a16:creationId xmlns:a16="http://schemas.microsoft.com/office/drawing/2014/main" id="{00000000-0008-0000-0200-00003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2" name="Text Box 78">
          <a:extLst>
            <a:ext uri="{FF2B5EF4-FFF2-40B4-BE49-F238E27FC236}">
              <a16:creationId xmlns:a16="http://schemas.microsoft.com/office/drawing/2014/main" id="{00000000-0008-0000-0200-00004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3" name="Text Box 55">
          <a:extLst>
            <a:ext uri="{FF2B5EF4-FFF2-40B4-BE49-F238E27FC236}">
              <a16:creationId xmlns:a16="http://schemas.microsoft.com/office/drawing/2014/main" id="{00000000-0008-0000-0200-00004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4" name="Text Box 70">
          <a:extLst>
            <a:ext uri="{FF2B5EF4-FFF2-40B4-BE49-F238E27FC236}">
              <a16:creationId xmlns:a16="http://schemas.microsoft.com/office/drawing/2014/main" id="{00000000-0008-0000-0200-00004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5" name="Text Box 71">
          <a:extLst>
            <a:ext uri="{FF2B5EF4-FFF2-40B4-BE49-F238E27FC236}">
              <a16:creationId xmlns:a16="http://schemas.microsoft.com/office/drawing/2014/main" id="{00000000-0008-0000-0200-00004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6" name="Text Box 70">
          <a:extLst>
            <a:ext uri="{FF2B5EF4-FFF2-40B4-BE49-F238E27FC236}">
              <a16:creationId xmlns:a16="http://schemas.microsoft.com/office/drawing/2014/main" id="{00000000-0008-0000-0200-00004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7" name="Text Box 55">
          <a:extLst>
            <a:ext uri="{FF2B5EF4-FFF2-40B4-BE49-F238E27FC236}">
              <a16:creationId xmlns:a16="http://schemas.microsoft.com/office/drawing/2014/main" id="{00000000-0008-0000-0200-00004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8" name="Text Box 71">
          <a:extLst>
            <a:ext uri="{FF2B5EF4-FFF2-40B4-BE49-F238E27FC236}">
              <a16:creationId xmlns:a16="http://schemas.microsoft.com/office/drawing/2014/main" id="{00000000-0008-0000-0200-00004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9" name="Text Box 70">
          <a:extLst>
            <a:ext uri="{FF2B5EF4-FFF2-40B4-BE49-F238E27FC236}">
              <a16:creationId xmlns:a16="http://schemas.microsoft.com/office/drawing/2014/main" id="{00000000-0008-0000-0200-00004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0" name="Text Box 56">
          <a:extLst>
            <a:ext uri="{FF2B5EF4-FFF2-40B4-BE49-F238E27FC236}">
              <a16:creationId xmlns:a16="http://schemas.microsoft.com/office/drawing/2014/main" id="{00000000-0008-0000-0200-00004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1" name="Text Box 78">
          <a:extLst>
            <a:ext uri="{FF2B5EF4-FFF2-40B4-BE49-F238E27FC236}">
              <a16:creationId xmlns:a16="http://schemas.microsoft.com/office/drawing/2014/main" id="{00000000-0008-0000-0200-00004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2" name="Text Box 55">
          <a:extLst>
            <a:ext uri="{FF2B5EF4-FFF2-40B4-BE49-F238E27FC236}">
              <a16:creationId xmlns:a16="http://schemas.microsoft.com/office/drawing/2014/main" id="{00000000-0008-0000-0200-00004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3" name="Text Box 70">
          <a:extLst>
            <a:ext uri="{FF2B5EF4-FFF2-40B4-BE49-F238E27FC236}">
              <a16:creationId xmlns:a16="http://schemas.microsoft.com/office/drawing/2014/main" id="{00000000-0008-0000-0200-00004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4" name="Text Box 71">
          <a:extLst>
            <a:ext uri="{FF2B5EF4-FFF2-40B4-BE49-F238E27FC236}">
              <a16:creationId xmlns:a16="http://schemas.microsoft.com/office/drawing/2014/main" id="{00000000-0008-0000-0200-00004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5" name="Text Box 70">
          <a:extLst>
            <a:ext uri="{FF2B5EF4-FFF2-40B4-BE49-F238E27FC236}">
              <a16:creationId xmlns:a16="http://schemas.microsoft.com/office/drawing/2014/main" id="{00000000-0008-0000-0200-00004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6" name="Text Box 56">
          <a:extLst>
            <a:ext uri="{FF2B5EF4-FFF2-40B4-BE49-F238E27FC236}">
              <a16:creationId xmlns:a16="http://schemas.microsoft.com/office/drawing/2014/main" id="{00000000-0008-0000-0200-00004E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7" name="Text Box 78">
          <a:extLst>
            <a:ext uri="{FF2B5EF4-FFF2-40B4-BE49-F238E27FC236}">
              <a16:creationId xmlns:a16="http://schemas.microsoft.com/office/drawing/2014/main" id="{00000000-0008-0000-0200-00004F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8" name="Text Box 70">
          <a:extLst>
            <a:ext uri="{FF2B5EF4-FFF2-40B4-BE49-F238E27FC236}">
              <a16:creationId xmlns:a16="http://schemas.microsoft.com/office/drawing/2014/main" id="{00000000-0008-0000-0200-000050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9" name="Text Box 70">
          <a:extLst>
            <a:ext uri="{FF2B5EF4-FFF2-40B4-BE49-F238E27FC236}">
              <a16:creationId xmlns:a16="http://schemas.microsoft.com/office/drawing/2014/main" id="{00000000-0008-0000-0200-000051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0" name="Text Box 70">
          <a:extLst>
            <a:ext uri="{FF2B5EF4-FFF2-40B4-BE49-F238E27FC236}">
              <a16:creationId xmlns:a16="http://schemas.microsoft.com/office/drawing/2014/main" id="{00000000-0008-0000-0200-000052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1" name="Text Box 56">
          <a:extLst>
            <a:ext uri="{FF2B5EF4-FFF2-40B4-BE49-F238E27FC236}">
              <a16:creationId xmlns:a16="http://schemas.microsoft.com/office/drawing/2014/main" id="{00000000-0008-0000-0200-000053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2" name="Text Box 78">
          <a:extLst>
            <a:ext uri="{FF2B5EF4-FFF2-40B4-BE49-F238E27FC236}">
              <a16:creationId xmlns:a16="http://schemas.microsoft.com/office/drawing/2014/main" id="{00000000-0008-0000-0200-000054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3" name="Text Box 70">
          <a:extLst>
            <a:ext uri="{FF2B5EF4-FFF2-40B4-BE49-F238E27FC236}">
              <a16:creationId xmlns:a16="http://schemas.microsoft.com/office/drawing/2014/main" id="{00000000-0008-0000-0200-000055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4" name="Text Box 55">
          <a:extLst>
            <a:ext uri="{FF2B5EF4-FFF2-40B4-BE49-F238E27FC236}">
              <a16:creationId xmlns:a16="http://schemas.microsoft.com/office/drawing/2014/main" id="{00000000-0008-0000-0200-00005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5" name="Text Box 70">
          <a:extLst>
            <a:ext uri="{FF2B5EF4-FFF2-40B4-BE49-F238E27FC236}">
              <a16:creationId xmlns:a16="http://schemas.microsoft.com/office/drawing/2014/main" id="{00000000-0008-0000-0200-000057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6" name="Text Box 71">
          <a:extLst>
            <a:ext uri="{FF2B5EF4-FFF2-40B4-BE49-F238E27FC236}">
              <a16:creationId xmlns:a16="http://schemas.microsoft.com/office/drawing/2014/main" id="{00000000-0008-0000-0200-00005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7" name="Text Box 70">
          <a:extLst>
            <a:ext uri="{FF2B5EF4-FFF2-40B4-BE49-F238E27FC236}">
              <a16:creationId xmlns:a16="http://schemas.microsoft.com/office/drawing/2014/main" id="{00000000-0008-0000-0200-00005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8" name="Text Box 56">
          <a:extLst>
            <a:ext uri="{FF2B5EF4-FFF2-40B4-BE49-F238E27FC236}">
              <a16:creationId xmlns:a16="http://schemas.microsoft.com/office/drawing/2014/main" id="{00000000-0008-0000-0200-00005A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9" name="Text Box 78">
          <a:extLst>
            <a:ext uri="{FF2B5EF4-FFF2-40B4-BE49-F238E27FC236}">
              <a16:creationId xmlns:a16="http://schemas.microsoft.com/office/drawing/2014/main" id="{00000000-0008-0000-0200-00005B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0" name="Text Box 55">
          <a:extLst>
            <a:ext uri="{FF2B5EF4-FFF2-40B4-BE49-F238E27FC236}">
              <a16:creationId xmlns:a16="http://schemas.microsoft.com/office/drawing/2014/main" id="{00000000-0008-0000-0200-00005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61" name="Text Box 70">
          <a:extLst>
            <a:ext uri="{FF2B5EF4-FFF2-40B4-BE49-F238E27FC236}">
              <a16:creationId xmlns:a16="http://schemas.microsoft.com/office/drawing/2014/main" id="{00000000-0008-0000-0200-00005D03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2" name="Text Box 71">
          <a:extLst>
            <a:ext uri="{FF2B5EF4-FFF2-40B4-BE49-F238E27FC236}">
              <a16:creationId xmlns:a16="http://schemas.microsoft.com/office/drawing/2014/main" id="{00000000-0008-0000-0200-00005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3" name="Text Box 70">
          <a:extLst>
            <a:ext uri="{FF2B5EF4-FFF2-40B4-BE49-F238E27FC236}">
              <a16:creationId xmlns:a16="http://schemas.microsoft.com/office/drawing/2014/main" id="{00000000-0008-0000-0200-00005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4" name="Text Box 5">
          <a:extLst>
            <a:ext uri="{FF2B5EF4-FFF2-40B4-BE49-F238E27FC236}">
              <a16:creationId xmlns:a16="http://schemas.microsoft.com/office/drawing/2014/main" id="{00000000-0008-0000-0200-00006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5" name="Text Box 6">
          <a:extLst>
            <a:ext uri="{FF2B5EF4-FFF2-40B4-BE49-F238E27FC236}">
              <a16:creationId xmlns:a16="http://schemas.microsoft.com/office/drawing/2014/main" id="{00000000-0008-0000-0200-00006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6" name="Text Box 54">
          <a:extLst>
            <a:ext uri="{FF2B5EF4-FFF2-40B4-BE49-F238E27FC236}">
              <a16:creationId xmlns:a16="http://schemas.microsoft.com/office/drawing/2014/main" id="{00000000-0008-0000-0200-00006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7" name="Text Box 55">
          <a:extLst>
            <a:ext uri="{FF2B5EF4-FFF2-40B4-BE49-F238E27FC236}">
              <a16:creationId xmlns:a16="http://schemas.microsoft.com/office/drawing/2014/main" id="{00000000-0008-0000-0200-00006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8" name="Text Box 58">
          <a:extLst>
            <a:ext uri="{FF2B5EF4-FFF2-40B4-BE49-F238E27FC236}">
              <a16:creationId xmlns:a16="http://schemas.microsoft.com/office/drawing/2014/main" id="{00000000-0008-0000-0200-00006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9" name="Text Box 60">
          <a:extLst>
            <a:ext uri="{FF2B5EF4-FFF2-40B4-BE49-F238E27FC236}">
              <a16:creationId xmlns:a16="http://schemas.microsoft.com/office/drawing/2014/main" id="{00000000-0008-0000-0200-00006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0" name="Text Box 62">
          <a:extLst>
            <a:ext uri="{FF2B5EF4-FFF2-40B4-BE49-F238E27FC236}">
              <a16:creationId xmlns:a16="http://schemas.microsoft.com/office/drawing/2014/main" id="{00000000-0008-0000-0200-00006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1" name="Text Box 67">
          <a:extLst>
            <a:ext uri="{FF2B5EF4-FFF2-40B4-BE49-F238E27FC236}">
              <a16:creationId xmlns:a16="http://schemas.microsoft.com/office/drawing/2014/main" id="{00000000-0008-0000-0200-00006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2" name="Text Box 68">
          <a:extLst>
            <a:ext uri="{FF2B5EF4-FFF2-40B4-BE49-F238E27FC236}">
              <a16:creationId xmlns:a16="http://schemas.microsoft.com/office/drawing/2014/main" id="{00000000-0008-0000-0200-00006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3" name="Text Box 69">
          <a:extLst>
            <a:ext uri="{FF2B5EF4-FFF2-40B4-BE49-F238E27FC236}">
              <a16:creationId xmlns:a16="http://schemas.microsoft.com/office/drawing/2014/main" id="{00000000-0008-0000-0200-00006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4" name="Text Box 70">
          <a:extLst>
            <a:ext uri="{FF2B5EF4-FFF2-40B4-BE49-F238E27FC236}">
              <a16:creationId xmlns:a16="http://schemas.microsoft.com/office/drawing/2014/main" id="{00000000-0008-0000-0200-00006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5" name="Text Box 71">
          <a:extLst>
            <a:ext uri="{FF2B5EF4-FFF2-40B4-BE49-F238E27FC236}">
              <a16:creationId xmlns:a16="http://schemas.microsoft.com/office/drawing/2014/main" id="{00000000-0008-0000-0200-00006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6" name="Text Box 54">
          <a:extLst>
            <a:ext uri="{FF2B5EF4-FFF2-40B4-BE49-F238E27FC236}">
              <a16:creationId xmlns:a16="http://schemas.microsoft.com/office/drawing/2014/main" id="{00000000-0008-0000-0200-00006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7" name="Text Box 54">
          <a:extLst>
            <a:ext uri="{FF2B5EF4-FFF2-40B4-BE49-F238E27FC236}">
              <a16:creationId xmlns:a16="http://schemas.microsoft.com/office/drawing/2014/main" id="{00000000-0008-0000-0200-00006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8" name="Text Box 70">
          <a:extLst>
            <a:ext uri="{FF2B5EF4-FFF2-40B4-BE49-F238E27FC236}">
              <a16:creationId xmlns:a16="http://schemas.microsoft.com/office/drawing/2014/main" id="{00000000-0008-0000-0200-00006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9" name="Text Box 55">
          <a:extLst>
            <a:ext uri="{FF2B5EF4-FFF2-40B4-BE49-F238E27FC236}">
              <a16:creationId xmlns:a16="http://schemas.microsoft.com/office/drawing/2014/main" id="{00000000-0008-0000-0200-00006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0" name="Text Box 71">
          <a:extLst>
            <a:ext uri="{FF2B5EF4-FFF2-40B4-BE49-F238E27FC236}">
              <a16:creationId xmlns:a16="http://schemas.microsoft.com/office/drawing/2014/main" id="{00000000-0008-0000-0200-00007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1" name="Text Box 70">
          <a:extLst>
            <a:ext uri="{FF2B5EF4-FFF2-40B4-BE49-F238E27FC236}">
              <a16:creationId xmlns:a16="http://schemas.microsoft.com/office/drawing/2014/main" id="{00000000-0008-0000-0200-00007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2" name="Text Box 56">
          <a:extLst>
            <a:ext uri="{FF2B5EF4-FFF2-40B4-BE49-F238E27FC236}">
              <a16:creationId xmlns:a16="http://schemas.microsoft.com/office/drawing/2014/main" id="{00000000-0008-0000-0200-00007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3" name="Text Box 78">
          <a:extLst>
            <a:ext uri="{FF2B5EF4-FFF2-40B4-BE49-F238E27FC236}">
              <a16:creationId xmlns:a16="http://schemas.microsoft.com/office/drawing/2014/main" id="{00000000-0008-0000-0200-00007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4" name="Text Box 55">
          <a:extLst>
            <a:ext uri="{FF2B5EF4-FFF2-40B4-BE49-F238E27FC236}">
              <a16:creationId xmlns:a16="http://schemas.microsoft.com/office/drawing/2014/main" id="{00000000-0008-0000-0200-00007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5" name="Text Box 70">
          <a:extLst>
            <a:ext uri="{FF2B5EF4-FFF2-40B4-BE49-F238E27FC236}">
              <a16:creationId xmlns:a16="http://schemas.microsoft.com/office/drawing/2014/main" id="{00000000-0008-0000-0200-00007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6" name="Text Box 71">
          <a:extLst>
            <a:ext uri="{FF2B5EF4-FFF2-40B4-BE49-F238E27FC236}">
              <a16:creationId xmlns:a16="http://schemas.microsoft.com/office/drawing/2014/main" id="{00000000-0008-0000-0200-00007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7" name="Text Box 70">
          <a:extLst>
            <a:ext uri="{FF2B5EF4-FFF2-40B4-BE49-F238E27FC236}">
              <a16:creationId xmlns:a16="http://schemas.microsoft.com/office/drawing/2014/main" id="{00000000-0008-0000-0200-00007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8" name="Text Box 56">
          <a:extLst>
            <a:ext uri="{FF2B5EF4-FFF2-40B4-BE49-F238E27FC236}">
              <a16:creationId xmlns:a16="http://schemas.microsoft.com/office/drawing/2014/main" id="{00000000-0008-0000-0200-00007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9" name="Text Box 78">
          <a:extLst>
            <a:ext uri="{FF2B5EF4-FFF2-40B4-BE49-F238E27FC236}">
              <a16:creationId xmlns:a16="http://schemas.microsoft.com/office/drawing/2014/main" id="{00000000-0008-0000-0200-00007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0" name="Text Box 55">
          <a:extLst>
            <a:ext uri="{FF2B5EF4-FFF2-40B4-BE49-F238E27FC236}">
              <a16:creationId xmlns:a16="http://schemas.microsoft.com/office/drawing/2014/main" id="{00000000-0008-0000-0200-00007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1" name="Text Box 70">
          <a:extLst>
            <a:ext uri="{FF2B5EF4-FFF2-40B4-BE49-F238E27FC236}">
              <a16:creationId xmlns:a16="http://schemas.microsoft.com/office/drawing/2014/main" id="{00000000-0008-0000-0200-00007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2" name="Text Box 71">
          <a:extLst>
            <a:ext uri="{FF2B5EF4-FFF2-40B4-BE49-F238E27FC236}">
              <a16:creationId xmlns:a16="http://schemas.microsoft.com/office/drawing/2014/main" id="{00000000-0008-0000-0200-00007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3" name="Text Box 70">
          <a:extLst>
            <a:ext uri="{FF2B5EF4-FFF2-40B4-BE49-F238E27FC236}">
              <a16:creationId xmlns:a16="http://schemas.microsoft.com/office/drawing/2014/main" id="{00000000-0008-0000-0200-00007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4" name="Text Box 56">
          <a:extLst>
            <a:ext uri="{FF2B5EF4-FFF2-40B4-BE49-F238E27FC236}">
              <a16:creationId xmlns:a16="http://schemas.microsoft.com/office/drawing/2014/main" id="{00000000-0008-0000-0200-00007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5" name="Text Box 78">
          <a:extLst>
            <a:ext uri="{FF2B5EF4-FFF2-40B4-BE49-F238E27FC236}">
              <a16:creationId xmlns:a16="http://schemas.microsoft.com/office/drawing/2014/main" id="{00000000-0008-0000-0200-00007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6" name="Text Box 55">
          <a:extLst>
            <a:ext uri="{FF2B5EF4-FFF2-40B4-BE49-F238E27FC236}">
              <a16:creationId xmlns:a16="http://schemas.microsoft.com/office/drawing/2014/main" id="{00000000-0008-0000-0200-00008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7" name="Text Box 70">
          <a:extLst>
            <a:ext uri="{FF2B5EF4-FFF2-40B4-BE49-F238E27FC236}">
              <a16:creationId xmlns:a16="http://schemas.microsoft.com/office/drawing/2014/main" id="{00000000-0008-0000-0200-00008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8" name="Text Box 71">
          <a:extLst>
            <a:ext uri="{FF2B5EF4-FFF2-40B4-BE49-F238E27FC236}">
              <a16:creationId xmlns:a16="http://schemas.microsoft.com/office/drawing/2014/main" id="{00000000-0008-0000-0200-00008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9" name="Text Box 70">
          <a:extLst>
            <a:ext uri="{FF2B5EF4-FFF2-40B4-BE49-F238E27FC236}">
              <a16:creationId xmlns:a16="http://schemas.microsoft.com/office/drawing/2014/main" id="{00000000-0008-0000-0200-00008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0" name="Text Box 56">
          <a:extLst>
            <a:ext uri="{FF2B5EF4-FFF2-40B4-BE49-F238E27FC236}">
              <a16:creationId xmlns:a16="http://schemas.microsoft.com/office/drawing/2014/main" id="{00000000-0008-0000-0200-00008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1" name="Text Box 78">
          <a:extLst>
            <a:ext uri="{FF2B5EF4-FFF2-40B4-BE49-F238E27FC236}">
              <a16:creationId xmlns:a16="http://schemas.microsoft.com/office/drawing/2014/main" id="{00000000-0008-0000-0200-00008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2" name="Text Box 55">
          <a:extLst>
            <a:ext uri="{FF2B5EF4-FFF2-40B4-BE49-F238E27FC236}">
              <a16:creationId xmlns:a16="http://schemas.microsoft.com/office/drawing/2014/main" id="{00000000-0008-0000-0200-00008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3" name="Text Box 70">
          <a:extLst>
            <a:ext uri="{FF2B5EF4-FFF2-40B4-BE49-F238E27FC236}">
              <a16:creationId xmlns:a16="http://schemas.microsoft.com/office/drawing/2014/main" id="{00000000-0008-0000-0200-00008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4" name="Text Box 71">
          <a:extLst>
            <a:ext uri="{FF2B5EF4-FFF2-40B4-BE49-F238E27FC236}">
              <a16:creationId xmlns:a16="http://schemas.microsoft.com/office/drawing/2014/main" id="{00000000-0008-0000-0200-00008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5" name="Text Box 70">
          <a:extLst>
            <a:ext uri="{FF2B5EF4-FFF2-40B4-BE49-F238E27FC236}">
              <a16:creationId xmlns:a16="http://schemas.microsoft.com/office/drawing/2014/main" id="{00000000-0008-0000-0200-00008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6" name="Text Box 55">
          <a:extLst>
            <a:ext uri="{FF2B5EF4-FFF2-40B4-BE49-F238E27FC236}">
              <a16:creationId xmlns:a16="http://schemas.microsoft.com/office/drawing/2014/main" id="{00000000-0008-0000-0200-00008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7" name="Text Box 71">
          <a:extLst>
            <a:ext uri="{FF2B5EF4-FFF2-40B4-BE49-F238E27FC236}">
              <a16:creationId xmlns:a16="http://schemas.microsoft.com/office/drawing/2014/main" id="{00000000-0008-0000-0200-00008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8" name="Text Box 70">
          <a:extLst>
            <a:ext uri="{FF2B5EF4-FFF2-40B4-BE49-F238E27FC236}">
              <a16:creationId xmlns:a16="http://schemas.microsoft.com/office/drawing/2014/main" id="{00000000-0008-0000-0200-00008C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9" name="Text Box 56">
          <a:extLst>
            <a:ext uri="{FF2B5EF4-FFF2-40B4-BE49-F238E27FC236}">
              <a16:creationId xmlns:a16="http://schemas.microsoft.com/office/drawing/2014/main" id="{00000000-0008-0000-0200-00008D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0" name="Text Box 78">
          <a:extLst>
            <a:ext uri="{FF2B5EF4-FFF2-40B4-BE49-F238E27FC236}">
              <a16:creationId xmlns:a16="http://schemas.microsoft.com/office/drawing/2014/main" id="{00000000-0008-0000-0200-00008E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1" name="Text Box 55">
          <a:extLst>
            <a:ext uri="{FF2B5EF4-FFF2-40B4-BE49-F238E27FC236}">
              <a16:creationId xmlns:a16="http://schemas.microsoft.com/office/drawing/2014/main" id="{00000000-0008-0000-0200-00008F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2" name="Text Box 70">
          <a:extLst>
            <a:ext uri="{FF2B5EF4-FFF2-40B4-BE49-F238E27FC236}">
              <a16:creationId xmlns:a16="http://schemas.microsoft.com/office/drawing/2014/main" id="{00000000-0008-0000-0200-000090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3" name="Text Box 71">
          <a:extLst>
            <a:ext uri="{FF2B5EF4-FFF2-40B4-BE49-F238E27FC236}">
              <a16:creationId xmlns:a16="http://schemas.microsoft.com/office/drawing/2014/main" id="{00000000-0008-0000-0200-000091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4" name="Text Box 70">
          <a:extLst>
            <a:ext uri="{FF2B5EF4-FFF2-40B4-BE49-F238E27FC236}">
              <a16:creationId xmlns:a16="http://schemas.microsoft.com/office/drawing/2014/main" id="{00000000-0008-0000-0200-000092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5" name="Text Box 55">
          <a:extLst>
            <a:ext uri="{FF2B5EF4-FFF2-40B4-BE49-F238E27FC236}">
              <a16:creationId xmlns:a16="http://schemas.microsoft.com/office/drawing/2014/main" id="{00000000-0008-0000-0200-000093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6" name="Text Box 71">
          <a:extLst>
            <a:ext uri="{FF2B5EF4-FFF2-40B4-BE49-F238E27FC236}">
              <a16:creationId xmlns:a16="http://schemas.microsoft.com/office/drawing/2014/main" id="{00000000-0008-0000-0200-000094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7" name="Text Box 70">
          <a:extLst>
            <a:ext uri="{FF2B5EF4-FFF2-40B4-BE49-F238E27FC236}">
              <a16:creationId xmlns:a16="http://schemas.microsoft.com/office/drawing/2014/main" id="{00000000-0008-0000-0200-000095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8" name="Text Box 56">
          <a:extLst>
            <a:ext uri="{FF2B5EF4-FFF2-40B4-BE49-F238E27FC236}">
              <a16:creationId xmlns:a16="http://schemas.microsoft.com/office/drawing/2014/main" id="{00000000-0008-0000-0200-000096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9" name="Text Box 78">
          <a:extLst>
            <a:ext uri="{FF2B5EF4-FFF2-40B4-BE49-F238E27FC236}">
              <a16:creationId xmlns:a16="http://schemas.microsoft.com/office/drawing/2014/main" id="{00000000-0008-0000-0200-000097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0" name="Text Box 55">
          <a:extLst>
            <a:ext uri="{FF2B5EF4-FFF2-40B4-BE49-F238E27FC236}">
              <a16:creationId xmlns:a16="http://schemas.microsoft.com/office/drawing/2014/main" id="{00000000-0008-0000-0200-000098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1" name="Text Box 70">
          <a:extLst>
            <a:ext uri="{FF2B5EF4-FFF2-40B4-BE49-F238E27FC236}">
              <a16:creationId xmlns:a16="http://schemas.microsoft.com/office/drawing/2014/main" id="{00000000-0008-0000-0200-000099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2" name="Text Box 71">
          <a:extLst>
            <a:ext uri="{FF2B5EF4-FFF2-40B4-BE49-F238E27FC236}">
              <a16:creationId xmlns:a16="http://schemas.microsoft.com/office/drawing/2014/main" id="{00000000-0008-0000-0200-00009A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3" name="Text Box 70">
          <a:extLst>
            <a:ext uri="{FF2B5EF4-FFF2-40B4-BE49-F238E27FC236}">
              <a16:creationId xmlns:a16="http://schemas.microsoft.com/office/drawing/2014/main" id="{00000000-0008-0000-0200-00009B030000}"/>
            </a:ext>
          </a:extLst>
        </xdr:cNvPr>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4" name="Text Box 56">
          <a:extLst>
            <a:ext uri="{FF2B5EF4-FFF2-40B4-BE49-F238E27FC236}">
              <a16:creationId xmlns:a16="http://schemas.microsoft.com/office/drawing/2014/main" id="{00000000-0008-0000-0200-00009C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5" name="Text Box 78">
          <a:extLst>
            <a:ext uri="{FF2B5EF4-FFF2-40B4-BE49-F238E27FC236}">
              <a16:creationId xmlns:a16="http://schemas.microsoft.com/office/drawing/2014/main" id="{00000000-0008-0000-0200-00009D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6" name="Text Box 70">
          <a:extLst>
            <a:ext uri="{FF2B5EF4-FFF2-40B4-BE49-F238E27FC236}">
              <a16:creationId xmlns:a16="http://schemas.microsoft.com/office/drawing/2014/main" id="{00000000-0008-0000-0200-00009E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7" name="Text Box 70">
          <a:extLst>
            <a:ext uri="{FF2B5EF4-FFF2-40B4-BE49-F238E27FC236}">
              <a16:creationId xmlns:a16="http://schemas.microsoft.com/office/drawing/2014/main" id="{00000000-0008-0000-0200-00009F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8" name="Text Box 70">
          <a:extLst>
            <a:ext uri="{FF2B5EF4-FFF2-40B4-BE49-F238E27FC236}">
              <a16:creationId xmlns:a16="http://schemas.microsoft.com/office/drawing/2014/main" id="{00000000-0008-0000-0200-0000A0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9" name="Text Box 56">
          <a:extLst>
            <a:ext uri="{FF2B5EF4-FFF2-40B4-BE49-F238E27FC236}">
              <a16:creationId xmlns:a16="http://schemas.microsoft.com/office/drawing/2014/main" id="{00000000-0008-0000-0200-0000A1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0" name="Text Box 78">
          <a:extLst>
            <a:ext uri="{FF2B5EF4-FFF2-40B4-BE49-F238E27FC236}">
              <a16:creationId xmlns:a16="http://schemas.microsoft.com/office/drawing/2014/main" id="{00000000-0008-0000-0200-0000A2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1" name="Text Box 70">
          <a:extLst>
            <a:ext uri="{FF2B5EF4-FFF2-40B4-BE49-F238E27FC236}">
              <a16:creationId xmlns:a16="http://schemas.microsoft.com/office/drawing/2014/main" id="{00000000-0008-0000-0200-0000A3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2" name="Text Box 55">
          <a:extLst>
            <a:ext uri="{FF2B5EF4-FFF2-40B4-BE49-F238E27FC236}">
              <a16:creationId xmlns:a16="http://schemas.microsoft.com/office/drawing/2014/main" id="{00000000-0008-0000-0200-0000A4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3" name="Text Box 70">
          <a:extLst>
            <a:ext uri="{FF2B5EF4-FFF2-40B4-BE49-F238E27FC236}">
              <a16:creationId xmlns:a16="http://schemas.microsoft.com/office/drawing/2014/main" id="{00000000-0008-0000-0200-0000A5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4" name="Text Box 71">
          <a:extLst>
            <a:ext uri="{FF2B5EF4-FFF2-40B4-BE49-F238E27FC236}">
              <a16:creationId xmlns:a16="http://schemas.microsoft.com/office/drawing/2014/main" id="{00000000-0008-0000-0200-0000A6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5" name="Text Box 70">
          <a:extLst>
            <a:ext uri="{FF2B5EF4-FFF2-40B4-BE49-F238E27FC236}">
              <a16:creationId xmlns:a16="http://schemas.microsoft.com/office/drawing/2014/main" id="{00000000-0008-0000-0200-0000A7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6" name="Text Box 56">
          <a:extLst>
            <a:ext uri="{FF2B5EF4-FFF2-40B4-BE49-F238E27FC236}">
              <a16:creationId xmlns:a16="http://schemas.microsoft.com/office/drawing/2014/main" id="{00000000-0008-0000-0200-0000A8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7" name="Text Box 78">
          <a:extLst>
            <a:ext uri="{FF2B5EF4-FFF2-40B4-BE49-F238E27FC236}">
              <a16:creationId xmlns:a16="http://schemas.microsoft.com/office/drawing/2014/main" id="{00000000-0008-0000-0200-0000A9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8" name="Text Box 55">
          <a:extLst>
            <a:ext uri="{FF2B5EF4-FFF2-40B4-BE49-F238E27FC236}">
              <a16:creationId xmlns:a16="http://schemas.microsoft.com/office/drawing/2014/main" id="{00000000-0008-0000-0200-0000AA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9" name="Text Box 70">
          <a:extLst>
            <a:ext uri="{FF2B5EF4-FFF2-40B4-BE49-F238E27FC236}">
              <a16:creationId xmlns:a16="http://schemas.microsoft.com/office/drawing/2014/main" id="{00000000-0008-0000-0200-0000AB03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0" name="Text Box 71">
          <a:extLst>
            <a:ext uri="{FF2B5EF4-FFF2-40B4-BE49-F238E27FC236}">
              <a16:creationId xmlns:a16="http://schemas.microsoft.com/office/drawing/2014/main" id="{00000000-0008-0000-0200-0000AC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1" name="Text Box 70">
          <a:extLst>
            <a:ext uri="{FF2B5EF4-FFF2-40B4-BE49-F238E27FC236}">
              <a16:creationId xmlns:a16="http://schemas.microsoft.com/office/drawing/2014/main" id="{00000000-0008-0000-0200-0000AD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2" name="Text Box 5">
          <a:extLst>
            <a:ext uri="{FF2B5EF4-FFF2-40B4-BE49-F238E27FC236}">
              <a16:creationId xmlns:a16="http://schemas.microsoft.com/office/drawing/2014/main" id="{00000000-0008-0000-0200-0000AE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3" name="Text Box 6">
          <a:extLst>
            <a:ext uri="{FF2B5EF4-FFF2-40B4-BE49-F238E27FC236}">
              <a16:creationId xmlns:a16="http://schemas.microsoft.com/office/drawing/2014/main" id="{00000000-0008-0000-0200-0000AF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4" name="Text Box 54">
          <a:extLst>
            <a:ext uri="{FF2B5EF4-FFF2-40B4-BE49-F238E27FC236}">
              <a16:creationId xmlns:a16="http://schemas.microsoft.com/office/drawing/2014/main" id="{00000000-0008-0000-0200-0000B0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5" name="Text Box 55">
          <a:extLst>
            <a:ext uri="{FF2B5EF4-FFF2-40B4-BE49-F238E27FC236}">
              <a16:creationId xmlns:a16="http://schemas.microsoft.com/office/drawing/2014/main" id="{00000000-0008-0000-0200-0000B1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6" name="Text Box 58">
          <a:extLst>
            <a:ext uri="{FF2B5EF4-FFF2-40B4-BE49-F238E27FC236}">
              <a16:creationId xmlns:a16="http://schemas.microsoft.com/office/drawing/2014/main" id="{00000000-0008-0000-0200-0000B2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7" name="Text Box 60">
          <a:extLst>
            <a:ext uri="{FF2B5EF4-FFF2-40B4-BE49-F238E27FC236}">
              <a16:creationId xmlns:a16="http://schemas.microsoft.com/office/drawing/2014/main" id="{00000000-0008-0000-0200-0000B3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8" name="Text Box 62">
          <a:extLst>
            <a:ext uri="{FF2B5EF4-FFF2-40B4-BE49-F238E27FC236}">
              <a16:creationId xmlns:a16="http://schemas.microsoft.com/office/drawing/2014/main" id="{00000000-0008-0000-0200-0000B4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9" name="Text Box 67">
          <a:extLst>
            <a:ext uri="{FF2B5EF4-FFF2-40B4-BE49-F238E27FC236}">
              <a16:creationId xmlns:a16="http://schemas.microsoft.com/office/drawing/2014/main" id="{00000000-0008-0000-0200-0000B5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0" name="Text Box 68">
          <a:extLst>
            <a:ext uri="{FF2B5EF4-FFF2-40B4-BE49-F238E27FC236}">
              <a16:creationId xmlns:a16="http://schemas.microsoft.com/office/drawing/2014/main" id="{00000000-0008-0000-0200-0000B6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1" name="Text Box 69">
          <a:extLst>
            <a:ext uri="{FF2B5EF4-FFF2-40B4-BE49-F238E27FC236}">
              <a16:creationId xmlns:a16="http://schemas.microsoft.com/office/drawing/2014/main" id="{00000000-0008-0000-0200-0000B7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2" name="Text Box 70">
          <a:extLst>
            <a:ext uri="{FF2B5EF4-FFF2-40B4-BE49-F238E27FC236}">
              <a16:creationId xmlns:a16="http://schemas.microsoft.com/office/drawing/2014/main" id="{00000000-0008-0000-0200-0000B8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3" name="Text Box 71">
          <a:extLst>
            <a:ext uri="{FF2B5EF4-FFF2-40B4-BE49-F238E27FC236}">
              <a16:creationId xmlns:a16="http://schemas.microsoft.com/office/drawing/2014/main" id="{00000000-0008-0000-0200-0000B9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4" name="Text Box 54">
          <a:extLst>
            <a:ext uri="{FF2B5EF4-FFF2-40B4-BE49-F238E27FC236}">
              <a16:creationId xmlns:a16="http://schemas.microsoft.com/office/drawing/2014/main" id="{00000000-0008-0000-0200-0000BA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5" name="Text Box 54">
          <a:extLst>
            <a:ext uri="{FF2B5EF4-FFF2-40B4-BE49-F238E27FC236}">
              <a16:creationId xmlns:a16="http://schemas.microsoft.com/office/drawing/2014/main" id="{00000000-0008-0000-0200-0000BB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6" name="Text Box 70">
          <a:extLst>
            <a:ext uri="{FF2B5EF4-FFF2-40B4-BE49-F238E27FC236}">
              <a16:creationId xmlns:a16="http://schemas.microsoft.com/office/drawing/2014/main" id="{00000000-0008-0000-0200-0000BC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7" name="Text Box 55">
          <a:extLst>
            <a:ext uri="{FF2B5EF4-FFF2-40B4-BE49-F238E27FC236}">
              <a16:creationId xmlns:a16="http://schemas.microsoft.com/office/drawing/2014/main" id="{00000000-0008-0000-0200-0000BD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8" name="Text Box 71">
          <a:extLst>
            <a:ext uri="{FF2B5EF4-FFF2-40B4-BE49-F238E27FC236}">
              <a16:creationId xmlns:a16="http://schemas.microsoft.com/office/drawing/2014/main" id="{00000000-0008-0000-0200-0000BE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9" name="Text Box 70">
          <a:extLst>
            <a:ext uri="{FF2B5EF4-FFF2-40B4-BE49-F238E27FC236}">
              <a16:creationId xmlns:a16="http://schemas.microsoft.com/office/drawing/2014/main" id="{00000000-0008-0000-0200-0000BF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0" name="Text Box 56">
          <a:extLst>
            <a:ext uri="{FF2B5EF4-FFF2-40B4-BE49-F238E27FC236}">
              <a16:creationId xmlns:a16="http://schemas.microsoft.com/office/drawing/2014/main" id="{00000000-0008-0000-0200-0000C0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1" name="Text Box 78">
          <a:extLst>
            <a:ext uri="{FF2B5EF4-FFF2-40B4-BE49-F238E27FC236}">
              <a16:creationId xmlns:a16="http://schemas.microsoft.com/office/drawing/2014/main" id="{00000000-0008-0000-0200-0000C1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2" name="Text Box 55">
          <a:extLst>
            <a:ext uri="{FF2B5EF4-FFF2-40B4-BE49-F238E27FC236}">
              <a16:creationId xmlns:a16="http://schemas.microsoft.com/office/drawing/2014/main" id="{00000000-0008-0000-0200-0000C2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3" name="Text Box 70">
          <a:extLst>
            <a:ext uri="{FF2B5EF4-FFF2-40B4-BE49-F238E27FC236}">
              <a16:creationId xmlns:a16="http://schemas.microsoft.com/office/drawing/2014/main" id="{00000000-0008-0000-0200-0000C3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4" name="Text Box 71">
          <a:extLst>
            <a:ext uri="{FF2B5EF4-FFF2-40B4-BE49-F238E27FC236}">
              <a16:creationId xmlns:a16="http://schemas.microsoft.com/office/drawing/2014/main" id="{00000000-0008-0000-0200-0000C4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5" name="Text Box 70">
          <a:extLst>
            <a:ext uri="{FF2B5EF4-FFF2-40B4-BE49-F238E27FC236}">
              <a16:creationId xmlns:a16="http://schemas.microsoft.com/office/drawing/2014/main" id="{00000000-0008-0000-0200-0000C5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6" name="Text Box 56">
          <a:extLst>
            <a:ext uri="{FF2B5EF4-FFF2-40B4-BE49-F238E27FC236}">
              <a16:creationId xmlns:a16="http://schemas.microsoft.com/office/drawing/2014/main" id="{00000000-0008-0000-0200-0000C6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7" name="Text Box 78">
          <a:extLst>
            <a:ext uri="{FF2B5EF4-FFF2-40B4-BE49-F238E27FC236}">
              <a16:creationId xmlns:a16="http://schemas.microsoft.com/office/drawing/2014/main" id="{00000000-0008-0000-0200-0000C7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8" name="Text Box 55">
          <a:extLst>
            <a:ext uri="{FF2B5EF4-FFF2-40B4-BE49-F238E27FC236}">
              <a16:creationId xmlns:a16="http://schemas.microsoft.com/office/drawing/2014/main" id="{00000000-0008-0000-0200-0000C8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9" name="Text Box 70">
          <a:extLst>
            <a:ext uri="{FF2B5EF4-FFF2-40B4-BE49-F238E27FC236}">
              <a16:creationId xmlns:a16="http://schemas.microsoft.com/office/drawing/2014/main" id="{00000000-0008-0000-0200-0000C9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0" name="Text Box 71">
          <a:extLst>
            <a:ext uri="{FF2B5EF4-FFF2-40B4-BE49-F238E27FC236}">
              <a16:creationId xmlns:a16="http://schemas.microsoft.com/office/drawing/2014/main" id="{00000000-0008-0000-0200-0000CA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1" name="Text Box 70">
          <a:extLst>
            <a:ext uri="{FF2B5EF4-FFF2-40B4-BE49-F238E27FC236}">
              <a16:creationId xmlns:a16="http://schemas.microsoft.com/office/drawing/2014/main" id="{00000000-0008-0000-0200-0000CB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2" name="Text Box 56">
          <a:extLst>
            <a:ext uri="{FF2B5EF4-FFF2-40B4-BE49-F238E27FC236}">
              <a16:creationId xmlns:a16="http://schemas.microsoft.com/office/drawing/2014/main" id="{00000000-0008-0000-0200-0000CC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3" name="Text Box 78">
          <a:extLst>
            <a:ext uri="{FF2B5EF4-FFF2-40B4-BE49-F238E27FC236}">
              <a16:creationId xmlns:a16="http://schemas.microsoft.com/office/drawing/2014/main" id="{00000000-0008-0000-0200-0000CD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4" name="Text Box 55">
          <a:extLst>
            <a:ext uri="{FF2B5EF4-FFF2-40B4-BE49-F238E27FC236}">
              <a16:creationId xmlns:a16="http://schemas.microsoft.com/office/drawing/2014/main" id="{00000000-0008-0000-0200-0000CE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5" name="Text Box 70">
          <a:extLst>
            <a:ext uri="{FF2B5EF4-FFF2-40B4-BE49-F238E27FC236}">
              <a16:creationId xmlns:a16="http://schemas.microsoft.com/office/drawing/2014/main" id="{00000000-0008-0000-0200-0000CF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6" name="Text Box 71">
          <a:extLst>
            <a:ext uri="{FF2B5EF4-FFF2-40B4-BE49-F238E27FC236}">
              <a16:creationId xmlns:a16="http://schemas.microsoft.com/office/drawing/2014/main" id="{00000000-0008-0000-0200-0000D0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7" name="Text Box 70">
          <a:extLst>
            <a:ext uri="{FF2B5EF4-FFF2-40B4-BE49-F238E27FC236}">
              <a16:creationId xmlns:a16="http://schemas.microsoft.com/office/drawing/2014/main" id="{00000000-0008-0000-0200-0000D1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8" name="Text Box 56">
          <a:extLst>
            <a:ext uri="{FF2B5EF4-FFF2-40B4-BE49-F238E27FC236}">
              <a16:creationId xmlns:a16="http://schemas.microsoft.com/office/drawing/2014/main" id="{00000000-0008-0000-0200-0000D2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9" name="Text Box 78">
          <a:extLst>
            <a:ext uri="{FF2B5EF4-FFF2-40B4-BE49-F238E27FC236}">
              <a16:creationId xmlns:a16="http://schemas.microsoft.com/office/drawing/2014/main" id="{00000000-0008-0000-0200-0000D3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0" name="Text Box 55">
          <a:extLst>
            <a:ext uri="{FF2B5EF4-FFF2-40B4-BE49-F238E27FC236}">
              <a16:creationId xmlns:a16="http://schemas.microsoft.com/office/drawing/2014/main" id="{00000000-0008-0000-0200-0000D4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1" name="Text Box 70">
          <a:extLst>
            <a:ext uri="{FF2B5EF4-FFF2-40B4-BE49-F238E27FC236}">
              <a16:creationId xmlns:a16="http://schemas.microsoft.com/office/drawing/2014/main" id="{00000000-0008-0000-0200-0000D5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2" name="Text Box 71">
          <a:extLst>
            <a:ext uri="{FF2B5EF4-FFF2-40B4-BE49-F238E27FC236}">
              <a16:creationId xmlns:a16="http://schemas.microsoft.com/office/drawing/2014/main" id="{00000000-0008-0000-0200-0000D6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3" name="Text Box 70">
          <a:extLst>
            <a:ext uri="{FF2B5EF4-FFF2-40B4-BE49-F238E27FC236}">
              <a16:creationId xmlns:a16="http://schemas.microsoft.com/office/drawing/2014/main" id="{00000000-0008-0000-0200-0000D7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4" name="Text Box 55">
          <a:extLst>
            <a:ext uri="{FF2B5EF4-FFF2-40B4-BE49-F238E27FC236}">
              <a16:creationId xmlns:a16="http://schemas.microsoft.com/office/drawing/2014/main" id="{00000000-0008-0000-0200-0000D8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5" name="Text Box 71">
          <a:extLst>
            <a:ext uri="{FF2B5EF4-FFF2-40B4-BE49-F238E27FC236}">
              <a16:creationId xmlns:a16="http://schemas.microsoft.com/office/drawing/2014/main" id="{00000000-0008-0000-0200-0000D9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6" name="Text Box 70">
          <a:extLst>
            <a:ext uri="{FF2B5EF4-FFF2-40B4-BE49-F238E27FC236}">
              <a16:creationId xmlns:a16="http://schemas.microsoft.com/office/drawing/2014/main" id="{00000000-0008-0000-0200-0000DA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7" name="Text Box 56">
          <a:extLst>
            <a:ext uri="{FF2B5EF4-FFF2-40B4-BE49-F238E27FC236}">
              <a16:creationId xmlns:a16="http://schemas.microsoft.com/office/drawing/2014/main" id="{00000000-0008-0000-0200-0000DB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8" name="Text Box 78">
          <a:extLst>
            <a:ext uri="{FF2B5EF4-FFF2-40B4-BE49-F238E27FC236}">
              <a16:creationId xmlns:a16="http://schemas.microsoft.com/office/drawing/2014/main" id="{00000000-0008-0000-0200-0000DC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9" name="Text Box 55">
          <a:extLst>
            <a:ext uri="{FF2B5EF4-FFF2-40B4-BE49-F238E27FC236}">
              <a16:creationId xmlns:a16="http://schemas.microsoft.com/office/drawing/2014/main" id="{00000000-0008-0000-0200-0000DD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0" name="Text Box 70">
          <a:extLst>
            <a:ext uri="{FF2B5EF4-FFF2-40B4-BE49-F238E27FC236}">
              <a16:creationId xmlns:a16="http://schemas.microsoft.com/office/drawing/2014/main" id="{00000000-0008-0000-0200-0000DE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1" name="Text Box 71">
          <a:extLst>
            <a:ext uri="{FF2B5EF4-FFF2-40B4-BE49-F238E27FC236}">
              <a16:creationId xmlns:a16="http://schemas.microsoft.com/office/drawing/2014/main" id="{00000000-0008-0000-0200-0000DF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2" name="Text Box 70">
          <a:extLst>
            <a:ext uri="{FF2B5EF4-FFF2-40B4-BE49-F238E27FC236}">
              <a16:creationId xmlns:a16="http://schemas.microsoft.com/office/drawing/2014/main" id="{00000000-0008-0000-0200-0000E0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3" name="Text Box 55">
          <a:extLst>
            <a:ext uri="{FF2B5EF4-FFF2-40B4-BE49-F238E27FC236}">
              <a16:creationId xmlns:a16="http://schemas.microsoft.com/office/drawing/2014/main" id="{00000000-0008-0000-0200-0000E1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4" name="Text Box 71">
          <a:extLst>
            <a:ext uri="{FF2B5EF4-FFF2-40B4-BE49-F238E27FC236}">
              <a16:creationId xmlns:a16="http://schemas.microsoft.com/office/drawing/2014/main" id="{00000000-0008-0000-0200-0000E2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5" name="Text Box 70">
          <a:extLst>
            <a:ext uri="{FF2B5EF4-FFF2-40B4-BE49-F238E27FC236}">
              <a16:creationId xmlns:a16="http://schemas.microsoft.com/office/drawing/2014/main" id="{00000000-0008-0000-0200-0000E3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6" name="Text Box 56">
          <a:extLst>
            <a:ext uri="{FF2B5EF4-FFF2-40B4-BE49-F238E27FC236}">
              <a16:creationId xmlns:a16="http://schemas.microsoft.com/office/drawing/2014/main" id="{00000000-0008-0000-0200-0000E4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7" name="Text Box 78">
          <a:extLst>
            <a:ext uri="{FF2B5EF4-FFF2-40B4-BE49-F238E27FC236}">
              <a16:creationId xmlns:a16="http://schemas.microsoft.com/office/drawing/2014/main" id="{00000000-0008-0000-0200-0000E5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8" name="Text Box 55">
          <a:extLst>
            <a:ext uri="{FF2B5EF4-FFF2-40B4-BE49-F238E27FC236}">
              <a16:creationId xmlns:a16="http://schemas.microsoft.com/office/drawing/2014/main" id="{00000000-0008-0000-0200-0000E6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9" name="Text Box 70">
          <a:extLst>
            <a:ext uri="{FF2B5EF4-FFF2-40B4-BE49-F238E27FC236}">
              <a16:creationId xmlns:a16="http://schemas.microsoft.com/office/drawing/2014/main" id="{00000000-0008-0000-0200-0000E7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000" name="Text Box 71">
          <a:extLst>
            <a:ext uri="{FF2B5EF4-FFF2-40B4-BE49-F238E27FC236}">
              <a16:creationId xmlns:a16="http://schemas.microsoft.com/office/drawing/2014/main" id="{00000000-0008-0000-0200-0000E8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001" name="Text Box 70">
          <a:extLst>
            <a:ext uri="{FF2B5EF4-FFF2-40B4-BE49-F238E27FC236}">
              <a16:creationId xmlns:a16="http://schemas.microsoft.com/office/drawing/2014/main" id="{00000000-0008-0000-0200-0000E9030000}"/>
            </a:ext>
          </a:extLst>
        </xdr:cNvPr>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2" name="Text Box 55">
          <a:extLst>
            <a:ext uri="{FF2B5EF4-FFF2-40B4-BE49-F238E27FC236}">
              <a16:creationId xmlns:a16="http://schemas.microsoft.com/office/drawing/2014/main" id="{00000000-0008-0000-0200-0000EA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3" name="Text Box 71">
          <a:extLst>
            <a:ext uri="{FF2B5EF4-FFF2-40B4-BE49-F238E27FC236}">
              <a16:creationId xmlns:a16="http://schemas.microsoft.com/office/drawing/2014/main" id="{00000000-0008-0000-0200-0000EB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4" name="Text Box 70">
          <a:extLst>
            <a:ext uri="{FF2B5EF4-FFF2-40B4-BE49-F238E27FC236}">
              <a16:creationId xmlns:a16="http://schemas.microsoft.com/office/drawing/2014/main" id="{00000000-0008-0000-0200-0000EC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5" name="Text Box 55">
          <a:extLst>
            <a:ext uri="{FF2B5EF4-FFF2-40B4-BE49-F238E27FC236}">
              <a16:creationId xmlns:a16="http://schemas.microsoft.com/office/drawing/2014/main" id="{00000000-0008-0000-0200-0000ED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6" name="Text Box 71">
          <a:extLst>
            <a:ext uri="{FF2B5EF4-FFF2-40B4-BE49-F238E27FC236}">
              <a16:creationId xmlns:a16="http://schemas.microsoft.com/office/drawing/2014/main" id="{00000000-0008-0000-0200-0000EE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7" name="Text Box 70">
          <a:extLst>
            <a:ext uri="{FF2B5EF4-FFF2-40B4-BE49-F238E27FC236}">
              <a16:creationId xmlns:a16="http://schemas.microsoft.com/office/drawing/2014/main" id="{00000000-0008-0000-0200-0000EF030000}"/>
            </a:ext>
          </a:extLst>
        </xdr:cNvPr>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08" name="Text Box 5">
          <a:extLst>
            <a:ext uri="{FF2B5EF4-FFF2-40B4-BE49-F238E27FC236}">
              <a16:creationId xmlns:a16="http://schemas.microsoft.com/office/drawing/2014/main" id="{00000000-0008-0000-0200-0000F0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09" name="Text Box 6">
          <a:extLst>
            <a:ext uri="{FF2B5EF4-FFF2-40B4-BE49-F238E27FC236}">
              <a16:creationId xmlns:a16="http://schemas.microsoft.com/office/drawing/2014/main" id="{00000000-0008-0000-0200-0000F1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0" name="Text Box 54">
          <a:extLst>
            <a:ext uri="{FF2B5EF4-FFF2-40B4-BE49-F238E27FC236}">
              <a16:creationId xmlns:a16="http://schemas.microsoft.com/office/drawing/2014/main" id="{00000000-0008-0000-0200-0000F2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1" name="Text Box 55">
          <a:extLst>
            <a:ext uri="{FF2B5EF4-FFF2-40B4-BE49-F238E27FC236}">
              <a16:creationId xmlns:a16="http://schemas.microsoft.com/office/drawing/2014/main" id="{00000000-0008-0000-0200-0000F3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2" name="Text Box 58">
          <a:extLst>
            <a:ext uri="{FF2B5EF4-FFF2-40B4-BE49-F238E27FC236}">
              <a16:creationId xmlns:a16="http://schemas.microsoft.com/office/drawing/2014/main" id="{00000000-0008-0000-0200-0000F4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3" name="Text Box 60">
          <a:extLst>
            <a:ext uri="{FF2B5EF4-FFF2-40B4-BE49-F238E27FC236}">
              <a16:creationId xmlns:a16="http://schemas.microsoft.com/office/drawing/2014/main" id="{00000000-0008-0000-0200-0000F5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4" name="Text Box 62">
          <a:extLst>
            <a:ext uri="{FF2B5EF4-FFF2-40B4-BE49-F238E27FC236}">
              <a16:creationId xmlns:a16="http://schemas.microsoft.com/office/drawing/2014/main" id="{00000000-0008-0000-0200-0000F6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5" name="Text Box 67">
          <a:extLst>
            <a:ext uri="{FF2B5EF4-FFF2-40B4-BE49-F238E27FC236}">
              <a16:creationId xmlns:a16="http://schemas.microsoft.com/office/drawing/2014/main" id="{00000000-0008-0000-0200-0000F7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6" name="Text Box 68">
          <a:extLst>
            <a:ext uri="{FF2B5EF4-FFF2-40B4-BE49-F238E27FC236}">
              <a16:creationId xmlns:a16="http://schemas.microsoft.com/office/drawing/2014/main" id="{00000000-0008-0000-0200-0000F8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7" name="Text Box 69">
          <a:extLst>
            <a:ext uri="{FF2B5EF4-FFF2-40B4-BE49-F238E27FC236}">
              <a16:creationId xmlns:a16="http://schemas.microsoft.com/office/drawing/2014/main" id="{00000000-0008-0000-0200-0000F9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8" name="Text Box 70">
          <a:extLst>
            <a:ext uri="{FF2B5EF4-FFF2-40B4-BE49-F238E27FC236}">
              <a16:creationId xmlns:a16="http://schemas.microsoft.com/office/drawing/2014/main" id="{00000000-0008-0000-0200-0000FA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9" name="Text Box 71">
          <a:extLst>
            <a:ext uri="{FF2B5EF4-FFF2-40B4-BE49-F238E27FC236}">
              <a16:creationId xmlns:a16="http://schemas.microsoft.com/office/drawing/2014/main" id="{00000000-0008-0000-0200-0000FB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0" name="Text Box 54">
          <a:extLst>
            <a:ext uri="{FF2B5EF4-FFF2-40B4-BE49-F238E27FC236}">
              <a16:creationId xmlns:a16="http://schemas.microsoft.com/office/drawing/2014/main" id="{00000000-0008-0000-0200-0000FC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1" name="Text Box 54">
          <a:extLst>
            <a:ext uri="{FF2B5EF4-FFF2-40B4-BE49-F238E27FC236}">
              <a16:creationId xmlns:a16="http://schemas.microsoft.com/office/drawing/2014/main" id="{00000000-0008-0000-0200-0000FD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2" name="Text Box 70">
          <a:extLst>
            <a:ext uri="{FF2B5EF4-FFF2-40B4-BE49-F238E27FC236}">
              <a16:creationId xmlns:a16="http://schemas.microsoft.com/office/drawing/2014/main" id="{00000000-0008-0000-0200-0000FE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3" name="Text Box 56">
          <a:extLst>
            <a:ext uri="{FF2B5EF4-FFF2-40B4-BE49-F238E27FC236}">
              <a16:creationId xmlns:a16="http://schemas.microsoft.com/office/drawing/2014/main" id="{00000000-0008-0000-0200-0000FF03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4" name="Text Box 78">
          <a:extLst>
            <a:ext uri="{FF2B5EF4-FFF2-40B4-BE49-F238E27FC236}">
              <a16:creationId xmlns:a16="http://schemas.microsoft.com/office/drawing/2014/main" id="{00000000-0008-0000-0200-000000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5" name="Text Box 55">
          <a:extLst>
            <a:ext uri="{FF2B5EF4-FFF2-40B4-BE49-F238E27FC236}">
              <a16:creationId xmlns:a16="http://schemas.microsoft.com/office/drawing/2014/main" id="{00000000-0008-0000-0200-000001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6" name="Text Box 70">
          <a:extLst>
            <a:ext uri="{FF2B5EF4-FFF2-40B4-BE49-F238E27FC236}">
              <a16:creationId xmlns:a16="http://schemas.microsoft.com/office/drawing/2014/main" id="{00000000-0008-0000-0200-000002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7" name="Text Box 71">
          <a:extLst>
            <a:ext uri="{FF2B5EF4-FFF2-40B4-BE49-F238E27FC236}">
              <a16:creationId xmlns:a16="http://schemas.microsoft.com/office/drawing/2014/main" id="{00000000-0008-0000-0200-000003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8" name="Text Box 70">
          <a:extLst>
            <a:ext uri="{FF2B5EF4-FFF2-40B4-BE49-F238E27FC236}">
              <a16:creationId xmlns:a16="http://schemas.microsoft.com/office/drawing/2014/main" id="{00000000-0008-0000-0200-000004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9" name="Text Box 56">
          <a:extLst>
            <a:ext uri="{FF2B5EF4-FFF2-40B4-BE49-F238E27FC236}">
              <a16:creationId xmlns:a16="http://schemas.microsoft.com/office/drawing/2014/main" id="{00000000-0008-0000-0200-000005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0" name="Text Box 78">
          <a:extLst>
            <a:ext uri="{FF2B5EF4-FFF2-40B4-BE49-F238E27FC236}">
              <a16:creationId xmlns:a16="http://schemas.microsoft.com/office/drawing/2014/main" id="{00000000-0008-0000-0200-000006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1" name="Text Box 55">
          <a:extLst>
            <a:ext uri="{FF2B5EF4-FFF2-40B4-BE49-F238E27FC236}">
              <a16:creationId xmlns:a16="http://schemas.microsoft.com/office/drawing/2014/main" id="{00000000-0008-0000-0200-000007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2" name="Text Box 70">
          <a:extLst>
            <a:ext uri="{FF2B5EF4-FFF2-40B4-BE49-F238E27FC236}">
              <a16:creationId xmlns:a16="http://schemas.microsoft.com/office/drawing/2014/main" id="{00000000-0008-0000-0200-000008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3" name="Text Box 71">
          <a:extLst>
            <a:ext uri="{FF2B5EF4-FFF2-40B4-BE49-F238E27FC236}">
              <a16:creationId xmlns:a16="http://schemas.microsoft.com/office/drawing/2014/main" id="{00000000-0008-0000-0200-000009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4" name="Text Box 70">
          <a:extLst>
            <a:ext uri="{FF2B5EF4-FFF2-40B4-BE49-F238E27FC236}">
              <a16:creationId xmlns:a16="http://schemas.microsoft.com/office/drawing/2014/main" id="{00000000-0008-0000-0200-00000A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5" name="Text Box 56">
          <a:extLst>
            <a:ext uri="{FF2B5EF4-FFF2-40B4-BE49-F238E27FC236}">
              <a16:creationId xmlns:a16="http://schemas.microsoft.com/office/drawing/2014/main" id="{00000000-0008-0000-0200-00000B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6" name="Text Box 78">
          <a:extLst>
            <a:ext uri="{FF2B5EF4-FFF2-40B4-BE49-F238E27FC236}">
              <a16:creationId xmlns:a16="http://schemas.microsoft.com/office/drawing/2014/main" id="{00000000-0008-0000-0200-00000C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7" name="Text Box 55">
          <a:extLst>
            <a:ext uri="{FF2B5EF4-FFF2-40B4-BE49-F238E27FC236}">
              <a16:creationId xmlns:a16="http://schemas.microsoft.com/office/drawing/2014/main" id="{00000000-0008-0000-0200-00000D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8" name="Text Box 70">
          <a:extLst>
            <a:ext uri="{FF2B5EF4-FFF2-40B4-BE49-F238E27FC236}">
              <a16:creationId xmlns:a16="http://schemas.microsoft.com/office/drawing/2014/main" id="{00000000-0008-0000-0200-00000E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9" name="Text Box 71">
          <a:extLst>
            <a:ext uri="{FF2B5EF4-FFF2-40B4-BE49-F238E27FC236}">
              <a16:creationId xmlns:a16="http://schemas.microsoft.com/office/drawing/2014/main" id="{00000000-0008-0000-0200-00000F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0" name="Text Box 70">
          <a:extLst>
            <a:ext uri="{FF2B5EF4-FFF2-40B4-BE49-F238E27FC236}">
              <a16:creationId xmlns:a16="http://schemas.microsoft.com/office/drawing/2014/main" id="{00000000-0008-0000-0200-000010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1" name="Text Box 56">
          <a:extLst>
            <a:ext uri="{FF2B5EF4-FFF2-40B4-BE49-F238E27FC236}">
              <a16:creationId xmlns:a16="http://schemas.microsoft.com/office/drawing/2014/main" id="{00000000-0008-0000-0200-000011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2" name="Text Box 78">
          <a:extLst>
            <a:ext uri="{FF2B5EF4-FFF2-40B4-BE49-F238E27FC236}">
              <a16:creationId xmlns:a16="http://schemas.microsoft.com/office/drawing/2014/main" id="{00000000-0008-0000-0200-000012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3" name="Text Box 55">
          <a:extLst>
            <a:ext uri="{FF2B5EF4-FFF2-40B4-BE49-F238E27FC236}">
              <a16:creationId xmlns:a16="http://schemas.microsoft.com/office/drawing/2014/main" id="{00000000-0008-0000-0200-000013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4" name="Text Box 70">
          <a:extLst>
            <a:ext uri="{FF2B5EF4-FFF2-40B4-BE49-F238E27FC236}">
              <a16:creationId xmlns:a16="http://schemas.microsoft.com/office/drawing/2014/main" id="{00000000-0008-0000-0200-000014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5" name="Text Box 71">
          <a:extLst>
            <a:ext uri="{FF2B5EF4-FFF2-40B4-BE49-F238E27FC236}">
              <a16:creationId xmlns:a16="http://schemas.microsoft.com/office/drawing/2014/main" id="{00000000-0008-0000-0200-000015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6" name="Text Box 70">
          <a:extLst>
            <a:ext uri="{FF2B5EF4-FFF2-40B4-BE49-F238E27FC236}">
              <a16:creationId xmlns:a16="http://schemas.microsoft.com/office/drawing/2014/main" id="{00000000-0008-0000-0200-000016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7" name="Text Box 56">
          <a:extLst>
            <a:ext uri="{FF2B5EF4-FFF2-40B4-BE49-F238E27FC236}">
              <a16:creationId xmlns:a16="http://schemas.microsoft.com/office/drawing/2014/main" id="{00000000-0008-0000-0200-000017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8" name="Text Box 78">
          <a:extLst>
            <a:ext uri="{FF2B5EF4-FFF2-40B4-BE49-F238E27FC236}">
              <a16:creationId xmlns:a16="http://schemas.microsoft.com/office/drawing/2014/main" id="{00000000-0008-0000-0200-000018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9" name="Text Box 55">
          <a:extLst>
            <a:ext uri="{FF2B5EF4-FFF2-40B4-BE49-F238E27FC236}">
              <a16:creationId xmlns:a16="http://schemas.microsoft.com/office/drawing/2014/main" id="{00000000-0008-0000-0200-000019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0" name="Text Box 70">
          <a:extLst>
            <a:ext uri="{FF2B5EF4-FFF2-40B4-BE49-F238E27FC236}">
              <a16:creationId xmlns:a16="http://schemas.microsoft.com/office/drawing/2014/main" id="{00000000-0008-0000-0200-00001A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1" name="Text Box 71">
          <a:extLst>
            <a:ext uri="{FF2B5EF4-FFF2-40B4-BE49-F238E27FC236}">
              <a16:creationId xmlns:a16="http://schemas.microsoft.com/office/drawing/2014/main" id="{00000000-0008-0000-0200-00001B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2" name="Text Box 70">
          <a:extLst>
            <a:ext uri="{FF2B5EF4-FFF2-40B4-BE49-F238E27FC236}">
              <a16:creationId xmlns:a16="http://schemas.microsoft.com/office/drawing/2014/main" id="{00000000-0008-0000-0200-00001C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3" name="Text Box 56">
          <a:extLst>
            <a:ext uri="{FF2B5EF4-FFF2-40B4-BE49-F238E27FC236}">
              <a16:creationId xmlns:a16="http://schemas.microsoft.com/office/drawing/2014/main" id="{00000000-0008-0000-0200-00001D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4" name="Text Box 78">
          <a:extLst>
            <a:ext uri="{FF2B5EF4-FFF2-40B4-BE49-F238E27FC236}">
              <a16:creationId xmlns:a16="http://schemas.microsoft.com/office/drawing/2014/main" id="{00000000-0008-0000-0200-00001E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5" name="Text Box 55">
          <a:extLst>
            <a:ext uri="{FF2B5EF4-FFF2-40B4-BE49-F238E27FC236}">
              <a16:creationId xmlns:a16="http://schemas.microsoft.com/office/drawing/2014/main" id="{00000000-0008-0000-0200-00001F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6" name="Text Box 70">
          <a:extLst>
            <a:ext uri="{FF2B5EF4-FFF2-40B4-BE49-F238E27FC236}">
              <a16:creationId xmlns:a16="http://schemas.microsoft.com/office/drawing/2014/main" id="{00000000-0008-0000-0200-000020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7" name="Text Box 71">
          <a:extLst>
            <a:ext uri="{FF2B5EF4-FFF2-40B4-BE49-F238E27FC236}">
              <a16:creationId xmlns:a16="http://schemas.microsoft.com/office/drawing/2014/main" id="{00000000-0008-0000-0200-000021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8" name="Text Box 70">
          <a:extLst>
            <a:ext uri="{FF2B5EF4-FFF2-40B4-BE49-F238E27FC236}">
              <a16:creationId xmlns:a16="http://schemas.microsoft.com/office/drawing/2014/main" id="{00000000-0008-0000-0200-000022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9" name="Text Box 56">
          <a:extLst>
            <a:ext uri="{FF2B5EF4-FFF2-40B4-BE49-F238E27FC236}">
              <a16:creationId xmlns:a16="http://schemas.microsoft.com/office/drawing/2014/main" id="{00000000-0008-0000-0200-000023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0" name="Text Box 78">
          <a:extLst>
            <a:ext uri="{FF2B5EF4-FFF2-40B4-BE49-F238E27FC236}">
              <a16:creationId xmlns:a16="http://schemas.microsoft.com/office/drawing/2014/main" id="{00000000-0008-0000-0200-000024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1" name="Text Box 55">
          <a:extLst>
            <a:ext uri="{FF2B5EF4-FFF2-40B4-BE49-F238E27FC236}">
              <a16:creationId xmlns:a16="http://schemas.microsoft.com/office/drawing/2014/main" id="{00000000-0008-0000-0200-000025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2" name="Text Box 70">
          <a:extLst>
            <a:ext uri="{FF2B5EF4-FFF2-40B4-BE49-F238E27FC236}">
              <a16:creationId xmlns:a16="http://schemas.microsoft.com/office/drawing/2014/main" id="{00000000-0008-0000-0200-000026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3" name="Text Box 71">
          <a:extLst>
            <a:ext uri="{FF2B5EF4-FFF2-40B4-BE49-F238E27FC236}">
              <a16:creationId xmlns:a16="http://schemas.microsoft.com/office/drawing/2014/main" id="{00000000-0008-0000-0200-000027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4" name="Text Box 70">
          <a:extLst>
            <a:ext uri="{FF2B5EF4-FFF2-40B4-BE49-F238E27FC236}">
              <a16:creationId xmlns:a16="http://schemas.microsoft.com/office/drawing/2014/main" id="{00000000-0008-0000-0200-000028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5" name="Text Box 56">
          <a:extLst>
            <a:ext uri="{FF2B5EF4-FFF2-40B4-BE49-F238E27FC236}">
              <a16:creationId xmlns:a16="http://schemas.microsoft.com/office/drawing/2014/main" id="{00000000-0008-0000-0200-000029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6" name="Text Box 78">
          <a:extLst>
            <a:ext uri="{FF2B5EF4-FFF2-40B4-BE49-F238E27FC236}">
              <a16:creationId xmlns:a16="http://schemas.microsoft.com/office/drawing/2014/main" id="{00000000-0008-0000-0200-00002A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7" name="Text Box 55">
          <a:extLst>
            <a:ext uri="{FF2B5EF4-FFF2-40B4-BE49-F238E27FC236}">
              <a16:creationId xmlns:a16="http://schemas.microsoft.com/office/drawing/2014/main" id="{00000000-0008-0000-0200-00002B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8" name="Text Box 70">
          <a:extLst>
            <a:ext uri="{FF2B5EF4-FFF2-40B4-BE49-F238E27FC236}">
              <a16:creationId xmlns:a16="http://schemas.microsoft.com/office/drawing/2014/main" id="{00000000-0008-0000-0200-00002C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9" name="Text Box 71">
          <a:extLst>
            <a:ext uri="{FF2B5EF4-FFF2-40B4-BE49-F238E27FC236}">
              <a16:creationId xmlns:a16="http://schemas.microsoft.com/office/drawing/2014/main" id="{00000000-0008-0000-0200-00002D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0" name="Text Box 70">
          <a:extLst>
            <a:ext uri="{FF2B5EF4-FFF2-40B4-BE49-F238E27FC236}">
              <a16:creationId xmlns:a16="http://schemas.microsoft.com/office/drawing/2014/main" id="{00000000-0008-0000-0200-00002E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1" name="Text Box 56">
          <a:extLst>
            <a:ext uri="{FF2B5EF4-FFF2-40B4-BE49-F238E27FC236}">
              <a16:creationId xmlns:a16="http://schemas.microsoft.com/office/drawing/2014/main" id="{00000000-0008-0000-0200-00002F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2" name="Text Box 78">
          <a:extLst>
            <a:ext uri="{FF2B5EF4-FFF2-40B4-BE49-F238E27FC236}">
              <a16:creationId xmlns:a16="http://schemas.microsoft.com/office/drawing/2014/main" id="{00000000-0008-0000-0200-000030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3" name="Text Box 55">
          <a:extLst>
            <a:ext uri="{FF2B5EF4-FFF2-40B4-BE49-F238E27FC236}">
              <a16:creationId xmlns:a16="http://schemas.microsoft.com/office/drawing/2014/main" id="{00000000-0008-0000-0200-000031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4" name="Text Box 70">
          <a:extLst>
            <a:ext uri="{FF2B5EF4-FFF2-40B4-BE49-F238E27FC236}">
              <a16:creationId xmlns:a16="http://schemas.microsoft.com/office/drawing/2014/main" id="{00000000-0008-0000-0200-000032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5" name="Text Box 71">
          <a:extLst>
            <a:ext uri="{FF2B5EF4-FFF2-40B4-BE49-F238E27FC236}">
              <a16:creationId xmlns:a16="http://schemas.microsoft.com/office/drawing/2014/main" id="{00000000-0008-0000-0200-000033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6" name="Text Box 70">
          <a:extLst>
            <a:ext uri="{FF2B5EF4-FFF2-40B4-BE49-F238E27FC236}">
              <a16:creationId xmlns:a16="http://schemas.microsoft.com/office/drawing/2014/main" id="{00000000-0008-0000-0200-00003404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7" name="Text Box 5">
          <a:extLst>
            <a:ext uri="{FF2B5EF4-FFF2-40B4-BE49-F238E27FC236}">
              <a16:creationId xmlns:a16="http://schemas.microsoft.com/office/drawing/2014/main" id="{00000000-0008-0000-0200-000035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8" name="Text Box 6">
          <a:extLst>
            <a:ext uri="{FF2B5EF4-FFF2-40B4-BE49-F238E27FC236}">
              <a16:creationId xmlns:a16="http://schemas.microsoft.com/office/drawing/2014/main" id="{00000000-0008-0000-0200-000036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9" name="Text Box 54">
          <a:extLst>
            <a:ext uri="{FF2B5EF4-FFF2-40B4-BE49-F238E27FC236}">
              <a16:creationId xmlns:a16="http://schemas.microsoft.com/office/drawing/2014/main" id="{00000000-0008-0000-0200-000037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0" name="Text Box 55">
          <a:extLst>
            <a:ext uri="{FF2B5EF4-FFF2-40B4-BE49-F238E27FC236}">
              <a16:creationId xmlns:a16="http://schemas.microsoft.com/office/drawing/2014/main" id="{00000000-0008-0000-0200-000038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1" name="Text Box 58">
          <a:extLst>
            <a:ext uri="{FF2B5EF4-FFF2-40B4-BE49-F238E27FC236}">
              <a16:creationId xmlns:a16="http://schemas.microsoft.com/office/drawing/2014/main" id="{00000000-0008-0000-0200-000039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2" name="Text Box 60">
          <a:extLst>
            <a:ext uri="{FF2B5EF4-FFF2-40B4-BE49-F238E27FC236}">
              <a16:creationId xmlns:a16="http://schemas.microsoft.com/office/drawing/2014/main" id="{00000000-0008-0000-0200-00003A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3" name="Text Box 62">
          <a:extLst>
            <a:ext uri="{FF2B5EF4-FFF2-40B4-BE49-F238E27FC236}">
              <a16:creationId xmlns:a16="http://schemas.microsoft.com/office/drawing/2014/main" id="{00000000-0008-0000-0200-00003B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4" name="Text Box 67">
          <a:extLst>
            <a:ext uri="{FF2B5EF4-FFF2-40B4-BE49-F238E27FC236}">
              <a16:creationId xmlns:a16="http://schemas.microsoft.com/office/drawing/2014/main" id="{00000000-0008-0000-0200-00003C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5" name="Text Box 68">
          <a:extLst>
            <a:ext uri="{FF2B5EF4-FFF2-40B4-BE49-F238E27FC236}">
              <a16:creationId xmlns:a16="http://schemas.microsoft.com/office/drawing/2014/main" id="{00000000-0008-0000-0200-00003D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6" name="Text Box 69">
          <a:extLst>
            <a:ext uri="{FF2B5EF4-FFF2-40B4-BE49-F238E27FC236}">
              <a16:creationId xmlns:a16="http://schemas.microsoft.com/office/drawing/2014/main" id="{00000000-0008-0000-0200-00003E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7" name="Text Box 70">
          <a:extLst>
            <a:ext uri="{FF2B5EF4-FFF2-40B4-BE49-F238E27FC236}">
              <a16:creationId xmlns:a16="http://schemas.microsoft.com/office/drawing/2014/main" id="{00000000-0008-0000-0200-00003F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8" name="Text Box 71">
          <a:extLst>
            <a:ext uri="{FF2B5EF4-FFF2-40B4-BE49-F238E27FC236}">
              <a16:creationId xmlns:a16="http://schemas.microsoft.com/office/drawing/2014/main" id="{00000000-0008-0000-0200-000040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9" name="Text Box 54">
          <a:extLst>
            <a:ext uri="{FF2B5EF4-FFF2-40B4-BE49-F238E27FC236}">
              <a16:creationId xmlns:a16="http://schemas.microsoft.com/office/drawing/2014/main" id="{00000000-0008-0000-0200-000041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0" name="Text Box 54">
          <a:extLst>
            <a:ext uri="{FF2B5EF4-FFF2-40B4-BE49-F238E27FC236}">
              <a16:creationId xmlns:a16="http://schemas.microsoft.com/office/drawing/2014/main" id="{00000000-0008-0000-0200-000042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1" name="Text Box 70">
          <a:extLst>
            <a:ext uri="{FF2B5EF4-FFF2-40B4-BE49-F238E27FC236}">
              <a16:creationId xmlns:a16="http://schemas.microsoft.com/office/drawing/2014/main" id="{00000000-0008-0000-0200-000043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2" name="Text Box 56">
          <a:extLst>
            <a:ext uri="{FF2B5EF4-FFF2-40B4-BE49-F238E27FC236}">
              <a16:creationId xmlns:a16="http://schemas.microsoft.com/office/drawing/2014/main" id="{00000000-0008-0000-0200-000044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3" name="Text Box 78">
          <a:extLst>
            <a:ext uri="{FF2B5EF4-FFF2-40B4-BE49-F238E27FC236}">
              <a16:creationId xmlns:a16="http://schemas.microsoft.com/office/drawing/2014/main" id="{00000000-0008-0000-0200-000045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4" name="Text Box 55">
          <a:extLst>
            <a:ext uri="{FF2B5EF4-FFF2-40B4-BE49-F238E27FC236}">
              <a16:creationId xmlns:a16="http://schemas.microsoft.com/office/drawing/2014/main" id="{00000000-0008-0000-0200-000046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5" name="Text Box 70">
          <a:extLst>
            <a:ext uri="{FF2B5EF4-FFF2-40B4-BE49-F238E27FC236}">
              <a16:creationId xmlns:a16="http://schemas.microsoft.com/office/drawing/2014/main" id="{00000000-0008-0000-0200-000047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6" name="Text Box 71">
          <a:extLst>
            <a:ext uri="{FF2B5EF4-FFF2-40B4-BE49-F238E27FC236}">
              <a16:creationId xmlns:a16="http://schemas.microsoft.com/office/drawing/2014/main" id="{00000000-0008-0000-0200-000048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7" name="Text Box 70">
          <a:extLst>
            <a:ext uri="{FF2B5EF4-FFF2-40B4-BE49-F238E27FC236}">
              <a16:creationId xmlns:a16="http://schemas.microsoft.com/office/drawing/2014/main" id="{00000000-0008-0000-0200-000049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8" name="Text Box 56">
          <a:extLst>
            <a:ext uri="{FF2B5EF4-FFF2-40B4-BE49-F238E27FC236}">
              <a16:creationId xmlns:a16="http://schemas.microsoft.com/office/drawing/2014/main" id="{00000000-0008-0000-0200-00004A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9" name="Text Box 78">
          <a:extLst>
            <a:ext uri="{FF2B5EF4-FFF2-40B4-BE49-F238E27FC236}">
              <a16:creationId xmlns:a16="http://schemas.microsoft.com/office/drawing/2014/main" id="{00000000-0008-0000-0200-00004B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0" name="Text Box 55">
          <a:extLst>
            <a:ext uri="{FF2B5EF4-FFF2-40B4-BE49-F238E27FC236}">
              <a16:creationId xmlns:a16="http://schemas.microsoft.com/office/drawing/2014/main" id="{00000000-0008-0000-0200-00004C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1" name="Text Box 70">
          <a:extLst>
            <a:ext uri="{FF2B5EF4-FFF2-40B4-BE49-F238E27FC236}">
              <a16:creationId xmlns:a16="http://schemas.microsoft.com/office/drawing/2014/main" id="{00000000-0008-0000-0200-00004D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2" name="Text Box 71">
          <a:extLst>
            <a:ext uri="{FF2B5EF4-FFF2-40B4-BE49-F238E27FC236}">
              <a16:creationId xmlns:a16="http://schemas.microsoft.com/office/drawing/2014/main" id="{00000000-0008-0000-0200-00004E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3" name="Text Box 70">
          <a:extLst>
            <a:ext uri="{FF2B5EF4-FFF2-40B4-BE49-F238E27FC236}">
              <a16:creationId xmlns:a16="http://schemas.microsoft.com/office/drawing/2014/main" id="{00000000-0008-0000-0200-00004F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4" name="Text Box 56">
          <a:extLst>
            <a:ext uri="{FF2B5EF4-FFF2-40B4-BE49-F238E27FC236}">
              <a16:creationId xmlns:a16="http://schemas.microsoft.com/office/drawing/2014/main" id="{00000000-0008-0000-0200-000050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5" name="Text Box 78">
          <a:extLst>
            <a:ext uri="{FF2B5EF4-FFF2-40B4-BE49-F238E27FC236}">
              <a16:creationId xmlns:a16="http://schemas.microsoft.com/office/drawing/2014/main" id="{00000000-0008-0000-0200-000051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6" name="Text Box 55">
          <a:extLst>
            <a:ext uri="{FF2B5EF4-FFF2-40B4-BE49-F238E27FC236}">
              <a16:creationId xmlns:a16="http://schemas.microsoft.com/office/drawing/2014/main" id="{00000000-0008-0000-0200-000052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7" name="Text Box 70">
          <a:extLst>
            <a:ext uri="{FF2B5EF4-FFF2-40B4-BE49-F238E27FC236}">
              <a16:creationId xmlns:a16="http://schemas.microsoft.com/office/drawing/2014/main" id="{00000000-0008-0000-0200-000053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8" name="Text Box 71">
          <a:extLst>
            <a:ext uri="{FF2B5EF4-FFF2-40B4-BE49-F238E27FC236}">
              <a16:creationId xmlns:a16="http://schemas.microsoft.com/office/drawing/2014/main" id="{00000000-0008-0000-0200-000054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9" name="Text Box 70">
          <a:extLst>
            <a:ext uri="{FF2B5EF4-FFF2-40B4-BE49-F238E27FC236}">
              <a16:creationId xmlns:a16="http://schemas.microsoft.com/office/drawing/2014/main" id="{00000000-0008-0000-0200-000055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0" name="Text Box 56">
          <a:extLst>
            <a:ext uri="{FF2B5EF4-FFF2-40B4-BE49-F238E27FC236}">
              <a16:creationId xmlns:a16="http://schemas.microsoft.com/office/drawing/2014/main" id="{00000000-0008-0000-0200-000056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1" name="Text Box 78">
          <a:extLst>
            <a:ext uri="{FF2B5EF4-FFF2-40B4-BE49-F238E27FC236}">
              <a16:creationId xmlns:a16="http://schemas.microsoft.com/office/drawing/2014/main" id="{00000000-0008-0000-0200-000057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2" name="Text Box 55">
          <a:extLst>
            <a:ext uri="{FF2B5EF4-FFF2-40B4-BE49-F238E27FC236}">
              <a16:creationId xmlns:a16="http://schemas.microsoft.com/office/drawing/2014/main" id="{00000000-0008-0000-0200-000058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3" name="Text Box 70">
          <a:extLst>
            <a:ext uri="{FF2B5EF4-FFF2-40B4-BE49-F238E27FC236}">
              <a16:creationId xmlns:a16="http://schemas.microsoft.com/office/drawing/2014/main" id="{00000000-0008-0000-0200-000059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4" name="Text Box 71">
          <a:extLst>
            <a:ext uri="{FF2B5EF4-FFF2-40B4-BE49-F238E27FC236}">
              <a16:creationId xmlns:a16="http://schemas.microsoft.com/office/drawing/2014/main" id="{00000000-0008-0000-0200-00005A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5" name="Text Box 70">
          <a:extLst>
            <a:ext uri="{FF2B5EF4-FFF2-40B4-BE49-F238E27FC236}">
              <a16:creationId xmlns:a16="http://schemas.microsoft.com/office/drawing/2014/main" id="{00000000-0008-0000-0200-00005B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6" name="Text Box 56">
          <a:extLst>
            <a:ext uri="{FF2B5EF4-FFF2-40B4-BE49-F238E27FC236}">
              <a16:creationId xmlns:a16="http://schemas.microsoft.com/office/drawing/2014/main" id="{00000000-0008-0000-0200-00005C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7" name="Text Box 78">
          <a:extLst>
            <a:ext uri="{FF2B5EF4-FFF2-40B4-BE49-F238E27FC236}">
              <a16:creationId xmlns:a16="http://schemas.microsoft.com/office/drawing/2014/main" id="{00000000-0008-0000-0200-00005D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8" name="Text Box 55">
          <a:extLst>
            <a:ext uri="{FF2B5EF4-FFF2-40B4-BE49-F238E27FC236}">
              <a16:creationId xmlns:a16="http://schemas.microsoft.com/office/drawing/2014/main" id="{00000000-0008-0000-0200-00005E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9" name="Text Box 70">
          <a:extLst>
            <a:ext uri="{FF2B5EF4-FFF2-40B4-BE49-F238E27FC236}">
              <a16:creationId xmlns:a16="http://schemas.microsoft.com/office/drawing/2014/main" id="{00000000-0008-0000-0200-00005F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0" name="Text Box 71">
          <a:extLst>
            <a:ext uri="{FF2B5EF4-FFF2-40B4-BE49-F238E27FC236}">
              <a16:creationId xmlns:a16="http://schemas.microsoft.com/office/drawing/2014/main" id="{00000000-0008-0000-0200-000060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1" name="Text Box 70">
          <a:extLst>
            <a:ext uri="{FF2B5EF4-FFF2-40B4-BE49-F238E27FC236}">
              <a16:creationId xmlns:a16="http://schemas.microsoft.com/office/drawing/2014/main" id="{00000000-0008-0000-0200-000061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2" name="Text Box 56">
          <a:extLst>
            <a:ext uri="{FF2B5EF4-FFF2-40B4-BE49-F238E27FC236}">
              <a16:creationId xmlns:a16="http://schemas.microsoft.com/office/drawing/2014/main" id="{00000000-0008-0000-0200-000062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3" name="Text Box 78">
          <a:extLst>
            <a:ext uri="{FF2B5EF4-FFF2-40B4-BE49-F238E27FC236}">
              <a16:creationId xmlns:a16="http://schemas.microsoft.com/office/drawing/2014/main" id="{00000000-0008-0000-0200-000063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4" name="Text Box 55">
          <a:extLst>
            <a:ext uri="{FF2B5EF4-FFF2-40B4-BE49-F238E27FC236}">
              <a16:creationId xmlns:a16="http://schemas.microsoft.com/office/drawing/2014/main" id="{00000000-0008-0000-0200-000064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5" name="Text Box 70">
          <a:extLst>
            <a:ext uri="{FF2B5EF4-FFF2-40B4-BE49-F238E27FC236}">
              <a16:creationId xmlns:a16="http://schemas.microsoft.com/office/drawing/2014/main" id="{00000000-0008-0000-0200-000065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6" name="Text Box 71">
          <a:extLst>
            <a:ext uri="{FF2B5EF4-FFF2-40B4-BE49-F238E27FC236}">
              <a16:creationId xmlns:a16="http://schemas.microsoft.com/office/drawing/2014/main" id="{00000000-0008-0000-0200-000066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7" name="Text Box 70">
          <a:extLst>
            <a:ext uri="{FF2B5EF4-FFF2-40B4-BE49-F238E27FC236}">
              <a16:creationId xmlns:a16="http://schemas.microsoft.com/office/drawing/2014/main" id="{00000000-0008-0000-0200-000067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8" name="Text Box 56">
          <a:extLst>
            <a:ext uri="{FF2B5EF4-FFF2-40B4-BE49-F238E27FC236}">
              <a16:creationId xmlns:a16="http://schemas.microsoft.com/office/drawing/2014/main" id="{00000000-0008-0000-0200-000068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9" name="Text Box 78">
          <a:extLst>
            <a:ext uri="{FF2B5EF4-FFF2-40B4-BE49-F238E27FC236}">
              <a16:creationId xmlns:a16="http://schemas.microsoft.com/office/drawing/2014/main" id="{00000000-0008-0000-0200-000069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0" name="Text Box 55">
          <a:extLst>
            <a:ext uri="{FF2B5EF4-FFF2-40B4-BE49-F238E27FC236}">
              <a16:creationId xmlns:a16="http://schemas.microsoft.com/office/drawing/2014/main" id="{00000000-0008-0000-0200-00006A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1" name="Text Box 70">
          <a:extLst>
            <a:ext uri="{FF2B5EF4-FFF2-40B4-BE49-F238E27FC236}">
              <a16:creationId xmlns:a16="http://schemas.microsoft.com/office/drawing/2014/main" id="{00000000-0008-0000-0200-00006B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2" name="Text Box 71">
          <a:extLst>
            <a:ext uri="{FF2B5EF4-FFF2-40B4-BE49-F238E27FC236}">
              <a16:creationId xmlns:a16="http://schemas.microsoft.com/office/drawing/2014/main" id="{00000000-0008-0000-0200-00006C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3" name="Text Box 70">
          <a:extLst>
            <a:ext uri="{FF2B5EF4-FFF2-40B4-BE49-F238E27FC236}">
              <a16:creationId xmlns:a16="http://schemas.microsoft.com/office/drawing/2014/main" id="{00000000-0008-0000-0200-00006D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4" name="Text Box 56">
          <a:extLst>
            <a:ext uri="{FF2B5EF4-FFF2-40B4-BE49-F238E27FC236}">
              <a16:creationId xmlns:a16="http://schemas.microsoft.com/office/drawing/2014/main" id="{00000000-0008-0000-0200-00006E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5" name="Text Box 78">
          <a:extLst>
            <a:ext uri="{FF2B5EF4-FFF2-40B4-BE49-F238E27FC236}">
              <a16:creationId xmlns:a16="http://schemas.microsoft.com/office/drawing/2014/main" id="{00000000-0008-0000-0200-00006F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6" name="Text Box 55">
          <a:extLst>
            <a:ext uri="{FF2B5EF4-FFF2-40B4-BE49-F238E27FC236}">
              <a16:creationId xmlns:a16="http://schemas.microsoft.com/office/drawing/2014/main" id="{00000000-0008-0000-0200-000070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7" name="Text Box 70">
          <a:extLst>
            <a:ext uri="{FF2B5EF4-FFF2-40B4-BE49-F238E27FC236}">
              <a16:creationId xmlns:a16="http://schemas.microsoft.com/office/drawing/2014/main" id="{00000000-0008-0000-0200-000071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8" name="Text Box 71">
          <a:extLst>
            <a:ext uri="{FF2B5EF4-FFF2-40B4-BE49-F238E27FC236}">
              <a16:creationId xmlns:a16="http://schemas.microsoft.com/office/drawing/2014/main" id="{00000000-0008-0000-0200-000072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9" name="Text Box 70">
          <a:extLst>
            <a:ext uri="{FF2B5EF4-FFF2-40B4-BE49-F238E27FC236}">
              <a16:creationId xmlns:a16="http://schemas.microsoft.com/office/drawing/2014/main" id="{00000000-0008-0000-0200-000073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0" name="Text Box 56">
          <a:extLst>
            <a:ext uri="{FF2B5EF4-FFF2-40B4-BE49-F238E27FC236}">
              <a16:creationId xmlns:a16="http://schemas.microsoft.com/office/drawing/2014/main" id="{00000000-0008-0000-0200-000074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1" name="Text Box 78">
          <a:extLst>
            <a:ext uri="{FF2B5EF4-FFF2-40B4-BE49-F238E27FC236}">
              <a16:creationId xmlns:a16="http://schemas.microsoft.com/office/drawing/2014/main" id="{00000000-0008-0000-0200-000075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2" name="Text Box 55">
          <a:extLst>
            <a:ext uri="{FF2B5EF4-FFF2-40B4-BE49-F238E27FC236}">
              <a16:creationId xmlns:a16="http://schemas.microsoft.com/office/drawing/2014/main" id="{00000000-0008-0000-0200-000076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3" name="Text Box 70">
          <a:extLst>
            <a:ext uri="{FF2B5EF4-FFF2-40B4-BE49-F238E27FC236}">
              <a16:creationId xmlns:a16="http://schemas.microsoft.com/office/drawing/2014/main" id="{00000000-0008-0000-0200-000077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4" name="Text Box 71">
          <a:extLst>
            <a:ext uri="{FF2B5EF4-FFF2-40B4-BE49-F238E27FC236}">
              <a16:creationId xmlns:a16="http://schemas.microsoft.com/office/drawing/2014/main" id="{00000000-0008-0000-0200-000078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5" name="Text Box 70">
          <a:extLst>
            <a:ext uri="{FF2B5EF4-FFF2-40B4-BE49-F238E27FC236}">
              <a16:creationId xmlns:a16="http://schemas.microsoft.com/office/drawing/2014/main" id="{00000000-0008-0000-0200-000079040000}"/>
            </a:ext>
          </a:extLst>
        </xdr:cNvPr>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6" name="Text Box 116">
          <a:extLst>
            <a:ext uri="{FF2B5EF4-FFF2-40B4-BE49-F238E27FC236}">
              <a16:creationId xmlns:a16="http://schemas.microsoft.com/office/drawing/2014/main" id="{00000000-0008-0000-0200-00007A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7" name="Text Box 117">
          <a:extLst>
            <a:ext uri="{FF2B5EF4-FFF2-40B4-BE49-F238E27FC236}">
              <a16:creationId xmlns:a16="http://schemas.microsoft.com/office/drawing/2014/main" id="{00000000-0008-0000-0200-00007B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8" name="Text Box 56">
          <a:extLst>
            <a:ext uri="{FF2B5EF4-FFF2-40B4-BE49-F238E27FC236}">
              <a16:creationId xmlns:a16="http://schemas.microsoft.com/office/drawing/2014/main" id="{00000000-0008-0000-0200-00007C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9" name="Text Box 78">
          <a:extLst>
            <a:ext uri="{FF2B5EF4-FFF2-40B4-BE49-F238E27FC236}">
              <a16:creationId xmlns:a16="http://schemas.microsoft.com/office/drawing/2014/main" id="{00000000-0008-0000-0200-00007D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0" name="Text Box 70">
          <a:extLst>
            <a:ext uri="{FF2B5EF4-FFF2-40B4-BE49-F238E27FC236}">
              <a16:creationId xmlns:a16="http://schemas.microsoft.com/office/drawing/2014/main" id="{00000000-0008-0000-0200-00007E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1" name="Text Box 70">
          <a:extLst>
            <a:ext uri="{FF2B5EF4-FFF2-40B4-BE49-F238E27FC236}">
              <a16:creationId xmlns:a16="http://schemas.microsoft.com/office/drawing/2014/main" id="{00000000-0008-0000-0200-00007F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2" name="Text Box 70">
          <a:extLst>
            <a:ext uri="{FF2B5EF4-FFF2-40B4-BE49-F238E27FC236}">
              <a16:creationId xmlns:a16="http://schemas.microsoft.com/office/drawing/2014/main" id="{00000000-0008-0000-0200-000080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3" name="Text Box 56">
          <a:extLst>
            <a:ext uri="{FF2B5EF4-FFF2-40B4-BE49-F238E27FC236}">
              <a16:creationId xmlns:a16="http://schemas.microsoft.com/office/drawing/2014/main" id="{00000000-0008-0000-0200-000081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4" name="Text Box 78">
          <a:extLst>
            <a:ext uri="{FF2B5EF4-FFF2-40B4-BE49-F238E27FC236}">
              <a16:creationId xmlns:a16="http://schemas.microsoft.com/office/drawing/2014/main" id="{00000000-0008-0000-0200-000082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5" name="Text Box 70">
          <a:extLst>
            <a:ext uri="{FF2B5EF4-FFF2-40B4-BE49-F238E27FC236}">
              <a16:creationId xmlns:a16="http://schemas.microsoft.com/office/drawing/2014/main" id="{00000000-0008-0000-0200-000083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6" name="Text Box 70">
          <a:extLst>
            <a:ext uri="{FF2B5EF4-FFF2-40B4-BE49-F238E27FC236}">
              <a16:creationId xmlns:a16="http://schemas.microsoft.com/office/drawing/2014/main" id="{00000000-0008-0000-0200-000084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7" name="Text Box 56">
          <a:extLst>
            <a:ext uri="{FF2B5EF4-FFF2-40B4-BE49-F238E27FC236}">
              <a16:creationId xmlns:a16="http://schemas.microsoft.com/office/drawing/2014/main" id="{00000000-0008-0000-0200-000085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8" name="Text Box 78">
          <a:extLst>
            <a:ext uri="{FF2B5EF4-FFF2-40B4-BE49-F238E27FC236}">
              <a16:creationId xmlns:a16="http://schemas.microsoft.com/office/drawing/2014/main" id="{00000000-0008-0000-0200-000086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9" name="Text Box 70">
          <a:extLst>
            <a:ext uri="{FF2B5EF4-FFF2-40B4-BE49-F238E27FC236}">
              <a16:creationId xmlns:a16="http://schemas.microsoft.com/office/drawing/2014/main" id="{00000000-0008-0000-0200-000087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0" name="Text Box 56">
          <a:extLst>
            <a:ext uri="{FF2B5EF4-FFF2-40B4-BE49-F238E27FC236}">
              <a16:creationId xmlns:a16="http://schemas.microsoft.com/office/drawing/2014/main" id="{00000000-0008-0000-0200-000088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1" name="Text Box 78">
          <a:extLst>
            <a:ext uri="{FF2B5EF4-FFF2-40B4-BE49-F238E27FC236}">
              <a16:creationId xmlns:a16="http://schemas.microsoft.com/office/drawing/2014/main" id="{00000000-0008-0000-0200-000089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2" name="Text Box 70">
          <a:extLst>
            <a:ext uri="{FF2B5EF4-FFF2-40B4-BE49-F238E27FC236}">
              <a16:creationId xmlns:a16="http://schemas.microsoft.com/office/drawing/2014/main" id="{00000000-0008-0000-0200-00008A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3" name="Text Box 70">
          <a:extLst>
            <a:ext uri="{FF2B5EF4-FFF2-40B4-BE49-F238E27FC236}">
              <a16:creationId xmlns:a16="http://schemas.microsoft.com/office/drawing/2014/main" id="{00000000-0008-0000-0200-00008B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4" name="Text Box 70">
          <a:extLst>
            <a:ext uri="{FF2B5EF4-FFF2-40B4-BE49-F238E27FC236}">
              <a16:creationId xmlns:a16="http://schemas.microsoft.com/office/drawing/2014/main" id="{00000000-0008-0000-0200-00008C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5" name="Text Box 56">
          <a:extLst>
            <a:ext uri="{FF2B5EF4-FFF2-40B4-BE49-F238E27FC236}">
              <a16:creationId xmlns:a16="http://schemas.microsoft.com/office/drawing/2014/main" id="{00000000-0008-0000-0200-00008D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6" name="Text Box 78">
          <a:extLst>
            <a:ext uri="{FF2B5EF4-FFF2-40B4-BE49-F238E27FC236}">
              <a16:creationId xmlns:a16="http://schemas.microsoft.com/office/drawing/2014/main" id="{00000000-0008-0000-0200-00008E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7" name="Text Box 70">
          <a:extLst>
            <a:ext uri="{FF2B5EF4-FFF2-40B4-BE49-F238E27FC236}">
              <a16:creationId xmlns:a16="http://schemas.microsoft.com/office/drawing/2014/main" id="{00000000-0008-0000-0200-00008F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8" name="Text Box 70">
          <a:extLst>
            <a:ext uri="{FF2B5EF4-FFF2-40B4-BE49-F238E27FC236}">
              <a16:creationId xmlns:a16="http://schemas.microsoft.com/office/drawing/2014/main" id="{00000000-0008-0000-0200-000090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9" name="Text Box 56">
          <a:extLst>
            <a:ext uri="{FF2B5EF4-FFF2-40B4-BE49-F238E27FC236}">
              <a16:creationId xmlns:a16="http://schemas.microsoft.com/office/drawing/2014/main" id="{00000000-0008-0000-0200-000091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70" name="Text Box 78">
          <a:extLst>
            <a:ext uri="{FF2B5EF4-FFF2-40B4-BE49-F238E27FC236}">
              <a16:creationId xmlns:a16="http://schemas.microsoft.com/office/drawing/2014/main" id="{00000000-0008-0000-0200-000092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71" name="Text Box 70">
          <a:extLst>
            <a:ext uri="{FF2B5EF4-FFF2-40B4-BE49-F238E27FC236}">
              <a16:creationId xmlns:a16="http://schemas.microsoft.com/office/drawing/2014/main" id="{00000000-0008-0000-0200-000093040000}"/>
            </a:ext>
          </a:extLst>
        </xdr:cNvPr>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2" name="Text Box 116">
          <a:extLst>
            <a:ext uri="{FF2B5EF4-FFF2-40B4-BE49-F238E27FC236}">
              <a16:creationId xmlns:a16="http://schemas.microsoft.com/office/drawing/2014/main" id="{00000000-0008-0000-0200-000094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3" name="Text Box 117">
          <a:extLst>
            <a:ext uri="{FF2B5EF4-FFF2-40B4-BE49-F238E27FC236}">
              <a16:creationId xmlns:a16="http://schemas.microsoft.com/office/drawing/2014/main" id="{00000000-0008-0000-0200-000095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4" name="Text Box 56">
          <a:extLst>
            <a:ext uri="{FF2B5EF4-FFF2-40B4-BE49-F238E27FC236}">
              <a16:creationId xmlns:a16="http://schemas.microsoft.com/office/drawing/2014/main" id="{00000000-0008-0000-0200-000096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5" name="Text Box 78">
          <a:extLst>
            <a:ext uri="{FF2B5EF4-FFF2-40B4-BE49-F238E27FC236}">
              <a16:creationId xmlns:a16="http://schemas.microsoft.com/office/drawing/2014/main" id="{00000000-0008-0000-0200-000097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6" name="Text Box 70">
          <a:extLst>
            <a:ext uri="{FF2B5EF4-FFF2-40B4-BE49-F238E27FC236}">
              <a16:creationId xmlns:a16="http://schemas.microsoft.com/office/drawing/2014/main" id="{00000000-0008-0000-0200-000098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7" name="Text Box 70">
          <a:extLst>
            <a:ext uri="{FF2B5EF4-FFF2-40B4-BE49-F238E27FC236}">
              <a16:creationId xmlns:a16="http://schemas.microsoft.com/office/drawing/2014/main" id="{00000000-0008-0000-0200-000099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8" name="Text Box 70">
          <a:extLst>
            <a:ext uri="{FF2B5EF4-FFF2-40B4-BE49-F238E27FC236}">
              <a16:creationId xmlns:a16="http://schemas.microsoft.com/office/drawing/2014/main" id="{00000000-0008-0000-0200-00009A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9" name="Text Box 56">
          <a:extLst>
            <a:ext uri="{FF2B5EF4-FFF2-40B4-BE49-F238E27FC236}">
              <a16:creationId xmlns:a16="http://schemas.microsoft.com/office/drawing/2014/main" id="{00000000-0008-0000-0200-00009B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0" name="Text Box 78">
          <a:extLst>
            <a:ext uri="{FF2B5EF4-FFF2-40B4-BE49-F238E27FC236}">
              <a16:creationId xmlns:a16="http://schemas.microsoft.com/office/drawing/2014/main" id="{00000000-0008-0000-0200-00009C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1" name="Text Box 70">
          <a:extLst>
            <a:ext uri="{FF2B5EF4-FFF2-40B4-BE49-F238E27FC236}">
              <a16:creationId xmlns:a16="http://schemas.microsoft.com/office/drawing/2014/main" id="{00000000-0008-0000-0200-00009D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2" name="Text Box 70">
          <a:extLst>
            <a:ext uri="{FF2B5EF4-FFF2-40B4-BE49-F238E27FC236}">
              <a16:creationId xmlns:a16="http://schemas.microsoft.com/office/drawing/2014/main" id="{00000000-0008-0000-0200-00009E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3" name="Text Box 56">
          <a:extLst>
            <a:ext uri="{FF2B5EF4-FFF2-40B4-BE49-F238E27FC236}">
              <a16:creationId xmlns:a16="http://schemas.microsoft.com/office/drawing/2014/main" id="{00000000-0008-0000-0200-00009F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4" name="Text Box 78">
          <a:extLst>
            <a:ext uri="{FF2B5EF4-FFF2-40B4-BE49-F238E27FC236}">
              <a16:creationId xmlns:a16="http://schemas.microsoft.com/office/drawing/2014/main" id="{00000000-0008-0000-0200-0000A0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5" name="Text Box 70">
          <a:extLst>
            <a:ext uri="{FF2B5EF4-FFF2-40B4-BE49-F238E27FC236}">
              <a16:creationId xmlns:a16="http://schemas.microsoft.com/office/drawing/2014/main" id="{00000000-0008-0000-0200-0000A1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6" name="Text Box 56">
          <a:extLst>
            <a:ext uri="{FF2B5EF4-FFF2-40B4-BE49-F238E27FC236}">
              <a16:creationId xmlns:a16="http://schemas.microsoft.com/office/drawing/2014/main" id="{00000000-0008-0000-0200-0000A2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7" name="Text Box 78">
          <a:extLst>
            <a:ext uri="{FF2B5EF4-FFF2-40B4-BE49-F238E27FC236}">
              <a16:creationId xmlns:a16="http://schemas.microsoft.com/office/drawing/2014/main" id="{00000000-0008-0000-0200-0000A3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8" name="Text Box 70">
          <a:extLst>
            <a:ext uri="{FF2B5EF4-FFF2-40B4-BE49-F238E27FC236}">
              <a16:creationId xmlns:a16="http://schemas.microsoft.com/office/drawing/2014/main" id="{00000000-0008-0000-0200-0000A4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9" name="Text Box 70">
          <a:extLst>
            <a:ext uri="{FF2B5EF4-FFF2-40B4-BE49-F238E27FC236}">
              <a16:creationId xmlns:a16="http://schemas.microsoft.com/office/drawing/2014/main" id="{00000000-0008-0000-0200-0000A5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0" name="Text Box 70">
          <a:extLst>
            <a:ext uri="{FF2B5EF4-FFF2-40B4-BE49-F238E27FC236}">
              <a16:creationId xmlns:a16="http://schemas.microsoft.com/office/drawing/2014/main" id="{00000000-0008-0000-0200-0000A6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1" name="Text Box 56">
          <a:extLst>
            <a:ext uri="{FF2B5EF4-FFF2-40B4-BE49-F238E27FC236}">
              <a16:creationId xmlns:a16="http://schemas.microsoft.com/office/drawing/2014/main" id="{00000000-0008-0000-0200-0000A7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2" name="Text Box 78">
          <a:extLst>
            <a:ext uri="{FF2B5EF4-FFF2-40B4-BE49-F238E27FC236}">
              <a16:creationId xmlns:a16="http://schemas.microsoft.com/office/drawing/2014/main" id="{00000000-0008-0000-0200-0000A8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3" name="Text Box 70">
          <a:extLst>
            <a:ext uri="{FF2B5EF4-FFF2-40B4-BE49-F238E27FC236}">
              <a16:creationId xmlns:a16="http://schemas.microsoft.com/office/drawing/2014/main" id="{00000000-0008-0000-0200-0000A9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4" name="Text Box 70">
          <a:extLst>
            <a:ext uri="{FF2B5EF4-FFF2-40B4-BE49-F238E27FC236}">
              <a16:creationId xmlns:a16="http://schemas.microsoft.com/office/drawing/2014/main" id="{00000000-0008-0000-0200-0000AA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5" name="Text Box 56">
          <a:extLst>
            <a:ext uri="{FF2B5EF4-FFF2-40B4-BE49-F238E27FC236}">
              <a16:creationId xmlns:a16="http://schemas.microsoft.com/office/drawing/2014/main" id="{00000000-0008-0000-0200-0000AB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6" name="Text Box 78">
          <a:extLst>
            <a:ext uri="{FF2B5EF4-FFF2-40B4-BE49-F238E27FC236}">
              <a16:creationId xmlns:a16="http://schemas.microsoft.com/office/drawing/2014/main" id="{00000000-0008-0000-0200-0000AC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7" name="Text Box 70">
          <a:extLst>
            <a:ext uri="{FF2B5EF4-FFF2-40B4-BE49-F238E27FC236}">
              <a16:creationId xmlns:a16="http://schemas.microsoft.com/office/drawing/2014/main" id="{00000000-0008-0000-0200-0000AD040000}"/>
            </a:ext>
          </a:extLst>
        </xdr:cNvPr>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198" name="Text Box 116">
          <a:extLst>
            <a:ext uri="{FF2B5EF4-FFF2-40B4-BE49-F238E27FC236}">
              <a16:creationId xmlns:a16="http://schemas.microsoft.com/office/drawing/2014/main" id="{00000000-0008-0000-0200-0000AE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199" name="Text Box 117">
          <a:extLst>
            <a:ext uri="{FF2B5EF4-FFF2-40B4-BE49-F238E27FC236}">
              <a16:creationId xmlns:a16="http://schemas.microsoft.com/office/drawing/2014/main" id="{00000000-0008-0000-0200-0000AF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0" name="Text Box 56">
          <a:extLst>
            <a:ext uri="{FF2B5EF4-FFF2-40B4-BE49-F238E27FC236}">
              <a16:creationId xmlns:a16="http://schemas.microsoft.com/office/drawing/2014/main" id="{00000000-0008-0000-0200-0000B0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1" name="Text Box 78">
          <a:extLst>
            <a:ext uri="{FF2B5EF4-FFF2-40B4-BE49-F238E27FC236}">
              <a16:creationId xmlns:a16="http://schemas.microsoft.com/office/drawing/2014/main" id="{00000000-0008-0000-0200-0000B1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2" name="Text Box 70">
          <a:extLst>
            <a:ext uri="{FF2B5EF4-FFF2-40B4-BE49-F238E27FC236}">
              <a16:creationId xmlns:a16="http://schemas.microsoft.com/office/drawing/2014/main" id="{00000000-0008-0000-0200-0000B2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3" name="Text Box 70">
          <a:extLst>
            <a:ext uri="{FF2B5EF4-FFF2-40B4-BE49-F238E27FC236}">
              <a16:creationId xmlns:a16="http://schemas.microsoft.com/office/drawing/2014/main" id="{00000000-0008-0000-0200-0000B3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4" name="Text Box 70">
          <a:extLst>
            <a:ext uri="{FF2B5EF4-FFF2-40B4-BE49-F238E27FC236}">
              <a16:creationId xmlns:a16="http://schemas.microsoft.com/office/drawing/2014/main" id="{00000000-0008-0000-0200-0000B4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5" name="Text Box 56">
          <a:extLst>
            <a:ext uri="{FF2B5EF4-FFF2-40B4-BE49-F238E27FC236}">
              <a16:creationId xmlns:a16="http://schemas.microsoft.com/office/drawing/2014/main" id="{00000000-0008-0000-0200-0000B5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6" name="Text Box 78">
          <a:extLst>
            <a:ext uri="{FF2B5EF4-FFF2-40B4-BE49-F238E27FC236}">
              <a16:creationId xmlns:a16="http://schemas.microsoft.com/office/drawing/2014/main" id="{00000000-0008-0000-0200-0000B6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7" name="Text Box 70">
          <a:extLst>
            <a:ext uri="{FF2B5EF4-FFF2-40B4-BE49-F238E27FC236}">
              <a16:creationId xmlns:a16="http://schemas.microsoft.com/office/drawing/2014/main" id="{00000000-0008-0000-0200-0000B7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8" name="Text Box 70">
          <a:extLst>
            <a:ext uri="{FF2B5EF4-FFF2-40B4-BE49-F238E27FC236}">
              <a16:creationId xmlns:a16="http://schemas.microsoft.com/office/drawing/2014/main" id="{00000000-0008-0000-0200-0000B8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9" name="Text Box 56">
          <a:extLst>
            <a:ext uri="{FF2B5EF4-FFF2-40B4-BE49-F238E27FC236}">
              <a16:creationId xmlns:a16="http://schemas.microsoft.com/office/drawing/2014/main" id="{00000000-0008-0000-0200-0000B9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0" name="Text Box 78">
          <a:extLst>
            <a:ext uri="{FF2B5EF4-FFF2-40B4-BE49-F238E27FC236}">
              <a16:creationId xmlns:a16="http://schemas.microsoft.com/office/drawing/2014/main" id="{00000000-0008-0000-0200-0000BA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1" name="Text Box 70">
          <a:extLst>
            <a:ext uri="{FF2B5EF4-FFF2-40B4-BE49-F238E27FC236}">
              <a16:creationId xmlns:a16="http://schemas.microsoft.com/office/drawing/2014/main" id="{00000000-0008-0000-0200-0000BB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2" name="Text Box 56">
          <a:extLst>
            <a:ext uri="{FF2B5EF4-FFF2-40B4-BE49-F238E27FC236}">
              <a16:creationId xmlns:a16="http://schemas.microsoft.com/office/drawing/2014/main" id="{00000000-0008-0000-0200-0000BC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3" name="Text Box 78">
          <a:extLst>
            <a:ext uri="{FF2B5EF4-FFF2-40B4-BE49-F238E27FC236}">
              <a16:creationId xmlns:a16="http://schemas.microsoft.com/office/drawing/2014/main" id="{00000000-0008-0000-0200-0000BD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4" name="Text Box 70">
          <a:extLst>
            <a:ext uri="{FF2B5EF4-FFF2-40B4-BE49-F238E27FC236}">
              <a16:creationId xmlns:a16="http://schemas.microsoft.com/office/drawing/2014/main" id="{00000000-0008-0000-0200-0000BE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5" name="Text Box 70">
          <a:extLst>
            <a:ext uri="{FF2B5EF4-FFF2-40B4-BE49-F238E27FC236}">
              <a16:creationId xmlns:a16="http://schemas.microsoft.com/office/drawing/2014/main" id="{00000000-0008-0000-0200-0000BF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6" name="Text Box 70">
          <a:extLst>
            <a:ext uri="{FF2B5EF4-FFF2-40B4-BE49-F238E27FC236}">
              <a16:creationId xmlns:a16="http://schemas.microsoft.com/office/drawing/2014/main" id="{00000000-0008-0000-0200-0000C0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7" name="Text Box 56">
          <a:extLst>
            <a:ext uri="{FF2B5EF4-FFF2-40B4-BE49-F238E27FC236}">
              <a16:creationId xmlns:a16="http://schemas.microsoft.com/office/drawing/2014/main" id="{00000000-0008-0000-0200-0000C1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8" name="Text Box 78">
          <a:extLst>
            <a:ext uri="{FF2B5EF4-FFF2-40B4-BE49-F238E27FC236}">
              <a16:creationId xmlns:a16="http://schemas.microsoft.com/office/drawing/2014/main" id="{00000000-0008-0000-0200-0000C2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9" name="Text Box 70">
          <a:extLst>
            <a:ext uri="{FF2B5EF4-FFF2-40B4-BE49-F238E27FC236}">
              <a16:creationId xmlns:a16="http://schemas.microsoft.com/office/drawing/2014/main" id="{00000000-0008-0000-0200-0000C3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0" name="Text Box 70">
          <a:extLst>
            <a:ext uri="{FF2B5EF4-FFF2-40B4-BE49-F238E27FC236}">
              <a16:creationId xmlns:a16="http://schemas.microsoft.com/office/drawing/2014/main" id="{00000000-0008-0000-0200-0000C4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1" name="Text Box 56">
          <a:extLst>
            <a:ext uri="{FF2B5EF4-FFF2-40B4-BE49-F238E27FC236}">
              <a16:creationId xmlns:a16="http://schemas.microsoft.com/office/drawing/2014/main" id="{00000000-0008-0000-0200-0000C5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2" name="Text Box 78">
          <a:extLst>
            <a:ext uri="{FF2B5EF4-FFF2-40B4-BE49-F238E27FC236}">
              <a16:creationId xmlns:a16="http://schemas.microsoft.com/office/drawing/2014/main" id="{00000000-0008-0000-0200-0000C6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3" name="Text Box 70">
          <a:extLst>
            <a:ext uri="{FF2B5EF4-FFF2-40B4-BE49-F238E27FC236}">
              <a16:creationId xmlns:a16="http://schemas.microsoft.com/office/drawing/2014/main" id="{00000000-0008-0000-0200-0000C7040000}"/>
            </a:ext>
          </a:extLst>
        </xdr:cNvPr>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1" name="Text Box 1">
          <a:extLst>
            <a:ext uri="{FF2B5EF4-FFF2-40B4-BE49-F238E27FC236}">
              <a16:creationId xmlns:a16="http://schemas.microsoft.com/office/drawing/2014/main" id="{00000000-0008-0000-0200-0000D7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2" name="Text Box 2">
          <a:extLst>
            <a:ext uri="{FF2B5EF4-FFF2-40B4-BE49-F238E27FC236}">
              <a16:creationId xmlns:a16="http://schemas.microsoft.com/office/drawing/2014/main" id="{00000000-0008-0000-0200-0000D8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3" name="Text Box 3">
          <a:extLst>
            <a:ext uri="{FF2B5EF4-FFF2-40B4-BE49-F238E27FC236}">
              <a16:creationId xmlns:a16="http://schemas.microsoft.com/office/drawing/2014/main" id="{00000000-0008-0000-0200-0000D9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4" name="Text Box 4">
          <a:extLst>
            <a:ext uri="{FF2B5EF4-FFF2-40B4-BE49-F238E27FC236}">
              <a16:creationId xmlns:a16="http://schemas.microsoft.com/office/drawing/2014/main" id="{00000000-0008-0000-0200-0000DA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55" name="Text Box 5">
          <a:extLst>
            <a:ext uri="{FF2B5EF4-FFF2-40B4-BE49-F238E27FC236}">
              <a16:creationId xmlns:a16="http://schemas.microsoft.com/office/drawing/2014/main" id="{00000000-0008-0000-0200-0000DB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56" name="Text Box 6">
          <a:extLst>
            <a:ext uri="{FF2B5EF4-FFF2-40B4-BE49-F238E27FC236}">
              <a16:creationId xmlns:a16="http://schemas.microsoft.com/office/drawing/2014/main" id="{00000000-0008-0000-0200-0000DC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57" name="Text Box 8">
          <a:extLst>
            <a:ext uri="{FF2B5EF4-FFF2-40B4-BE49-F238E27FC236}">
              <a16:creationId xmlns:a16="http://schemas.microsoft.com/office/drawing/2014/main" id="{00000000-0008-0000-0200-0000DD060000}"/>
            </a:ext>
          </a:extLst>
        </xdr:cNvPr>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8" name="Text Box 9">
          <a:extLst>
            <a:ext uri="{FF2B5EF4-FFF2-40B4-BE49-F238E27FC236}">
              <a16:creationId xmlns:a16="http://schemas.microsoft.com/office/drawing/2014/main" id="{00000000-0008-0000-0200-0000DE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9" name="Text Box 10">
          <a:extLst>
            <a:ext uri="{FF2B5EF4-FFF2-40B4-BE49-F238E27FC236}">
              <a16:creationId xmlns:a16="http://schemas.microsoft.com/office/drawing/2014/main" id="{00000000-0008-0000-0200-0000DF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0" name="Text Box 11">
          <a:extLst>
            <a:ext uri="{FF2B5EF4-FFF2-40B4-BE49-F238E27FC236}">
              <a16:creationId xmlns:a16="http://schemas.microsoft.com/office/drawing/2014/main" id="{00000000-0008-0000-0200-0000E0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1" name="Text Box 12">
          <a:extLst>
            <a:ext uri="{FF2B5EF4-FFF2-40B4-BE49-F238E27FC236}">
              <a16:creationId xmlns:a16="http://schemas.microsoft.com/office/drawing/2014/main" id="{00000000-0008-0000-0200-0000E1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2" name="Text Box 13">
          <a:extLst>
            <a:ext uri="{FF2B5EF4-FFF2-40B4-BE49-F238E27FC236}">
              <a16:creationId xmlns:a16="http://schemas.microsoft.com/office/drawing/2014/main" id="{00000000-0008-0000-0200-0000E2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3" name="Text Box 14">
          <a:extLst>
            <a:ext uri="{FF2B5EF4-FFF2-40B4-BE49-F238E27FC236}">
              <a16:creationId xmlns:a16="http://schemas.microsoft.com/office/drawing/2014/main" id="{00000000-0008-0000-0200-0000E3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4" name="Text Box 15">
          <a:extLst>
            <a:ext uri="{FF2B5EF4-FFF2-40B4-BE49-F238E27FC236}">
              <a16:creationId xmlns:a16="http://schemas.microsoft.com/office/drawing/2014/main" id="{00000000-0008-0000-0200-0000E4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5" name="Text Box 16">
          <a:extLst>
            <a:ext uri="{FF2B5EF4-FFF2-40B4-BE49-F238E27FC236}">
              <a16:creationId xmlns:a16="http://schemas.microsoft.com/office/drawing/2014/main" id="{00000000-0008-0000-0200-0000E5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6" name="Text Box 41">
          <a:extLst>
            <a:ext uri="{FF2B5EF4-FFF2-40B4-BE49-F238E27FC236}">
              <a16:creationId xmlns:a16="http://schemas.microsoft.com/office/drawing/2014/main" id="{00000000-0008-0000-0200-0000E6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7" name="Text Box 42">
          <a:extLst>
            <a:ext uri="{FF2B5EF4-FFF2-40B4-BE49-F238E27FC236}">
              <a16:creationId xmlns:a16="http://schemas.microsoft.com/office/drawing/2014/main" id="{00000000-0008-0000-0200-0000E7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8" name="Text Box 43">
          <a:extLst>
            <a:ext uri="{FF2B5EF4-FFF2-40B4-BE49-F238E27FC236}">
              <a16:creationId xmlns:a16="http://schemas.microsoft.com/office/drawing/2014/main" id="{00000000-0008-0000-0200-0000E8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9" name="Text Box 44">
          <a:extLst>
            <a:ext uri="{FF2B5EF4-FFF2-40B4-BE49-F238E27FC236}">
              <a16:creationId xmlns:a16="http://schemas.microsoft.com/office/drawing/2014/main" id="{00000000-0008-0000-0200-0000E9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0" name="Text Box 45">
          <a:extLst>
            <a:ext uri="{FF2B5EF4-FFF2-40B4-BE49-F238E27FC236}">
              <a16:creationId xmlns:a16="http://schemas.microsoft.com/office/drawing/2014/main" id="{00000000-0008-0000-0200-0000EA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1" name="Text Box 46">
          <a:extLst>
            <a:ext uri="{FF2B5EF4-FFF2-40B4-BE49-F238E27FC236}">
              <a16:creationId xmlns:a16="http://schemas.microsoft.com/office/drawing/2014/main" id="{00000000-0008-0000-0200-0000EB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2" name="Text Box 47">
          <a:extLst>
            <a:ext uri="{FF2B5EF4-FFF2-40B4-BE49-F238E27FC236}">
              <a16:creationId xmlns:a16="http://schemas.microsoft.com/office/drawing/2014/main" id="{00000000-0008-0000-0200-0000EC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3" name="Text Box 48">
          <a:extLst>
            <a:ext uri="{FF2B5EF4-FFF2-40B4-BE49-F238E27FC236}">
              <a16:creationId xmlns:a16="http://schemas.microsoft.com/office/drawing/2014/main" id="{00000000-0008-0000-0200-0000ED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4" name="Text Box 49">
          <a:extLst>
            <a:ext uri="{FF2B5EF4-FFF2-40B4-BE49-F238E27FC236}">
              <a16:creationId xmlns:a16="http://schemas.microsoft.com/office/drawing/2014/main" id="{00000000-0008-0000-0200-0000EE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5" name="Text Box 50">
          <a:extLst>
            <a:ext uri="{FF2B5EF4-FFF2-40B4-BE49-F238E27FC236}">
              <a16:creationId xmlns:a16="http://schemas.microsoft.com/office/drawing/2014/main" id="{00000000-0008-0000-0200-0000EF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6" name="Text Box 51">
          <a:extLst>
            <a:ext uri="{FF2B5EF4-FFF2-40B4-BE49-F238E27FC236}">
              <a16:creationId xmlns:a16="http://schemas.microsoft.com/office/drawing/2014/main" id="{00000000-0008-0000-0200-0000F0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7" name="Text Box 52">
          <a:extLst>
            <a:ext uri="{FF2B5EF4-FFF2-40B4-BE49-F238E27FC236}">
              <a16:creationId xmlns:a16="http://schemas.microsoft.com/office/drawing/2014/main" id="{00000000-0008-0000-0200-0000F1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8" name="Text Box 53">
          <a:extLst>
            <a:ext uri="{FF2B5EF4-FFF2-40B4-BE49-F238E27FC236}">
              <a16:creationId xmlns:a16="http://schemas.microsoft.com/office/drawing/2014/main" id="{00000000-0008-0000-0200-0000F206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79" name="Text Box 54">
          <a:extLst>
            <a:ext uri="{FF2B5EF4-FFF2-40B4-BE49-F238E27FC236}">
              <a16:creationId xmlns:a16="http://schemas.microsoft.com/office/drawing/2014/main" id="{00000000-0008-0000-0200-0000F3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0" name="Text Box 55">
          <a:extLst>
            <a:ext uri="{FF2B5EF4-FFF2-40B4-BE49-F238E27FC236}">
              <a16:creationId xmlns:a16="http://schemas.microsoft.com/office/drawing/2014/main" id="{00000000-0008-0000-0200-0000F4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1" name="Text Box 58">
          <a:extLst>
            <a:ext uri="{FF2B5EF4-FFF2-40B4-BE49-F238E27FC236}">
              <a16:creationId xmlns:a16="http://schemas.microsoft.com/office/drawing/2014/main" id="{00000000-0008-0000-0200-0000F5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782" name="Text Box 59">
          <a:extLst>
            <a:ext uri="{FF2B5EF4-FFF2-40B4-BE49-F238E27FC236}">
              <a16:creationId xmlns:a16="http://schemas.microsoft.com/office/drawing/2014/main" id="{00000000-0008-0000-0200-0000F606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3" name="Text Box 60">
          <a:extLst>
            <a:ext uri="{FF2B5EF4-FFF2-40B4-BE49-F238E27FC236}">
              <a16:creationId xmlns:a16="http://schemas.microsoft.com/office/drawing/2014/main" id="{00000000-0008-0000-0200-0000F7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4" name="Text Box 62">
          <a:extLst>
            <a:ext uri="{FF2B5EF4-FFF2-40B4-BE49-F238E27FC236}">
              <a16:creationId xmlns:a16="http://schemas.microsoft.com/office/drawing/2014/main" id="{00000000-0008-0000-0200-0000F8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85" name="Text Box 64">
          <a:extLst>
            <a:ext uri="{FF2B5EF4-FFF2-40B4-BE49-F238E27FC236}">
              <a16:creationId xmlns:a16="http://schemas.microsoft.com/office/drawing/2014/main" id="{00000000-0008-0000-0200-0000F9060000}"/>
            </a:ext>
          </a:extLst>
        </xdr:cNvPr>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86" name="Text Box 65">
          <a:extLst>
            <a:ext uri="{FF2B5EF4-FFF2-40B4-BE49-F238E27FC236}">
              <a16:creationId xmlns:a16="http://schemas.microsoft.com/office/drawing/2014/main" id="{00000000-0008-0000-0200-0000FA060000}"/>
            </a:ext>
          </a:extLst>
        </xdr:cNvPr>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7" name="Text Box 67">
          <a:extLst>
            <a:ext uri="{FF2B5EF4-FFF2-40B4-BE49-F238E27FC236}">
              <a16:creationId xmlns:a16="http://schemas.microsoft.com/office/drawing/2014/main" id="{00000000-0008-0000-0200-0000FB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8" name="Text Box 68">
          <a:extLst>
            <a:ext uri="{FF2B5EF4-FFF2-40B4-BE49-F238E27FC236}">
              <a16:creationId xmlns:a16="http://schemas.microsoft.com/office/drawing/2014/main" id="{00000000-0008-0000-0200-0000FC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9" name="Text Box 69">
          <a:extLst>
            <a:ext uri="{FF2B5EF4-FFF2-40B4-BE49-F238E27FC236}">
              <a16:creationId xmlns:a16="http://schemas.microsoft.com/office/drawing/2014/main" id="{00000000-0008-0000-0200-0000FD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90" name="Text Box 70">
          <a:extLst>
            <a:ext uri="{FF2B5EF4-FFF2-40B4-BE49-F238E27FC236}">
              <a16:creationId xmlns:a16="http://schemas.microsoft.com/office/drawing/2014/main" id="{00000000-0008-0000-0200-0000FE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91" name="Text Box 71">
          <a:extLst>
            <a:ext uri="{FF2B5EF4-FFF2-40B4-BE49-F238E27FC236}">
              <a16:creationId xmlns:a16="http://schemas.microsoft.com/office/drawing/2014/main" id="{00000000-0008-0000-0200-0000FF06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2" name="Text Box 80">
          <a:extLst>
            <a:ext uri="{FF2B5EF4-FFF2-40B4-BE49-F238E27FC236}">
              <a16:creationId xmlns:a16="http://schemas.microsoft.com/office/drawing/2014/main" id="{00000000-0008-0000-0200-000000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3" name="Text Box 81">
          <a:extLst>
            <a:ext uri="{FF2B5EF4-FFF2-40B4-BE49-F238E27FC236}">
              <a16:creationId xmlns:a16="http://schemas.microsoft.com/office/drawing/2014/main" id="{00000000-0008-0000-0200-000001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4" name="Text Box 82">
          <a:extLst>
            <a:ext uri="{FF2B5EF4-FFF2-40B4-BE49-F238E27FC236}">
              <a16:creationId xmlns:a16="http://schemas.microsoft.com/office/drawing/2014/main" id="{00000000-0008-0000-0200-000002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5" name="Text Box 83">
          <a:extLst>
            <a:ext uri="{FF2B5EF4-FFF2-40B4-BE49-F238E27FC236}">
              <a16:creationId xmlns:a16="http://schemas.microsoft.com/office/drawing/2014/main" id="{00000000-0008-0000-0200-000003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6" name="Text Box 84">
          <a:extLst>
            <a:ext uri="{FF2B5EF4-FFF2-40B4-BE49-F238E27FC236}">
              <a16:creationId xmlns:a16="http://schemas.microsoft.com/office/drawing/2014/main" id="{00000000-0008-0000-0200-000004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7" name="Text Box 85">
          <a:extLst>
            <a:ext uri="{FF2B5EF4-FFF2-40B4-BE49-F238E27FC236}">
              <a16:creationId xmlns:a16="http://schemas.microsoft.com/office/drawing/2014/main" id="{00000000-0008-0000-0200-000005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8" name="Text Box 86">
          <a:extLst>
            <a:ext uri="{FF2B5EF4-FFF2-40B4-BE49-F238E27FC236}">
              <a16:creationId xmlns:a16="http://schemas.microsoft.com/office/drawing/2014/main" id="{00000000-0008-0000-0200-000006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9" name="Text Box 87">
          <a:extLst>
            <a:ext uri="{FF2B5EF4-FFF2-40B4-BE49-F238E27FC236}">
              <a16:creationId xmlns:a16="http://schemas.microsoft.com/office/drawing/2014/main" id="{00000000-0008-0000-0200-000007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0" name="Text Box 88">
          <a:extLst>
            <a:ext uri="{FF2B5EF4-FFF2-40B4-BE49-F238E27FC236}">
              <a16:creationId xmlns:a16="http://schemas.microsoft.com/office/drawing/2014/main" id="{00000000-0008-0000-0200-000008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1" name="Text Box 89">
          <a:extLst>
            <a:ext uri="{FF2B5EF4-FFF2-40B4-BE49-F238E27FC236}">
              <a16:creationId xmlns:a16="http://schemas.microsoft.com/office/drawing/2014/main" id="{00000000-0008-0000-0200-000009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2" name="Text Box 90">
          <a:extLst>
            <a:ext uri="{FF2B5EF4-FFF2-40B4-BE49-F238E27FC236}">
              <a16:creationId xmlns:a16="http://schemas.microsoft.com/office/drawing/2014/main" id="{00000000-0008-0000-0200-00000A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3" name="Text Box 91">
          <a:extLst>
            <a:ext uri="{FF2B5EF4-FFF2-40B4-BE49-F238E27FC236}">
              <a16:creationId xmlns:a16="http://schemas.microsoft.com/office/drawing/2014/main" id="{00000000-0008-0000-0200-00000B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4" name="Text Box 92">
          <a:extLst>
            <a:ext uri="{FF2B5EF4-FFF2-40B4-BE49-F238E27FC236}">
              <a16:creationId xmlns:a16="http://schemas.microsoft.com/office/drawing/2014/main" id="{00000000-0008-0000-0200-00000C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5" name="Text Box 93">
          <a:extLst>
            <a:ext uri="{FF2B5EF4-FFF2-40B4-BE49-F238E27FC236}">
              <a16:creationId xmlns:a16="http://schemas.microsoft.com/office/drawing/2014/main" id="{00000000-0008-0000-0200-00000D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6" name="Text Box 94">
          <a:extLst>
            <a:ext uri="{FF2B5EF4-FFF2-40B4-BE49-F238E27FC236}">
              <a16:creationId xmlns:a16="http://schemas.microsoft.com/office/drawing/2014/main" id="{00000000-0008-0000-0200-00000E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7" name="Text Box 95">
          <a:extLst>
            <a:ext uri="{FF2B5EF4-FFF2-40B4-BE49-F238E27FC236}">
              <a16:creationId xmlns:a16="http://schemas.microsoft.com/office/drawing/2014/main" id="{00000000-0008-0000-0200-00000F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8" name="Text Box 96">
          <a:extLst>
            <a:ext uri="{FF2B5EF4-FFF2-40B4-BE49-F238E27FC236}">
              <a16:creationId xmlns:a16="http://schemas.microsoft.com/office/drawing/2014/main" id="{00000000-0008-0000-0200-000010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9" name="Text Box 97">
          <a:extLst>
            <a:ext uri="{FF2B5EF4-FFF2-40B4-BE49-F238E27FC236}">
              <a16:creationId xmlns:a16="http://schemas.microsoft.com/office/drawing/2014/main" id="{00000000-0008-0000-0200-000011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0" name="Text Box 98">
          <a:extLst>
            <a:ext uri="{FF2B5EF4-FFF2-40B4-BE49-F238E27FC236}">
              <a16:creationId xmlns:a16="http://schemas.microsoft.com/office/drawing/2014/main" id="{00000000-0008-0000-0200-000012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1" name="Text Box 99">
          <a:extLst>
            <a:ext uri="{FF2B5EF4-FFF2-40B4-BE49-F238E27FC236}">
              <a16:creationId xmlns:a16="http://schemas.microsoft.com/office/drawing/2014/main" id="{00000000-0008-0000-0200-000013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2" name="Text Box 100">
          <a:extLst>
            <a:ext uri="{FF2B5EF4-FFF2-40B4-BE49-F238E27FC236}">
              <a16:creationId xmlns:a16="http://schemas.microsoft.com/office/drawing/2014/main" id="{00000000-0008-0000-0200-000014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3" name="Text Box 101">
          <a:extLst>
            <a:ext uri="{FF2B5EF4-FFF2-40B4-BE49-F238E27FC236}">
              <a16:creationId xmlns:a16="http://schemas.microsoft.com/office/drawing/2014/main" id="{00000000-0008-0000-0200-000015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4" name="Text Box 102">
          <a:extLst>
            <a:ext uri="{FF2B5EF4-FFF2-40B4-BE49-F238E27FC236}">
              <a16:creationId xmlns:a16="http://schemas.microsoft.com/office/drawing/2014/main" id="{00000000-0008-0000-0200-000016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5" name="Text Box 103">
          <a:extLst>
            <a:ext uri="{FF2B5EF4-FFF2-40B4-BE49-F238E27FC236}">
              <a16:creationId xmlns:a16="http://schemas.microsoft.com/office/drawing/2014/main" id="{00000000-0008-0000-0200-000017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6" name="Text Box 104">
          <a:extLst>
            <a:ext uri="{FF2B5EF4-FFF2-40B4-BE49-F238E27FC236}">
              <a16:creationId xmlns:a16="http://schemas.microsoft.com/office/drawing/2014/main" id="{00000000-0008-0000-0200-000018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7" name="Text Box 105">
          <a:extLst>
            <a:ext uri="{FF2B5EF4-FFF2-40B4-BE49-F238E27FC236}">
              <a16:creationId xmlns:a16="http://schemas.microsoft.com/office/drawing/2014/main" id="{00000000-0008-0000-0200-000019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8" name="Text Box 106">
          <a:extLst>
            <a:ext uri="{FF2B5EF4-FFF2-40B4-BE49-F238E27FC236}">
              <a16:creationId xmlns:a16="http://schemas.microsoft.com/office/drawing/2014/main" id="{00000000-0008-0000-0200-00001A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9" name="Text Box 107">
          <a:extLst>
            <a:ext uri="{FF2B5EF4-FFF2-40B4-BE49-F238E27FC236}">
              <a16:creationId xmlns:a16="http://schemas.microsoft.com/office/drawing/2014/main" id="{00000000-0008-0000-0200-00001B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0" name="Text Box 108">
          <a:extLst>
            <a:ext uri="{FF2B5EF4-FFF2-40B4-BE49-F238E27FC236}">
              <a16:creationId xmlns:a16="http://schemas.microsoft.com/office/drawing/2014/main" id="{00000000-0008-0000-0200-00001C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1" name="Text Box 109">
          <a:extLst>
            <a:ext uri="{FF2B5EF4-FFF2-40B4-BE49-F238E27FC236}">
              <a16:creationId xmlns:a16="http://schemas.microsoft.com/office/drawing/2014/main" id="{00000000-0008-0000-0200-00001D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2" name="Text Box 110">
          <a:extLst>
            <a:ext uri="{FF2B5EF4-FFF2-40B4-BE49-F238E27FC236}">
              <a16:creationId xmlns:a16="http://schemas.microsoft.com/office/drawing/2014/main" id="{00000000-0008-0000-0200-00001E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3" name="Text Box 111">
          <a:extLst>
            <a:ext uri="{FF2B5EF4-FFF2-40B4-BE49-F238E27FC236}">
              <a16:creationId xmlns:a16="http://schemas.microsoft.com/office/drawing/2014/main" id="{00000000-0008-0000-0200-00001F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4" name="Text Box 112">
          <a:extLst>
            <a:ext uri="{FF2B5EF4-FFF2-40B4-BE49-F238E27FC236}">
              <a16:creationId xmlns:a16="http://schemas.microsoft.com/office/drawing/2014/main" id="{00000000-0008-0000-0200-000020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5" name="Text Box 113">
          <a:extLst>
            <a:ext uri="{FF2B5EF4-FFF2-40B4-BE49-F238E27FC236}">
              <a16:creationId xmlns:a16="http://schemas.microsoft.com/office/drawing/2014/main" id="{00000000-0008-0000-0200-000021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6" name="Text Box 114">
          <a:extLst>
            <a:ext uri="{FF2B5EF4-FFF2-40B4-BE49-F238E27FC236}">
              <a16:creationId xmlns:a16="http://schemas.microsoft.com/office/drawing/2014/main" id="{00000000-0008-0000-0200-000022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7" name="Text Box 115">
          <a:extLst>
            <a:ext uri="{FF2B5EF4-FFF2-40B4-BE49-F238E27FC236}">
              <a16:creationId xmlns:a16="http://schemas.microsoft.com/office/drawing/2014/main" id="{00000000-0008-0000-0200-000023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28" name="Text Box 54">
          <a:extLst>
            <a:ext uri="{FF2B5EF4-FFF2-40B4-BE49-F238E27FC236}">
              <a16:creationId xmlns:a16="http://schemas.microsoft.com/office/drawing/2014/main" id="{00000000-0008-0000-0200-000024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29" name="Text Box 54">
          <a:extLst>
            <a:ext uri="{FF2B5EF4-FFF2-40B4-BE49-F238E27FC236}">
              <a16:creationId xmlns:a16="http://schemas.microsoft.com/office/drawing/2014/main" id="{00000000-0008-0000-0200-000025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0" name="Text Box 70">
          <a:extLst>
            <a:ext uri="{FF2B5EF4-FFF2-40B4-BE49-F238E27FC236}">
              <a16:creationId xmlns:a16="http://schemas.microsoft.com/office/drawing/2014/main" id="{00000000-0008-0000-0200-000026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1" name="Text Box 56">
          <a:extLst>
            <a:ext uri="{FF2B5EF4-FFF2-40B4-BE49-F238E27FC236}">
              <a16:creationId xmlns:a16="http://schemas.microsoft.com/office/drawing/2014/main" id="{00000000-0008-0000-0200-00002707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2" name="Text Box 78">
          <a:extLst>
            <a:ext uri="{FF2B5EF4-FFF2-40B4-BE49-F238E27FC236}">
              <a16:creationId xmlns:a16="http://schemas.microsoft.com/office/drawing/2014/main" id="{00000000-0008-0000-0200-00002807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3" name="Text Box 55">
          <a:extLst>
            <a:ext uri="{FF2B5EF4-FFF2-40B4-BE49-F238E27FC236}">
              <a16:creationId xmlns:a16="http://schemas.microsoft.com/office/drawing/2014/main" id="{00000000-0008-0000-0200-000029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4" name="Text Box 70">
          <a:extLst>
            <a:ext uri="{FF2B5EF4-FFF2-40B4-BE49-F238E27FC236}">
              <a16:creationId xmlns:a16="http://schemas.microsoft.com/office/drawing/2014/main" id="{00000000-0008-0000-0200-00002A070000}"/>
            </a:ext>
          </a:extLst>
        </xdr:cNvPr>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5" name="Text Box 71">
          <a:extLst>
            <a:ext uri="{FF2B5EF4-FFF2-40B4-BE49-F238E27FC236}">
              <a16:creationId xmlns:a16="http://schemas.microsoft.com/office/drawing/2014/main" id="{00000000-0008-0000-0200-00002B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6" name="Text Box 70">
          <a:extLst>
            <a:ext uri="{FF2B5EF4-FFF2-40B4-BE49-F238E27FC236}">
              <a16:creationId xmlns:a16="http://schemas.microsoft.com/office/drawing/2014/main" id="{00000000-0008-0000-0200-00002C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7" name="Text Box 56">
          <a:extLst>
            <a:ext uri="{FF2B5EF4-FFF2-40B4-BE49-F238E27FC236}">
              <a16:creationId xmlns:a16="http://schemas.microsoft.com/office/drawing/2014/main" id="{00000000-0008-0000-0200-00002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8" name="Text Box 78">
          <a:extLst>
            <a:ext uri="{FF2B5EF4-FFF2-40B4-BE49-F238E27FC236}">
              <a16:creationId xmlns:a16="http://schemas.microsoft.com/office/drawing/2014/main" id="{00000000-0008-0000-0200-00002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9" name="Text Box 55">
          <a:extLst>
            <a:ext uri="{FF2B5EF4-FFF2-40B4-BE49-F238E27FC236}">
              <a16:creationId xmlns:a16="http://schemas.microsoft.com/office/drawing/2014/main" id="{00000000-0008-0000-0200-00002F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0" name="Text Box 70">
          <a:extLst>
            <a:ext uri="{FF2B5EF4-FFF2-40B4-BE49-F238E27FC236}">
              <a16:creationId xmlns:a16="http://schemas.microsoft.com/office/drawing/2014/main" id="{00000000-0008-0000-0200-000030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1" name="Text Box 71">
          <a:extLst>
            <a:ext uri="{FF2B5EF4-FFF2-40B4-BE49-F238E27FC236}">
              <a16:creationId xmlns:a16="http://schemas.microsoft.com/office/drawing/2014/main" id="{00000000-0008-0000-0200-000031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2" name="Text Box 70">
          <a:extLst>
            <a:ext uri="{FF2B5EF4-FFF2-40B4-BE49-F238E27FC236}">
              <a16:creationId xmlns:a16="http://schemas.microsoft.com/office/drawing/2014/main" id="{00000000-0008-0000-0200-000032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3" name="Text Box 56">
          <a:extLst>
            <a:ext uri="{FF2B5EF4-FFF2-40B4-BE49-F238E27FC236}">
              <a16:creationId xmlns:a16="http://schemas.microsoft.com/office/drawing/2014/main" id="{00000000-0008-0000-0200-000033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4" name="Text Box 78">
          <a:extLst>
            <a:ext uri="{FF2B5EF4-FFF2-40B4-BE49-F238E27FC236}">
              <a16:creationId xmlns:a16="http://schemas.microsoft.com/office/drawing/2014/main" id="{00000000-0008-0000-0200-000034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5" name="Text Box 55">
          <a:extLst>
            <a:ext uri="{FF2B5EF4-FFF2-40B4-BE49-F238E27FC236}">
              <a16:creationId xmlns:a16="http://schemas.microsoft.com/office/drawing/2014/main" id="{00000000-0008-0000-0200-000035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6" name="Text Box 70">
          <a:extLst>
            <a:ext uri="{FF2B5EF4-FFF2-40B4-BE49-F238E27FC236}">
              <a16:creationId xmlns:a16="http://schemas.microsoft.com/office/drawing/2014/main" id="{00000000-0008-0000-0200-000036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7" name="Text Box 71">
          <a:extLst>
            <a:ext uri="{FF2B5EF4-FFF2-40B4-BE49-F238E27FC236}">
              <a16:creationId xmlns:a16="http://schemas.microsoft.com/office/drawing/2014/main" id="{00000000-0008-0000-0200-000037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8" name="Text Box 70">
          <a:extLst>
            <a:ext uri="{FF2B5EF4-FFF2-40B4-BE49-F238E27FC236}">
              <a16:creationId xmlns:a16="http://schemas.microsoft.com/office/drawing/2014/main" id="{00000000-0008-0000-0200-000038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9" name="Text Box 56">
          <a:extLst>
            <a:ext uri="{FF2B5EF4-FFF2-40B4-BE49-F238E27FC236}">
              <a16:creationId xmlns:a16="http://schemas.microsoft.com/office/drawing/2014/main" id="{00000000-0008-0000-0200-000039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0" name="Text Box 78">
          <a:extLst>
            <a:ext uri="{FF2B5EF4-FFF2-40B4-BE49-F238E27FC236}">
              <a16:creationId xmlns:a16="http://schemas.microsoft.com/office/drawing/2014/main" id="{00000000-0008-0000-0200-00003A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1" name="Text Box 55">
          <a:extLst>
            <a:ext uri="{FF2B5EF4-FFF2-40B4-BE49-F238E27FC236}">
              <a16:creationId xmlns:a16="http://schemas.microsoft.com/office/drawing/2014/main" id="{00000000-0008-0000-0200-00003B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2" name="Text Box 70">
          <a:extLst>
            <a:ext uri="{FF2B5EF4-FFF2-40B4-BE49-F238E27FC236}">
              <a16:creationId xmlns:a16="http://schemas.microsoft.com/office/drawing/2014/main" id="{00000000-0008-0000-0200-00003C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3" name="Text Box 71">
          <a:extLst>
            <a:ext uri="{FF2B5EF4-FFF2-40B4-BE49-F238E27FC236}">
              <a16:creationId xmlns:a16="http://schemas.microsoft.com/office/drawing/2014/main" id="{00000000-0008-0000-0200-00003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4" name="Text Box 70">
          <a:extLst>
            <a:ext uri="{FF2B5EF4-FFF2-40B4-BE49-F238E27FC236}">
              <a16:creationId xmlns:a16="http://schemas.microsoft.com/office/drawing/2014/main" id="{00000000-0008-0000-0200-00003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5" name="Text Box 56">
          <a:extLst>
            <a:ext uri="{FF2B5EF4-FFF2-40B4-BE49-F238E27FC236}">
              <a16:creationId xmlns:a16="http://schemas.microsoft.com/office/drawing/2014/main" id="{00000000-0008-0000-0200-00003F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6" name="Text Box 78">
          <a:extLst>
            <a:ext uri="{FF2B5EF4-FFF2-40B4-BE49-F238E27FC236}">
              <a16:creationId xmlns:a16="http://schemas.microsoft.com/office/drawing/2014/main" id="{00000000-0008-0000-0200-000040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7" name="Text Box 55">
          <a:extLst>
            <a:ext uri="{FF2B5EF4-FFF2-40B4-BE49-F238E27FC236}">
              <a16:creationId xmlns:a16="http://schemas.microsoft.com/office/drawing/2014/main" id="{00000000-0008-0000-0200-000041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8" name="Text Box 70">
          <a:extLst>
            <a:ext uri="{FF2B5EF4-FFF2-40B4-BE49-F238E27FC236}">
              <a16:creationId xmlns:a16="http://schemas.microsoft.com/office/drawing/2014/main" id="{00000000-0008-0000-0200-000042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9" name="Text Box 71">
          <a:extLst>
            <a:ext uri="{FF2B5EF4-FFF2-40B4-BE49-F238E27FC236}">
              <a16:creationId xmlns:a16="http://schemas.microsoft.com/office/drawing/2014/main" id="{00000000-0008-0000-0200-000043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0" name="Text Box 70">
          <a:extLst>
            <a:ext uri="{FF2B5EF4-FFF2-40B4-BE49-F238E27FC236}">
              <a16:creationId xmlns:a16="http://schemas.microsoft.com/office/drawing/2014/main" id="{00000000-0008-0000-0200-000044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1" name="Text Box 56">
          <a:extLst>
            <a:ext uri="{FF2B5EF4-FFF2-40B4-BE49-F238E27FC236}">
              <a16:creationId xmlns:a16="http://schemas.microsoft.com/office/drawing/2014/main" id="{00000000-0008-0000-0200-000045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2" name="Text Box 78">
          <a:extLst>
            <a:ext uri="{FF2B5EF4-FFF2-40B4-BE49-F238E27FC236}">
              <a16:creationId xmlns:a16="http://schemas.microsoft.com/office/drawing/2014/main" id="{00000000-0008-0000-0200-000046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3" name="Text Box 55">
          <a:extLst>
            <a:ext uri="{FF2B5EF4-FFF2-40B4-BE49-F238E27FC236}">
              <a16:creationId xmlns:a16="http://schemas.microsoft.com/office/drawing/2014/main" id="{00000000-0008-0000-0200-000047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4" name="Text Box 70">
          <a:extLst>
            <a:ext uri="{FF2B5EF4-FFF2-40B4-BE49-F238E27FC236}">
              <a16:creationId xmlns:a16="http://schemas.microsoft.com/office/drawing/2014/main" id="{00000000-0008-0000-0200-000048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5" name="Text Box 71">
          <a:extLst>
            <a:ext uri="{FF2B5EF4-FFF2-40B4-BE49-F238E27FC236}">
              <a16:creationId xmlns:a16="http://schemas.microsoft.com/office/drawing/2014/main" id="{00000000-0008-0000-0200-000049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6" name="Text Box 70">
          <a:extLst>
            <a:ext uri="{FF2B5EF4-FFF2-40B4-BE49-F238E27FC236}">
              <a16:creationId xmlns:a16="http://schemas.microsoft.com/office/drawing/2014/main" id="{00000000-0008-0000-0200-00004A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7" name="Text Box 56">
          <a:extLst>
            <a:ext uri="{FF2B5EF4-FFF2-40B4-BE49-F238E27FC236}">
              <a16:creationId xmlns:a16="http://schemas.microsoft.com/office/drawing/2014/main" id="{00000000-0008-0000-0200-00004B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8" name="Text Box 78">
          <a:extLst>
            <a:ext uri="{FF2B5EF4-FFF2-40B4-BE49-F238E27FC236}">
              <a16:creationId xmlns:a16="http://schemas.microsoft.com/office/drawing/2014/main" id="{00000000-0008-0000-0200-00004C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9" name="Text Box 55">
          <a:extLst>
            <a:ext uri="{FF2B5EF4-FFF2-40B4-BE49-F238E27FC236}">
              <a16:creationId xmlns:a16="http://schemas.microsoft.com/office/drawing/2014/main" id="{00000000-0008-0000-0200-00004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0" name="Text Box 70">
          <a:extLst>
            <a:ext uri="{FF2B5EF4-FFF2-40B4-BE49-F238E27FC236}">
              <a16:creationId xmlns:a16="http://schemas.microsoft.com/office/drawing/2014/main" id="{00000000-0008-0000-0200-00004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1" name="Text Box 71">
          <a:extLst>
            <a:ext uri="{FF2B5EF4-FFF2-40B4-BE49-F238E27FC236}">
              <a16:creationId xmlns:a16="http://schemas.microsoft.com/office/drawing/2014/main" id="{00000000-0008-0000-0200-00004F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2" name="Text Box 70">
          <a:extLst>
            <a:ext uri="{FF2B5EF4-FFF2-40B4-BE49-F238E27FC236}">
              <a16:creationId xmlns:a16="http://schemas.microsoft.com/office/drawing/2014/main" id="{00000000-0008-0000-0200-000050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3" name="Text Box 56">
          <a:extLst>
            <a:ext uri="{FF2B5EF4-FFF2-40B4-BE49-F238E27FC236}">
              <a16:creationId xmlns:a16="http://schemas.microsoft.com/office/drawing/2014/main" id="{00000000-0008-0000-0200-000051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4" name="Text Box 78">
          <a:extLst>
            <a:ext uri="{FF2B5EF4-FFF2-40B4-BE49-F238E27FC236}">
              <a16:creationId xmlns:a16="http://schemas.microsoft.com/office/drawing/2014/main" id="{00000000-0008-0000-0200-000052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5" name="Text Box 55">
          <a:extLst>
            <a:ext uri="{FF2B5EF4-FFF2-40B4-BE49-F238E27FC236}">
              <a16:creationId xmlns:a16="http://schemas.microsoft.com/office/drawing/2014/main" id="{00000000-0008-0000-0200-000053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6" name="Text Box 70">
          <a:extLst>
            <a:ext uri="{FF2B5EF4-FFF2-40B4-BE49-F238E27FC236}">
              <a16:creationId xmlns:a16="http://schemas.microsoft.com/office/drawing/2014/main" id="{00000000-0008-0000-0200-000054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7" name="Text Box 71">
          <a:extLst>
            <a:ext uri="{FF2B5EF4-FFF2-40B4-BE49-F238E27FC236}">
              <a16:creationId xmlns:a16="http://schemas.microsoft.com/office/drawing/2014/main" id="{00000000-0008-0000-0200-000055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8" name="Text Box 70">
          <a:extLst>
            <a:ext uri="{FF2B5EF4-FFF2-40B4-BE49-F238E27FC236}">
              <a16:creationId xmlns:a16="http://schemas.microsoft.com/office/drawing/2014/main" id="{00000000-0008-0000-0200-000056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9" name="Text Box 56">
          <a:extLst>
            <a:ext uri="{FF2B5EF4-FFF2-40B4-BE49-F238E27FC236}">
              <a16:creationId xmlns:a16="http://schemas.microsoft.com/office/drawing/2014/main" id="{00000000-0008-0000-0200-000057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0" name="Text Box 78">
          <a:extLst>
            <a:ext uri="{FF2B5EF4-FFF2-40B4-BE49-F238E27FC236}">
              <a16:creationId xmlns:a16="http://schemas.microsoft.com/office/drawing/2014/main" id="{00000000-0008-0000-0200-000058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1" name="Text Box 55">
          <a:extLst>
            <a:ext uri="{FF2B5EF4-FFF2-40B4-BE49-F238E27FC236}">
              <a16:creationId xmlns:a16="http://schemas.microsoft.com/office/drawing/2014/main" id="{00000000-0008-0000-0200-000059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2" name="Text Box 70">
          <a:extLst>
            <a:ext uri="{FF2B5EF4-FFF2-40B4-BE49-F238E27FC236}">
              <a16:creationId xmlns:a16="http://schemas.microsoft.com/office/drawing/2014/main" id="{00000000-0008-0000-0200-00005A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3" name="Text Box 71">
          <a:extLst>
            <a:ext uri="{FF2B5EF4-FFF2-40B4-BE49-F238E27FC236}">
              <a16:creationId xmlns:a16="http://schemas.microsoft.com/office/drawing/2014/main" id="{00000000-0008-0000-0200-00005B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4" name="Text Box 70">
          <a:extLst>
            <a:ext uri="{FF2B5EF4-FFF2-40B4-BE49-F238E27FC236}">
              <a16:creationId xmlns:a16="http://schemas.microsoft.com/office/drawing/2014/main" id="{00000000-0008-0000-0200-00005C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5" name="Text Box 56">
          <a:extLst>
            <a:ext uri="{FF2B5EF4-FFF2-40B4-BE49-F238E27FC236}">
              <a16:creationId xmlns:a16="http://schemas.microsoft.com/office/drawing/2014/main" id="{00000000-0008-0000-0200-00005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6" name="Text Box 78">
          <a:extLst>
            <a:ext uri="{FF2B5EF4-FFF2-40B4-BE49-F238E27FC236}">
              <a16:creationId xmlns:a16="http://schemas.microsoft.com/office/drawing/2014/main" id="{00000000-0008-0000-0200-00005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7" name="Text Box 55">
          <a:extLst>
            <a:ext uri="{FF2B5EF4-FFF2-40B4-BE49-F238E27FC236}">
              <a16:creationId xmlns:a16="http://schemas.microsoft.com/office/drawing/2014/main" id="{00000000-0008-0000-0200-00005F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8" name="Text Box 70">
          <a:extLst>
            <a:ext uri="{FF2B5EF4-FFF2-40B4-BE49-F238E27FC236}">
              <a16:creationId xmlns:a16="http://schemas.microsoft.com/office/drawing/2014/main" id="{00000000-0008-0000-0200-000060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9" name="Text Box 71">
          <a:extLst>
            <a:ext uri="{FF2B5EF4-FFF2-40B4-BE49-F238E27FC236}">
              <a16:creationId xmlns:a16="http://schemas.microsoft.com/office/drawing/2014/main" id="{00000000-0008-0000-0200-000061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90" name="Text Box 70">
          <a:extLst>
            <a:ext uri="{FF2B5EF4-FFF2-40B4-BE49-F238E27FC236}">
              <a16:creationId xmlns:a16="http://schemas.microsoft.com/office/drawing/2014/main" id="{00000000-0008-0000-0200-000062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1" name="Text Box 55">
          <a:extLst>
            <a:ext uri="{FF2B5EF4-FFF2-40B4-BE49-F238E27FC236}">
              <a16:creationId xmlns:a16="http://schemas.microsoft.com/office/drawing/2014/main" id="{00000000-0008-0000-0200-000063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2" name="Text Box 71">
          <a:extLst>
            <a:ext uri="{FF2B5EF4-FFF2-40B4-BE49-F238E27FC236}">
              <a16:creationId xmlns:a16="http://schemas.microsoft.com/office/drawing/2014/main" id="{00000000-0008-0000-0200-000064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3" name="Text Box 70">
          <a:extLst>
            <a:ext uri="{FF2B5EF4-FFF2-40B4-BE49-F238E27FC236}">
              <a16:creationId xmlns:a16="http://schemas.microsoft.com/office/drawing/2014/main" id="{00000000-0008-0000-0200-000065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4" name="Text Box 55">
          <a:extLst>
            <a:ext uri="{FF2B5EF4-FFF2-40B4-BE49-F238E27FC236}">
              <a16:creationId xmlns:a16="http://schemas.microsoft.com/office/drawing/2014/main" id="{00000000-0008-0000-0200-000066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5" name="Text Box 71">
          <a:extLst>
            <a:ext uri="{FF2B5EF4-FFF2-40B4-BE49-F238E27FC236}">
              <a16:creationId xmlns:a16="http://schemas.microsoft.com/office/drawing/2014/main" id="{00000000-0008-0000-0200-000067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6" name="Text Box 70">
          <a:extLst>
            <a:ext uri="{FF2B5EF4-FFF2-40B4-BE49-F238E27FC236}">
              <a16:creationId xmlns:a16="http://schemas.microsoft.com/office/drawing/2014/main" id="{00000000-0008-0000-0200-000068070000}"/>
            </a:ext>
          </a:extLst>
        </xdr:cNvPr>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0" name="Text Box 75">
          <a:extLst>
            <a:ext uri="{FF2B5EF4-FFF2-40B4-BE49-F238E27FC236}">
              <a16:creationId xmlns:a16="http://schemas.microsoft.com/office/drawing/2014/main" id="{00000000-0008-0000-0200-00005A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1" name="Text Box 76">
          <a:extLst>
            <a:ext uri="{FF2B5EF4-FFF2-40B4-BE49-F238E27FC236}">
              <a16:creationId xmlns:a16="http://schemas.microsoft.com/office/drawing/2014/main" id="{00000000-0008-0000-0200-00005B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2" name="Text Box 77">
          <a:extLst>
            <a:ext uri="{FF2B5EF4-FFF2-40B4-BE49-F238E27FC236}">
              <a16:creationId xmlns:a16="http://schemas.microsoft.com/office/drawing/2014/main" id="{00000000-0008-0000-0200-00005C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3" name="Text Box 79">
          <a:extLst>
            <a:ext uri="{FF2B5EF4-FFF2-40B4-BE49-F238E27FC236}">
              <a16:creationId xmlns:a16="http://schemas.microsoft.com/office/drawing/2014/main" id="{00000000-0008-0000-0200-00005D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4" name="Text Box 116">
          <a:extLst>
            <a:ext uri="{FF2B5EF4-FFF2-40B4-BE49-F238E27FC236}">
              <a16:creationId xmlns:a16="http://schemas.microsoft.com/office/drawing/2014/main" id="{00000000-0008-0000-0200-00005E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5" name="Text Box 117">
          <a:extLst>
            <a:ext uri="{FF2B5EF4-FFF2-40B4-BE49-F238E27FC236}">
              <a16:creationId xmlns:a16="http://schemas.microsoft.com/office/drawing/2014/main" id="{00000000-0008-0000-0200-00005F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6" name="Text Box 56">
          <a:extLst>
            <a:ext uri="{FF2B5EF4-FFF2-40B4-BE49-F238E27FC236}">
              <a16:creationId xmlns:a16="http://schemas.microsoft.com/office/drawing/2014/main" id="{00000000-0008-0000-0200-000060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7" name="Text Box 78">
          <a:extLst>
            <a:ext uri="{FF2B5EF4-FFF2-40B4-BE49-F238E27FC236}">
              <a16:creationId xmlns:a16="http://schemas.microsoft.com/office/drawing/2014/main" id="{00000000-0008-0000-0200-000061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78" name="Text Box 55">
          <a:extLst>
            <a:ext uri="{FF2B5EF4-FFF2-40B4-BE49-F238E27FC236}">
              <a16:creationId xmlns:a16="http://schemas.microsoft.com/office/drawing/2014/main" id="{00000000-0008-0000-0200-000062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79" name="Text Box 71">
          <a:extLst>
            <a:ext uri="{FF2B5EF4-FFF2-40B4-BE49-F238E27FC236}">
              <a16:creationId xmlns:a16="http://schemas.microsoft.com/office/drawing/2014/main" id="{00000000-0008-0000-0200-000063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0" name="Text Box 70">
          <a:extLst>
            <a:ext uri="{FF2B5EF4-FFF2-40B4-BE49-F238E27FC236}">
              <a16:creationId xmlns:a16="http://schemas.microsoft.com/office/drawing/2014/main" id="{00000000-0008-0000-0200-000064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81" name="Text Box 70">
          <a:extLst>
            <a:ext uri="{FF2B5EF4-FFF2-40B4-BE49-F238E27FC236}">
              <a16:creationId xmlns:a16="http://schemas.microsoft.com/office/drawing/2014/main" id="{00000000-0008-0000-0200-000065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2" name="Text Box 55">
          <a:extLst>
            <a:ext uri="{FF2B5EF4-FFF2-40B4-BE49-F238E27FC236}">
              <a16:creationId xmlns:a16="http://schemas.microsoft.com/office/drawing/2014/main" id="{00000000-0008-0000-0200-000066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3" name="Text Box 71">
          <a:extLst>
            <a:ext uri="{FF2B5EF4-FFF2-40B4-BE49-F238E27FC236}">
              <a16:creationId xmlns:a16="http://schemas.microsoft.com/office/drawing/2014/main" id="{00000000-0008-0000-0200-000067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4" name="Text Box 70">
          <a:extLst>
            <a:ext uri="{FF2B5EF4-FFF2-40B4-BE49-F238E27FC236}">
              <a16:creationId xmlns:a16="http://schemas.microsoft.com/office/drawing/2014/main" id="{00000000-0008-0000-0200-00006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85" name="Text Box 70">
          <a:extLst>
            <a:ext uri="{FF2B5EF4-FFF2-40B4-BE49-F238E27FC236}">
              <a16:creationId xmlns:a16="http://schemas.microsoft.com/office/drawing/2014/main" id="{00000000-0008-0000-0200-000069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6" name="Text Box 55">
          <a:extLst>
            <a:ext uri="{FF2B5EF4-FFF2-40B4-BE49-F238E27FC236}">
              <a16:creationId xmlns:a16="http://schemas.microsoft.com/office/drawing/2014/main" id="{00000000-0008-0000-0200-00006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7" name="Text Box 71">
          <a:extLst>
            <a:ext uri="{FF2B5EF4-FFF2-40B4-BE49-F238E27FC236}">
              <a16:creationId xmlns:a16="http://schemas.microsoft.com/office/drawing/2014/main" id="{00000000-0008-0000-0200-00006B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8" name="Text Box 70">
          <a:extLst>
            <a:ext uri="{FF2B5EF4-FFF2-40B4-BE49-F238E27FC236}">
              <a16:creationId xmlns:a16="http://schemas.microsoft.com/office/drawing/2014/main" id="{00000000-0008-0000-0200-00006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9" name="Text Box 55">
          <a:extLst>
            <a:ext uri="{FF2B5EF4-FFF2-40B4-BE49-F238E27FC236}">
              <a16:creationId xmlns:a16="http://schemas.microsoft.com/office/drawing/2014/main" id="{00000000-0008-0000-0200-00006D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0" name="Text Box 71">
          <a:extLst>
            <a:ext uri="{FF2B5EF4-FFF2-40B4-BE49-F238E27FC236}">
              <a16:creationId xmlns:a16="http://schemas.microsoft.com/office/drawing/2014/main" id="{00000000-0008-0000-0200-00006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1" name="Text Box 70">
          <a:extLst>
            <a:ext uri="{FF2B5EF4-FFF2-40B4-BE49-F238E27FC236}">
              <a16:creationId xmlns:a16="http://schemas.microsoft.com/office/drawing/2014/main" id="{00000000-0008-0000-0200-00006F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2" name="Text Box 70">
          <a:extLst>
            <a:ext uri="{FF2B5EF4-FFF2-40B4-BE49-F238E27FC236}">
              <a16:creationId xmlns:a16="http://schemas.microsoft.com/office/drawing/2014/main" id="{00000000-0008-0000-0200-000070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3" name="Text Box 56">
          <a:extLst>
            <a:ext uri="{FF2B5EF4-FFF2-40B4-BE49-F238E27FC236}">
              <a16:creationId xmlns:a16="http://schemas.microsoft.com/office/drawing/2014/main" id="{00000000-0008-0000-0200-000071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4" name="Text Box 78">
          <a:extLst>
            <a:ext uri="{FF2B5EF4-FFF2-40B4-BE49-F238E27FC236}">
              <a16:creationId xmlns:a16="http://schemas.microsoft.com/office/drawing/2014/main" id="{00000000-0008-0000-0200-000072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5" name="Text Box 70">
          <a:extLst>
            <a:ext uri="{FF2B5EF4-FFF2-40B4-BE49-F238E27FC236}">
              <a16:creationId xmlns:a16="http://schemas.microsoft.com/office/drawing/2014/main" id="{00000000-0008-0000-0200-000073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6" name="Text Box 55">
          <a:extLst>
            <a:ext uri="{FF2B5EF4-FFF2-40B4-BE49-F238E27FC236}">
              <a16:creationId xmlns:a16="http://schemas.microsoft.com/office/drawing/2014/main" id="{00000000-0008-0000-0200-000074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7" name="Text Box 71">
          <a:extLst>
            <a:ext uri="{FF2B5EF4-FFF2-40B4-BE49-F238E27FC236}">
              <a16:creationId xmlns:a16="http://schemas.microsoft.com/office/drawing/2014/main" id="{00000000-0008-0000-0200-000075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8" name="Text Box 70">
          <a:extLst>
            <a:ext uri="{FF2B5EF4-FFF2-40B4-BE49-F238E27FC236}">
              <a16:creationId xmlns:a16="http://schemas.microsoft.com/office/drawing/2014/main" id="{00000000-0008-0000-0200-000076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9" name="Text Box 55">
          <a:extLst>
            <a:ext uri="{FF2B5EF4-FFF2-40B4-BE49-F238E27FC236}">
              <a16:creationId xmlns:a16="http://schemas.microsoft.com/office/drawing/2014/main" id="{00000000-0008-0000-0200-000077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0" name="Text Box 71">
          <a:extLst>
            <a:ext uri="{FF2B5EF4-FFF2-40B4-BE49-F238E27FC236}">
              <a16:creationId xmlns:a16="http://schemas.microsoft.com/office/drawing/2014/main" id="{00000000-0008-0000-0200-00007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1" name="Text Box 70">
          <a:extLst>
            <a:ext uri="{FF2B5EF4-FFF2-40B4-BE49-F238E27FC236}">
              <a16:creationId xmlns:a16="http://schemas.microsoft.com/office/drawing/2014/main" id="{00000000-0008-0000-0200-000079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2" name="Text Box 55">
          <a:extLst>
            <a:ext uri="{FF2B5EF4-FFF2-40B4-BE49-F238E27FC236}">
              <a16:creationId xmlns:a16="http://schemas.microsoft.com/office/drawing/2014/main" id="{00000000-0008-0000-0200-00007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3" name="Text Box 70">
          <a:extLst>
            <a:ext uri="{FF2B5EF4-FFF2-40B4-BE49-F238E27FC236}">
              <a16:creationId xmlns:a16="http://schemas.microsoft.com/office/drawing/2014/main" id="{00000000-0008-0000-0200-00007B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4" name="Text Box 71">
          <a:extLst>
            <a:ext uri="{FF2B5EF4-FFF2-40B4-BE49-F238E27FC236}">
              <a16:creationId xmlns:a16="http://schemas.microsoft.com/office/drawing/2014/main" id="{00000000-0008-0000-0200-00007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5" name="Text Box 70">
          <a:extLst>
            <a:ext uri="{FF2B5EF4-FFF2-40B4-BE49-F238E27FC236}">
              <a16:creationId xmlns:a16="http://schemas.microsoft.com/office/drawing/2014/main" id="{00000000-0008-0000-0200-00007D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6" name="Text Box 56">
          <a:extLst>
            <a:ext uri="{FF2B5EF4-FFF2-40B4-BE49-F238E27FC236}">
              <a16:creationId xmlns:a16="http://schemas.microsoft.com/office/drawing/2014/main" id="{00000000-0008-0000-0200-00007E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7" name="Text Box 78">
          <a:extLst>
            <a:ext uri="{FF2B5EF4-FFF2-40B4-BE49-F238E27FC236}">
              <a16:creationId xmlns:a16="http://schemas.microsoft.com/office/drawing/2014/main" id="{00000000-0008-0000-0200-00007F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8" name="Text Box 55">
          <a:extLst>
            <a:ext uri="{FF2B5EF4-FFF2-40B4-BE49-F238E27FC236}">
              <a16:creationId xmlns:a16="http://schemas.microsoft.com/office/drawing/2014/main" id="{00000000-0008-0000-0200-000080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9" name="Text Box 70">
          <a:extLst>
            <a:ext uri="{FF2B5EF4-FFF2-40B4-BE49-F238E27FC236}">
              <a16:creationId xmlns:a16="http://schemas.microsoft.com/office/drawing/2014/main" id="{00000000-0008-0000-0200-000081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10" name="Text Box 71">
          <a:extLst>
            <a:ext uri="{FF2B5EF4-FFF2-40B4-BE49-F238E27FC236}">
              <a16:creationId xmlns:a16="http://schemas.microsoft.com/office/drawing/2014/main" id="{00000000-0008-0000-0200-000082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11" name="Text Box 70">
          <a:extLst>
            <a:ext uri="{FF2B5EF4-FFF2-40B4-BE49-F238E27FC236}">
              <a16:creationId xmlns:a16="http://schemas.microsoft.com/office/drawing/2014/main" id="{00000000-0008-0000-0200-000083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2" name="Text Box 55">
          <a:extLst>
            <a:ext uri="{FF2B5EF4-FFF2-40B4-BE49-F238E27FC236}">
              <a16:creationId xmlns:a16="http://schemas.microsoft.com/office/drawing/2014/main" id="{00000000-0008-0000-0200-000084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3" name="Text Box 71">
          <a:extLst>
            <a:ext uri="{FF2B5EF4-FFF2-40B4-BE49-F238E27FC236}">
              <a16:creationId xmlns:a16="http://schemas.microsoft.com/office/drawing/2014/main" id="{00000000-0008-0000-0200-000085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4" name="Text Box 70">
          <a:extLst>
            <a:ext uri="{FF2B5EF4-FFF2-40B4-BE49-F238E27FC236}">
              <a16:creationId xmlns:a16="http://schemas.microsoft.com/office/drawing/2014/main" id="{00000000-0008-0000-0200-000086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5" name="Text Box 55">
          <a:extLst>
            <a:ext uri="{FF2B5EF4-FFF2-40B4-BE49-F238E27FC236}">
              <a16:creationId xmlns:a16="http://schemas.microsoft.com/office/drawing/2014/main" id="{00000000-0008-0000-0200-000087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6" name="Text Box 71">
          <a:extLst>
            <a:ext uri="{FF2B5EF4-FFF2-40B4-BE49-F238E27FC236}">
              <a16:creationId xmlns:a16="http://schemas.microsoft.com/office/drawing/2014/main" id="{00000000-0008-0000-0200-000088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7" name="Text Box 70">
          <a:extLst>
            <a:ext uri="{FF2B5EF4-FFF2-40B4-BE49-F238E27FC236}">
              <a16:creationId xmlns:a16="http://schemas.microsoft.com/office/drawing/2014/main" id="{00000000-0008-0000-0200-000089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8" name="Text Box 55">
          <a:extLst>
            <a:ext uri="{FF2B5EF4-FFF2-40B4-BE49-F238E27FC236}">
              <a16:creationId xmlns:a16="http://schemas.microsoft.com/office/drawing/2014/main" id="{00000000-0008-0000-0200-00008A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9" name="Text Box 71">
          <a:extLst>
            <a:ext uri="{FF2B5EF4-FFF2-40B4-BE49-F238E27FC236}">
              <a16:creationId xmlns:a16="http://schemas.microsoft.com/office/drawing/2014/main" id="{00000000-0008-0000-0200-00008B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0" name="Text Box 70">
          <a:extLst>
            <a:ext uri="{FF2B5EF4-FFF2-40B4-BE49-F238E27FC236}">
              <a16:creationId xmlns:a16="http://schemas.microsoft.com/office/drawing/2014/main" id="{00000000-0008-0000-0200-00008C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1" name="Text Box 55">
          <a:extLst>
            <a:ext uri="{FF2B5EF4-FFF2-40B4-BE49-F238E27FC236}">
              <a16:creationId xmlns:a16="http://schemas.microsoft.com/office/drawing/2014/main" id="{00000000-0008-0000-0200-00008D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2" name="Text Box 71">
          <a:extLst>
            <a:ext uri="{FF2B5EF4-FFF2-40B4-BE49-F238E27FC236}">
              <a16:creationId xmlns:a16="http://schemas.microsoft.com/office/drawing/2014/main" id="{00000000-0008-0000-0200-00008E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3" name="Text Box 70">
          <a:extLst>
            <a:ext uri="{FF2B5EF4-FFF2-40B4-BE49-F238E27FC236}">
              <a16:creationId xmlns:a16="http://schemas.microsoft.com/office/drawing/2014/main" id="{00000000-0008-0000-0200-00008F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4" name="Text Box 55">
          <a:extLst>
            <a:ext uri="{FF2B5EF4-FFF2-40B4-BE49-F238E27FC236}">
              <a16:creationId xmlns:a16="http://schemas.microsoft.com/office/drawing/2014/main" id="{00000000-0008-0000-0200-000090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5" name="Text Box 71">
          <a:extLst>
            <a:ext uri="{FF2B5EF4-FFF2-40B4-BE49-F238E27FC236}">
              <a16:creationId xmlns:a16="http://schemas.microsoft.com/office/drawing/2014/main" id="{00000000-0008-0000-0200-000091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6" name="Text Box 70">
          <a:extLst>
            <a:ext uri="{FF2B5EF4-FFF2-40B4-BE49-F238E27FC236}">
              <a16:creationId xmlns:a16="http://schemas.microsoft.com/office/drawing/2014/main" id="{00000000-0008-0000-0200-000092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7" name="Text Box 55">
          <a:extLst>
            <a:ext uri="{FF2B5EF4-FFF2-40B4-BE49-F238E27FC236}">
              <a16:creationId xmlns:a16="http://schemas.microsoft.com/office/drawing/2014/main" id="{00000000-0008-0000-0200-000093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8" name="Text Box 71">
          <a:extLst>
            <a:ext uri="{FF2B5EF4-FFF2-40B4-BE49-F238E27FC236}">
              <a16:creationId xmlns:a16="http://schemas.microsoft.com/office/drawing/2014/main" id="{00000000-0008-0000-0200-000094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9" name="Text Box 70">
          <a:extLst>
            <a:ext uri="{FF2B5EF4-FFF2-40B4-BE49-F238E27FC236}">
              <a16:creationId xmlns:a16="http://schemas.microsoft.com/office/drawing/2014/main" id="{00000000-0008-0000-0200-000095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0" name="Text Box 55">
          <a:extLst>
            <a:ext uri="{FF2B5EF4-FFF2-40B4-BE49-F238E27FC236}">
              <a16:creationId xmlns:a16="http://schemas.microsoft.com/office/drawing/2014/main" id="{00000000-0008-0000-0200-000096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1" name="Text Box 70">
          <a:extLst>
            <a:ext uri="{FF2B5EF4-FFF2-40B4-BE49-F238E27FC236}">
              <a16:creationId xmlns:a16="http://schemas.microsoft.com/office/drawing/2014/main" id="{00000000-0008-0000-0200-000097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2" name="Text Box 71">
          <a:extLst>
            <a:ext uri="{FF2B5EF4-FFF2-40B4-BE49-F238E27FC236}">
              <a16:creationId xmlns:a16="http://schemas.microsoft.com/office/drawing/2014/main" id="{00000000-0008-0000-0200-000098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3" name="Text Box 70">
          <a:extLst>
            <a:ext uri="{FF2B5EF4-FFF2-40B4-BE49-F238E27FC236}">
              <a16:creationId xmlns:a16="http://schemas.microsoft.com/office/drawing/2014/main" id="{00000000-0008-0000-0200-000099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4" name="Text Box 56">
          <a:extLst>
            <a:ext uri="{FF2B5EF4-FFF2-40B4-BE49-F238E27FC236}">
              <a16:creationId xmlns:a16="http://schemas.microsoft.com/office/drawing/2014/main" id="{00000000-0008-0000-0200-00009A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5" name="Text Box 78">
          <a:extLst>
            <a:ext uri="{FF2B5EF4-FFF2-40B4-BE49-F238E27FC236}">
              <a16:creationId xmlns:a16="http://schemas.microsoft.com/office/drawing/2014/main" id="{00000000-0008-0000-0200-00009B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6" name="Text Box 55">
          <a:extLst>
            <a:ext uri="{FF2B5EF4-FFF2-40B4-BE49-F238E27FC236}">
              <a16:creationId xmlns:a16="http://schemas.microsoft.com/office/drawing/2014/main" id="{00000000-0008-0000-0200-00009C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7" name="Text Box 70">
          <a:extLst>
            <a:ext uri="{FF2B5EF4-FFF2-40B4-BE49-F238E27FC236}">
              <a16:creationId xmlns:a16="http://schemas.microsoft.com/office/drawing/2014/main" id="{00000000-0008-0000-0200-00009D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8" name="Text Box 71">
          <a:extLst>
            <a:ext uri="{FF2B5EF4-FFF2-40B4-BE49-F238E27FC236}">
              <a16:creationId xmlns:a16="http://schemas.microsoft.com/office/drawing/2014/main" id="{00000000-0008-0000-0200-00009E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9" name="Text Box 70">
          <a:extLst>
            <a:ext uri="{FF2B5EF4-FFF2-40B4-BE49-F238E27FC236}">
              <a16:creationId xmlns:a16="http://schemas.microsoft.com/office/drawing/2014/main" id="{00000000-0008-0000-0200-00009F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0" name="Text Box 56">
          <a:extLst>
            <a:ext uri="{FF2B5EF4-FFF2-40B4-BE49-F238E27FC236}">
              <a16:creationId xmlns:a16="http://schemas.microsoft.com/office/drawing/2014/main" id="{00000000-0008-0000-0200-0000A0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1" name="Text Box 78">
          <a:extLst>
            <a:ext uri="{FF2B5EF4-FFF2-40B4-BE49-F238E27FC236}">
              <a16:creationId xmlns:a16="http://schemas.microsoft.com/office/drawing/2014/main" id="{00000000-0008-0000-0200-0000A1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2" name="Text Box 70">
          <a:extLst>
            <a:ext uri="{FF2B5EF4-FFF2-40B4-BE49-F238E27FC236}">
              <a16:creationId xmlns:a16="http://schemas.microsoft.com/office/drawing/2014/main" id="{00000000-0008-0000-0200-0000A2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3" name="Text Box 70">
          <a:extLst>
            <a:ext uri="{FF2B5EF4-FFF2-40B4-BE49-F238E27FC236}">
              <a16:creationId xmlns:a16="http://schemas.microsoft.com/office/drawing/2014/main" id="{00000000-0008-0000-0200-0000A3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4" name="Text Box 70">
          <a:extLst>
            <a:ext uri="{FF2B5EF4-FFF2-40B4-BE49-F238E27FC236}">
              <a16:creationId xmlns:a16="http://schemas.microsoft.com/office/drawing/2014/main" id="{00000000-0008-0000-0200-0000A4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5" name="Text Box 56">
          <a:extLst>
            <a:ext uri="{FF2B5EF4-FFF2-40B4-BE49-F238E27FC236}">
              <a16:creationId xmlns:a16="http://schemas.microsoft.com/office/drawing/2014/main" id="{00000000-0008-0000-0200-0000A5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6" name="Text Box 78">
          <a:extLst>
            <a:ext uri="{FF2B5EF4-FFF2-40B4-BE49-F238E27FC236}">
              <a16:creationId xmlns:a16="http://schemas.microsoft.com/office/drawing/2014/main" id="{00000000-0008-0000-0200-0000A6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7" name="Text Box 70">
          <a:extLst>
            <a:ext uri="{FF2B5EF4-FFF2-40B4-BE49-F238E27FC236}">
              <a16:creationId xmlns:a16="http://schemas.microsoft.com/office/drawing/2014/main" id="{00000000-0008-0000-0200-0000A7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48" name="Text Box 55">
          <a:extLst>
            <a:ext uri="{FF2B5EF4-FFF2-40B4-BE49-F238E27FC236}">
              <a16:creationId xmlns:a16="http://schemas.microsoft.com/office/drawing/2014/main" id="{00000000-0008-0000-0200-0000A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9" name="Text Box 70">
          <a:extLst>
            <a:ext uri="{FF2B5EF4-FFF2-40B4-BE49-F238E27FC236}">
              <a16:creationId xmlns:a16="http://schemas.microsoft.com/office/drawing/2014/main" id="{00000000-0008-0000-0200-0000A9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0" name="Text Box 71">
          <a:extLst>
            <a:ext uri="{FF2B5EF4-FFF2-40B4-BE49-F238E27FC236}">
              <a16:creationId xmlns:a16="http://schemas.microsoft.com/office/drawing/2014/main" id="{00000000-0008-0000-0200-0000A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1" name="Text Box 70">
          <a:extLst>
            <a:ext uri="{FF2B5EF4-FFF2-40B4-BE49-F238E27FC236}">
              <a16:creationId xmlns:a16="http://schemas.microsoft.com/office/drawing/2014/main" id="{00000000-0008-0000-0200-0000AB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2" name="Text Box 56">
          <a:extLst>
            <a:ext uri="{FF2B5EF4-FFF2-40B4-BE49-F238E27FC236}">
              <a16:creationId xmlns:a16="http://schemas.microsoft.com/office/drawing/2014/main" id="{00000000-0008-0000-0200-0000AC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3" name="Text Box 78">
          <a:extLst>
            <a:ext uri="{FF2B5EF4-FFF2-40B4-BE49-F238E27FC236}">
              <a16:creationId xmlns:a16="http://schemas.microsoft.com/office/drawing/2014/main" id="{00000000-0008-0000-0200-0000AD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4" name="Text Box 55">
          <a:extLst>
            <a:ext uri="{FF2B5EF4-FFF2-40B4-BE49-F238E27FC236}">
              <a16:creationId xmlns:a16="http://schemas.microsoft.com/office/drawing/2014/main" id="{00000000-0008-0000-0200-0000A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5" name="Text Box 70">
          <a:extLst>
            <a:ext uri="{FF2B5EF4-FFF2-40B4-BE49-F238E27FC236}">
              <a16:creationId xmlns:a16="http://schemas.microsoft.com/office/drawing/2014/main" id="{00000000-0008-0000-0200-0000AF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6" name="Text Box 71">
          <a:extLst>
            <a:ext uri="{FF2B5EF4-FFF2-40B4-BE49-F238E27FC236}">
              <a16:creationId xmlns:a16="http://schemas.microsoft.com/office/drawing/2014/main" id="{00000000-0008-0000-0200-0000B0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7" name="Text Box 70">
          <a:extLst>
            <a:ext uri="{FF2B5EF4-FFF2-40B4-BE49-F238E27FC236}">
              <a16:creationId xmlns:a16="http://schemas.microsoft.com/office/drawing/2014/main" id="{00000000-0008-0000-0200-0000B1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58" name="Text Box 56">
          <a:extLst>
            <a:ext uri="{FF2B5EF4-FFF2-40B4-BE49-F238E27FC236}">
              <a16:creationId xmlns:a16="http://schemas.microsoft.com/office/drawing/2014/main" id="{00000000-0008-0000-0200-0000B2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59" name="Text Box 78">
          <a:extLst>
            <a:ext uri="{FF2B5EF4-FFF2-40B4-BE49-F238E27FC236}">
              <a16:creationId xmlns:a16="http://schemas.microsoft.com/office/drawing/2014/main" id="{00000000-0008-0000-0200-0000B3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0" name="Text Box 70">
          <a:extLst>
            <a:ext uri="{FF2B5EF4-FFF2-40B4-BE49-F238E27FC236}">
              <a16:creationId xmlns:a16="http://schemas.microsoft.com/office/drawing/2014/main" id="{00000000-0008-0000-0200-0000B4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1" name="Text Box 70">
          <a:extLst>
            <a:ext uri="{FF2B5EF4-FFF2-40B4-BE49-F238E27FC236}">
              <a16:creationId xmlns:a16="http://schemas.microsoft.com/office/drawing/2014/main" id="{00000000-0008-0000-0200-0000B5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2" name="Text Box 70">
          <a:extLst>
            <a:ext uri="{FF2B5EF4-FFF2-40B4-BE49-F238E27FC236}">
              <a16:creationId xmlns:a16="http://schemas.microsoft.com/office/drawing/2014/main" id="{00000000-0008-0000-0200-0000B6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3" name="Text Box 56">
          <a:extLst>
            <a:ext uri="{FF2B5EF4-FFF2-40B4-BE49-F238E27FC236}">
              <a16:creationId xmlns:a16="http://schemas.microsoft.com/office/drawing/2014/main" id="{00000000-0008-0000-0200-0000B7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4" name="Text Box 78">
          <a:extLst>
            <a:ext uri="{FF2B5EF4-FFF2-40B4-BE49-F238E27FC236}">
              <a16:creationId xmlns:a16="http://schemas.microsoft.com/office/drawing/2014/main" id="{00000000-0008-0000-0200-0000B8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5" name="Text Box 70">
          <a:extLst>
            <a:ext uri="{FF2B5EF4-FFF2-40B4-BE49-F238E27FC236}">
              <a16:creationId xmlns:a16="http://schemas.microsoft.com/office/drawing/2014/main" id="{00000000-0008-0000-0200-0000B9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6" name="Text Box 55">
          <a:extLst>
            <a:ext uri="{FF2B5EF4-FFF2-40B4-BE49-F238E27FC236}">
              <a16:creationId xmlns:a16="http://schemas.microsoft.com/office/drawing/2014/main" id="{00000000-0008-0000-0200-0000BA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7" name="Text Box 70">
          <a:extLst>
            <a:ext uri="{FF2B5EF4-FFF2-40B4-BE49-F238E27FC236}">
              <a16:creationId xmlns:a16="http://schemas.microsoft.com/office/drawing/2014/main" id="{00000000-0008-0000-0200-0000BB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8" name="Text Box 71">
          <a:extLst>
            <a:ext uri="{FF2B5EF4-FFF2-40B4-BE49-F238E27FC236}">
              <a16:creationId xmlns:a16="http://schemas.microsoft.com/office/drawing/2014/main" id="{00000000-0008-0000-0200-0000BC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9" name="Text Box 70">
          <a:extLst>
            <a:ext uri="{FF2B5EF4-FFF2-40B4-BE49-F238E27FC236}">
              <a16:creationId xmlns:a16="http://schemas.microsoft.com/office/drawing/2014/main" id="{00000000-0008-0000-0200-0000BD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0" name="Text Box 56">
          <a:extLst>
            <a:ext uri="{FF2B5EF4-FFF2-40B4-BE49-F238E27FC236}">
              <a16:creationId xmlns:a16="http://schemas.microsoft.com/office/drawing/2014/main" id="{00000000-0008-0000-0200-0000BE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1" name="Text Box 78">
          <a:extLst>
            <a:ext uri="{FF2B5EF4-FFF2-40B4-BE49-F238E27FC236}">
              <a16:creationId xmlns:a16="http://schemas.microsoft.com/office/drawing/2014/main" id="{00000000-0008-0000-0200-0000BF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2" name="Text Box 55">
          <a:extLst>
            <a:ext uri="{FF2B5EF4-FFF2-40B4-BE49-F238E27FC236}">
              <a16:creationId xmlns:a16="http://schemas.microsoft.com/office/drawing/2014/main" id="{00000000-0008-0000-0200-0000C0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3" name="Text Box 70">
          <a:extLst>
            <a:ext uri="{FF2B5EF4-FFF2-40B4-BE49-F238E27FC236}">
              <a16:creationId xmlns:a16="http://schemas.microsoft.com/office/drawing/2014/main" id="{00000000-0008-0000-0200-0000C1050000}"/>
            </a:ext>
          </a:extLst>
        </xdr:cNvPr>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4" name="Text Box 71">
          <a:extLst>
            <a:ext uri="{FF2B5EF4-FFF2-40B4-BE49-F238E27FC236}">
              <a16:creationId xmlns:a16="http://schemas.microsoft.com/office/drawing/2014/main" id="{00000000-0008-0000-0200-0000C2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5" name="Text Box 70">
          <a:extLst>
            <a:ext uri="{FF2B5EF4-FFF2-40B4-BE49-F238E27FC236}">
              <a16:creationId xmlns:a16="http://schemas.microsoft.com/office/drawing/2014/main" id="{00000000-0008-0000-0200-0000C305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6" name="Text Box 56">
          <a:extLst>
            <a:ext uri="{FF2B5EF4-FFF2-40B4-BE49-F238E27FC236}">
              <a16:creationId xmlns:a16="http://schemas.microsoft.com/office/drawing/2014/main" id="{00000000-0008-0000-0200-0000C4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7" name="Text Box 78">
          <a:extLst>
            <a:ext uri="{FF2B5EF4-FFF2-40B4-BE49-F238E27FC236}">
              <a16:creationId xmlns:a16="http://schemas.microsoft.com/office/drawing/2014/main" id="{00000000-0008-0000-0200-0000C5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8" name="Text Box 70">
          <a:extLst>
            <a:ext uri="{FF2B5EF4-FFF2-40B4-BE49-F238E27FC236}">
              <a16:creationId xmlns:a16="http://schemas.microsoft.com/office/drawing/2014/main" id="{00000000-0008-0000-0200-0000C6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9" name="Text Box 70">
          <a:extLst>
            <a:ext uri="{FF2B5EF4-FFF2-40B4-BE49-F238E27FC236}">
              <a16:creationId xmlns:a16="http://schemas.microsoft.com/office/drawing/2014/main" id="{00000000-0008-0000-0200-0000C7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0" name="Text Box 70">
          <a:extLst>
            <a:ext uri="{FF2B5EF4-FFF2-40B4-BE49-F238E27FC236}">
              <a16:creationId xmlns:a16="http://schemas.microsoft.com/office/drawing/2014/main" id="{00000000-0008-0000-0200-0000C8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1" name="Text Box 56">
          <a:extLst>
            <a:ext uri="{FF2B5EF4-FFF2-40B4-BE49-F238E27FC236}">
              <a16:creationId xmlns:a16="http://schemas.microsoft.com/office/drawing/2014/main" id="{00000000-0008-0000-0200-0000C9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2" name="Text Box 78">
          <a:extLst>
            <a:ext uri="{FF2B5EF4-FFF2-40B4-BE49-F238E27FC236}">
              <a16:creationId xmlns:a16="http://schemas.microsoft.com/office/drawing/2014/main" id="{00000000-0008-0000-0200-0000CA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3" name="Text Box 70">
          <a:extLst>
            <a:ext uri="{FF2B5EF4-FFF2-40B4-BE49-F238E27FC236}">
              <a16:creationId xmlns:a16="http://schemas.microsoft.com/office/drawing/2014/main" id="{00000000-0008-0000-0200-0000CB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4" name="Text Box 55">
          <a:extLst>
            <a:ext uri="{FF2B5EF4-FFF2-40B4-BE49-F238E27FC236}">
              <a16:creationId xmlns:a16="http://schemas.microsoft.com/office/drawing/2014/main" id="{00000000-0008-0000-0200-0000C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5" name="Text Box 70">
          <a:extLst>
            <a:ext uri="{FF2B5EF4-FFF2-40B4-BE49-F238E27FC236}">
              <a16:creationId xmlns:a16="http://schemas.microsoft.com/office/drawing/2014/main" id="{00000000-0008-0000-0200-0000CD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6" name="Text Box 71">
          <a:extLst>
            <a:ext uri="{FF2B5EF4-FFF2-40B4-BE49-F238E27FC236}">
              <a16:creationId xmlns:a16="http://schemas.microsoft.com/office/drawing/2014/main" id="{00000000-0008-0000-0200-0000C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7" name="Text Box 70">
          <a:extLst>
            <a:ext uri="{FF2B5EF4-FFF2-40B4-BE49-F238E27FC236}">
              <a16:creationId xmlns:a16="http://schemas.microsoft.com/office/drawing/2014/main" id="{00000000-0008-0000-0200-0000CF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8" name="Text Box 56">
          <a:extLst>
            <a:ext uri="{FF2B5EF4-FFF2-40B4-BE49-F238E27FC236}">
              <a16:creationId xmlns:a16="http://schemas.microsoft.com/office/drawing/2014/main" id="{00000000-0008-0000-0200-0000D0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9" name="Text Box 78">
          <a:extLst>
            <a:ext uri="{FF2B5EF4-FFF2-40B4-BE49-F238E27FC236}">
              <a16:creationId xmlns:a16="http://schemas.microsoft.com/office/drawing/2014/main" id="{00000000-0008-0000-0200-0000D1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0" name="Text Box 55">
          <a:extLst>
            <a:ext uri="{FF2B5EF4-FFF2-40B4-BE49-F238E27FC236}">
              <a16:creationId xmlns:a16="http://schemas.microsoft.com/office/drawing/2014/main" id="{00000000-0008-0000-0200-0000D2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91" name="Text Box 70">
          <a:extLst>
            <a:ext uri="{FF2B5EF4-FFF2-40B4-BE49-F238E27FC236}">
              <a16:creationId xmlns:a16="http://schemas.microsoft.com/office/drawing/2014/main" id="{00000000-0008-0000-0200-0000D3050000}"/>
            </a:ext>
          </a:extLst>
        </xdr:cNvPr>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2" name="Text Box 71">
          <a:extLst>
            <a:ext uri="{FF2B5EF4-FFF2-40B4-BE49-F238E27FC236}">
              <a16:creationId xmlns:a16="http://schemas.microsoft.com/office/drawing/2014/main" id="{00000000-0008-0000-0200-0000D4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3" name="Text Box 70">
          <a:extLst>
            <a:ext uri="{FF2B5EF4-FFF2-40B4-BE49-F238E27FC236}">
              <a16:creationId xmlns:a16="http://schemas.microsoft.com/office/drawing/2014/main" id="{00000000-0008-0000-0200-0000D5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4" name="Text Box 5">
          <a:extLst>
            <a:ext uri="{FF2B5EF4-FFF2-40B4-BE49-F238E27FC236}">
              <a16:creationId xmlns:a16="http://schemas.microsoft.com/office/drawing/2014/main" id="{00000000-0008-0000-0200-0000D6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5" name="Text Box 6">
          <a:extLst>
            <a:ext uri="{FF2B5EF4-FFF2-40B4-BE49-F238E27FC236}">
              <a16:creationId xmlns:a16="http://schemas.microsoft.com/office/drawing/2014/main" id="{00000000-0008-0000-0200-0000D7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6" name="Text Box 54">
          <a:extLst>
            <a:ext uri="{FF2B5EF4-FFF2-40B4-BE49-F238E27FC236}">
              <a16:creationId xmlns:a16="http://schemas.microsoft.com/office/drawing/2014/main" id="{00000000-0008-0000-0200-0000D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7" name="Text Box 55">
          <a:extLst>
            <a:ext uri="{FF2B5EF4-FFF2-40B4-BE49-F238E27FC236}">
              <a16:creationId xmlns:a16="http://schemas.microsoft.com/office/drawing/2014/main" id="{00000000-0008-0000-0200-0000D9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8" name="Text Box 58">
          <a:extLst>
            <a:ext uri="{FF2B5EF4-FFF2-40B4-BE49-F238E27FC236}">
              <a16:creationId xmlns:a16="http://schemas.microsoft.com/office/drawing/2014/main" id="{00000000-0008-0000-0200-0000D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9" name="Text Box 60">
          <a:extLst>
            <a:ext uri="{FF2B5EF4-FFF2-40B4-BE49-F238E27FC236}">
              <a16:creationId xmlns:a16="http://schemas.microsoft.com/office/drawing/2014/main" id="{00000000-0008-0000-0200-0000DB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0" name="Text Box 62">
          <a:extLst>
            <a:ext uri="{FF2B5EF4-FFF2-40B4-BE49-F238E27FC236}">
              <a16:creationId xmlns:a16="http://schemas.microsoft.com/office/drawing/2014/main" id="{00000000-0008-0000-0200-0000D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1" name="Text Box 67">
          <a:extLst>
            <a:ext uri="{FF2B5EF4-FFF2-40B4-BE49-F238E27FC236}">
              <a16:creationId xmlns:a16="http://schemas.microsoft.com/office/drawing/2014/main" id="{00000000-0008-0000-0200-0000DD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2" name="Text Box 68">
          <a:extLst>
            <a:ext uri="{FF2B5EF4-FFF2-40B4-BE49-F238E27FC236}">
              <a16:creationId xmlns:a16="http://schemas.microsoft.com/office/drawing/2014/main" id="{00000000-0008-0000-0200-0000D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3" name="Text Box 69">
          <a:extLst>
            <a:ext uri="{FF2B5EF4-FFF2-40B4-BE49-F238E27FC236}">
              <a16:creationId xmlns:a16="http://schemas.microsoft.com/office/drawing/2014/main" id="{00000000-0008-0000-0200-0000DF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4" name="Text Box 70">
          <a:extLst>
            <a:ext uri="{FF2B5EF4-FFF2-40B4-BE49-F238E27FC236}">
              <a16:creationId xmlns:a16="http://schemas.microsoft.com/office/drawing/2014/main" id="{00000000-0008-0000-0200-0000E0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5" name="Text Box 71">
          <a:extLst>
            <a:ext uri="{FF2B5EF4-FFF2-40B4-BE49-F238E27FC236}">
              <a16:creationId xmlns:a16="http://schemas.microsoft.com/office/drawing/2014/main" id="{00000000-0008-0000-0200-0000E1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6" name="Text Box 54">
          <a:extLst>
            <a:ext uri="{FF2B5EF4-FFF2-40B4-BE49-F238E27FC236}">
              <a16:creationId xmlns:a16="http://schemas.microsoft.com/office/drawing/2014/main" id="{00000000-0008-0000-0200-0000E2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7" name="Text Box 54">
          <a:extLst>
            <a:ext uri="{FF2B5EF4-FFF2-40B4-BE49-F238E27FC236}">
              <a16:creationId xmlns:a16="http://schemas.microsoft.com/office/drawing/2014/main" id="{00000000-0008-0000-0200-0000E3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8" name="Text Box 70">
          <a:extLst>
            <a:ext uri="{FF2B5EF4-FFF2-40B4-BE49-F238E27FC236}">
              <a16:creationId xmlns:a16="http://schemas.microsoft.com/office/drawing/2014/main" id="{00000000-0008-0000-0200-0000E4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9" name="Text Box 55">
          <a:extLst>
            <a:ext uri="{FF2B5EF4-FFF2-40B4-BE49-F238E27FC236}">
              <a16:creationId xmlns:a16="http://schemas.microsoft.com/office/drawing/2014/main" id="{00000000-0008-0000-0200-0000E5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0" name="Text Box 71">
          <a:extLst>
            <a:ext uri="{FF2B5EF4-FFF2-40B4-BE49-F238E27FC236}">
              <a16:creationId xmlns:a16="http://schemas.microsoft.com/office/drawing/2014/main" id="{00000000-0008-0000-0200-0000E6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1" name="Text Box 70">
          <a:extLst>
            <a:ext uri="{FF2B5EF4-FFF2-40B4-BE49-F238E27FC236}">
              <a16:creationId xmlns:a16="http://schemas.microsoft.com/office/drawing/2014/main" id="{00000000-0008-0000-0200-0000E7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2" name="Text Box 56">
          <a:extLst>
            <a:ext uri="{FF2B5EF4-FFF2-40B4-BE49-F238E27FC236}">
              <a16:creationId xmlns:a16="http://schemas.microsoft.com/office/drawing/2014/main" id="{00000000-0008-0000-0200-0000E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3" name="Text Box 78">
          <a:extLst>
            <a:ext uri="{FF2B5EF4-FFF2-40B4-BE49-F238E27FC236}">
              <a16:creationId xmlns:a16="http://schemas.microsoft.com/office/drawing/2014/main" id="{00000000-0008-0000-0200-0000E9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4" name="Text Box 55">
          <a:extLst>
            <a:ext uri="{FF2B5EF4-FFF2-40B4-BE49-F238E27FC236}">
              <a16:creationId xmlns:a16="http://schemas.microsoft.com/office/drawing/2014/main" id="{00000000-0008-0000-0200-0000E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5" name="Text Box 70">
          <a:extLst>
            <a:ext uri="{FF2B5EF4-FFF2-40B4-BE49-F238E27FC236}">
              <a16:creationId xmlns:a16="http://schemas.microsoft.com/office/drawing/2014/main" id="{00000000-0008-0000-0200-0000EB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6" name="Text Box 71">
          <a:extLst>
            <a:ext uri="{FF2B5EF4-FFF2-40B4-BE49-F238E27FC236}">
              <a16:creationId xmlns:a16="http://schemas.microsoft.com/office/drawing/2014/main" id="{00000000-0008-0000-0200-0000E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7" name="Text Box 70">
          <a:extLst>
            <a:ext uri="{FF2B5EF4-FFF2-40B4-BE49-F238E27FC236}">
              <a16:creationId xmlns:a16="http://schemas.microsoft.com/office/drawing/2014/main" id="{00000000-0008-0000-0200-0000ED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8" name="Text Box 56">
          <a:extLst>
            <a:ext uri="{FF2B5EF4-FFF2-40B4-BE49-F238E27FC236}">
              <a16:creationId xmlns:a16="http://schemas.microsoft.com/office/drawing/2014/main" id="{00000000-0008-0000-0200-0000E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9" name="Text Box 78">
          <a:extLst>
            <a:ext uri="{FF2B5EF4-FFF2-40B4-BE49-F238E27FC236}">
              <a16:creationId xmlns:a16="http://schemas.microsoft.com/office/drawing/2014/main" id="{00000000-0008-0000-0200-0000EF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0" name="Text Box 55">
          <a:extLst>
            <a:ext uri="{FF2B5EF4-FFF2-40B4-BE49-F238E27FC236}">
              <a16:creationId xmlns:a16="http://schemas.microsoft.com/office/drawing/2014/main" id="{00000000-0008-0000-0200-0000F0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1" name="Text Box 70">
          <a:extLst>
            <a:ext uri="{FF2B5EF4-FFF2-40B4-BE49-F238E27FC236}">
              <a16:creationId xmlns:a16="http://schemas.microsoft.com/office/drawing/2014/main" id="{00000000-0008-0000-0200-0000F1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2" name="Text Box 71">
          <a:extLst>
            <a:ext uri="{FF2B5EF4-FFF2-40B4-BE49-F238E27FC236}">
              <a16:creationId xmlns:a16="http://schemas.microsoft.com/office/drawing/2014/main" id="{00000000-0008-0000-0200-0000F2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3" name="Text Box 70">
          <a:extLst>
            <a:ext uri="{FF2B5EF4-FFF2-40B4-BE49-F238E27FC236}">
              <a16:creationId xmlns:a16="http://schemas.microsoft.com/office/drawing/2014/main" id="{00000000-0008-0000-0200-0000F3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4" name="Text Box 56">
          <a:extLst>
            <a:ext uri="{FF2B5EF4-FFF2-40B4-BE49-F238E27FC236}">
              <a16:creationId xmlns:a16="http://schemas.microsoft.com/office/drawing/2014/main" id="{00000000-0008-0000-0200-0000F4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5" name="Text Box 78">
          <a:extLst>
            <a:ext uri="{FF2B5EF4-FFF2-40B4-BE49-F238E27FC236}">
              <a16:creationId xmlns:a16="http://schemas.microsoft.com/office/drawing/2014/main" id="{00000000-0008-0000-0200-0000F5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6" name="Text Box 55">
          <a:extLst>
            <a:ext uri="{FF2B5EF4-FFF2-40B4-BE49-F238E27FC236}">
              <a16:creationId xmlns:a16="http://schemas.microsoft.com/office/drawing/2014/main" id="{00000000-0008-0000-0200-0000F6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7" name="Text Box 70">
          <a:extLst>
            <a:ext uri="{FF2B5EF4-FFF2-40B4-BE49-F238E27FC236}">
              <a16:creationId xmlns:a16="http://schemas.microsoft.com/office/drawing/2014/main" id="{00000000-0008-0000-0200-0000F7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8" name="Text Box 71">
          <a:extLst>
            <a:ext uri="{FF2B5EF4-FFF2-40B4-BE49-F238E27FC236}">
              <a16:creationId xmlns:a16="http://schemas.microsoft.com/office/drawing/2014/main" id="{00000000-0008-0000-0200-0000F8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9" name="Text Box 70">
          <a:extLst>
            <a:ext uri="{FF2B5EF4-FFF2-40B4-BE49-F238E27FC236}">
              <a16:creationId xmlns:a16="http://schemas.microsoft.com/office/drawing/2014/main" id="{00000000-0008-0000-0200-0000F9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0" name="Text Box 56">
          <a:extLst>
            <a:ext uri="{FF2B5EF4-FFF2-40B4-BE49-F238E27FC236}">
              <a16:creationId xmlns:a16="http://schemas.microsoft.com/office/drawing/2014/main" id="{00000000-0008-0000-0200-0000FA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1" name="Text Box 78">
          <a:extLst>
            <a:ext uri="{FF2B5EF4-FFF2-40B4-BE49-F238E27FC236}">
              <a16:creationId xmlns:a16="http://schemas.microsoft.com/office/drawing/2014/main" id="{00000000-0008-0000-0200-0000FB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2" name="Text Box 55">
          <a:extLst>
            <a:ext uri="{FF2B5EF4-FFF2-40B4-BE49-F238E27FC236}">
              <a16:creationId xmlns:a16="http://schemas.microsoft.com/office/drawing/2014/main" id="{00000000-0008-0000-0200-0000FC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3" name="Text Box 70">
          <a:extLst>
            <a:ext uri="{FF2B5EF4-FFF2-40B4-BE49-F238E27FC236}">
              <a16:creationId xmlns:a16="http://schemas.microsoft.com/office/drawing/2014/main" id="{00000000-0008-0000-0200-0000FD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4" name="Text Box 71">
          <a:extLst>
            <a:ext uri="{FF2B5EF4-FFF2-40B4-BE49-F238E27FC236}">
              <a16:creationId xmlns:a16="http://schemas.microsoft.com/office/drawing/2014/main" id="{00000000-0008-0000-0200-0000FE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5" name="Text Box 70">
          <a:extLst>
            <a:ext uri="{FF2B5EF4-FFF2-40B4-BE49-F238E27FC236}">
              <a16:creationId xmlns:a16="http://schemas.microsoft.com/office/drawing/2014/main" id="{00000000-0008-0000-0200-0000FF05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6" name="Text Box 55">
          <a:extLst>
            <a:ext uri="{FF2B5EF4-FFF2-40B4-BE49-F238E27FC236}">
              <a16:creationId xmlns:a16="http://schemas.microsoft.com/office/drawing/2014/main" id="{00000000-0008-0000-0200-00000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7" name="Text Box 71">
          <a:extLst>
            <a:ext uri="{FF2B5EF4-FFF2-40B4-BE49-F238E27FC236}">
              <a16:creationId xmlns:a16="http://schemas.microsoft.com/office/drawing/2014/main" id="{00000000-0008-0000-0200-00000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8" name="Text Box 70">
          <a:extLst>
            <a:ext uri="{FF2B5EF4-FFF2-40B4-BE49-F238E27FC236}">
              <a16:creationId xmlns:a16="http://schemas.microsoft.com/office/drawing/2014/main" id="{00000000-0008-0000-0200-00000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9" name="Text Box 56">
          <a:extLst>
            <a:ext uri="{FF2B5EF4-FFF2-40B4-BE49-F238E27FC236}">
              <a16:creationId xmlns:a16="http://schemas.microsoft.com/office/drawing/2014/main" id="{00000000-0008-0000-0200-00000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0" name="Text Box 78">
          <a:extLst>
            <a:ext uri="{FF2B5EF4-FFF2-40B4-BE49-F238E27FC236}">
              <a16:creationId xmlns:a16="http://schemas.microsoft.com/office/drawing/2014/main" id="{00000000-0008-0000-0200-00000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1" name="Text Box 55">
          <a:extLst>
            <a:ext uri="{FF2B5EF4-FFF2-40B4-BE49-F238E27FC236}">
              <a16:creationId xmlns:a16="http://schemas.microsoft.com/office/drawing/2014/main" id="{00000000-0008-0000-0200-000005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2" name="Text Box 70">
          <a:extLst>
            <a:ext uri="{FF2B5EF4-FFF2-40B4-BE49-F238E27FC236}">
              <a16:creationId xmlns:a16="http://schemas.microsoft.com/office/drawing/2014/main" id="{00000000-0008-0000-0200-000006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3" name="Text Box 71">
          <a:extLst>
            <a:ext uri="{FF2B5EF4-FFF2-40B4-BE49-F238E27FC236}">
              <a16:creationId xmlns:a16="http://schemas.microsoft.com/office/drawing/2014/main" id="{00000000-0008-0000-0200-000007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4" name="Text Box 70">
          <a:extLst>
            <a:ext uri="{FF2B5EF4-FFF2-40B4-BE49-F238E27FC236}">
              <a16:creationId xmlns:a16="http://schemas.microsoft.com/office/drawing/2014/main" id="{00000000-0008-0000-0200-000008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5" name="Text Box 55">
          <a:extLst>
            <a:ext uri="{FF2B5EF4-FFF2-40B4-BE49-F238E27FC236}">
              <a16:creationId xmlns:a16="http://schemas.microsoft.com/office/drawing/2014/main" id="{00000000-0008-0000-0200-000009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6" name="Text Box 71">
          <a:extLst>
            <a:ext uri="{FF2B5EF4-FFF2-40B4-BE49-F238E27FC236}">
              <a16:creationId xmlns:a16="http://schemas.microsoft.com/office/drawing/2014/main" id="{00000000-0008-0000-0200-00000A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7" name="Text Box 70">
          <a:extLst>
            <a:ext uri="{FF2B5EF4-FFF2-40B4-BE49-F238E27FC236}">
              <a16:creationId xmlns:a16="http://schemas.microsoft.com/office/drawing/2014/main" id="{00000000-0008-0000-0200-00000B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8" name="Text Box 56">
          <a:extLst>
            <a:ext uri="{FF2B5EF4-FFF2-40B4-BE49-F238E27FC236}">
              <a16:creationId xmlns:a16="http://schemas.microsoft.com/office/drawing/2014/main" id="{00000000-0008-0000-0200-00000C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9" name="Text Box 78">
          <a:extLst>
            <a:ext uri="{FF2B5EF4-FFF2-40B4-BE49-F238E27FC236}">
              <a16:creationId xmlns:a16="http://schemas.microsoft.com/office/drawing/2014/main" id="{00000000-0008-0000-0200-00000D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0" name="Text Box 55">
          <a:extLst>
            <a:ext uri="{FF2B5EF4-FFF2-40B4-BE49-F238E27FC236}">
              <a16:creationId xmlns:a16="http://schemas.microsoft.com/office/drawing/2014/main" id="{00000000-0008-0000-0200-00000E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1" name="Text Box 70">
          <a:extLst>
            <a:ext uri="{FF2B5EF4-FFF2-40B4-BE49-F238E27FC236}">
              <a16:creationId xmlns:a16="http://schemas.microsoft.com/office/drawing/2014/main" id="{00000000-0008-0000-0200-00000F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2" name="Text Box 71">
          <a:extLst>
            <a:ext uri="{FF2B5EF4-FFF2-40B4-BE49-F238E27FC236}">
              <a16:creationId xmlns:a16="http://schemas.microsoft.com/office/drawing/2014/main" id="{00000000-0008-0000-0200-00001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3" name="Text Box 70">
          <a:extLst>
            <a:ext uri="{FF2B5EF4-FFF2-40B4-BE49-F238E27FC236}">
              <a16:creationId xmlns:a16="http://schemas.microsoft.com/office/drawing/2014/main" id="{00000000-0008-0000-0200-00001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4" name="Text Box 56">
          <a:extLst>
            <a:ext uri="{FF2B5EF4-FFF2-40B4-BE49-F238E27FC236}">
              <a16:creationId xmlns:a16="http://schemas.microsoft.com/office/drawing/2014/main" id="{00000000-0008-0000-0200-000012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5" name="Text Box 78">
          <a:extLst>
            <a:ext uri="{FF2B5EF4-FFF2-40B4-BE49-F238E27FC236}">
              <a16:creationId xmlns:a16="http://schemas.microsoft.com/office/drawing/2014/main" id="{00000000-0008-0000-0200-000013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6" name="Text Box 70">
          <a:extLst>
            <a:ext uri="{FF2B5EF4-FFF2-40B4-BE49-F238E27FC236}">
              <a16:creationId xmlns:a16="http://schemas.microsoft.com/office/drawing/2014/main" id="{00000000-0008-0000-0200-000014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7" name="Text Box 70">
          <a:extLst>
            <a:ext uri="{FF2B5EF4-FFF2-40B4-BE49-F238E27FC236}">
              <a16:creationId xmlns:a16="http://schemas.microsoft.com/office/drawing/2014/main" id="{00000000-0008-0000-0200-000015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8" name="Text Box 70">
          <a:extLst>
            <a:ext uri="{FF2B5EF4-FFF2-40B4-BE49-F238E27FC236}">
              <a16:creationId xmlns:a16="http://schemas.microsoft.com/office/drawing/2014/main" id="{00000000-0008-0000-0200-000016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9" name="Text Box 56">
          <a:extLst>
            <a:ext uri="{FF2B5EF4-FFF2-40B4-BE49-F238E27FC236}">
              <a16:creationId xmlns:a16="http://schemas.microsoft.com/office/drawing/2014/main" id="{00000000-0008-0000-0200-000017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0" name="Text Box 78">
          <a:extLst>
            <a:ext uri="{FF2B5EF4-FFF2-40B4-BE49-F238E27FC236}">
              <a16:creationId xmlns:a16="http://schemas.microsoft.com/office/drawing/2014/main" id="{00000000-0008-0000-0200-000018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1" name="Text Box 70">
          <a:extLst>
            <a:ext uri="{FF2B5EF4-FFF2-40B4-BE49-F238E27FC236}">
              <a16:creationId xmlns:a16="http://schemas.microsoft.com/office/drawing/2014/main" id="{00000000-0008-0000-0200-000019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2" name="Text Box 55">
          <a:extLst>
            <a:ext uri="{FF2B5EF4-FFF2-40B4-BE49-F238E27FC236}">
              <a16:creationId xmlns:a16="http://schemas.microsoft.com/office/drawing/2014/main" id="{00000000-0008-0000-0200-00001A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3" name="Text Box 70">
          <a:extLst>
            <a:ext uri="{FF2B5EF4-FFF2-40B4-BE49-F238E27FC236}">
              <a16:creationId xmlns:a16="http://schemas.microsoft.com/office/drawing/2014/main" id="{00000000-0008-0000-0200-00001B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4" name="Text Box 71">
          <a:extLst>
            <a:ext uri="{FF2B5EF4-FFF2-40B4-BE49-F238E27FC236}">
              <a16:creationId xmlns:a16="http://schemas.microsoft.com/office/drawing/2014/main" id="{00000000-0008-0000-0200-00001C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5" name="Text Box 70">
          <a:extLst>
            <a:ext uri="{FF2B5EF4-FFF2-40B4-BE49-F238E27FC236}">
              <a16:creationId xmlns:a16="http://schemas.microsoft.com/office/drawing/2014/main" id="{00000000-0008-0000-0200-00001D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6" name="Text Box 56">
          <a:extLst>
            <a:ext uri="{FF2B5EF4-FFF2-40B4-BE49-F238E27FC236}">
              <a16:creationId xmlns:a16="http://schemas.microsoft.com/office/drawing/2014/main" id="{00000000-0008-0000-0200-00001E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7" name="Text Box 78">
          <a:extLst>
            <a:ext uri="{FF2B5EF4-FFF2-40B4-BE49-F238E27FC236}">
              <a16:creationId xmlns:a16="http://schemas.microsoft.com/office/drawing/2014/main" id="{00000000-0008-0000-0200-00001F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8" name="Text Box 55">
          <a:extLst>
            <a:ext uri="{FF2B5EF4-FFF2-40B4-BE49-F238E27FC236}">
              <a16:creationId xmlns:a16="http://schemas.microsoft.com/office/drawing/2014/main" id="{00000000-0008-0000-0200-000020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9" name="Text Box 70">
          <a:extLst>
            <a:ext uri="{FF2B5EF4-FFF2-40B4-BE49-F238E27FC236}">
              <a16:creationId xmlns:a16="http://schemas.microsoft.com/office/drawing/2014/main" id="{00000000-0008-0000-0200-000021060000}"/>
            </a:ext>
          </a:extLst>
        </xdr:cNvPr>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0" name="Text Box 71">
          <a:extLst>
            <a:ext uri="{FF2B5EF4-FFF2-40B4-BE49-F238E27FC236}">
              <a16:creationId xmlns:a16="http://schemas.microsoft.com/office/drawing/2014/main" id="{00000000-0008-0000-0200-000022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1" name="Text Box 70">
          <a:extLst>
            <a:ext uri="{FF2B5EF4-FFF2-40B4-BE49-F238E27FC236}">
              <a16:creationId xmlns:a16="http://schemas.microsoft.com/office/drawing/2014/main" id="{00000000-0008-0000-0200-000023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2" name="Text Box 5">
          <a:extLst>
            <a:ext uri="{FF2B5EF4-FFF2-40B4-BE49-F238E27FC236}">
              <a16:creationId xmlns:a16="http://schemas.microsoft.com/office/drawing/2014/main" id="{00000000-0008-0000-0200-000024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3" name="Text Box 6">
          <a:extLst>
            <a:ext uri="{FF2B5EF4-FFF2-40B4-BE49-F238E27FC236}">
              <a16:creationId xmlns:a16="http://schemas.microsoft.com/office/drawing/2014/main" id="{00000000-0008-0000-0200-000025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4" name="Text Box 54">
          <a:extLst>
            <a:ext uri="{FF2B5EF4-FFF2-40B4-BE49-F238E27FC236}">
              <a16:creationId xmlns:a16="http://schemas.microsoft.com/office/drawing/2014/main" id="{00000000-0008-0000-0200-000026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5" name="Text Box 55">
          <a:extLst>
            <a:ext uri="{FF2B5EF4-FFF2-40B4-BE49-F238E27FC236}">
              <a16:creationId xmlns:a16="http://schemas.microsoft.com/office/drawing/2014/main" id="{00000000-0008-0000-0200-000027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6" name="Text Box 58">
          <a:extLst>
            <a:ext uri="{FF2B5EF4-FFF2-40B4-BE49-F238E27FC236}">
              <a16:creationId xmlns:a16="http://schemas.microsoft.com/office/drawing/2014/main" id="{00000000-0008-0000-0200-000028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7" name="Text Box 60">
          <a:extLst>
            <a:ext uri="{FF2B5EF4-FFF2-40B4-BE49-F238E27FC236}">
              <a16:creationId xmlns:a16="http://schemas.microsoft.com/office/drawing/2014/main" id="{00000000-0008-0000-0200-000029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8" name="Text Box 62">
          <a:extLst>
            <a:ext uri="{FF2B5EF4-FFF2-40B4-BE49-F238E27FC236}">
              <a16:creationId xmlns:a16="http://schemas.microsoft.com/office/drawing/2014/main" id="{00000000-0008-0000-0200-00002A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9" name="Text Box 67">
          <a:extLst>
            <a:ext uri="{FF2B5EF4-FFF2-40B4-BE49-F238E27FC236}">
              <a16:creationId xmlns:a16="http://schemas.microsoft.com/office/drawing/2014/main" id="{00000000-0008-0000-0200-00002B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0" name="Text Box 68">
          <a:extLst>
            <a:ext uri="{FF2B5EF4-FFF2-40B4-BE49-F238E27FC236}">
              <a16:creationId xmlns:a16="http://schemas.microsoft.com/office/drawing/2014/main" id="{00000000-0008-0000-0200-00002C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1" name="Text Box 69">
          <a:extLst>
            <a:ext uri="{FF2B5EF4-FFF2-40B4-BE49-F238E27FC236}">
              <a16:creationId xmlns:a16="http://schemas.microsoft.com/office/drawing/2014/main" id="{00000000-0008-0000-0200-00002D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2" name="Text Box 70">
          <a:extLst>
            <a:ext uri="{FF2B5EF4-FFF2-40B4-BE49-F238E27FC236}">
              <a16:creationId xmlns:a16="http://schemas.microsoft.com/office/drawing/2014/main" id="{00000000-0008-0000-0200-00002E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3" name="Text Box 71">
          <a:extLst>
            <a:ext uri="{FF2B5EF4-FFF2-40B4-BE49-F238E27FC236}">
              <a16:creationId xmlns:a16="http://schemas.microsoft.com/office/drawing/2014/main" id="{00000000-0008-0000-0200-00002F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4" name="Text Box 54">
          <a:extLst>
            <a:ext uri="{FF2B5EF4-FFF2-40B4-BE49-F238E27FC236}">
              <a16:creationId xmlns:a16="http://schemas.microsoft.com/office/drawing/2014/main" id="{00000000-0008-0000-0200-000030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5" name="Text Box 54">
          <a:extLst>
            <a:ext uri="{FF2B5EF4-FFF2-40B4-BE49-F238E27FC236}">
              <a16:creationId xmlns:a16="http://schemas.microsoft.com/office/drawing/2014/main" id="{00000000-0008-0000-0200-000031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6" name="Text Box 70">
          <a:extLst>
            <a:ext uri="{FF2B5EF4-FFF2-40B4-BE49-F238E27FC236}">
              <a16:creationId xmlns:a16="http://schemas.microsoft.com/office/drawing/2014/main" id="{00000000-0008-0000-0200-000032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7" name="Text Box 55">
          <a:extLst>
            <a:ext uri="{FF2B5EF4-FFF2-40B4-BE49-F238E27FC236}">
              <a16:creationId xmlns:a16="http://schemas.microsoft.com/office/drawing/2014/main" id="{00000000-0008-0000-0200-000033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8" name="Text Box 71">
          <a:extLst>
            <a:ext uri="{FF2B5EF4-FFF2-40B4-BE49-F238E27FC236}">
              <a16:creationId xmlns:a16="http://schemas.microsoft.com/office/drawing/2014/main" id="{00000000-0008-0000-0200-000034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9" name="Text Box 70">
          <a:extLst>
            <a:ext uri="{FF2B5EF4-FFF2-40B4-BE49-F238E27FC236}">
              <a16:creationId xmlns:a16="http://schemas.microsoft.com/office/drawing/2014/main" id="{00000000-0008-0000-0200-000035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0" name="Text Box 56">
          <a:extLst>
            <a:ext uri="{FF2B5EF4-FFF2-40B4-BE49-F238E27FC236}">
              <a16:creationId xmlns:a16="http://schemas.microsoft.com/office/drawing/2014/main" id="{00000000-0008-0000-0200-000036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1" name="Text Box 78">
          <a:extLst>
            <a:ext uri="{FF2B5EF4-FFF2-40B4-BE49-F238E27FC236}">
              <a16:creationId xmlns:a16="http://schemas.microsoft.com/office/drawing/2014/main" id="{00000000-0008-0000-0200-000037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2" name="Text Box 55">
          <a:extLst>
            <a:ext uri="{FF2B5EF4-FFF2-40B4-BE49-F238E27FC236}">
              <a16:creationId xmlns:a16="http://schemas.microsoft.com/office/drawing/2014/main" id="{00000000-0008-0000-0200-000038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3" name="Text Box 70">
          <a:extLst>
            <a:ext uri="{FF2B5EF4-FFF2-40B4-BE49-F238E27FC236}">
              <a16:creationId xmlns:a16="http://schemas.microsoft.com/office/drawing/2014/main" id="{00000000-0008-0000-0200-000039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4" name="Text Box 71">
          <a:extLst>
            <a:ext uri="{FF2B5EF4-FFF2-40B4-BE49-F238E27FC236}">
              <a16:creationId xmlns:a16="http://schemas.microsoft.com/office/drawing/2014/main" id="{00000000-0008-0000-0200-00003A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5" name="Text Box 70">
          <a:extLst>
            <a:ext uri="{FF2B5EF4-FFF2-40B4-BE49-F238E27FC236}">
              <a16:creationId xmlns:a16="http://schemas.microsoft.com/office/drawing/2014/main" id="{00000000-0008-0000-0200-00003B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6" name="Text Box 56">
          <a:extLst>
            <a:ext uri="{FF2B5EF4-FFF2-40B4-BE49-F238E27FC236}">
              <a16:creationId xmlns:a16="http://schemas.microsoft.com/office/drawing/2014/main" id="{00000000-0008-0000-0200-00003C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7" name="Text Box 78">
          <a:extLst>
            <a:ext uri="{FF2B5EF4-FFF2-40B4-BE49-F238E27FC236}">
              <a16:creationId xmlns:a16="http://schemas.microsoft.com/office/drawing/2014/main" id="{00000000-0008-0000-0200-00003D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8" name="Text Box 55">
          <a:extLst>
            <a:ext uri="{FF2B5EF4-FFF2-40B4-BE49-F238E27FC236}">
              <a16:creationId xmlns:a16="http://schemas.microsoft.com/office/drawing/2014/main" id="{00000000-0008-0000-0200-00003E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9" name="Text Box 70">
          <a:extLst>
            <a:ext uri="{FF2B5EF4-FFF2-40B4-BE49-F238E27FC236}">
              <a16:creationId xmlns:a16="http://schemas.microsoft.com/office/drawing/2014/main" id="{00000000-0008-0000-0200-00003F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0" name="Text Box 71">
          <a:extLst>
            <a:ext uri="{FF2B5EF4-FFF2-40B4-BE49-F238E27FC236}">
              <a16:creationId xmlns:a16="http://schemas.microsoft.com/office/drawing/2014/main" id="{00000000-0008-0000-0200-000040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1" name="Text Box 70">
          <a:extLst>
            <a:ext uri="{FF2B5EF4-FFF2-40B4-BE49-F238E27FC236}">
              <a16:creationId xmlns:a16="http://schemas.microsoft.com/office/drawing/2014/main" id="{00000000-0008-0000-0200-000041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2" name="Text Box 56">
          <a:extLst>
            <a:ext uri="{FF2B5EF4-FFF2-40B4-BE49-F238E27FC236}">
              <a16:creationId xmlns:a16="http://schemas.microsoft.com/office/drawing/2014/main" id="{00000000-0008-0000-0200-000042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3" name="Text Box 78">
          <a:extLst>
            <a:ext uri="{FF2B5EF4-FFF2-40B4-BE49-F238E27FC236}">
              <a16:creationId xmlns:a16="http://schemas.microsoft.com/office/drawing/2014/main" id="{00000000-0008-0000-0200-000043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4" name="Text Box 55">
          <a:extLst>
            <a:ext uri="{FF2B5EF4-FFF2-40B4-BE49-F238E27FC236}">
              <a16:creationId xmlns:a16="http://schemas.microsoft.com/office/drawing/2014/main" id="{00000000-0008-0000-0200-000044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5" name="Text Box 70">
          <a:extLst>
            <a:ext uri="{FF2B5EF4-FFF2-40B4-BE49-F238E27FC236}">
              <a16:creationId xmlns:a16="http://schemas.microsoft.com/office/drawing/2014/main" id="{00000000-0008-0000-0200-000045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6" name="Text Box 71">
          <a:extLst>
            <a:ext uri="{FF2B5EF4-FFF2-40B4-BE49-F238E27FC236}">
              <a16:creationId xmlns:a16="http://schemas.microsoft.com/office/drawing/2014/main" id="{00000000-0008-0000-0200-000046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7" name="Text Box 70">
          <a:extLst>
            <a:ext uri="{FF2B5EF4-FFF2-40B4-BE49-F238E27FC236}">
              <a16:creationId xmlns:a16="http://schemas.microsoft.com/office/drawing/2014/main" id="{00000000-0008-0000-0200-000047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8" name="Text Box 56">
          <a:extLst>
            <a:ext uri="{FF2B5EF4-FFF2-40B4-BE49-F238E27FC236}">
              <a16:creationId xmlns:a16="http://schemas.microsoft.com/office/drawing/2014/main" id="{00000000-0008-0000-0200-000048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9" name="Text Box 78">
          <a:extLst>
            <a:ext uri="{FF2B5EF4-FFF2-40B4-BE49-F238E27FC236}">
              <a16:creationId xmlns:a16="http://schemas.microsoft.com/office/drawing/2014/main" id="{00000000-0008-0000-0200-000049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0" name="Text Box 55">
          <a:extLst>
            <a:ext uri="{FF2B5EF4-FFF2-40B4-BE49-F238E27FC236}">
              <a16:creationId xmlns:a16="http://schemas.microsoft.com/office/drawing/2014/main" id="{00000000-0008-0000-0200-00004A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1" name="Text Box 70">
          <a:extLst>
            <a:ext uri="{FF2B5EF4-FFF2-40B4-BE49-F238E27FC236}">
              <a16:creationId xmlns:a16="http://schemas.microsoft.com/office/drawing/2014/main" id="{00000000-0008-0000-0200-00004B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2" name="Text Box 71">
          <a:extLst>
            <a:ext uri="{FF2B5EF4-FFF2-40B4-BE49-F238E27FC236}">
              <a16:creationId xmlns:a16="http://schemas.microsoft.com/office/drawing/2014/main" id="{00000000-0008-0000-0200-00004C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3" name="Text Box 70">
          <a:extLst>
            <a:ext uri="{FF2B5EF4-FFF2-40B4-BE49-F238E27FC236}">
              <a16:creationId xmlns:a16="http://schemas.microsoft.com/office/drawing/2014/main" id="{00000000-0008-0000-0200-00004D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4" name="Text Box 55">
          <a:extLst>
            <a:ext uri="{FF2B5EF4-FFF2-40B4-BE49-F238E27FC236}">
              <a16:creationId xmlns:a16="http://schemas.microsoft.com/office/drawing/2014/main" id="{00000000-0008-0000-0200-00004E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5" name="Text Box 71">
          <a:extLst>
            <a:ext uri="{FF2B5EF4-FFF2-40B4-BE49-F238E27FC236}">
              <a16:creationId xmlns:a16="http://schemas.microsoft.com/office/drawing/2014/main" id="{00000000-0008-0000-0200-00004F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6" name="Text Box 70">
          <a:extLst>
            <a:ext uri="{FF2B5EF4-FFF2-40B4-BE49-F238E27FC236}">
              <a16:creationId xmlns:a16="http://schemas.microsoft.com/office/drawing/2014/main" id="{00000000-0008-0000-0200-000050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7" name="Text Box 56">
          <a:extLst>
            <a:ext uri="{FF2B5EF4-FFF2-40B4-BE49-F238E27FC236}">
              <a16:creationId xmlns:a16="http://schemas.microsoft.com/office/drawing/2014/main" id="{00000000-0008-0000-0200-000051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8" name="Text Box 78">
          <a:extLst>
            <a:ext uri="{FF2B5EF4-FFF2-40B4-BE49-F238E27FC236}">
              <a16:creationId xmlns:a16="http://schemas.microsoft.com/office/drawing/2014/main" id="{00000000-0008-0000-0200-000052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9" name="Text Box 55">
          <a:extLst>
            <a:ext uri="{FF2B5EF4-FFF2-40B4-BE49-F238E27FC236}">
              <a16:creationId xmlns:a16="http://schemas.microsoft.com/office/drawing/2014/main" id="{00000000-0008-0000-0200-000053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0" name="Text Box 70">
          <a:extLst>
            <a:ext uri="{FF2B5EF4-FFF2-40B4-BE49-F238E27FC236}">
              <a16:creationId xmlns:a16="http://schemas.microsoft.com/office/drawing/2014/main" id="{00000000-0008-0000-0200-000054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1" name="Text Box 71">
          <a:extLst>
            <a:ext uri="{FF2B5EF4-FFF2-40B4-BE49-F238E27FC236}">
              <a16:creationId xmlns:a16="http://schemas.microsoft.com/office/drawing/2014/main" id="{00000000-0008-0000-0200-000055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2" name="Text Box 70">
          <a:extLst>
            <a:ext uri="{FF2B5EF4-FFF2-40B4-BE49-F238E27FC236}">
              <a16:creationId xmlns:a16="http://schemas.microsoft.com/office/drawing/2014/main" id="{00000000-0008-0000-0200-000056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3" name="Text Box 55">
          <a:extLst>
            <a:ext uri="{FF2B5EF4-FFF2-40B4-BE49-F238E27FC236}">
              <a16:creationId xmlns:a16="http://schemas.microsoft.com/office/drawing/2014/main" id="{00000000-0008-0000-0200-000057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4" name="Text Box 71">
          <a:extLst>
            <a:ext uri="{FF2B5EF4-FFF2-40B4-BE49-F238E27FC236}">
              <a16:creationId xmlns:a16="http://schemas.microsoft.com/office/drawing/2014/main" id="{00000000-0008-0000-0200-000058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5" name="Text Box 70">
          <a:extLst>
            <a:ext uri="{FF2B5EF4-FFF2-40B4-BE49-F238E27FC236}">
              <a16:creationId xmlns:a16="http://schemas.microsoft.com/office/drawing/2014/main" id="{00000000-0008-0000-0200-000059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6" name="Text Box 56">
          <a:extLst>
            <a:ext uri="{FF2B5EF4-FFF2-40B4-BE49-F238E27FC236}">
              <a16:creationId xmlns:a16="http://schemas.microsoft.com/office/drawing/2014/main" id="{00000000-0008-0000-0200-00005A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7" name="Text Box 78">
          <a:extLst>
            <a:ext uri="{FF2B5EF4-FFF2-40B4-BE49-F238E27FC236}">
              <a16:creationId xmlns:a16="http://schemas.microsoft.com/office/drawing/2014/main" id="{00000000-0008-0000-0200-00005B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8" name="Text Box 55">
          <a:extLst>
            <a:ext uri="{FF2B5EF4-FFF2-40B4-BE49-F238E27FC236}">
              <a16:creationId xmlns:a16="http://schemas.microsoft.com/office/drawing/2014/main" id="{00000000-0008-0000-0200-00005C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9" name="Text Box 70">
          <a:extLst>
            <a:ext uri="{FF2B5EF4-FFF2-40B4-BE49-F238E27FC236}">
              <a16:creationId xmlns:a16="http://schemas.microsoft.com/office/drawing/2014/main" id="{00000000-0008-0000-0200-00005D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30" name="Text Box 71">
          <a:extLst>
            <a:ext uri="{FF2B5EF4-FFF2-40B4-BE49-F238E27FC236}">
              <a16:creationId xmlns:a16="http://schemas.microsoft.com/office/drawing/2014/main" id="{00000000-0008-0000-0200-00005E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31" name="Text Box 70">
          <a:extLst>
            <a:ext uri="{FF2B5EF4-FFF2-40B4-BE49-F238E27FC236}">
              <a16:creationId xmlns:a16="http://schemas.microsoft.com/office/drawing/2014/main" id="{00000000-0008-0000-0200-00005F060000}"/>
            </a:ext>
          </a:extLst>
        </xdr:cNvPr>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2" name="Text Box 5">
          <a:extLst>
            <a:ext uri="{FF2B5EF4-FFF2-40B4-BE49-F238E27FC236}">
              <a16:creationId xmlns:a16="http://schemas.microsoft.com/office/drawing/2014/main" id="{00000000-0008-0000-0200-00006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3" name="Text Box 6">
          <a:extLst>
            <a:ext uri="{FF2B5EF4-FFF2-40B4-BE49-F238E27FC236}">
              <a16:creationId xmlns:a16="http://schemas.microsoft.com/office/drawing/2014/main" id="{00000000-0008-0000-0200-00006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4" name="Text Box 54">
          <a:extLst>
            <a:ext uri="{FF2B5EF4-FFF2-40B4-BE49-F238E27FC236}">
              <a16:creationId xmlns:a16="http://schemas.microsoft.com/office/drawing/2014/main" id="{00000000-0008-0000-0200-00006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5" name="Text Box 55">
          <a:extLst>
            <a:ext uri="{FF2B5EF4-FFF2-40B4-BE49-F238E27FC236}">
              <a16:creationId xmlns:a16="http://schemas.microsoft.com/office/drawing/2014/main" id="{00000000-0008-0000-0200-00006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6" name="Text Box 58">
          <a:extLst>
            <a:ext uri="{FF2B5EF4-FFF2-40B4-BE49-F238E27FC236}">
              <a16:creationId xmlns:a16="http://schemas.microsoft.com/office/drawing/2014/main" id="{00000000-0008-0000-0200-00006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7" name="Text Box 60">
          <a:extLst>
            <a:ext uri="{FF2B5EF4-FFF2-40B4-BE49-F238E27FC236}">
              <a16:creationId xmlns:a16="http://schemas.microsoft.com/office/drawing/2014/main" id="{00000000-0008-0000-0200-000065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8" name="Text Box 62">
          <a:extLst>
            <a:ext uri="{FF2B5EF4-FFF2-40B4-BE49-F238E27FC236}">
              <a16:creationId xmlns:a16="http://schemas.microsoft.com/office/drawing/2014/main" id="{00000000-0008-0000-0200-000066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9" name="Text Box 67">
          <a:extLst>
            <a:ext uri="{FF2B5EF4-FFF2-40B4-BE49-F238E27FC236}">
              <a16:creationId xmlns:a16="http://schemas.microsoft.com/office/drawing/2014/main" id="{00000000-0008-0000-0200-000067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0" name="Text Box 68">
          <a:extLst>
            <a:ext uri="{FF2B5EF4-FFF2-40B4-BE49-F238E27FC236}">
              <a16:creationId xmlns:a16="http://schemas.microsoft.com/office/drawing/2014/main" id="{00000000-0008-0000-0200-000068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1" name="Text Box 69">
          <a:extLst>
            <a:ext uri="{FF2B5EF4-FFF2-40B4-BE49-F238E27FC236}">
              <a16:creationId xmlns:a16="http://schemas.microsoft.com/office/drawing/2014/main" id="{00000000-0008-0000-0200-000069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2" name="Text Box 70">
          <a:extLst>
            <a:ext uri="{FF2B5EF4-FFF2-40B4-BE49-F238E27FC236}">
              <a16:creationId xmlns:a16="http://schemas.microsoft.com/office/drawing/2014/main" id="{00000000-0008-0000-0200-00006A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3" name="Text Box 71">
          <a:extLst>
            <a:ext uri="{FF2B5EF4-FFF2-40B4-BE49-F238E27FC236}">
              <a16:creationId xmlns:a16="http://schemas.microsoft.com/office/drawing/2014/main" id="{00000000-0008-0000-0200-00006B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4" name="Text Box 54">
          <a:extLst>
            <a:ext uri="{FF2B5EF4-FFF2-40B4-BE49-F238E27FC236}">
              <a16:creationId xmlns:a16="http://schemas.microsoft.com/office/drawing/2014/main" id="{00000000-0008-0000-0200-00006C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5" name="Text Box 54">
          <a:extLst>
            <a:ext uri="{FF2B5EF4-FFF2-40B4-BE49-F238E27FC236}">
              <a16:creationId xmlns:a16="http://schemas.microsoft.com/office/drawing/2014/main" id="{00000000-0008-0000-0200-00006D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6" name="Text Box 70">
          <a:extLst>
            <a:ext uri="{FF2B5EF4-FFF2-40B4-BE49-F238E27FC236}">
              <a16:creationId xmlns:a16="http://schemas.microsoft.com/office/drawing/2014/main" id="{00000000-0008-0000-0200-00006E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7" name="Text Box 56">
          <a:extLst>
            <a:ext uri="{FF2B5EF4-FFF2-40B4-BE49-F238E27FC236}">
              <a16:creationId xmlns:a16="http://schemas.microsoft.com/office/drawing/2014/main" id="{00000000-0008-0000-0200-00006F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8" name="Text Box 78">
          <a:extLst>
            <a:ext uri="{FF2B5EF4-FFF2-40B4-BE49-F238E27FC236}">
              <a16:creationId xmlns:a16="http://schemas.microsoft.com/office/drawing/2014/main" id="{00000000-0008-0000-0200-00007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9" name="Text Box 55">
          <a:extLst>
            <a:ext uri="{FF2B5EF4-FFF2-40B4-BE49-F238E27FC236}">
              <a16:creationId xmlns:a16="http://schemas.microsoft.com/office/drawing/2014/main" id="{00000000-0008-0000-0200-00007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0" name="Text Box 70">
          <a:extLst>
            <a:ext uri="{FF2B5EF4-FFF2-40B4-BE49-F238E27FC236}">
              <a16:creationId xmlns:a16="http://schemas.microsoft.com/office/drawing/2014/main" id="{00000000-0008-0000-0200-00007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1" name="Text Box 71">
          <a:extLst>
            <a:ext uri="{FF2B5EF4-FFF2-40B4-BE49-F238E27FC236}">
              <a16:creationId xmlns:a16="http://schemas.microsoft.com/office/drawing/2014/main" id="{00000000-0008-0000-0200-00007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2" name="Text Box 70">
          <a:extLst>
            <a:ext uri="{FF2B5EF4-FFF2-40B4-BE49-F238E27FC236}">
              <a16:creationId xmlns:a16="http://schemas.microsoft.com/office/drawing/2014/main" id="{00000000-0008-0000-0200-00007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3" name="Text Box 56">
          <a:extLst>
            <a:ext uri="{FF2B5EF4-FFF2-40B4-BE49-F238E27FC236}">
              <a16:creationId xmlns:a16="http://schemas.microsoft.com/office/drawing/2014/main" id="{00000000-0008-0000-0200-000075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4" name="Text Box 78">
          <a:extLst>
            <a:ext uri="{FF2B5EF4-FFF2-40B4-BE49-F238E27FC236}">
              <a16:creationId xmlns:a16="http://schemas.microsoft.com/office/drawing/2014/main" id="{00000000-0008-0000-0200-000076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5" name="Text Box 55">
          <a:extLst>
            <a:ext uri="{FF2B5EF4-FFF2-40B4-BE49-F238E27FC236}">
              <a16:creationId xmlns:a16="http://schemas.microsoft.com/office/drawing/2014/main" id="{00000000-0008-0000-0200-000077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6" name="Text Box 70">
          <a:extLst>
            <a:ext uri="{FF2B5EF4-FFF2-40B4-BE49-F238E27FC236}">
              <a16:creationId xmlns:a16="http://schemas.microsoft.com/office/drawing/2014/main" id="{00000000-0008-0000-0200-000078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7" name="Text Box 71">
          <a:extLst>
            <a:ext uri="{FF2B5EF4-FFF2-40B4-BE49-F238E27FC236}">
              <a16:creationId xmlns:a16="http://schemas.microsoft.com/office/drawing/2014/main" id="{00000000-0008-0000-0200-000079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8" name="Text Box 70">
          <a:extLst>
            <a:ext uri="{FF2B5EF4-FFF2-40B4-BE49-F238E27FC236}">
              <a16:creationId xmlns:a16="http://schemas.microsoft.com/office/drawing/2014/main" id="{00000000-0008-0000-0200-00007A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9" name="Text Box 56">
          <a:extLst>
            <a:ext uri="{FF2B5EF4-FFF2-40B4-BE49-F238E27FC236}">
              <a16:creationId xmlns:a16="http://schemas.microsoft.com/office/drawing/2014/main" id="{00000000-0008-0000-0200-00007B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0" name="Text Box 78">
          <a:extLst>
            <a:ext uri="{FF2B5EF4-FFF2-40B4-BE49-F238E27FC236}">
              <a16:creationId xmlns:a16="http://schemas.microsoft.com/office/drawing/2014/main" id="{00000000-0008-0000-0200-00007C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1" name="Text Box 55">
          <a:extLst>
            <a:ext uri="{FF2B5EF4-FFF2-40B4-BE49-F238E27FC236}">
              <a16:creationId xmlns:a16="http://schemas.microsoft.com/office/drawing/2014/main" id="{00000000-0008-0000-0200-00007D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2" name="Text Box 70">
          <a:extLst>
            <a:ext uri="{FF2B5EF4-FFF2-40B4-BE49-F238E27FC236}">
              <a16:creationId xmlns:a16="http://schemas.microsoft.com/office/drawing/2014/main" id="{00000000-0008-0000-0200-00007E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3" name="Text Box 71">
          <a:extLst>
            <a:ext uri="{FF2B5EF4-FFF2-40B4-BE49-F238E27FC236}">
              <a16:creationId xmlns:a16="http://schemas.microsoft.com/office/drawing/2014/main" id="{00000000-0008-0000-0200-00007F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4" name="Text Box 70">
          <a:extLst>
            <a:ext uri="{FF2B5EF4-FFF2-40B4-BE49-F238E27FC236}">
              <a16:creationId xmlns:a16="http://schemas.microsoft.com/office/drawing/2014/main" id="{00000000-0008-0000-0200-00008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5" name="Text Box 56">
          <a:extLst>
            <a:ext uri="{FF2B5EF4-FFF2-40B4-BE49-F238E27FC236}">
              <a16:creationId xmlns:a16="http://schemas.microsoft.com/office/drawing/2014/main" id="{00000000-0008-0000-0200-00008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6" name="Text Box 78">
          <a:extLst>
            <a:ext uri="{FF2B5EF4-FFF2-40B4-BE49-F238E27FC236}">
              <a16:creationId xmlns:a16="http://schemas.microsoft.com/office/drawing/2014/main" id="{00000000-0008-0000-0200-00008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7" name="Text Box 55">
          <a:extLst>
            <a:ext uri="{FF2B5EF4-FFF2-40B4-BE49-F238E27FC236}">
              <a16:creationId xmlns:a16="http://schemas.microsoft.com/office/drawing/2014/main" id="{00000000-0008-0000-0200-00008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8" name="Text Box 70">
          <a:extLst>
            <a:ext uri="{FF2B5EF4-FFF2-40B4-BE49-F238E27FC236}">
              <a16:creationId xmlns:a16="http://schemas.microsoft.com/office/drawing/2014/main" id="{00000000-0008-0000-0200-00008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9" name="Text Box 71">
          <a:extLst>
            <a:ext uri="{FF2B5EF4-FFF2-40B4-BE49-F238E27FC236}">
              <a16:creationId xmlns:a16="http://schemas.microsoft.com/office/drawing/2014/main" id="{00000000-0008-0000-0200-000085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0" name="Text Box 70">
          <a:extLst>
            <a:ext uri="{FF2B5EF4-FFF2-40B4-BE49-F238E27FC236}">
              <a16:creationId xmlns:a16="http://schemas.microsoft.com/office/drawing/2014/main" id="{00000000-0008-0000-0200-000086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1" name="Text Box 56">
          <a:extLst>
            <a:ext uri="{FF2B5EF4-FFF2-40B4-BE49-F238E27FC236}">
              <a16:creationId xmlns:a16="http://schemas.microsoft.com/office/drawing/2014/main" id="{00000000-0008-0000-0200-000087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2" name="Text Box 78">
          <a:extLst>
            <a:ext uri="{FF2B5EF4-FFF2-40B4-BE49-F238E27FC236}">
              <a16:creationId xmlns:a16="http://schemas.microsoft.com/office/drawing/2014/main" id="{00000000-0008-0000-0200-000088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3" name="Text Box 55">
          <a:extLst>
            <a:ext uri="{FF2B5EF4-FFF2-40B4-BE49-F238E27FC236}">
              <a16:creationId xmlns:a16="http://schemas.microsoft.com/office/drawing/2014/main" id="{00000000-0008-0000-0200-000089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4" name="Text Box 70">
          <a:extLst>
            <a:ext uri="{FF2B5EF4-FFF2-40B4-BE49-F238E27FC236}">
              <a16:creationId xmlns:a16="http://schemas.microsoft.com/office/drawing/2014/main" id="{00000000-0008-0000-0200-00008A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5" name="Text Box 71">
          <a:extLst>
            <a:ext uri="{FF2B5EF4-FFF2-40B4-BE49-F238E27FC236}">
              <a16:creationId xmlns:a16="http://schemas.microsoft.com/office/drawing/2014/main" id="{00000000-0008-0000-0200-00008B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6" name="Text Box 70">
          <a:extLst>
            <a:ext uri="{FF2B5EF4-FFF2-40B4-BE49-F238E27FC236}">
              <a16:creationId xmlns:a16="http://schemas.microsoft.com/office/drawing/2014/main" id="{00000000-0008-0000-0200-00008C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7" name="Text Box 56">
          <a:extLst>
            <a:ext uri="{FF2B5EF4-FFF2-40B4-BE49-F238E27FC236}">
              <a16:creationId xmlns:a16="http://schemas.microsoft.com/office/drawing/2014/main" id="{00000000-0008-0000-0200-00008D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8" name="Text Box 78">
          <a:extLst>
            <a:ext uri="{FF2B5EF4-FFF2-40B4-BE49-F238E27FC236}">
              <a16:creationId xmlns:a16="http://schemas.microsoft.com/office/drawing/2014/main" id="{00000000-0008-0000-0200-00008E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9" name="Text Box 55">
          <a:extLst>
            <a:ext uri="{FF2B5EF4-FFF2-40B4-BE49-F238E27FC236}">
              <a16:creationId xmlns:a16="http://schemas.microsoft.com/office/drawing/2014/main" id="{00000000-0008-0000-0200-00008F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0" name="Text Box 70">
          <a:extLst>
            <a:ext uri="{FF2B5EF4-FFF2-40B4-BE49-F238E27FC236}">
              <a16:creationId xmlns:a16="http://schemas.microsoft.com/office/drawing/2014/main" id="{00000000-0008-0000-0200-00009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1" name="Text Box 71">
          <a:extLst>
            <a:ext uri="{FF2B5EF4-FFF2-40B4-BE49-F238E27FC236}">
              <a16:creationId xmlns:a16="http://schemas.microsoft.com/office/drawing/2014/main" id="{00000000-0008-0000-0200-00009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2" name="Text Box 70">
          <a:extLst>
            <a:ext uri="{FF2B5EF4-FFF2-40B4-BE49-F238E27FC236}">
              <a16:creationId xmlns:a16="http://schemas.microsoft.com/office/drawing/2014/main" id="{00000000-0008-0000-0200-00009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3" name="Text Box 56">
          <a:extLst>
            <a:ext uri="{FF2B5EF4-FFF2-40B4-BE49-F238E27FC236}">
              <a16:creationId xmlns:a16="http://schemas.microsoft.com/office/drawing/2014/main" id="{00000000-0008-0000-0200-00009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4" name="Text Box 78">
          <a:extLst>
            <a:ext uri="{FF2B5EF4-FFF2-40B4-BE49-F238E27FC236}">
              <a16:creationId xmlns:a16="http://schemas.microsoft.com/office/drawing/2014/main" id="{00000000-0008-0000-0200-00009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5" name="Text Box 55">
          <a:extLst>
            <a:ext uri="{FF2B5EF4-FFF2-40B4-BE49-F238E27FC236}">
              <a16:creationId xmlns:a16="http://schemas.microsoft.com/office/drawing/2014/main" id="{00000000-0008-0000-0200-000095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6" name="Text Box 70">
          <a:extLst>
            <a:ext uri="{FF2B5EF4-FFF2-40B4-BE49-F238E27FC236}">
              <a16:creationId xmlns:a16="http://schemas.microsoft.com/office/drawing/2014/main" id="{00000000-0008-0000-0200-000096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7" name="Text Box 71">
          <a:extLst>
            <a:ext uri="{FF2B5EF4-FFF2-40B4-BE49-F238E27FC236}">
              <a16:creationId xmlns:a16="http://schemas.microsoft.com/office/drawing/2014/main" id="{00000000-0008-0000-0200-000097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8" name="Text Box 70">
          <a:extLst>
            <a:ext uri="{FF2B5EF4-FFF2-40B4-BE49-F238E27FC236}">
              <a16:creationId xmlns:a16="http://schemas.microsoft.com/office/drawing/2014/main" id="{00000000-0008-0000-0200-000098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9" name="Text Box 56">
          <a:extLst>
            <a:ext uri="{FF2B5EF4-FFF2-40B4-BE49-F238E27FC236}">
              <a16:creationId xmlns:a16="http://schemas.microsoft.com/office/drawing/2014/main" id="{00000000-0008-0000-0200-000099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0" name="Text Box 78">
          <a:extLst>
            <a:ext uri="{FF2B5EF4-FFF2-40B4-BE49-F238E27FC236}">
              <a16:creationId xmlns:a16="http://schemas.microsoft.com/office/drawing/2014/main" id="{00000000-0008-0000-0200-00009A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1" name="Text Box 55">
          <a:extLst>
            <a:ext uri="{FF2B5EF4-FFF2-40B4-BE49-F238E27FC236}">
              <a16:creationId xmlns:a16="http://schemas.microsoft.com/office/drawing/2014/main" id="{00000000-0008-0000-0200-00009B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2" name="Text Box 70">
          <a:extLst>
            <a:ext uri="{FF2B5EF4-FFF2-40B4-BE49-F238E27FC236}">
              <a16:creationId xmlns:a16="http://schemas.microsoft.com/office/drawing/2014/main" id="{00000000-0008-0000-0200-00009C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3" name="Text Box 71">
          <a:extLst>
            <a:ext uri="{FF2B5EF4-FFF2-40B4-BE49-F238E27FC236}">
              <a16:creationId xmlns:a16="http://schemas.microsoft.com/office/drawing/2014/main" id="{00000000-0008-0000-0200-00009D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4" name="Text Box 70">
          <a:extLst>
            <a:ext uri="{FF2B5EF4-FFF2-40B4-BE49-F238E27FC236}">
              <a16:creationId xmlns:a16="http://schemas.microsoft.com/office/drawing/2014/main" id="{00000000-0008-0000-0200-00009E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5" name="Text Box 56">
          <a:extLst>
            <a:ext uri="{FF2B5EF4-FFF2-40B4-BE49-F238E27FC236}">
              <a16:creationId xmlns:a16="http://schemas.microsoft.com/office/drawing/2014/main" id="{00000000-0008-0000-0200-00009F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6" name="Text Box 78">
          <a:extLst>
            <a:ext uri="{FF2B5EF4-FFF2-40B4-BE49-F238E27FC236}">
              <a16:creationId xmlns:a16="http://schemas.microsoft.com/office/drawing/2014/main" id="{00000000-0008-0000-0200-0000A0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7" name="Text Box 55">
          <a:extLst>
            <a:ext uri="{FF2B5EF4-FFF2-40B4-BE49-F238E27FC236}">
              <a16:creationId xmlns:a16="http://schemas.microsoft.com/office/drawing/2014/main" id="{00000000-0008-0000-0200-0000A1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8" name="Text Box 70">
          <a:extLst>
            <a:ext uri="{FF2B5EF4-FFF2-40B4-BE49-F238E27FC236}">
              <a16:creationId xmlns:a16="http://schemas.microsoft.com/office/drawing/2014/main" id="{00000000-0008-0000-0200-0000A2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9" name="Text Box 71">
          <a:extLst>
            <a:ext uri="{FF2B5EF4-FFF2-40B4-BE49-F238E27FC236}">
              <a16:creationId xmlns:a16="http://schemas.microsoft.com/office/drawing/2014/main" id="{00000000-0008-0000-0200-0000A3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700" name="Text Box 70">
          <a:extLst>
            <a:ext uri="{FF2B5EF4-FFF2-40B4-BE49-F238E27FC236}">
              <a16:creationId xmlns:a16="http://schemas.microsoft.com/office/drawing/2014/main" id="{00000000-0008-0000-0200-0000A4060000}"/>
            </a:ext>
          </a:extLst>
        </xdr:cNvPr>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1" name="Text Box 1">
          <a:extLst>
            <a:ext uri="{FF2B5EF4-FFF2-40B4-BE49-F238E27FC236}">
              <a16:creationId xmlns:a16="http://schemas.microsoft.com/office/drawing/2014/main" id="{00000000-0008-0000-0200-0000A5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2" name="Text Box 2">
          <a:extLst>
            <a:ext uri="{FF2B5EF4-FFF2-40B4-BE49-F238E27FC236}">
              <a16:creationId xmlns:a16="http://schemas.microsoft.com/office/drawing/2014/main" id="{00000000-0008-0000-0200-0000A6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3" name="Text Box 3">
          <a:extLst>
            <a:ext uri="{FF2B5EF4-FFF2-40B4-BE49-F238E27FC236}">
              <a16:creationId xmlns:a16="http://schemas.microsoft.com/office/drawing/2014/main" id="{00000000-0008-0000-0200-0000A7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4" name="Text Box 4">
          <a:extLst>
            <a:ext uri="{FF2B5EF4-FFF2-40B4-BE49-F238E27FC236}">
              <a16:creationId xmlns:a16="http://schemas.microsoft.com/office/drawing/2014/main" id="{00000000-0008-0000-0200-0000A8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05" name="Text Box 5">
          <a:extLst>
            <a:ext uri="{FF2B5EF4-FFF2-40B4-BE49-F238E27FC236}">
              <a16:creationId xmlns:a16="http://schemas.microsoft.com/office/drawing/2014/main" id="{00000000-0008-0000-0200-0000A9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06" name="Text Box 6">
          <a:extLst>
            <a:ext uri="{FF2B5EF4-FFF2-40B4-BE49-F238E27FC236}">
              <a16:creationId xmlns:a16="http://schemas.microsoft.com/office/drawing/2014/main" id="{00000000-0008-0000-0200-0000AA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07" name="Text Box 8">
          <a:extLst>
            <a:ext uri="{FF2B5EF4-FFF2-40B4-BE49-F238E27FC236}">
              <a16:creationId xmlns:a16="http://schemas.microsoft.com/office/drawing/2014/main" id="{00000000-0008-0000-0200-0000AB060000}"/>
            </a:ext>
          </a:extLst>
        </xdr:cNvPr>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8" name="Text Box 9">
          <a:extLst>
            <a:ext uri="{FF2B5EF4-FFF2-40B4-BE49-F238E27FC236}">
              <a16:creationId xmlns:a16="http://schemas.microsoft.com/office/drawing/2014/main" id="{00000000-0008-0000-0200-0000AC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9" name="Text Box 10">
          <a:extLst>
            <a:ext uri="{FF2B5EF4-FFF2-40B4-BE49-F238E27FC236}">
              <a16:creationId xmlns:a16="http://schemas.microsoft.com/office/drawing/2014/main" id="{00000000-0008-0000-0200-0000AD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0" name="Text Box 11">
          <a:extLst>
            <a:ext uri="{FF2B5EF4-FFF2-40B4-BE49-F238E27FC236}">
              <a16:creationId xmlns:a16="http://schemas.microsoft.com/office/drawing/2014/main" id="{00000000-0008-0000-0200-0000AE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1" name="Text Box 12">
          <a:extLst>
            <a:ext uri="{FF2B5EF4-FFF2-40B4-BE49-F238E27FC236}">
              <a16:creationId xmlns:a16="http://schemas.microsoft.com/office/drawing/2014/main" id="{00000000-0008-0000-0200-0000AF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2" name="Text Box 13">
          <a:extLst>
            <a:ext uri="{FF2B5EF4-FFF2-40B4-BE49-F238E27FC236}">
              <a16:creationId xmlns:a16="http://schemas.microsoft.com/office/drawing/2014/main" id="{00000000-0008-0000-0200-0000B0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3" name="Text Box 14">
          <a:extLst>
            <a:ext uri="{FF2B5EF4-FFF2-40B4-BE49-F238E27FC236}">
              <a16:creationId xmlns:a16="http://schemas.microsoft.com/office/drawing/2014/main" id="{00000000-0008-0000-0200-0000B1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4" name="Text Box 15">
          <a:extLst>
            <a:ext uri="{FF2B5EF4-FFF2-40B4-BE49-F238E27FC236}">
              <a16:creationId xmlns:a16="http://schemas.microsoft.com/office/drawing/2014/main" id="{00000000-0008-0000-0200-0000B2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5" name="Text Box 16">
          <a:extLst>
            <a:ext uri="{FF2B5EF4-FFF2-40B4-BE49-F238E27FC236}">
              <a16:creationId xmlns:a16="http://schemas.microsoft.com/office/drawing/2014/main" id="{00000000-0008-0000-0200-0000B3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6" name="Text Box 41">
          <a:extLst>
            <a:ext uri="{FF2B5EF4-FFF2-40B4-BE49-F238E27FC236}">
              <a16:creationId xmlns:a16="http://schemas.microsoft.com/office/drawing/2014/main" id="{00000000-0008-0000-0200-0000B4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7" name="Text Box 42">
          <a:extLst>
            <a:ext uri="{FF2B5EF4-FFF2-40B4-BE49-F238E27FC236}">
              <a16:creationId xmlns:a16="http://schemas.microsoft.com/office/drawing/2014/main" id="{00000000-0008-0000-0200-0000B5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8" name="Text Box 43">
          <a:extLst>
            <a:ext uri="{FF2B5EF4-FFF2-40B4-BE49-F238E27FC236}">
              <a16:creationId xmlns:a16="http://schemas.microsoft.com/office/drawing/2014/main" id="{00000000-0008-0000-0200-0000B6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9" name="Text Box 44">
          <a:extLst>
            <a:ext uri="{FF2B5EF4-FFF2-40B4-BE49-F238E27FC236}">
              <a16:creationId xmlns:a16="http://schemas.microsoft.com/office/drawing/2014/main" id="{00000000-0008-0000-0200-0000B7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0" name="Text Box 45">
          <a:extLst>
            <a:ext uri="{FF2B5EF4-FFF2-40B4-BE49-F238E27FC236}">
              <a16:creationId xmlns:a16="http://schemas.microsoft.com/office/drawing/2014/main" id="{00000000-0008-0000-0200-0000B8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1" name="Text Box 46">
          <a:extLst>
            <a:ext uri="{FF2B5EF4-FFF2-40B4-BE49-F238E27FC236}">
              <a16:creationId xmlns:a16="http://schemas.microsoft.com/office/drawing/2014/main" id="{00000000-0008-0000-0200-0000B9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2" name="Text Box 47">
          <a:extLst>
            <a:ext uri="{FF2B5EF4-FFF2-40B4-BE49-F238E27FC236}">
              <a16:creationId xmlns:a16="http://schemas.microsoft.com/office/drawing/2014/main" id="{00000000-0008-0000-0200-0000BA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3" name="Text Box 48">
          <a:extLst>
            <a:ext uri="{FF2B5EF4-FFF2-40B4-BE49-F238E27FC236}">
              <a16:creationId xmlns:a16="http://schemas.microsoft.com/office/drawing/2014/main" id="{00000000-0008-0000-0200-0000BB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4" name="Text Box 49">
          <a:extLst>
            <a:ext uri="{FF2B5EF4-FFF2-40B4-BE49-F238E27FC236}">
              <a16:creationId xmlns:a16="http://schemas.microsoft.com/office/drawing/2014/main" id="{00000000-0008-0000-0200-0000BC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5" name="Text Box 50">
          <a:extLst>
            <a:ext uri="{FF2B5EF4-FFF2-40B4-BE49-F238E27FC236}">
              <a16:creationId xmlns:a16="http://schemas.microsoft.com/office/drawing/2014/main" id="{00000000-0008-0000-0200-0000BD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6" name="Text Box 51">
          <a:extLst>
            <a:ext uri="{FF2B5EF4-FFF2-40B4-BE49-F238E27FC236}">
              <a16:creationId xmlns:a16="http://schemas.microsoft.com/office/drawing/2014/main" id="{00000000-0008-0000-0200-0000BE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7" name="Text Box 52">
          <a:extLst>
            <a:ext uri="{FF2B5EF4-FFF2-40B4-BE49-F238E27FC236}">
              <a16:creationId xmlns:a16="http://schemas.microsoft.com/office/drawing/2014/main" id="{00000000-0008-0000-0200-0000BF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8" name="Text Box 53">
          <a:extLst>
            <a:ext uri="{FF2B5EF4-FFF2-40B4-BE49-F238E27FC236}">
              <a16:creationId xmlns:a16="http://schemas.microsoft.com/office/drawing/2014/main" id="{00000000-0008-0000-0200-0000C0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29" name="Text Box 54">
          <a:extLst>
            <a:ext uri="{FF2B5EF4-FFF2-40B4-BE49-F238E27FC236}">
              <a16:creationId xmlns:a16="http://schemas.microsoft.com/office/drawing/2014/main" id="{00000000-0008-0000-0200-0000C1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0" name="Text Box 55">
          <a:extLst>
            <a:ext uri="{FF2B5EF4-FFF2-40B4-BE49-F238E27FC236}">
              <a16:creationId xmlns:a16="http://schemas.microsoft.com/office/drawing/2014/main" id="{00000000-0008-0000-0200-0000C2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1" name="Text Box 58">
          <a:extLst>
            <a:ext uri="{FF2B5EF4-FFF2-40B4-BE49-F238E27FC236}">
              <a16:creationId xmlns:a16="http://schemas.microsoft.com/office/drawing/2014/main" id="{00000000-0008-0000-0200-0000C3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732" name="Text Box 59">
          <a:extLst>
            <a:ext uri="{FF2B5EF4-FFF2-40B4-BE49-F238E27FC236}">
              <a16:creationId xmlns:a16="http://schemas.microsoft.com/office/drawing/2014/main" id="{00000000-0008-0000-0200-0000C4060000}"/>
            </a:ext>
          </a:extLst>
        </xdr:cNvPr>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3" name="Text Box 60">
          <a:extLst>
            <a:ext uri="{FF2B5EF4-FFF2-40B4-BE49-F238E27FC236}">
              <a16:creationId xmlns:a16="http://schemas.microsoft.com/office/drawing/2014/main" id="{00000000-0008-0000-0200-0000C5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4" name="Text Box 62">
          <a:extLst>
            <a:ext uri="{FF2B5EF4-FFF2-40B4-BE49-F238E27FC236}">
              <a16:creationId xmlns:a16="http://schemas.microsoft.com/office/drawing/2014/main" id="{00000000-0008-0000-0200-0000C6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35" name="Text Box 64">
          <a:extLst>
            <a:ext uri="{FF2B5EF4-FFF2-40B4-BE49-F238E27FC236}">
              <a16:creationId xmlns:a16="http://schemas.microsoft.com/office/drawing/2014/main" id="{00000000-0008-0000-0200-0000C7060000}"/>
            </a:ext>
          </a:extLst>
        </xdr:cNvPr>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36" name="Text Box 65">
          <a:extLst>
            <a:ext uri="{FF2B5EF4-FFF2-40B4-BE49-F238E27FC236}">
              <a16:creationId xmlns:a16="http://schemas.microsoft.com/office/drawing/2014/main" id="{00000000-0008-0000-0200-0000C8060000}"/>
            </a:ext>
          </a:extLst>
        </xdr:cNvPr>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7" name="Text Box 67">
          <a:extLst>
            <a:ext uri="{FF2B5EF4-FFF2-40B4-BE49-F238E27FC236}">
              <a16:creationId xmlns:a16="http://schemas.microsoft.com/office/drawing/2014/main" id="{00000000-0008-0000-0200-0000C9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8" name="Text Box 68">
          <a:extLst>
            <a:ext uri="{FF2B5EF4-FFF2-40B4-BE49-F238E27FC236}">
              <a16:creationId xmlns:a16="http://schemas.microsoft.com/office/drawing/2014/main" id="{00000000-0008-0000-0200-0000CA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9" name="Text Box 69">
          <a:extLst>
            <a:ext uri="{FF2B5EF4-FFF2-40B4-BE49-F238E27FC236}">
              <a16:creationId xmlns:a16="http://schemas.microsoft.com/office/drawing/2014/main" id="{00000000-0008-0000-0200-0000CB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40" name="Text Box 70">
          <a:extLst>
            <a:ext uri="{FF2B5EF4-FFF2-40B4-BE49-F238E27FC236}">
              <a16:creationId xmlns:a16="http://schemas.microsoft.com/office/drawing/2014/main" id="{00000000-0008-0000-0200-0000CC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41" name="Text Box 71">
          <a:extLst>
            <a:ext uri="{FF2B5EF4-FFF2-40B4-BE49-F238E27FC236}">
              <a16:creationId xmlns:a16="http://schemas.microsoft.com/office/drawing/2014/main" id="{00000000-0008-0000-0200-0000CD06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2" name="Text Box 80">
          <a:extLst>
            <a:ext uri="{FF2B5EF4-FFF2-40B4-BE49-F238E27FC236}">
              <a16:creationId xmlns:a16="http://schemas.microsoft.com/office/drawing/2014/main" id="{00000000-0008-0000-0200-0000CE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3" name="Text Box 81">
          <a:extLst>
            <a:ext uri="{FF2B5EF4-FFF2-40B4-BE49-F238E27FC236}">
              <a16:creationId xmlns:a16="http://schemas.microsoft.com/office/drawing/2014/main" id="{00000000-0008-0000-0200-0000CF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4" name="Text Box 82">
          <a:extLst>
            <a:ext uri="{FF2B5EF4-FFF2-40B4-BE49-F238E27FC236}">
              <a16:creationId xmlns:a16="http://schemas.microsoft.com/office/drawing/2014/main" id="{00000000-0008-0000-0200-0000D0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5" name="Text Box 83">
          <a:extLst>
            <a:ext uri="{FF2B5EF4-FFF2-40B4-BE49-F238E27FC236}">
              <a16:creationId xmlns:a16="http://schemas.microsoft.com/office/drawing/2014/main" id="{00000000-0008-0000-0200-0000D1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6" name="Text Box 84">
          <a:extLst>
            <a:ext uri="{FF2B5EF4-FFF2-40B4-BE49-F238E27FC236}">
              <a16:creationId xmlns:a16="http://schemas.microsoft.com/office/drawing/2014/main" id="{00000000-0008-0000-0200-0000D2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7" name="Text Box 85">
          <a:extLst>
            <a:ext uri="{FF2B5EF4-FFF2-40B4-BE49-F238E27FC236}">
              <a16:creationId xmlns:a16="http://schemas.microsoft.com/office/drawing/2014/main" id="{00000000-0008-0000-0200-0000D3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8" name="Text Box 86">
          <a:extLst>
            <a:ext uri="{FF2B5EF4-FFF2-40B4-BE49-F238E27FC236}">
              <a16:creationId xmlns:a16="http://schemas.microsoft.com/office/drawing/2014/main" id="{00000000-0008-0000-0200-0000D4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9" name="Text Box 87">
          <a:extLst>
            <a:ext uri="{FF2B5EF4-FFF2-40B4-BE49-F238E27FC236}">
              <a16:creationId xmlns:a16="http://schemas.microsoft.com/office/drawing/2014/main" id="{00000000-0008-0000-0200-0000D5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50" name="Text Box 88">
          <a:extLst>
            <a:ext uri="{FF2B5EF4-FFF2-40B4-BE49-F238E27FC236}">
              <a16:creationId xmlns:a16="http://schemas.microsoft.com/office/drawing/2014/main" id="{00000000-0008-0000-0200-0000D606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7" name="Text Box 89">
          <a:extLst>
            <a:ext uri="{FF2B5EF4-FFF2-40B4-BE49-F238E27FC236}">
              <a16:creationId xmlns:a16="http://schemas.microsoft.com/office/drawing/2014/main" id="{00000000-0008-0000-0200-000069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8" name="Text Box 90">
          <a:extLst>
            <a:ext uri="{FF2B5EF4-FFF2-40B4-BE49-F238E27FC236}">
              <a16:creationId xmlns:a16="http://schemas.microsoft.com/office/drawing/2014/main" id="{00000000-0008-0000-0200-00006A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9" name="Text Box 91">
          <a:extLst>
            <a:ext uri="{FF2B5EF4-FFF2-40B4-BE49-F238E27FC236}">
              <a16:creationId xmlns:a16="http://schemas.microsoft.com/office/drawing/2014/main" id="{00000000-0008-0000-0200-00006B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0" name="Text Box 92">
          <a:extLst>
            <a:ext uri="{FF2B5EF4-FFF2-40B4-BE49-F238E27FC236}">
              <a16:creationId xmlns:a16="http://schemas.microsoft.com/office/drawing/2014/main" id="{00000000-0008-0000-0200-00006C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1" name="Text Box 93">
          <a:extLst>
            <a:ext uri="{FF2B5EF4-FFF2-40B4-BE49-F238E27FC236}">
              <a16:creationId xmlns:a16="http://schemas.microsoft.com/office/drawing/2014/main" id="{00000000-0008-0000-0200-00006D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2" name="Text Box 94">
          <a:extLst>
            <a:ext uri="{FF2B5EF4-FFF2-40B4-BE49-F238E27FC236}">
              <a16:creationId xmlns:a16="http://schemas.microsoft.com/office/drawing/2014/main" id="{00000000-0008-0000-0200-00006E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3" name="Text Box 95">
          <a:extLst>
            <a:ext uri="{FF2B5EF4-FFF2-40B4-BE49-F238E27FC236}">
              <a16:creationId xmlns:a16="http://schemas.microsoft.com/office/drawing/2014/main" id="{00000000-0008-0000-0200-00006F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4" name="Text Box 96">
          <a:extLst>
            <a:ext uri="{FF2B5EF4-FFF2-40B4-BE49-F238E27FC236}">
              <a16:creationId xmlns:a16="http://schemas.microsoft.com/office/drawing/2014/main" id="{00000000-0008-0000-0200-000070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5" name="Text Box 97">
          <a:extLst>
            <a:ext uri="{FF2B5EF4-FFF2-40B4-BE49-F238E27FC236}">
              <a16:creationId xmlns:a16="http://schemas.microsoft.com/office/drawing/2014/main" id="{00000000-0008-0000-0200-000071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6" name="Text Box 98">
          <a:extLst>
            <a:ext uri="{FF2B5EF4-FFF2-40B4-BE49-F238E27FC236}">
              <a16:creationId xmlns:a16="http://schemas.microsoft.com/office/drawing/2014/main" id="{00000000-0008-0000-0200-000072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7" name="Text Box 99">
          <a:extLst>
            <a:ext uri="{FF2B5EF4-FFF2-40B4-BE49-F238E27FC236}">
              <a16:creationId xmlns:a16="http://schemas.microsoft.com/office/drawing/2014/main" id="{00000000-0008-0000-0200-000073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8" name="Text Box 100">
          <a:extLst>
            <a:ext uri="{FF2B5EF4-FFF2-40B4-BE49-F238E27FC236}">
              <a16:creationId xmlns:a16="http://schemas.microsoft.com/office/drawing/2014/main" id="{00000000-0008-0000-0200-000074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9" name="Text Box 101">
          <a:extLst>
            <a:ext uri="{FF2B5EF4-FFF2-40B4-BE49-F238E27FC236}">
              <a16:creationId xmlns:a16="http://schemas.microsoft.com/office/drawing/2014/main" id="{00000000-0008-0000-0200-000075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0" name="Text Box 102">
          <a:extLst>
            <a:ext uri="{FF2B5EF4-FFF2-40B4-BE49-F238E27FC236}">
              <a16:creationId xmlns:a16="http://schemas.microsoft.com/office/drawing/2014/main" id="{00000000-0008-0000-0200-000076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1" name="Text Box 103">
          <a:extLst>
            <a:ext uri="{FF2B5EF4-FFF2-40B4-BE49-F238E27FC236}">
              <a16:creationId xmlns:a16="http://schemas.microsoft.com/office/drawing/2014/main" id="{00000000-0008-0000-0200-000077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2" name="Text Box 104">
          <a:extLst>
            <a:ext uri="{FF2B5EF4-FFF2-40B4-BE49-F238E27FC236}">
              <a16:creationId xmlns:a16="http://schemas.microsoft.com/office/drawing/2014/main" id="{00000000-0008-0000-0200-000078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3" name="Text Box 105">
          <a:extLst>
            <a:ext uri="{FF2B5EF4-FFF2-40B4-BE49-F238E27FC236}">
              <a16:creationId xmlns:a16="http://schemas.microsoft.com/office/drawing/2014/main" id="{00000000-0008-0000-0200-000079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4" name="Text Box 106">
          <a:extLst>
            <a:ext uri="{FF2B5EF4-FFF2-40B4-BE49-F238E27FC236}">
              <a16:creationId xmlns:a16="http://schemas.microsoft.com/office/drawing/2014/main" id="{00000000-0008-0000-0200-00007A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5" name="Text Box 107">
          <a:extLst>
            <a:ext uri="{FF2B5EF4-FFF2-40B4-BE49-F238E27FC236}">
              <a16:creationId xmlns:a16="http://schemas.microsoft.com/office/drawing/2014/main" id="{00000000-0008-0000-0200-00007B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6" name="Text Box 108">
          <a:extLst>
            <a:ext uri="{FF2B5EF4-FFF2-40B4-BE49-F238E27FC236}">
              <a16:creationId xmlns:a16="http://schemas.microsoft.com/office/drawing/2014/main" id="{00000000-0008-0000-0200-00007C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7" name="Text Box 109">
          <a:extLst>
            <a:ext uri="{FF2B5EF4-FFF2-40B4-BE49-F238E27FC236}">
              <a16:creationId xmlns:a16="http://schemas.microsoft.com/office/drawing/2014/main" id="{00000000-0008-0000-0200-00007D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8" name="Text Box 110">
          <a:extLst>
            <a:ext uri="{FF2B5EF4-FFF2-40B4-BE49-F238E27FC236}">
              <a16:creationId xmlns:a16="http://schemas.microsoft.com/office/drawing/2014/main" id="{00000000-0008-0000-0200-00007E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9" name="Text Box 111">
          <a:extLst>
            <a:ext uri="{FF2B5EF4-FFF2-40B4-BE49-F238E27FC236}">
              <a16:creationId xmlns:a16="http://schemas.microsoft.com/office/drawing/2014/main" id="{00000000-0008-0000-0200-00007F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0" name="Text Box 112">
          <a:extLst>
            <a:ext uri="{FF2B5EF4-FFF2-40B4-BE49-F238E27FC236}">
              <a16:creationId xmlns:a16="http://schemas.microsoft.com/office/drawing/2014/main" id="{00000000-0008-0000-0200-000080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1" name="Text Box 113">
          <a:extLst>
            <a:ext uri="{FF2B5EF4-FFF2-40B4-BE49-F238E27FC236}">
              <a16:creationId xmlns:a16="http://schemas.microsoft.com/office/drawing/2014/main" id="{00000000-0008-0000-0200-000081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2" name="Text Box 114">
          <a:extLst>
            <a:ext uri="{FF2B5EF4-FFF2-40B4-BE49-F238E27FC236}">
              <a16:creationId xmlns:a16="http://schemas.microsoft.com/office/drawing/2014/main" id="{00000000-0008-0000-0200-000082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3" name="Text Box 115">
          <a:extLst>
            <a:ext uri="{FF2B5EF4-FFF2-40B4-BE49-F238E27FC236}">
              <a16:creationId xmlns:a16="http://schemas.microsoft.com/office/drawing/2014/main" id="{00000000-0008-0000-0200-000083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4" name="Text Box 54">
          <a:extLst>
            <a:ext uri="{FF2B5EF4-FFF2-40B4-BE49-F238E27FC236}">
              <a16:creationId xmlns:a16="http://schemas.microsoft.com/office/drawing/2014/main" id="{00000000-0008-0000-0200-000084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5" name="Text Box 54">
          <a:extLst>
            <a:ext uri="{FF2B5EF4-FFF2-40B4-BE49-F238E27FC236}">
              <a16:creationId xmlns:a16="http://schemas.microsoft.com/office/drawing/2014/main" id="{00000000-0008-0000-0200-000085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6" name="Text Box 70">
          <a:extLst>
            <a:ext uri="{FF2B5EF4-FFF2-40B4-BE49-F238E27FC236}">
              <a16:creationId xmlns:a16="http://schemas.microsoft.com/office/drawing/2014/main" id="{00000000-0008-0000-0200-000086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27" name="Text Box 56">
          <a:extLst>
            <a:ext uri="{FF2B5EF4-FFF2-40B4-BE49-F238E27FC236}">
              <a16:creationId xmlns:a16="http://schemas.microsoft.com/office/drawing/2014/main" id="{00000000-0008-0000-0200-000087070000}"/>
            </a:ext>
          </a:extLst>
        </xdr:cNvPr>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28" name="Text Box 78">
          <a:extLst>
            <a:ext uri="{FF2B5EF4-FFF2-40B4-BE49-F238E27FC236}">
              <a16:creationId xmlns:a16="http://schemas.microsoft.com/office/drawing/2014/main" id="{00000000-0008-0000-0200-000088070000}"/>
            </a:ext>
          </a:extLst>
        </xdr:cNvPr>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9" name="Text Box 55">
          <a:extLst>
            <a:ext uri="{FF2B5EF4-FFF2-40B4-BE49-F238E27FC236}">
              <a16:creationId xmlns:a16="http://schemas.microsoft.com/office/drawing/2014/main" id="{00000000-0008-0000-0200-000089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30" name="Text Box 70">
          <a:extLst>
            <a:ext uri="{FF2B5EF4-FFF2-40B4-BE49-F238E27FC236}">
              <a16:creationId xmlns:a16="http://schemas.microsoft.com/office/drawing/2014/main" id="{00000000-0008-0000-0200-00008A070000}"/>
            </a:ext>
          </a:extLst>
        </xdr:cNvPr>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31" name="Text Box 71">
          <a:extLst>
            <a:ext uri="{FF2B5EF4-FFF2-40B4-BE49-F238E27FC236}">
              <a16:creationId xmlns:a16="http://schemas.microsoft.com/office/drawing/2014/main" id="{00000000-0008-0000-0200-00008B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32" name="Text Box 70">
          <a:extLst>
            <a:ext uri="{FF2B5EF4-FFF2-40B4-BE49-F238E27FC236}">
              <a16:creationId xmlns:a16="http://schemas.microsoft.com/office/drawing/2014/main" id="{00000000-0008-0000-0200-00008C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3" name="Text Box 56">
          <a:extLst>
            <a:ext uri="{FF2B5EF4-FFF2-40B4-BE49-F238E27FC236}">
              <a16:creationId xmlns:a16="http://schemas.microsoft.com/office/drawing/2014/main" id="{00000000-0008-0000-0200-00008D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4" name="Text Box 78">
          <a:extLst>
            <a:ext uri="{FF2B5EF4-FFF2-40B4-BE49-F238E27FC236}">
              <a16:creationId xmlns:a16="http://schemas.microsoft.com/office/drawing/2014/main" id="{00000000-0008-0000-0200-00008E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5" name="Text Box 55">
          <a:extLst>
            <a:ext uri="{FF2B5EF4-FFF2-40B4-BE49-F238E27FC236}">
              <a16:creationId xmlns:a16="http://schemas.microsoft.com/office/drawing/2014/main" id="{00000000-0008-0000-0200-00008F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6" name="Text Box 70">
          <a:extLst>
            <a:ext uri="{FF2B5EF4-FFF2-40B4-BE49-F238E27FC236}">
              <a16:creationId xmlns:a16="http://schemas.microsoft.com/office/drawing/2014/main" id="{00000000-0008-0000-0200-000090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7" name="Text Box 71">
          <a:extLst>
            <a:ext uri="{FF2B5EF4-FFF2-40B4-BE49-F238E27FC236}">
              <a16:creationId xmlns:a16="http://schemas.microsoft.com/office/drawing/2014/main" id="{00000000-0008-0000-0200-000091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8" name="Text Box 70">
          <a:extLst>
            <a:ext uri="{FF2B5EF4-FFF2-40B4-BE49-F238E27FC236}">
              <a16:creationId xmlns:a16="http://schemas.microsoft.com/office/drawing/2014/main" id="{00000000-0008-0000-0200-000092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9" name="Text Box 56">
          <a:extLst>
            <a:ext uri="{FF2B5EF4-FFF2-40B4-BE49-F238E27FC236}">
              <a16:creationId xmlns:a16="http://schemas.microsoft.com/office/drawing/2014/main" id="{00000000-0008-0000-0200-000093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0" name="Text Box 78">
          <a:extLst>
            <a:ext uri="{FF2B5EF4-FFF2-40B4-BE49-F238E27FC236}">
              <a16:creationId xmlns:a16="http://schemas.microsoft.com/office/drawing/2014/main" id="{00000000-0008-0000-0200-000094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1" name="Text Box 55">
          <a:extLst>
            <a:ext uri="{FF2B5EF4-FFF2-40B4-BE49-F238E27FC236}">
              <a16:creationId xmlns:a16="http://schemas.microsoft.com/office/drawing/2014/main" id="{00000000-0008-0000-0200-000095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2" name="Text Box 70">
          <a:extLst>
            <a:ext uri="{FF2B5EF4-FFF2-40B4-BE49-F238E27FC236}">
              <a16:creationId xmlns:a16="http://schemas.microsoft.com/office/drawing/2014/main" id="{00000000-0008-0000-0200-000096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3" name="Text Box 71">
          <a:extLst>
            <a:ext uri="{FF2B5EF4-FFF2-40B4-BE49-F238E27FC236}">
              <a16:creationId xmlns:a16="http://schemas.microsoft.com/office/drawing/2014/main" id="{00000000-0008-0000-0200-000097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4" name="Text Box 70">
          <a:extLst>
            <a:ext uri="{FF2B5EF4-FFF2-40B4-BE49-F238E27FC236}">
              <a16:creationId xmlns:a16="http://schemas.microsoft.com/office/drawing/2014/main" id="{00000000-0008-0000-0200-000098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5" name="Text Box 56">
          <a:extLst>
            <a:ext uri="{FF2B5EF4-FFF2-40B4-BE49-F238E27FC236}">
              <a16:creationId xmlns:a16="http://schemas.microsoft.com/office/drawing/2014/main" id="{00000000-0008-0000-0200-000099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6" name="Text Box 78">
          <a:extLst>
            <a:ext uri="{FF2B5EF4-FFF2-40B4-BE49-F238E27FC236}">
              <a16:creationId xmlns:a16="http://schemas.microsoft.com/office/drawing/2014/main" id="{00000000-0008-0000-0200-00009A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7" name="Text Box 55">
          <a:extLst>
            <a:ext uri="{FF2B5EF4-FFF2-40B4-BE49-F238E27FC236}">
              <a16:creationId xmlns:a16="http://schemas.microsoft.com/office/drawing/2014/main" id="{00000000-0008-0000-0200-00009B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8" name="Text Box 70">
          <a:extLst>
            <a:ext uri="{FF2B5EF4-FFF2-40B4-BE49-F238E27FC236}">
              <a16:creationId xmlns:a16="http://schemas.microsoft.com/office/drawing/2014/main" id="{00000000-0008-0000-0200-00009C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9" name="Text Box 71">
          <a:extLst>
            <a:ext uri="{FF2B5EF4-FFF2-40B4-BE49-F238E27FC236}">
              <a16:creationId xmlns:a16="http://schemas.microsoft.com/office/drawing/2014/main" id="{00000000-0008-0000-0200-00009D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0" name="Text Box 70">
          <a:extLst>
            <a:ext uri="{FF2B5EF4-FFF2-40B4-BE49-F238E27FC236}">
              <a16:creationId xmlns:a16="http://schemas.microsoft.com/office/drawing/2014/main" id="{00000000-0008-0000-0200-00009E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1" name="Text Box 56">
          <a:extLst>
            <a:ext uri="{FF2B5EF4-FFF2-40B4-BE49-F238E27FC236}">
              <a16:creationId xmlns:a16="http://schemas.microsoft.com/office/drawing/2014/main" id="{00000000-0008-0000-0200-00009F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2" name="Text Box 78">
          <a:extLst>
            <a:ext uri="{FF2B5EF4-FFF2-40B4-BE49-F238E27FC236}">
              <a16:creationId xmlns:a16="http://schemas.microsoft.com/office/drawing/2014/main" id="{00000000-0008-0000-0200-0000A0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3" name="Text Box 55">
          <a:extLst>
            <a:ext uri="{FF2B5EF4-FFF2-40B4-BE49-F238E27FC236}">
              <a16:creationId xmlns:a16="http://schemas.microsoft.com/office/drawing/2014/main" id="{00000000-0008-0000-0200-0000A1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4" name="Text Box 70">
          <a:extLst>
            <a:ext uri="{FF2B5EF4-FFF2-40B4-BE49-F238E27FC236}">
              <a16:creationId xmlns:a16="http://schemas.microsoft.com/office/drawing/2014/main" id="{00000000-0008-0000-0200-0000A2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5" name="Text Box 71">
          <a:extLst>
            <a:ext uri="{FF2B5EF4-FFF2-40B4-BE49-F238E27FC236}">
              <a16:creationId xmlns:a16="http://schemas.microsoft.com/office/drawing/2014/main" id="{00000000-0008-0000-0200-0000A3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6" name="Text Box 70">
          <a:extLst>
            <a:ext uri="{FF2B5EF4-FFF2-40B4-BE49-F238E27FC236}">
              <a16:creationId xmlns:a16="http://schemas.microsoft.com/office/drawing/2014/main" id="{00000000-0008-0000-0200-0000A4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7" name="Text Box 56">
          <a:extLst>
            <a:ext uri="{FF2B5EF4-FFF2-40B4-BE49-F238E27FC236}">
              <a16:creationId xmlns:a16="http://schemas.microsoft.com/office/drawing/2014/main" id="{00000000-0008-0000-0200-0000A5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8" name="Text Box 78">
          <a:extLst>
            <a:ext uri="{FF2B5EF4-FFF2-40B4-BE49-F238E27FC236}">
              <a16:creationId xmlns:a16="http://schemas.microsoft.com/office/drawing/2014/main" id="{00000000-0008-0000-0200-0000A6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9" name="Text Box 55">
          <a:extLst>
            <a:ext uri="{FF2B5EF4-FFF2-40B4-BE49-F238E27FC236}">
              <a16:creationId xmlns:a16="http://schemas.microsoft.com/office/drawing/2014/main" id="{00000000-0008-0000-0200-0000A7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0" name="Text Box 70">
          <a:extLst>
            <a:ext uri="{FF2B5EF4-FFF2-40B4-BE49-F238E27FC236}">
              <a16:creationId xmlns:a16="http://schemas.microsoft.com/office/drawing/2014/main" id="{00000000-0008-0000-0200-0000A8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1" name="Text Box 71">
          <a:extLst>
            <a:ext uri="{FF2B5EF4-FFF2-40B4-BE49-F238E27FC236}">
              <a16:creationId xmlns:a16="http://schemas.microsoft.com/office/drawing/2014/main" id="{00000000-0008-0000-0200-0000A9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2" name="Text Box 70">
          <a:extLst>
            <a:ext uri="{FF2B5EF4-FFF2-40B4-BE49-F238E27FC236}">
              <a16:creationId xmlns:a16="http://schemas.microsoft.com/office/drawing/2014/main" id="{00000000-0008-0000-0200-0000AA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3" name="Text Box 56">
          <a:extLst>
            <a:ext uri="{FF2B5EF4-FFF2-40B4-BE49-F238E27FC236}">
              <a16:creationId xmlns:a16="http://schemas.microsoft.com/office/drawing/2014/main" id="{00000000-0008-0000-0200-0000AB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4" name="Text Box 78">
          <a:extLst>
            <a:ext uri="{FF2B5EF4-FFF2-40B4-BE49-F238E27FC236}">
              <a16:creationId xmlns:a16="http://schemas.microsoft.com/office/drawing/2014/main" id="{00000000-0008-0000-0200-0000AC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5" name="Text Box 55">
          <a:extLst>
            <a:ext uri="{FF2B5EF4-FFF2-40B4-BE49-F238E27FC236}">
              <a16:creationId xmlns:a16="http://schemas.microsoft.com/office/drawing/2014/main" id="{00000000-0008-0000-0200-0000AD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6" name="Text Box 70">
          <a:extLst>
            <a:ext uri="{FF2B5EF4-FFF2-40B4-BE49-F238E27FC236}">
              <a16:creationId xmlns:a16="http://schemas.microsoft.com/office/drawing/2014/main" id="{00000000-0008-0000-0200-0000AE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7" name="Text Box 71">
          <a:extLst>
            <a:ext uri="{FF2B5EF4-FFF2-40B4-BE49-F238E27FC236}">
              <a16:creationId xmlns:a16="http://schemas.microsoft.com/office/drawing/2014/main" id="{00000000-0008-0000-0200-0000AF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8" name="Text Box 70">
          <a:extLst>
            <a:ext uri="{FF2B5EF4-FFF2-40B4-BE49-F238E27FC236}">
              <a16:creationId xmlns:a16="http://schemas.microsoft.com/office/drawing/2014/main" id="{00000000-0008-0000-0200-0000B0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9" name="Text Box 56">
          <a:extLst>
            <a:ext uri="{FF2B5EF4-FFF2-40B4-BE49-F238E27FC236}">
              <a16:creationId xmlns:a16="http://schemas.microsoft.com/office/drawing/2014/main" id="{00000000-0008-0000-0200-0000B1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0" name="Text Box 78">
          <a:extLst>
            <a:ext uri="{FF2B5EF4-FFF2-40B4-BE49-F238E27FC236}">
              <a16:creationId xmlns:a16="http://schemas.microsoft.com/office/drawing/2014/main" id="{00000000-0008-0000-0200-0000B2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1" name="Text Box 55">
          <a:extLst>
            <a:ext uri="{FF2B5EF4-FFF2-40B4-BE49-F238E27FC236}">
              <a16:creationId xmlns:a16="http://schemas.microsoft.com/office/drawing/2014/main" id="{00000000-0008-0000-0200-0000B3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2" name="Text Box 70">
          <a:extLst>
            <a:ext uri="{FF2B5EF4-FFF2-40B4-BE49-F238E27FC236}">
              <a16:creationId xmlns:a16="http://schemas.microsoft.com/office/drawing/2014/main" id="{00000000-0008-0000-0200-0000B4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3" name="Text Box 71">
          <a:extLst>
            <a:ext uri="{FF2B5EF4-FFF2-40B4-BE49-F238E27FC236}">
              <a16:creationId xmlns:a16="http://schemas.microsoft.com/office/drawing/2014/main" id="{00000000-0008-0000-0200-0000B5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4" name="Text Box 70">
          <a:extLst>
            <a:ext uri="{FF2B5EF4-FFF2-40B4-BE49-F238E27FC236}">
              <a16:creationId xmlns:a16="http://schemas.microsoft.com/office/drawing/2014/main" id="{00000000-0008-0000-0200-0000B6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5" name="Text Box 56">
          <a:extLst>
            <a:ext uri="{FF2B5EF4-FFF2-40B4-BE49-F238E27FC236}">
              <a16:creationId xmlns:a16="http://schemas.microsoft.com/office/drawing/2014/main" id="{00000000-0008-0000-0200-0000B7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6" name="Text Box 78">
          <a:extLst>
            <a:ext uri="{FF2B5EF4-FFF2-40B4-BE49-F238E27FC236}">
              <a16:creationId xmlns:a16="http://schemas.microsoft.com/office/drawing/2014/main" id="{00000000-0008-0000-0200-0000B8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7" name="Text Box 55">
          <a:extLst>
            <a:ext uri="{FF2B5EF4-FFF2-40B4-BE49-F238E27FC236}">
              <a16:creationId xmlns:a16="http://schemas.microsoft.com/office/drawing/2014/main" id="{00000000-0008-0000-0200-0000B9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8" name="Text Box 70">
          <a:extLst>
            <a:ext uri="{FF2B5EF4-FFF2-40B4-BE49-F238E27FC236}">
              <a16:creationId xmlns:a16="http://schemas.microsoft.com/office/drawing/2014/main" id="{00000000-0008-0000-0200-0000BA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9" name="Text Box 71">
          <a:extLst>
            <a:ext uri="{FF2B5EF4-FFF2-40B4-BE49-F238E27FC236}">
              <a16:creationId xmlns:a16="http://schemas.microsoft.com/office/drawing/2014/main" id="{00000000-0008-0000-0200-0000BB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0" name="Text Box 70">
          <a:extLst>
            <a:ext uri="{FF2B5EF4-FFF2-40B4-BE49-F238E27FC236}">
              <a16:creationId xmlns:a16="http://schemas.microsoft.com/office/drawing/2014/main" id="{00000000-0008-0000-0200-0000BC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1" name="Text Box 56">
          <a:extLst>
            <a:ext uri="{FF2B5EF4-FFF2-40B4-BE49-F238E27FC236}">
              <a16:creationId xmlns:a16="http://schemas.microsoft.com/office/drawing/2014/main" id="{00000000-0008-0000-0200-0000BD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2" name="Text Box 78">
          <a:extLst>
            <a:ext uri="{FF2B5EF4-FFF2-40B4-BE49-F238E27FC236}">
              <a16:creationId xmlns:a16="http://schemas.microsoft.com/office/drawing/2014/main" id="{00000000-0008-0000-0200-0000BE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3" name="Text Box 55">
          <a:extLst>
            <a:ext uri="{FF2B5EF4-FFF2-40B4-BE49-F238E27FC236}">
              <a16:creationId xmlns:a16="http://schemas.microsoft.com/office/drawing/2014/main" id="{00000000-0008-0000-0200-0000BF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4" name="Text Box 70">
          <a:extLst>
            <a:ext uri="{FF2B5EF4-FFF2-40B4-BE49-F238E27FC236}">
              <a16:creationId xmlns:a16="http://schemas.microsoft.com/office/drawing/2014/main" id="{00000000-0008-0000-0200-0000C0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5" name="Text Box 71">
          <a:extLst>
            <a:ext uri="{FF2B5EF4-FFF2-40B4-BE49-F238E27FC236}">
              <a16:creationId xmlns:a16="http://schemas.microsoft.com/office/drawing/2014/main" id="{00000000-0008-0000-0200-0000C1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6" name="Text Box 70">
          <a:extLst>
            <a:ext uri="{FF2B5EF4-FFF2-40B4-BE49-F238E27FC236}">
              <a16:creationId xmlns:a16="http://schemas.microsoft.com/office/drawing/2014/main" id="{00000000-0008-0000-0200-0000C2070000}"/>
            </a:ext>
          </a:extLst>
        </xdr:cNvPr>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7" name="Text Box 55">
          <a:extLst>
            <a:ext uri="{FF2B5EF4-FFF2-40B4-BE49-F238E27FC236}">
              <a16:creationId xmlns:a16="http://schemas.microsoft.com/office/drawing/2014/main" id="{00000000-0008-0000-0200-0000C3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8" name="Text Box 71">
          <a:extLst>
            <a:ext uri="{FF2B5EF4-FFF2-40B4-BE49-F238E27FC236}">
              <a16:creationId xmlns:a16="http://schemas.microsoft.com/office/drawing/2014/main" id="{00000000-0008-0000-0200-0000C4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9" name="Text Box 70">
          <a:extLst>
            <a:ext uri="{FF2B5EF4-FFF2-40B4-BE49-F238E27FC236}">
              <a16:creationId xmlns:a16="http://schemas.microsoft.com/office/drawing/2014/main" id="{00000000-0008-0000-0200-0000C5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0" name="Text Box 55">
          <a:extLst>
            <a:ext uri="{FF2B5EF4-FFF2-40B4-BE49-F238E27FC236}">
              <a16:creationId xmlns:a16="http://schemas.microsoft.com/office/drawing/2014/main" id="{00000000-0008-0000-0200-0000C6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1" name="Text Box 71">
          <a:extLst>
            <a:ext uri="{FF2B5EF4-FFF2-40B4-BE49-F238E27FC236}">
              <a16:creationId xmlns:a16="http://schemas.microsoft.com/office/drawing/2014/main" id="{00000000-0008-0000-0200-0000C7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2" name="Text Box 70">
          <a:extLst>
            <a:ext uri="{FF2B5EF4-FFF2-40B4-BE49-F238E27FC236}">
              <a16:creationId xmlns:a16="http://schemas.microsoft.com/office/drawing/2014/main" id="{00000000-0008-0000-0200-0000C8070000}"/>
            </a:ext>
          </a:extLst>
        </xdr:cNvPr>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3" name="Text Box 1">
          <a:extLst>
            <a:ext uri="{FF2B5EF4-FFF2-40B4-BE49-F238E27FC236}">
              <a16:creationId xmlns:a16="http://schemas.microsoft.com/office/drawing/2014/main" id="{00000000-0008-0000-0200-0000C9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4" name="Text Box 2">
          <a:extLst>
            <a:ext uri="{FF2B5EF4-FFF2-40B4-BE49-F238E27FC236}">
              <a16:creationId xmlns:a16="http://schemas.microsoft.com/office/drawing/2014/main" id="{00000000-0008-0000-0200-0000CA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5" name="Text Box 3">
          <a:extLst>
            <a:ext uri="{FF2B5EF4-FFF2-40B4-BE49-F238E27FC236}">
              <a16:creationId xmlns:a16="http://schemas.microsoft.com/office/drawing/2014/main" id="{00000000-0008-0000-0200-0000CB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6" name="Text Box 4">
          <a:extLst>
            <a:ext uri="{FF2B5EF4-FFF2-40B4-BE49-F238E27FC236}">
              <a16:creationId xmlns:a16="http://schemas.microsoft.com/office/drawing/2014/main" id="{00000000-0008-0000-0200-0000CC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1997" name="Text Box 5">
          <a:extLst>
            <a:ext uri="{FF2B5EF4-FFF2-40B4-BE49-F238E27FC236}">
              <a16:creationId xmlns:a16="http://schemas.microsoft.com/office/drawing/2014/main" id="{00000000-0008-0000-0200-0000C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1998" name="Text Box 6">
          <a:extLst>
            <a:ext uri="{FF2B5EF4-FFF2-40B4-BE49-F238E27FC236}">
              <a16:creationId xmlns:a16="http://schemas.microsoft.com/office/drawing/2014/main" id="{00000000-0008-0000-0200-0000C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1999" name="Text Box 8">
          <a:extLst>
            <a:ext uri="{FF2B5EF4-FFF2-40B4-BE49-F238E27FC236}">
              <a16:creationId xmlns:a16="http://schemas.microsoft.com/office/drawing/2014/main" id="{00000000-0008-0000-0200-0000CF07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0" name="Text Box 9">
          <a:extLst>
            <a:ext uri="{FF2B5EF4-FFF2-40B4-BE49-F238E27FC236}">
              <a16:creationId xmlns:a16="http://schemas.microsoft.com/office/drawing/2014/main" id="{00000000-0008-0000-0200-0000D0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1" name="Text Box 10">
          <a:extLst>
            <a:ext uri="{FF2B5EF4-FFF2-40B4-BE49-F238E27FC236}">
              <a16:creationId xmlns:a16="http://schemas.microsoft.com/office/drawing/2014/main" id="{00000000-0008-0000-0200-0000D1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2" name="Text Box 11">
          <a:extLst>
            <a:ext uri="{FF2B5EF4-FFF2-40B4-BE49-F238E27FC236}">
              <a16:creationId xmlns:a16="http://schemas.microsoft.com/office/drawing/2014/main" id="{00000000-0008-0000-0200-0000D2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3" name="Text Box 12">
          <a:extLst>
            <a:ext uri="{FF2B5EF4-FFF2-40B4-BE49-F238E27FC236}">
              <a16:creationId xmlns:a16="http://schemas.microsoft.com/office/drawing/2014/main" id="{00000000-0008-0000-0200-0000D3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4" name="Text Box 13">
          <a:extLst>
            <a:ext uri="{FF2B5EF4-FFF2-40B4-BE49-F238E27FC236}">
              <a16:creationId xmlns:a16="http://schemas.microsoft.com/office/drawing/2014/main" id="{00000000-0008-0000-0200-0000D4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5" name="Text Box 14">
          <a:extLst>
            <a:ext uri="{FF2B5EF4-FFF2-40B4-BE49-F238E27FC236}">
              <a16:creationId xmlns:a16="http://schemas.microsoft.com/office/drawing/2014/main" id="{00000000-0008-0000-0200-0000D5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6" name="Text Box 15">
          <a:extLst>
            <a:ext uri="{FF2B5EF4-FFF2-40B4-BE49-F238E27FC236}">
              <a16:creationId xmlns:a16="http://schemas.microsoft.com/office/drawing/2014/main" id="{00000000-0008-0000-0200-0000D6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7" name="Text Box 16">
          <a:extLst>
            <a:ext uri="{FF2B5EF4-FFF2-40B4-BE49-F238E27FC236}">
              <a16:creationId xmlns:a16="http://schemas.microsoft.com/office/drawing/2014/main" id="{00000000-0008-0000-0200-0000D7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8" name="Text Box 41">
          <a:extLst>
            <a:ext uri="{FF2B5EF4-FFF2-40B4-BE49-F238E27FC236}">
              <a16:creationId xmlns:a16="http://schemas.microsoft.com/office/drawing/2014/main" id="{00000000-0008-0000-0200-0000D8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9" name="Text Box 42">
          <a:extLst>
            <a:ext uri="{FF2B5EF4-FFF2-40B4-BE49-F238E27FC236}">
              <a16:creationId xmlns:a16="http://schemas.microsoft.com/office/drawing/2014/main" id="{00000000-0008-0000-0200-0000D9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0" name="Text Box 43">
          <a:extLst>
            <a:ext uri="{FF2B5EF4-FFF2-40B4-BE49-F238E27FC236}">
              <a16:creationId xmlns:a16="http://schemas.microsoft.com/office/drawing/2014/main" id="{00000000-0008-0000-0200-0000DA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1" name="Text Box 44">
          <a:extLst>
            <a:ext uri="{FF2B5EF4-FFF2-40B4-BE49-F238E27FC236}">
              <a16:creationId xmlns:a16="http://schemas.microsoft.com/office/drawing/2014/main" id="{00000000-0008-0000-0200-0000DB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2" name="Text Box 45">
          <a:extLst>
            <a:ext uri="{FF2B5EF4-FFF2-40B4-BE49-F238E27FC236}">
              <a16:creationId xmlns:a16="http://schemas.microsoft.com/office/drawing/2014/main" id="{00000000-0008-0000-0200-0000DC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3" name="Text Box 46">
          <a:extLst>
            <a:ext uri="{FF2B5EF4-FFF2-40B4-BE49-F238E27FC236}">
              <a16:creationId xmlns:a16="http://schemas.microsoft.com/office/drawing/2014/main" id="{00000000-0008-0000-0200-0000DD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4" name="Text Box 47">
          <a:extLst>
            <a:ext uri="{FF2B5EF4-FFF2-40B4-BE49-F238E27FC236}">
              <a16:creationId xmlns:a16="http://schemas.microsoft.com/office/drawing/2014/main" id="{00000000-0008-0000-0200-0000DE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5" name="Text Box 48">
          <a:extLst>
            <a:ext uri="{FF2B5EF4-FFF2-40B4-BE49-F238E27FC236}">
              <a16:creationId xmlns:a16="http://schemas.microsoft.com/office/drawing/2014/main" id="{00000000-0008-0000-0200-0000DF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6" name="Text Box 49">
          <a:extLst>
            <a:ext uri="{FF2B5EF4-FFF2-40B4-BE49-F238E27FC236}">
              <a16:creationId xmlns:a16="http://schemas.microsoft.com/office/drawing/2014/main" id="{00000000-0008-0000-0200-0000E0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7" name="Text Box 50">
          <a:extLst>
            <a:ext uri="{FF2B5EF4-FFF2-40B4-BE49-F238E27FC236}">
              <a16:creationId xmlns:a16="http://schemas.microsoft.com/office/drawing/2014/main" id="{00000000-0008-0000-0200-0000E1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8" name="Text Box 51">
          <a:extLst>
            <a:ext uri="{FF2B5EF4-FFF2-40B4-BE49-F238E27FC236}">
              <a16:creationId xmlns:a16="http://schemas.microsoft.com/office/drawing/2014/main" id="{00000000-0008-0000-0200-0000E2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9" name="Text Box 52">
          <a:extLst>
            <a:ext uri="{FF2B5EF4-FFF2-40B4-BE49-F238E27FC236}">
              <a16:creationId xmlns:a16="http://schemas.microsoft.com/office/drawing/2014/main" id="{00000000-0008-0000-0200-0000E3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20" name="Text Box 53">
          <a:extLst>
            <a:ext uri="{FF2B5EF4-FFF2-40B4-BE49-F238E27FC236}">
              <a16:creationId xmlns:a16="http://schemas.microsoft.com/office/drawing/2014/main" id="{00000000-0008-0000-0200-0000E4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1" name="Text Box 54">
          <a:extLst>
            <a:ext uri="{FF2B5EF4-FFF2-40B4-BE49-F238E27FC236}">
              <a16:creationId xmlns:a16="http://schemas.microsoft.com/office/drawing/2014/main" id="{00000000-0008-0000-0200-0000E5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2" name="Text Box 55">
          <a:extLst>
            <a:ext uri="{FF2B5EF4-FFF2-40B4-BE49-F238E27FC236}">
              <a16:creationId xmlns:a16="http://schemas.microsoft.com/office/drawing/2014/main" id="{00000000-0008-0000-0200-0000E6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3" name="Text Box 58">
          <a:extLst>
            <a:ext uri="{FF2B5EF4-FFF2-40B4-BE49-F238E27FC236}">
              <a16:creationId xmlns:a16="http://schemas.microsoft.com/office/drawing/2014/main" id="{00000000-0008-0000-0200-0000E7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24" name="Text Box 59">
          <a:extLst>
            <a:ext uri="{FF2B5EF4-FFF2-40B4-BE49-F238E27FC236}">
              <a16:creationId xmlns:a16="http://schemas.microsoft.com/office/drawing/2014/main" id="{00000000-0008-0000-0200-0000E807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5" name="Text Box 60">
          <a:extLst>
            <a:ext uri="{FF2B5EF4-FFF2-40B4-BE49-F238E27FC236}">
              <a16:creationId xmlns:a16="http://schemas.microsoft.com/office/drawing/2014/main" id="{00000000-0008-0000-0200-0000E9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6" name="Text Box 62">
          <a:extLst>
            <a:ext uri="{FF2B5EF4-FFF2-40B4-BE49-F238E27FC236}">
              <a16:creationId xmlns:a16="http://schemas.microsoft.com/office/drawing/2014/main" id="{00000000-0008-0000-0200-0000EA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027" name="Text Box 64">
          <a:extLst>
            <a:ext uri="{FF2B5EF4-FFF2-40B4-BE49-F238E27FC236}">
              <a16:creationId xmlns:a16="http://schemas.microsoft.com/office/drawing/2014/main" id="{00000000-0008-0000-0200-0000EB07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028" name="Text Box 65">
          <a:extLst>
            <a:ext uri="{FF2B5EF4-FFF2-40B4-BE49-F238E27FC236}">
              <a16:creationId xmlns:a16="http://schemas.microsoft.com/office/drawing/2014/main" id="{00000000-0008-0000-0200-0000EC07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9" name="Text Box 67">
          <a:extLst>
            <a:ext uri="{FF2B5EF4-FFF2-40B4-BE49-F238E27FC236}">
              <a16:creationId xmlns:a16="http://schemas.microsoft.com/office/drawing/2014/main" id="{00000000-0008-0000-0200-0000ED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0" name="Text Box 68">
          <a:extLst>
            <a:ext uri="{FF2B5EF4-FFF2-40B4-BE49-F238E27FC236}">
              <a16:creationId xmlns:a16="http://schemas.microsoft.com/office/drawing/2014/main" id="{00000000-0008-0000-0200-0000EE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1" name="Text Box 69">
          <a:extLst>
            <a:ext uri="{FF2B5EF4-FFF2-40B4-BE49-F238E27FC236}">
              <a16:creationId xmlns:a16="http://schemas.microsoft.com/office/drawing/2014/main" id="{00000000-0008-0000-0200-0000EF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2" name="Text Box 70">
          <a:extLst>
            <a:ext uri="{FF2B5EF4-FFF2-40B4-BE49-F238E27FC236}">
              <a16:creationId xmlns:a16="http://schemas.microsoft.com/office/drawing/2014/main" id="{00000000-0008-0000-0200-0000F0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3" name="Text Box 71">
          <a:extLst>
            <a:ext uri="{FF2B5EF4-FFF2-40B4-BE49-F238E27FC236}">
              <a16:creationId xmlns:a16="http://schemas.microsoft.com/office/drawing/2014/main" id="{00000000-0008-0000-0200-0000F107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4" name="Text Box 80">
          <a:extLst>
            <a:ext uri="{FF2B5EF4-FFF2-40B4-BE49-F238E27FC236}">
              <a16:creationId xmlns:a16="http://schemas.microsoft.com/office/drawing/2014/main" id="{00000000-0008-0000-0200-0000F2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5" name="Text Box 81">
          <a:extLst>
            <a:ext uri="{FF2B5EF4-FFF2-40B4-BE49-F238E27FC236}">
              <a16:creationId xmlns:a16="http://schemas.microsoft.com/office/drawing/2014/main" id="{00000000-0008-0000-0200-0000F3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6" name="Text Box 82">
          <a:extLst>
            <a:ext uri="{FF2B5EF4-FFF2-40B4-BE49-F238E27FC236}">
              <a16:creationId xmlns:a16="http://schemas.microsoft.com/office/drawing/2014/main" id="{00000000-0008-0000-0200-0000F4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7" name="Text Box 83">
          <a:extLst>
            <a:ext uri="{FF2B5EF4-FFF2-40B4-BE49-F238E27FC236}">
              <a16:creationId xmlns:a16="http://schemas.microsoft.com/office/drawing/2014/main" id="{00000000-0008-0000-0200-0000F5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8" name="Text Box 84">
          <a:extLst>
            <a:ext uri="{FF2B5EF4-FFF2-40B4-BE49-F238E27FC236}">
              <a16:creationId xmlns:a16="http://schemas.microsoft.com/office/drawing/2014/main" id="{00000000-0008-0000-0200-0000F6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9" name="Text Box 85">
          <a:extLst>
            <a:ext uri="{FF2B5EF4-FFF2-40B4-BE49-F238E27FC236}">
              <a16:creationId xmlns:a16="http://schemas.microsoft.com/office/drawing/2014/main" id="{00000000-0008-0000-0200-0000F7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0" name="Text Box 86">
          <a:extLst>
            <a:ext uri="{FF2B5EF4-FFF2-40B4-BE49-F238E27FC236}">
              <a16:creationId xmlns:a16="http://schemas.microsoft.com/office/drawing/2014/main" id="{00000000-0008-0000-0200-0000F8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1" name="Text Box 87">
          <a:extLst>
            <a:ext uri="{FF2B5EF4-FFF2-40B4-BE49-F238E27FC236}">
              <a16:creationId xmlns:a16="http://schemas.microsoft.com/office/drawing/2014/main" id="{00000000-0008-0000-0200-0000F9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2" name="Text Box 88">
          <a:extLst>
            <a:ext uri="{FF2B5EF4-FFF2-40B4-BE49-F238E27FC236}">
              <a16:creationId xmlns:a16="http://schemas.microsoft.com/office/drawing/2014/main" id="{00000000-0008-0000-0200-0000FA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3" name="Text Box 89">
          <a:extLst>
            <a:ext uri="{FF2B5EF4-FFF2-40B4-BE49-F238E27FC236}">
              <a16:creationId xmlns:a16="http://schemas.microsoft.com/office/drawing/2014/main" id="{00000000-0008-0000-0200-0000FB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4" name="Text Box 90">
          <a:extLst>
            <a:ext uri="{FF2B5EF4-FFF2-40B4-BE49-F238E27FC236}">
              <a16:creationId xmlns:a16="http://schemas.microsoft.com/office/drawing/2014/main" id="{00000000-0008-0000-0200-0000FC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5" name="Text Box 91">
          <a:extLst>
            <a:ext uri="{FF2B5EF4-FFF2-40B4-BE49-F238E27FC236}">
              <a16:creationId xmlns:a16="http://schemas.microsoft.com/office/drawing/2014/main" id="{00000000-0008-0000-0200-0000FD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6" name="Text Box 92">
          <a:extLst>
            <a:ext uri="{FF2B5EF4-FFF2-40B4-BE49-F238E27FC236}">
              <a16:creationId xmlns:a16="http://schemas.microsoft.com/office/drawing/2014/main" id="{00000000-0008-0000-0200-0000FE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7" name="Text Box 93">
          <a:extLst>
            <a:ext uri="{FF2B5EF4-FFF2-40B4-BE49-F238E27FC236}">
              <a16:creationId xmlns:a16="http://schemas.microsoft.com/office/drawing/2014/main" id="{00000000-0008-0000-0200-0000FF07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8" name="Text Box 94">
          <a:extLst>
            <a:ext uri="{FF2B5EF4-FFF2-40B4-BE49-F238E27FC236}">
              <a16:creationId xmlns:a16="http://schemas.microsoft.com/office/drawing/2014/main" id="{00000000-0008-0000-0200-00000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9" name="Text Box 95">
          <a:extLst>
            <a:ext uri="{FF2B5EF4-FFF2-40B4-BE49-F238E27FC236}">
              <a16:creationId xmlns:a16="http://schemas.microsoft.com/office/drawing/2014/main" id="{00000000-0008-0000-0200-000001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0" name="Text Box 96">
          <a:extLst>
            <a:ext uri="{FF2B5EF4-FFF2-40B4-BE49-F238E27FC236}">
              <a16:creationId xmlns:a16="http://schemas.microsoft.com/office/drawing/2014/main" id="{00000000-0008-0000-0200-00000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1" name="Text Box 97">
          <a:extLst>
            <a:ext uri="{FF2B5EF4-FFF2-40B4-BE49-F238E27FC236}">
              <a16:creationId xmlns:a16="http://schemas.microsoft.com/office/drawing/2014/main" id="{00000000-0008-0000-0200-00000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2" name="Text Box 98">
          <a:extLst>
            <a:ext uri="{FF2B5EF4-FFF2-40B4-BE49-F238E27FC236}">
              <a16:creationId xmlns:a16="http://schemas.microsoft.com/office/drawing/2014/main" id="{00000000-0008-0000-0200-00000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3" name="Text Box 99">
          <a:extLst>
            <a:ext uri="{FF2B5EF4-FFF2-40B4-BE49-F238E27FC236}">
              <a16:creationId xmlns:a16="http://schemas.microsoft.com/office/drawing/2014/main" id="{00000000-0008-0000-0200-00000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4" name="Text Box 100">
          <a:extLst>
            <a:ext uri="{FF2B5EF4-FFF2-40B4-BE49-F238E27FC236}">
              <a16:creationId xmlns:a16="http://schemas.microsoft.com/office/drawing/2014/main" id="{00000000-0008-0000-0200-00000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5" name="Text Box 101">
          <a:extLst>
            <a:ext uri="{FF2B5EF4-FFF2-40B4-BE49-F238E27FC236}">
              <a16:creationId xmlns:a16="http://schemas.microsoft.com/office/drawing/2014/main" id="{00000000-0008-0000-0200-00000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6" name="Text Box 102">
          <a:extLst>
            <a:ext uri="{FF2B5EF4-FFF2-40B4-BE49-F238E27FC236}">
              <a16:creationId xmlns:a16="http://schemas.microsoft.com/office/drawing/2014/main" id="{00000000-0008-0000-0200-00000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7" name="Text Box 103">
          <a:extLst>
            <a:ext uri="{FF2B5EF4-FFF2-40B4-BE49-F238E27FC236}">
              <a16:creationId xmlns:a16="http://schemas.microsoft.com/office/drawing/2014/main" id="{00000000-0008-0000-0200-00000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8" name="Text Box 104">
          <a:extLst>
            <a:ext uri="{FF2B5EF4-FFF2-40B4-BE49-F238E27FC236}">
              <a16:creationId xmlns:a16="http://schemas.microsoft.com/office/drawing/2014/main" id="{00000000-0008-0000-0200-00000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9" name="Text Box 105">
          <a:extLst>
            <a:ext uri="{FF2B5EF4-FFF2-40B4-BE49-F238E27FC236}">
              <a16:creationId xmlns:a16="http://schemas.microsoft.com/office/drawing/2014/main" id="{00000000-0008-0000-0200-00000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0" name="Text Box 106">
          <a:extLst>
            <a:ext uri="{FF2B5EF4-FFF2-40B4-BE49-F238E27FC236}">
              <a16:creationId xmlns:a16="http://schemas.microsoft.com/office/drawing/2014/main" id="{00000000-0008-0000-0200-00000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1" name="Text Box 107">
          <a:extLst>
            <a:ext uri="{FF2B5EF4-FFF2-40B4-BE49-F238E27FC236}">
              <a16:creationId xmlns:a16="http://schemas.microsoft.com/office/drawing/2014/main" id="{00000000-0008-0000-0200-00000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2" name="Text Box 108">
          <a:extLst>
            <a:ext uri="{FF2B5EF4-FFF2-40B4-BE49-F238E27FC236}">
              <a16:creationId xmlns:a16="http://schemas.microsoft.com/office/drawing/2014/main" id="{00000000-0008-0000-0200-00000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3" name="Text Box 109">
          <a:extLst>
            <a:ext uri="{FF2B5EF4-FFF2-40B4-BE49-F238E27FC236}">
              <a16:creationId xmlns:a16="http://schemas.microsoft.com/office/drawing/2014/main" id="{00000000-0008-0000-0200-00000F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4" name="Text Box 110">
          <a:extLst>
            <a:ext uri="{FF2B5EF4-FFF2-40B4-BE49-F238E27FC236}">
              <a16:creationId xmlns:a16="http://schemas.microsoft.com/office/drawing/2014/main" id="{00000000-0008-0000-0200-00001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5" name="Text Box 111">
          <a:extLst>
            <a:ext uri="{FF2B5EF4-FFF2-40B4-BE49-F238E27FC236}">
              <a16:creationId xmlns:a16="http://schemas.microsoft.com/office/drawing/2014/main" id="{00000000-0008-0000-0200-000011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6" name="Text Box 112">
          <a:extLst>
            <a:ext uri="{FF2B5EF4-FFF2-40B4-BE49-F238E27FC236}">
              <a16:creationId xmlns:a16="http://schemas.microsoft.com/office/drawing/2014/main" id="{00000000-0008-0000-0200-00001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7" name="Text Box 113">
          <a:extLst>
            <a:ext uri="{FF2B5EF4-FFF2-40B4-BE49-F238E27FC236}">
              <a16:creationId xmlns:a16="http://schemas.microsoft.com/office/drawing/2014/main" id="{00000000-0008-0000-0200-00001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8" name="Text Box 114">
          <a:extLst>
            <a:ext uri="{FF2B5EF4-FFF2-40B4-BE49-F238E27FC236}">
              <a16:creationId xmlns:a16="http://schemas.microsoft.com/office/drawing/2014/main" id="{00000000-0008-0000-0200-00001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9" name="Text Box 115">
          <a:extLst>
            <a:ext uri="{FF2B5EF4-FFF2-40B4-BE49-F238E27FC236}">
              <a16:creationId xmlns:a16="http://schemas.microsoft.com/office/drawing/2014/main" id="{00000000-0008-0000-0200-00001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0" name="Text Box 54">
          <a:extLst>
            <a:ext uri="{FF2B5EF4-FFF2-40B4-BE49-F238E27FC236}">
              <a16:creationId xmlns:a16="http://schemas.microsoft.com/office/drawing/2014/main" id="{00000000-0008-0000-0200-00001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1" name="Text Box 54">
          <a:extLst>
            <a:ext uri="{FF2B5EF4-FFF2-40B4-BE49-F238E27FC236}">
              <a16:creationId xmlns:a16="http://schemas.microsoft.com/office/drawing/2014/main" id="{00000000-0008-0000-0200-00001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2" name="Text Box 70">
          <a:extLst>
            <a:ext uri="{FF2B5EF4-FFF2-40B4-BE49-F238E27FC236}">
              <a16:creationId xmlns:a16="http://schemas.microsoft.com/office/drawing/2014/main" id="{00000000-0008-0000-0200-00001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3" name="Text Box 56">
          <a:extLst>
            <a:ext uri="{FF2B5EF4-FFF2-40B4-BE49-F238E27FC236}">
              <a16:creationId xmlns:a16="http://schemas.microsoft.com/office/drawing/2014/main" id="{00000000-0008-0000-0200-000019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4" name="Text Box 78">
          <a:extLst>
            <a:ext uri="{FF2B5EF4-FFF2-40B4-BE49-F238E27FC236}">
              <a16:creationId xmlns:a16="http://schemas.microsoft.com/office/drawing/2014/main" id="{00000000-0008-0000-0200-00001A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5" name="Text Box 55">
          <a:extLst>
            <a:ext uri="{FF2B5EF4-FFF2-40B4-BE49-F238E27FC236}">
              <a16:creationId xmlns:a16="http://schemas.microsoft.com/office/drawing/2014/main" id="{00000000-0008-0000-0200-00001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6" name="Text Box 70">
          <a:extLst>
            <a:ext uri="{FF2B5EF4-FFF2-40B4-BE49-F238E27FC236}">
              <a16:creationId xmlns:a16="http://schemas.microsoft.com/office/drawing/2014/main" id="{00000000-0008-0000-0200-00001C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7" name="Text Box 71">
          <a:extLst>
            <a:ext uri="{FF2B5EF4-FFF2-40B4-BE49-F238E27FC236}">
              <a16:creationId xmlns:a16="http://schemas.microsoft.com/office/drawing/2014/main" id="{00000000-0008-0000-0200-00001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8" name="Text Box 70">
          <a:extLst>
            <a:ext uri="{FF2B5EF4-FFF2-40B4-BE49-F238E27FC236}">
              <a16:creationId xmlns:a16="http://schemas.microsoft.com/office/drawing/2014/main" id="{00000000-0008-0000-0200-00001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9" name="Text Box 56">
          <a:extLst>
            <a:ext uri="{FF2B5EF4-FFF2-40B4-BE49-F238E27FC236}">
              <a16:creationId xmlns:a16="http://schemas.microsoft.com/office/drawing/2014/main" id="{00000000-0008-0000-0200-00001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0" name="Text Box 78">
          <a:extLst>
            <a:ext uri="{FF2B5EF4-FFF2-40B4-BE49-F238E27FC236}">
              <a16:creationId xmlns:a16="http://schemas.microsoft.com/office/drawing/2014/main" id="{00000000-0008-0000-0200-00002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1" name="Text Box 55">
          <a:extLst>
            <a:ext uri="{FF2B5EF4-FFF2-40B4-BE49-F238E27FC236}">
              <a16:creationId xmlns:a16="http://schemas.microsoft.com/office/drawing/2014/main" id="{00000000-0008-0000-0200-00002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2" name="Text Box 70">
          <a:extLst>
            <a:ext uri="{FF2B5EF4-FFF2-40B4-BE49-F238E27FC236}">
              <a16:creationId xmlns:a16="http://schemas.microsoft.com/office/drawing/2014/main" id="{00000000-0008-0000-0200-00002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3" name="Text Box 71">
          <a:extLst>
            <a:ext uri="{FF2B5EF4-FFF2-40B4-BE49-F238E27FC236}">
              <a16:creationId xmlns:a16="http://schemas.microsoft.com/office/drawing/2014/main" id="{00000000-0008-0000-0200-00002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4" name="Text Box 70">
          <a:extLst>
            <a:ext uri="{FF2B5EF4-FFF2-40B4-BE49-F238E27FC236}">
              <a16:creationId xmlns:a16="http://schemas.microsoft.com/office/drawing/2014/main" id="{00000000-0008-0000-0200-00002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5" name="Text Box 56">
          <a:extLst>
            <a:ext uri="{FF2B5EF4-FFF2-40B4-BE49-F238E27FC236}">
              <a16:creationId xmlns:a16="http://schemas.microsoft.com/office/drawing/2014/main" id="{00000000-0008-0000-0200-00002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6" name="Text Box 78">
          <a:extLst>
            <a:ext uri="{FF2B5EF4-FFF2-40B4-BE49-F238E27FC236}">
              <a16:creationId xmlns:a16="http://schemas.microsoft.com/office/drawing/2014/main" id="{00000000-0008-0000-0200-00002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7" name="Text Box 55">
          <a:extLst>
            <a:ext uri="{FF2B5EF4-FFF2-40B4-BE49-F238E27FC236}">
              <a16:creationId xmlns:a16="http://schemas.microsoft.com/office/drawing/2014/main" id="{00000000-0008-0000-0200-00002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8" name="Text Box 70">
          <a:extLst>
            <a:ext uri="{FF2B5EF4-FFF2-40B4-BE49-F238E27FC236}">
              <a16:creationId xmlns:a16="http://schemas.microsoft.com/office/drawing/2014/main" id="{00000000-0008-0000-0200-00002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9" name="Text Box 71">
          <a:extLst>
            <a:ext uri="{FF2B5EF4-FFF2-40B4-BE49-F238E27FC236}">
              <a16:creationId xmlns:a16="http://schemas.microsoft.com/office/drawing/2014/main" id="{00000000-0008-0000-0200-00002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0" name="Text Box 70">
          <a:extLst>
            <a:ext uri="{FF2B5EF4-FFF2-40B4-BE49-F238E27FC236}">
              <a16:creationId xmlns:a16="http://schemas.microsoft.com/office/drawing/2014/main" id="{00000000-0008-0000-0200-00002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1" name="Text Box 56">
          <a:extLst>
            <a:ext uri="{FF2B5EF4-FFF2-40B4-BE49-F238E27FC236}">
              <a16:creationId xmlns:a16="http://schemas.microsoft.com/office/drawing/2014/main" id="{00000000-0008-0000-0200-00002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2" name="Text Box 78">
          <a:extLst>
            <a:ext uri="{FF2B5EF4-FFF2-40B4-BE49-F238E27FC236}">
              <a16:creationId xmlns:a16="http://schemas.microsoft.com/office/drawing/2014/main" id="{00000000-0008-0000-0200-00002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3" name="Text Box 55">
          <a:extLst>
            <a:ext uri="{FF2B5EF4-FFF2-40B4-BE49-F238E27FC236}">
              <a16:creationId xmlns:a16="http://schemas.microsoft.com/office/drawing/2014/main" id="{00000000-0008-0000-0200-00002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4" name="Text Box 70">
          <a:extLst>
            <a:ext uri="{FF2B5EF4-FFF2-40B4-BE49-F238E27FC236}">
              <a16:creationId xmlns:a16="http://schemas.microsoft.com/office/drawing/2014/main" id="{00000000-0008-0000-0200-00002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5" name="Text Box 71">
          <a:extLst>
            <a:ext uri="{FF2B5EF4-FFF2-40B4-BE49-F238E27FC236}">
              <a16:creationId xmlns:a16="http://schemas.microsoft.com/office/drawing/2014/main" id="{00000000-0008-0000-0200-00002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6" name="Text Box 70">
          <a:extLst>
            <a:ext uri="{FF2B5EF4-FFF2-40B4-BE49-F238E27FC236}">
              <a16:creationId xmlns:a16="http://schemas.microsoft.com/office/drawing/2014/main" id="{00000000-0008-0000-0200-00003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7" name="Text Box 56">
          <a:extLst>
            <a:ext uri="{FF2B5EF4-FFF2-40B4-BE49-F238E27FC236}">
              <a16:creationId xmlns:a16="http://schemas.microsoft.com/office/drawing/2014/main" id="{00000000-0008-0000-0200-00003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8" name="Text Box 78">
          <a:extLst>
            <a:ext uri="{FF2B5EF4-FFF2-40B4-BE49-F238E27FC236}">
              <a16:creationId xmlns:a16="http://schemas.microsoft.com/office/drawing/2014/main" id="{00000000-0008-0000-0200-00003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9" name="Text Box 55">
          <a:extLst>
            <a:ext uri="{FF2B5EF4-FFF2-40B4-BE49-F238E27FC236}">
              <a16:creationId xmlns:a16="http://schemas.microsoft.com/office/drawing/2014/main" id="{00000000-0008-0000-0200-00003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0" name="Text Box 70">
          <a:extLst>
            <a:ext uri="{FF2B5EF4-FFF2-40B4-BE49-F238E27FC236}">
              <a16:creationId xmlns:a16="http://schemas.microsoft.com/office/drawing/2014/main" id="{00000000-0008-0000-0200-00003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1" name="Text Box 71">
          <a:extLst>
            <a:ext uri="{FF2B5EF4-FFF2-40B4-BE49-F238E27FC236}">
              <a16:creationId xmlns:a16="http://schemas.microsoft.com/office/drawing/2014/main" id="{00000000-0008-0000-0200-00003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2" name="Text Box 70">
          <a:extLst>
            <a:ext uri="{FF2B5EF4-FFF2-40B4-BE49-F238E27FC236}">
              <a16:creationId xmlns:a16="http://schemas.microsoft.com/office/drawing/2014/main" id="{00000000-0008-0000-0200-00003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3" name="Text Box 56">
          <a:extLst>
            <a:ext uri="{FF2B5EF4-FFF2-40B4-BE49-F238E27FC236}">
              <a16:creationId xmlns:a16="http://schemas.microsoft.com/office/drawing/2014/main" id="{00000000-0008-0000-0200-00003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4" name="Text Box 78">
          <a:extLst>
            <a:ext uri="{FF2B5EF4-FFF2-40B4-BE49-F238E27FC236}">
              <a16:creationId xmlns:a16="http://schemas.microsoft.com/office/drawing/2014/main" id="{00000000-0008-0000-0200-00003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5" name="Text Box 55">
          <a:extLst>
            <a:ext uri="{FF2B5EF4-FFF2-40B4-BE49-F238E27FC236}">
              <a16:creationId xmlns:a16="http://schemas.microsoft.com/office/drawing/2014/main" id="{00000000-0008-0000-0200-00003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6" name="Text Box 70">
          <a:extLst>
            <a:ext uri="{FF2B5EF4-FFF2-40B4-BE49-F238E27FC236}">
              <a16:creationId xmlns:a16="http://schemas.microsoft.com/office/drawing/2014/main" id="{00000000-0008-0000-0200-00003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7" name="Text Box 71">
          <a:extLst>
            <a:ext uri="{FF2B5EF4-FFF2-40B4-BE49-F238E27FC236}">
              <a16:creationId xmlns:a16="http://schemas.microsoft.com/office/drawing/2014/main" id="{00000000-0008-0000-0200-00003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8" name="Text Box 70">
          <a:extLst>
            <a:ext uri="{FF2B5EF4-FFF2-40B4-BE49-F238E27FC236}">
              <a16:creationId xmlns:a16="http://schemas.microsoft.com/office/drawing/2014/main" id="{00000000-0008-0000-0200-00003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9" name="Text Box 56">
          <a:extLst>
            <a:ext uri="{FF2B5EF4-FFF2-40B4-BE49-F238E27FC236}">
              <a16:creationId xmlns:a16="http://schemas.microsoft.com/office/drawing/2014/main" id="{00000000-0008-0000-0200-00003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0" name="Text Box 78">
          <a:extLst>
            <a:ext uri="{FF2B5EF4-FFF2-40B4-BE49-F238E27FC236}">
              <a16:creationId xmlns:a16="http://schemas.microsoft.com/office/drawing/2014/main" id="{00000000-0008-0000-0200-00003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1" name="Text Box 55">
          <a:extLst>
            <a:ext uri="{FF2B5EF4-FFF2-40B4-BE49-F238E27FC236}">
              <a16:creationId xmlns:a16="http://schemas.microsoft.com/office/drawing/2014/main" id="{00000000-0008-0000-0200-00003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2" name="Text Box 70">
          <a:extLst>
            <a:ext uri="{FF2B5EF4-FFF2-40B4-BE49-F238E27FC236}">
              <a16:creationId xmlns:a16="http://schemas.microsoft.com/office/drawing/2014/main" id="{00000000-0008-0000-0200-00004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3" name="Text Box 71">
          <a:extLst>
            <a:ext uri="{FF2B5EF4-FFF2-40B4-BE49-F238E27FC236}">
              <a16:creationId xmlns:a16="http://schemas.microsoft.com/office/drawing/2014/main" id="{00000000-0008-0000-0200-00004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4" name="Text Box 70">
          <a:extLst>
            <a:ext uri="{FF2B5EF4-FFF2-40B4-BE49-F238E27FC236}">
              <a16:creationId xmlns:a16="http://schemas.microsoft.com/office/drawing/2014/main" id="{00000000-0008-0000-0200-00004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5" name="Text Box 56">
          <a:extLst>
            <a:ext uri="{FF2B5EF4-FFF2-40B4-BE49-F238E27FC236}">
              <a16:creationId xmlns:a16="http://schemas.microsoft.com/office/drawing/2014/main" id="{00000000-0008-0000-0200-00004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6" name="Text Box 78">
          <a:extLst>
            <a:ext uri="{FF2B5EF4-FFF2-40B4-BE49-F238E27FC236}">
              <a16:creationId xmlns:a16="http://schemas.microsoft.com/office/drawing/2014/main" id="{00000000-0008-0000-0200-00004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7" name="Text Box 55">
          <a:extLst>
            <a:ext uri="{FF2B5EF4-FFF2-40B4-BE49-F238E27FC236}">
              <a16:creationId xmlns:a16="http://schemas.microsoft.com/office/drawing/2014/main" id="{00000000-0008-0000-0200-00004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8" name="Text Box 70">
          <a:extLst>
            <a:ext uri="{FF2B5EF4-FFF2-40B4-BE49-F238E27FC236}">
              <a16:creationId xmlns:a16="http://schemas.microsoft.com/office/drawing/2014/main" id="{00000000-0008-0000-0200-00004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9" name="Text Box 71">
          <a:extLst>
            <a:ext uri="{FF2B5EF4-FFF2-40B4-BE49-F238E27FC236}">
              <a16:creationId xmlns:a16="http://schemas.microsoft.com/office/drawing/2014/main" id="{00000000-0008-0000-0200-00004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0" name="Text Box 70">
          <a:extLst>
            <a:ext uri="{FF2B5EF4-FFF2-40B4-BE49-F238E27FC236}">
              <a16:creationId xmlns:a16="http://schemas.microsoft.com/office/drawing/2014/main" id="{00000000-0008-0000-0200-00004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1" name="Text Box 56">
          <a:extLst>
            <a:ext uri="{FF2B5EF4-FFF2-40B4-BE49-F238E27FC236}">
              <a16:creationId xmlns:a16="http://schemas.microsoft.com/office/drawing/2014/main" id="{00000000-0008-0000-0200-00004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2" name="Text Box 78">
          <a:extLst>
            <a:ext uri="{FF2B5EF4-FFF2-40B4-BE49-F238E27FC236}">
              <a16:creationId xmlns:a16="http://schemas.microsoft.com/office/drawing/2014/main" id="{00000000-0008-0000-0200-00004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3" name="Text Box 55">
          <a:extLst>
            <a:ext uri="{FF2B5EF4-FFF2-40B4-BE49-F238E27FC236}">
              <a16:creationId xmlns:a16="http://schemas.microsoft.com/office/drawing/2014/main" id="{00000000-0008-0000-0200-00004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4" name="Text Box 70">
          <a:extLst>
            <a:ext uri="{FF2B5EF4-FFF2-40B4-BE49-F238E27FC236}">
              <a16:creationId xmlns:a16="http://schemas.microsoft.com/office/drawing/2014/main" id="{00000000-0008-0000-0200-00004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5" name="Text Box 71">
          <a:extLst>
            <a:ext uri="{FF2B5EF4-FFF2-40B4-BE49-F238E27FC236}">
              <a16:creationId xmlns:a16="http://schemas.microsoft.com/office/drawing/2014/main" id="{00000000-0008-0000-0200-00004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6" name="Text Box 70">
          <a:extLst>
            <a:ext uri="{FF2B5EF4-FFF2-40B4-BE49-F238E27FC236}">
              <a16:creationId xmlns:a16="http://schemas.microsoft.com/office/drawing/2014/main" id="{00000000-0008-0000-0200-00004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7" name="Text Box 56">
          <a:extLst>
            <a:ext uri="{FF2B5EF4-FFF2-40B4-BE49-F238E27FC236}">
              <a16:creationId xmlns:a16="http://schemas.microsoft.com/office/drawing/2014/main" id="{00000000-0008-0000-0200-00004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8" name="Text Box 78">
          <a:extLst>
            <a:ext uri="{FF2B5EF4-FFF2-40B4-BE49-F238E27FC236}">
              <a16:creationId xmlns:a16="http://schemas.microsoft.com/office/drawing/2014/main" id="{00000000-0008-0000-0200-00005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9" name="Text Box 55">
          <a:extLst>
            <a:ext uri="{FF2B5EF4-FFF2-40B4-BE49-F238E27FC236}">
              <a16:creationId xmlns:a16="http://schemas.microsoft.com/office/drawing/2014/main" id="{00000000-0008-0000-0200-00005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0" name="Text Box 70">
          <a:extLst>
            <a:ext uri="{FF2B5EF4-FFF2-40B4-BE49-F238E27FC236}">
              <a16:creationId xmlns:a16="http://schemas.microsoft.com/office/drawing/2014/main" id="{00000000-0008-0000-0200-00005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1" name="Text Box 71">
          <a:extLst>
            <a:ext uri="{FF2B5EF4-FFF2-40B4-BE49-F238E27FC236}">
              <a16:creationId xmlns:a16="http://schemas.microsoft.com/office/drawing/2014/main" id="{00000000-0008-0000-0200-00005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2" name="Text Box 70">
          <a:extLst>
            <a:ext uri="{FF2B5EF4-FFF2-40B4-BE49-F238E27FC236}">
              <a16:creationId xmlns:a16="http://schemas.microsoft.com/office/drawing/2014/main" id="{00000000-0008-0000-0200-00005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3" name="Text Box 55">
          <a:extLst>
            <a:ext uri="{FF2B5EF4-FFF2-40B4-BE49-F238E27FC236}">
              <a16:creationId xmlns:a16="http://schemas.microsoft.com/office/drawing/2014/main" id="{00000000-0008-0000-0200-00005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4" name="Text Box 71">
          <a:extLst>
            <a:ext uri="{FF2B5EF4-FFF2-40B4-BE49-F238E27FC236}">
              <a16:creationId xmlns:a16="http://schemas.microsoft.com/office/drawing/2014/main" id="{00000000-0008-0000-0200-00005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5" name="Text Box 70">
          <a:extLst>
            <a:ext uri="{FF2B5EF4-FFF2-40B4-BE49-F238E27FC236}">
              <a16:creationId xmlns:a16="http://schemas.microsoft.com/office/drawing/2014/main" id="{00000000-0008-0000-0200-00005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6" name="Text Box 55">
          <a:extLst>
            <a:ext uri="{FF2B5EF4-FFF2-40B4-BE49-F238E27FC236}">
              <a16:creationId xmlns:a16="http://schemas.microsoft.com/office/drawing/2014/main" id="{00000000-0008-0000-0200-00005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7" name="Text Box 71">
          <a:extLst>
            <a:ext uri="{FF2B5EF4-FFF2-40B4-BE49-F238E27FC236}">
              <a16:creationId xmlns:a16="http://schemas.microsoft.com/office/drawing/2014/main" id="{00000000-0008-0000-0200-00005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8" name="Text Box 70">
          <a:extLst>
            <a:ext uri="{FF2B5EF4-FFF2-40B4-BE49-F238E27FC236}">
              <a16:creationId xmlns:a16="http://schemas.microsoft.com/office/drawing/2014/main" id="{00000000-0008-0000-0200-00005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39" name="Text Box 1">
          <a:extLst>
            <a:ext uri="{FF2B5EF4-FFF2-40B4-BE49-F238E27FC236}">
              <a16:creationId xmlns:a16="http://schemas.microsoft.com/office/drawing/2014/main" id="{00000000-0008-0000-0200-00005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0" name="Text Box 2">
          <a:extLst>
            <a:ext uri="{FF2B5EF4-FFF2-40B4-BE49-F238E27FC236}">
              <a16:creationId xmlns:a16="http://schemas.microsoft.com/office/drawing/2014/main" id="{00000000-0008-0000-0200-00005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1" name="Text Box 3">
          <a:extLst>
            <a:ext uri="{FF2B5EF4-FFF2-40B4-BE49-F238E27FC236}">
              <a16:creationId xmlns:a16="http://schemas.microsoft.com/office/drawing/2014/main" id="{00000000-0008-0000-0200-00005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2" name="Text Box 4">
          <a:extLst>
            <a:ext uri="{FF2B5EF4-FFF2-40B4-BE49-F238E27FC236}">
              <a16:creationId xmlns:a16="http://schemas.microsoft.com/office/drawing/2014/main" id="{00000000-0008-0000-0200-00005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43" name="Text Box 5">
          <a:extLst>
            <a:ext uri="{FF2B5EF4-FFF2-40B4-BE49-F238E27FC236}">
              <a16:creationId xmlns:a16="http://schemas.microsoft.com/office/drawing/2014/main" id="{00000000-0008-0000-0200-00005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44" name="Text Box 6">
          <a:extLst>
            <a:ext uri="{FF2B5EF4-FFF2-40B4-BE49-F238E27FC236}">
              <a16:creationId xmlns:a16="http://schemas.microsoft.com/office/drawing/2014/main" id="{00000000-0008-0000-0200-00006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45" name="Text Box 8">
          <a:extLst>
            <a:ext uri="{FF2B5EF4-FFF2-40B4-BE49-F238E27FC236}">
              <a16:creationId xmlns:a16="http://schemas.microsoft.com/office/drawing/2014/main" id="{00000000-0008-0000-0200-00006108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6" name="Text Box 9">
          <a:extLst>
            <a:ext uri="{FF2B5EF4-FFF2-40B4-BE49-F238E27FC236}">
              <a16:creationId xmlns:a16="http://schemas.microsoft.com/office/drawing/2014/main" id="{00000000-0008-0000-0200-00006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7" name="Text Box 10">
          <a:extLst>
            <a:ext uri="{FF2B5EF4-FFF2-40B4-BE49-F238E27FC236}">
              <a16:creationId xmlns:a16="http://schemas.microsoft.com/office/drawing/2014/main" id="{00000000-0008-0000-0200-00006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8" name="Text Box 11">
          <a:extLst>
            <a:ext uri="{FF2B5EF4-FFF2-40B4-BE49-F238E27FC236}">
              <a16:creationId xmlns:a16="http://schemas.microsoft.com/office/drawing/2014/main" id="{00000000-0008-0000-0200-00006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9" name="Text Box 12">
          <a:extLst>
            <a:ext uri="{FF2B5EF4-FFF2-40B4-BE49-F238E27FC236}">
              <a16:creationId xmlns:a16="http://schemas.microsoft.com/office/drawing/2014/main" id="{00000000-0008-0000-0200-00006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0" name="Text Box 13">
          <a:extLst>
            <a:ext uri="{FF2B5EF4-FFF2-40B4-BE49-F238E27FC236}">
              <a16:creationId xmlns:a16="http://schemas.microsoft.com/office/drawing/2014/main" id="{00000000-0008-0000-0200-00006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1" name="Text Box 14">
          <a:extLst>
            <a:ext uri="{FF2B5EF4-FFF2-40B4-BE49-F238E27FC236}">
              <a16:creationId xmlns:a16="http://schemas.microsoft.com/office/drawing/2014/main" id="{00000000-0008-0000-0200-00006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2" name="Text Box 15">
          <a:extLst>
            <a:ext uri="{FF2B5EF4-FFF2-40B4-BE49-F238E27FC236}">
              <a16:creationId xmlns:a16="http://schemas.microsoft.com/office/drawing/2014/main" id="{00000000-0008-0000-0200-00006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3" name="Text Box 16">
          <a:extLst>
            <a:ext uri="{FF2B5EF4-FFF2-40B4-BE49-F238E27FC236}">
              <a16:creationId xmlns:a16="http://schemas.microsoft.com/office/drawing/2014/main" id="{00000000-0008-0000-0200-00006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4" name="Text Box 41">
          <a:extLst>
            <a:ext uri="{FF2B5EF4-FFF2-40B4-BE49-F238E27FC236}">
              <a16:creationId xmlns:a16="http://schemas.microsoft.com/office/drawing/2014/main" id="{00000000-0008-0000-0200-00006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5" name="Text Box 42">
          <a:extLst>
            <a:ext uri="{FF2B5EF4-FFF2-40B4-BE49-F238E27FC236}">
              <a16:creationId xmlns:a16="http://schemas.microsoft.com/office/drawing/2014/main" id="{00000000-0008-0000-0200-00006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6" name="Text Box 43">
          <a:extLst>
            <a:ext uri="{FF2B5EF4-FFF2-40B4-BE49-F238E27FC236}">
              <a16:creationId xmlns:a16="http://schemas.microsoft.com/office/drawing/2014/main" id="{00000000-0008-0000-0200-00006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7" name="Text Box 44">
          <a:extLst>
            <a:ext uri="{FF2B5EF4-FFF2-40B4-BE49-F238E27FC236}">
              <a16:creationId xmlns:a16="http://schemas.microsoft.com/office/drawing/2014/main" id="{00000000-0008-0000-0200-00006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8" name="Text Box 45">
          <a:extLst>
            <a:ext uri="{FF2B5EF4-FFF2-40B4-BE49-F238E27FC236}">
              <a16:creationId xmlns:a16="http://schemas.microsoft.com/office/drawing/2014/main" id="{00000000-0008-0000-0200-00006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9" name="Text Box 46">
          <a:extLst>
            <a:ext uri="{FF2B5EF4-FFF2-40B4-BE49-F238E27FC236}">
              <a16:creationId xmlns:a16="http://schemas.microsoft.com/office/drawing/2014/main" id="{00000000-0008-0000-0200-00006F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0" name="Text Box 47">
          <a:extLst>
            <a:ext uri="{FF2B5EF4-FFF2-40B4-BE49-F238E27FC236}">
              <a16:creationId xmlns:a16="http://schemas.microsoft.com/office/drawing/2014/main" id="{00000000-0008-0000-0200-00007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1" name="Text Box 48">
          <a:extLst>
            <a:ext uri="{FF2B5EF4-FFF2-40B4-BE49-F238E27FC236}">
              <a16:creationId xmlns:a16="http://schemas.microsoft.com/office/drawing/2014/main" id="{00000000-0008-0000-0200-000071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2" name="Text Box 49">
          <a:extLst>
            <a:ext uri="{FF2B5EF4-FFF2-40B4-BE49-F238E27FC236}">
              <a16:creationId xmlns:a16="http://schemas.microsoft.com/office/drawing/2014/main" id="{00000000-0008-0000-0200-00007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3" name="Text Box 50">
          <a:extLst>
            <a:ext uri="{FF2B5EF4-FFF2-40B4-BE49-F238E27FC236}">
              <a16:creationId xmlns:a16="http://schemas.microsoft.com/office/drawing/2014/main" id="{00000000-0008-0000-0200-00007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4" name="Text Box 51">
          <a:extLst>
            <a:ext uri="{FF2B5EF4-FFF2-40B4-BE49-F238E27FC236}">
              <a16:creationId xmlns:a16="http://schemas.microsoft.com/office/drawing/2014/main" id="{00000000-0008-0000-0200-00007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5" name="Text Box 52">
          <a:extLst>
            <a:ext uri="{FF2B5EF4-FFF2-40B4-BE49-F238E27FC236}">
              <a16:creationId xmlns:a16="http://schemas.microsoft.com/office/drawing/2014/main" id="{00000000-0008-0000-0200-00007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6" name="Text Box 53">
          <a:extLst>
            <a:ext uri="{FF2B5EF4-FFF2-40B4-BE49-F238E27FC236}">
              <a16:creationId xmlns:a16="http://schemas.microsoft.com/office/drawing/2014/main" id="{00000000-0008-0000-0200-00007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7" name="Text Box 54">
          <a:extLst>
            <a:ext uri="{FF2B5EF4-FFF2-40B4-BE49-F238E27FC236}">
              <a16:creationId xmlns:a16="http://schemas.microsoft.com/office/drawing/2014/main" id="{00000000-0008-0000-0200-00007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8" name="Text Box 55">
          <a:extLst>
            <a:ext uri="{FF2B5EF4-FFF2-40B4-BE49-F238E27FC236}">
              <a16:creationId xmlns:a16="http://schemas.microsoft.com/office/drawing/2014/main" id="{00000000-0008-0000-0200-00007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9" name="Text Box 58">
          <a:extLst>
            <a:ext uri="{FF2B5EF4-FFF2-40B4-BE49-F238E27FC236}">
              <a16:creationId xmlns:a16="http://schemas.microsoft.com/office/drawing/2014/main" id="{00000000-0008-0000-0200-00007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170" name="Text Box 59">
          <a:extLst>
            <a:ext uri="{FF2B5EF4-FFF2-40B4-BE49-F238E27FC236}">
              <a16:creationId xmlns:a16="http://schemas.microsoft.com/office/drawing/2014/main" id="{00000000-0008-0000-0200-00007A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1" name="Text Box 60">
          <a:extLst>
            <a:ext uri="{FF2B5EF4-FFF2-40B4-BE49-F238E27FC236}">
              <a16:creationId xmlns:a16="http://schemas.microsoft.com/office/drawing/2014/main" id="{00000000-0008-0000-0200-00007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2" name="Text Box 62">
          <a:extLst>
            <a:ext uri="{FF2B5EF4-FFF2-40B4-BE49-F238E27FC236}">
              <a16:creationId xmlns:a16="http://schemas.microsoft.com/office/drawing/2014/main" id="{00000000-0008-0000-0200-00007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73" name="Text Box 64">
          <a:extLst>
            <a:ext uri="{FF2B5EF4-FFF2-40B4-BE49-F238E27FC236}">
              <a16:creationId xmlns:a16="http://schemas.microsoft.com/office/drawing/2014/main" id="{00000000-0008-0000-0200-00007D08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74" name="Text Box 65">
          <a:extLst>
            <a:ext uri="{FF2B5EF4-FFF2-40B4-BE49-F238E27FC236}">
              <a16:creationId xmlns:a16="http://schemas.microsoft.com/office/drawing/2014/main" id="{00000000-0008-0000-0200-00007E080000}"/>
            </a:ext>
          </a:extLst>
        </xdr:cNvPr>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5" name="Text Box 67">
          <a:extLst>
            <a:ext uri="{FF2B5EF4-FFF2-40B4-BE49-F238E27FC236}">
              <a16:creationId xmlns:a16="http://schemas.microsoft.com/office/drawing/2014/main" id="{00000000-0008-0000-0200-00007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6" name="Text Box 68">
          <a:extLst>
            <a:ext uri="{FF2B5EF4-FFF2-40B4-BE49-F238E27FC236}">
              <a16:creationId xmlns:a16="http://schemas.microsoft.com/office/drawing/2014/main" id="{00000000-0008-0000-0200-00008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7" name="Text Box 69">
          <a:extLst>
            <a:ext uri="{FF2B5EF4-FFF2-40B4-BE49-F238E27FC236}">
              <a16:creationId xmlns:a16="http://schemas.microsoft.com/office/drawing/2014/main" id="{00000000-0008-0000-0200-00008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8" name="Text Box 70">
          <a:extLst>
            <a:ext uri="{FF2B5EF4-FFF2-40B4-BE49-F238E27FC236}">
              <a16:creationId xmlns:a16="http://schemas.microsoft.com/office/drawing/2014/main" id="{00000000-0008-0000-0200-00008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9" name="Text Box 71">
          <a:extLst>
            <a:ext uri="{FF2B5EF4-FFF2-40B4-BE49-F238E27FC236}">
              <a16:creationId xmlns:a16="http://schemas.microsoft.com/office/drawing/2014/main" id="{00000000-0008-0000-0200-00008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0" name="Text Box 80">
          <a:extLst>
            <a:ext uri="{FF2B5EF4-FFF2-40B4-BE49-F238E27FC236}">
              <a16:creationId xmlns:a16="http://schemas.microsoft.com/office/drawing/2014/main" id="{00000000-0008-0000-0200-00008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1" name="Text Box 81">
          <a:extLst>
            <a:ext uri="{FF2B5EF4-FFF2-40B4-BE49-F238E27FC236}">
              <a16:creationId xmlns:a16="http://schemas.microsoft.com/office/drawing/2014/main" id="{00000000-0008-0000-0200-00008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2" name="Text Box 82">
          <a:extLst>
            <a:ext uri="{FF2B5EF4-FFF2-40B4-BE49-F238E27FC236}">
              <a16:creationId xmlns:a16="http://schemas.microsoft.com/office/drawing/2014/main" id="{00000000-0008-0000-0200-00008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3" name="Text Box 83">
          <a:extLst>
            <a:ext uri="{FF2B5EF4-FFF2-40B4-BE49-F238E27FC236}">
              <a16:creationId xmlns:a16="http://schemas.microsoft.com/office/drawing/2014/main" id="{00000000-0008-0000-0200-00008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4" name="Text Box 84">
          <a:extLst>
            <a:ext uri="{FF2B5EF4-FFF2-40B4-BE49-F238E27FC236}">
              <a16:creationId xmlns:a16="http://schemas.microsoft.com/office/drawing/2014/main" id="{00000000-0008-0000-0200-00008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5" name="Text Box 85">
          <a:extLst>
            <a:ext uri="{FF2B5EF4-FFF2-40B4-BE49-F238E27FC236}">
              <a16:creationId xmlns:a16="http://schemas.microsoft.com/office/drawing/2014/main" id="{00000000-0008-0000-0200-00008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6" name="Text Box 86">
          <a:extLst>
            <a:ext uri="{FF2B5EF4-FFF2-40B4-BE49-F238E27FC236}">
              <a16:creationId xmlns:a16="http://schemas.microsoft.com/office/drawing/2014/main" id="{00000000-0008-0000-0200-00008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7" name="Text Box 87">
          <a:extLst>
            <a:ext uri="{FF2B5EF4-FFF2-40B4-BE49-F238E27FC236}">
              <a16:creationId xmlns:a16="http://schemas.microsoft.com/office/drawing/2014/main" id="{00000000-0008-0000-0200-00008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8" name="Text Box 88">
          <a:extLst>
            <a:ext uri="{FF2B5EF4-FFF2-40B4-BE49-F238E27FC236}">
              <a16:creationId xmlns:a16="http://schemas.microsoft.com/office/drawing/2014/main" id="{00000000-0008-0000-0200-00008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9" name="Text Box 89">
          <a:extLst>
            <a:ext uri="{FF2B5EF4-FFF2-40B4-BE49-F238E27FC236}">
              <a16:creationId xmlns:a16="http://schemas.microsoft.com/office/drawing/2014/main" id="{00000000-0008-0000-0200-00008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0" name="Text Box 90">
          <a:extLst>
            <a:ext uri="{FF2B5EF4-FFF2-40B4-BE49-F238E27FC236}">
              <a16:creationId xmlns:a16="http://schemas.microsoft.com/office/drawing/2014/main" id="{00000000-0008-0000-0200-00008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1" name="Text Box 91">
          <a:extLst>
            <a:ext uri="{FF2B5EF4-FFF2-40B4-BE49-F238E27FC236}">
              <a16:creationId xmlns:a16="http://schemas.microsoft.com/office/drawing/2014/main" id="{00000000-0008-0000-0200-00008F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2" name="Text Box 92">
          <a:extLst>
            <a:ext uri="{FF2B5EF4-FFF2-40B4-BE49-F238E27FC236}">
              <a16:creationId xmlns:a16="http://schemas.microsoft.com/office/drawing/2014/main" id="{00000000-0008-0000-0200-00009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3" name="Text Box 93">
          <a:extLst>
            <a:ext uri="{FF2B5EF4-FFF2-40B4-BE49-F238E27FC236}">
              <a16:creationId xmlns:a16="http://schemas.microsoft.com/office/drawing/2014/main" id="{00000000-0008-0000-0200-000091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4" name="Text Box 94">
          <a:extLst>
            <a:ext uri="{FF2B5EF4-FFF2-40B4-BE49-F238E27FC236}">
              <a16:creationId xmlns:a16="http://schemas.microsoft.com/office/drawing/2014/main" id="{00000000-0008-0000-0200-00009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5" name="Text Box 95">
          <a:extLst>
            <a:ext uri="{FF2B5EF4-FFF2-40B4-BE49-F238E27FC236}">
              <a16:creationId xmlns:a16="http://schemas.microsoft.com/office/drawing/2014/main" id="{00000000-0008-0000-0200-00009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6" name="Text Box 96">
          <a:extLst>
            <a:ext uri="{FF2B5EF4-FFF2-40B4-BE49-F238E27FC236}">
              <a16:creationId xmlns:a16="http://schemas.microsoft.com/office/drawing/2014/main" id="{00000000-0008-0000-0200-00009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7" name="Text Box 97">
          <a:extLst>
            <a:ext uri="{FF2B5EF4-FFF2-40B4-BE49-F238E27FC236}">
              <a16:creationId xmlns:a16="http://schemas.microsoft.com/office/drawing/2014/main" id="{00000000-0008-0000-0200-00009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8" name="Text Box 98">
          <a:extLst>
            <a:ext uri="{FF2B5EF4-FFF2-40B4-BE49-F238E27FC236}">
              <a16:creationId xmlns:a16="http://schemas.microsoft.com/office/drawing/2014/main" id="{00000000-0008-0000-0200-00009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9" name="Text Box 99">
          <a:extLst>
            <a:ext uri="{FF2B5EF4-FFF2-40B4-BE49-F238E27FC236}">
              <a16:creationId xmlns:a16="http://schemas.microsoft.com/office/drawing/2014/main" id="{00000000-0008-0000-0200-00009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0" name="Text Box 100">
          <a:extLst>
            <a:ext uri="{FF2B5EF4-FFF2-40B4-BE49-F238E27FC236}">
              <a16:creationId xmlns:a16="http://schemas.microsoft.com/office/drawing/2014/main" id="{00000000-0008-0000-0200-00009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1" name="Text Box 101">
          <a:extLst>
            <a:ext uri="{FF2B5EF4-FFF2-40B4-BE49-F238E27FC236}">
              <a16:creationId xmlns:a16="http://schemas.microsoft.com/office/drawing/2014/main" id="{00000000-0008-0000-0200-00009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2" name="Text Box 102">
          <a:extLst>
            <a:ext uri="{FF2B5EF4-FFF2-40B4-BE49-F238E27FC236}">
              <a16:creationId xmlns:a16="http://schemas.microsoft.com/office/drawing/2014/main" id="{00000000-0008-0000-0200-00009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3" name="Text Box 103">
          <a:extLst>
            <a:ext uri="{FF2B5EF4-FFF2-40B4-BE49-F238E27FC236}">
              <a16:creationId xmlns:a16="http://schemas.microsoft.com/office/drawing/2014/main" id="{00000000-0008-0000-0200-00009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4" name="Text Box 104">
          <a:extLst>
            <a:ext uri="{FF2B5EF4-FFF2-40B4-BE49-F238E27FC236}">
              <a16:creationId xmlns:a16="http://schemas.microsoft.com/office/drawing/2014/main" id="{00000000-0008-0000-0200-00009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5" name="Text Box 105">
          <a:extLst>
            <a:ext uri="{FF2B5EF4-FFF2-40B4-BE49-F238E27FC236}">
              <a16:creationId xmlns:a16="http://schemas.microsoft.com/office/drawing/2014/main" id="{00000000-0008-0000-0200-00009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6" name="Text Box 106">
          <a:extLst>
            <a:ext uri="{FF2B5EF4-FFF2-40B4-BE49-F238E27FC236}">
              <a16:creationId xmlns:a16="http://schemas.microsoft.com/office/drawing/2014/main" id="{00000000-0008-0000-0200-00009E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7" name="Text Box 107">
          <a:extLst>
            <a:ext uri="{FF2B5EF4-FFF2-40B4-BE49-F238E27FC236}">
              <a16:creationId xmlns:a16="http://schemas.microsoft.com/office/drawing/2014/main" id="{00000000-0008-0000-0200-00009F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8" name="Text Box 108">
          <a:extLst>
            <a:ext uri="{FF2B5EF4-FFF2-40B4-BE49-F238E27FC236}">
              <a16:creationId xmlns:a16="http://schemas.microsoft.com/office/drawing/2014/main" id="{00000000-0008-0000-0200-0000A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9" name="Text Box 109">
          <a:extLst>
            <a:ext uri="{FF2B5EF4-FFF2-40B4-BE49-F238E27FC236}">
              <a16:creationId xmlns:a16="http://schemas.microsoft.com/office/drawing/2014/main" id="{00000000-0008-0000-0200-0000A1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0" name="Text Box 110">
          <a:extLst>
            <a:ext uri="{FF2B5EF4-FFF2-40B4-BE49-F238E27FC236}">
              <a16:creationId xmlns:a16="http://schemas.microsoft.com/office/drawing/2014/main" id="{00000000-0008-0000-0200-0000A2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1" name="Text Box 111">
          <a:extLst>
            <a:ext uri="{FF2B5EF4-FFF2-40B4-BE49-F238E27FC236}">
              <a16:creationId xmlns:a16="http://schemas.microsoft.com/office/drawing/2014/main" id="{00000000-0008-0000-0200-0000A3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2" name="Text Box 112">
          <a:extLst>
            <a:ext uri="{FF2B5EF4-FFF2-40B4-BE49-F238E27FC236}">
              <a16:creationId xmlns:a16="http://schemas.microsoft.com/office/drawing/2014/main" id="{00000000-0008-0000-0200-0000A4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3" name="Text Box 113">
          <a:extLst>
            <a:ext uri="{FF2B5EF4-FFF2-40B4-BE49-F238E27FC236}">
              <a16:creationId xmlns:a16="http://schemas.microsoft.com/office/drawing/2014/main" id="{00000000-0008-0000-0200-0000A5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4" name="Text Box 114">
          <a:extLst>
            <a:ext uri="{FF2B5EF4-FFF2-40B4-BE49-F238E27FC236}">
              <a16:creationId xmlns:a16="http://schemas.microsoft.com/office/drawing/2014/main" id="{00000000-0008-0000-0200-0000A6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5" name="Text Box 115">
          <a:extLst>
            <a:ext uri="{FF2B5EF4-FFF2-40B4-BE49-F238E27FC236}">
              <a16:creationId xmlns:a16="http://schemas.microsoft.com/office/drawing/2014/main" id="{00000000-0008-0000-0200-0000A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6" name="Text Box 54">
          <a:extLst>
            <a:ext uri="{FF2B5EF4-FFF2-40B4-BE49-F238E27FC236}">
              <a16:creationId xmlns:a16="http://schemas.microsoft.com/office/drawing/2014/main" id="{00000000-0008-0000-0200-0000A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7" name="Text Box 54">
          <a:extLst>
            <a:ext uri="{FF2B5EF4-FFF2-40B4-BE49-F238E27FC236}">
              <a16:creationId xmlns:a16="http://schemas.microsoft.com/office/drawing/2014/main" id="{00000000-0008-0000-0200-0000A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8" name="Text Box 70">
          <a:extLst>
            <a:ext uri="{FF2B5EF4-FFF2-40B4-BE49-F238E27FC236}">
              <a16:creationId xmlns:a16="http://schemas.microsoft.com/office/drawing/2014/main" id="{00000000-0008-0000-0200-0000A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19" name="Text Box 56">
          <a:extLst>
            <a:ext uri="{FF2B5EF4-FFF2-40B4-BE49-F238E27FC236}">
              <a16:creationId xmlns:a16="http://schemas.microsoft.com/office/drawing/2014/main" id="{00000000-0008-0000-0200-0000AB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20" name="Text Box 78">
          <a:extLst>
            <a:ext uri="{FF2B5EF4-FFF2-40B4-BE49-F238E27FC236}">
              <a16:creationId xmlns:a16="http://schemas.microsoft.com/office/drawing/2014/main" id="{00000000-0008-0000-0200-0000AC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1" name="Text Box 55">
          <a:extLst>
            <a:ext uri="{FF2B5EF4-FFF2-40B4-BE49-F238E27FC236}">
              <a16:creationId xmlns:a16="http://schemas.microsoft.com/office/drawing/2014/main" id="{00000000-0008-0000-0200-0000AD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22" name="Text Box 70">
          <a:extLst>
            <a:ext uri="{FF2B5EF4-FFF2-40B4-BE49-F238E27FC236}">
              <a16:creationId xmlns:a16="http://schemas.microsoft.com/office/drawing/2014/main" id="{00000000-0008-0000-0200-0000AE080000}"/>
            </a:ext>
          </a:extLst>
        </xdr:cNvPr>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3" name="Text Box 71">
          <a:extLst>
            <a:ext uri="{FF2B5EF4-FFF2-40B4-BE49-F238E27FC236}">
              <a16:creationId xmlns:a16="http://schemas.microsoft.com/office/drawing/2014/main" id="{00000000-0008-0000-0200-0000AF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4" name="Text Box 70">
          <a:extLst>
            <a:ext uri="{FF2B5EF4-FFF2-40B4-BE49-F238E27FC236}">
              <a16:creationId xmlns:a16="http://schemas.microsoft.com/office/drawing/2014/main" id="{00000000-0008-0000-0200-0000B0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5" name="Text Box 56">
          <a:extLst>
            <a:ext uri="{FF2B5EF4-FFF2-40B4-BE49-F238E27FC236}">
              <a16:creationId xmlns:a16="http://schemas.microsoft.com/office/drawing/2014/main" id="{00000000-0008-0000-0200-0000B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6" name="Text Box 78">
          <a:extLst>
            <a:ext uri="{FF2B5EF4-FFF2-40B4-BE49-F238E27FC236}">
              <a16:creationId xmlns:a16="http://schemas.microsoft.com/office/drawing/2014/main" id="{00000000-0008-0000-0200-0000B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7" name="Text Box 55">
          <a:extLst>
            <a:ext uri="{FF2B5EF4-FFF2-40B4-BE49-F238E27FC236}">
              <a16:creationId xmlns:a16="http://schemas.microsoft.com/office/drawing/2014/main" id="{00000000-0008-0000-0200-0000B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8" name="Text Box 70">
          <a:extLst>
            <a:ext uri="{FF2B5EF4-FFF2-40B4-BE49-F238E27FC236}">
              <a16:creationId xmlns:a16="http://schemas.microsoft.com/office/drawing/2014/main" id="{00000000-0008-0000-0200-0000B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9" name="Text Box 71">
          <a:extLst>
            <a:ext uri="{FF2B5EF4-FFF2-40B4-BE49-F238E27FC236}">
              <a16:creationId xmlns:a16="http://schemas.microsoft.com/office/drawing/2014/main" id="{00000000-0008-0000-0200-0000B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0" name="Text Box 70">
          <a:extLst>
            <a:ext uri="{FF2B5EF4-FFF2-40B4-BE49-F238E27FC236}">
              <a16:creationId xmlns:a16="http://schemas.microsoft.com/office/drawing/2014/main" id="{00000000-0008-0000-0200-0000B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1" name="Text Box 56">
          <a:extLst>
            <a:ext uri="{FF2B5EF4-FFF2-40B4-BE49-F238E27FC236}">
              <a16:creationId xmlns:a16="http://schemas.microsoft.com/office/drawing/2014/main" id="{00000000-0008-0000-0200-0000B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2" name="Text Box 78">
          <a:extLst>
            <a:ext uri="{FF2B5EF4-FFF2-40B4-BE49-F238E27FC236}">
              <a16:creationId xmlns:a16="http://schemas.microsoft.com/office/drawing/2014/main" id="{00000000-0008-0000-0200-0000B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3" name="Text Box 55">
          <a:extLst>
            <a:ext uri="{FF2B5EF4-FFF2-40B4-BE49-F238E27FC236}">
              <a16:creationId xmlns:a16="http://schemas.microsoft.com/office/drawing/2014/main" id="{00000000-0008-0000-0200-0000B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4" name="Text Box 70">
          <a:extLst>
            <a:ext uri="{FF2B5EF4-FFF2-40B4-BE49-F238E27FC236}">
              <a16:creationId xmlns:a16="http://schemas.microsoft.com/office/drawing/2014/main" id="{00000000-0008-0000-0200-0000B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5" name="Text Box 71">
          <a:extLst>
            <a:ext uri="{FF2B5EF4-FFF2-40B4-BE49-F238E27FC236}">
              <a16:creationId xmlns:a16="http://schemas.microsoft.com/office/drawing/2014/main" id="{00000000-0008-0000-0200-0000B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6" name="Text Box 70">
          <a:extLst>
            <a:ext uri="{FF2B5EF4-FFF2-40B4-BE49-F238E27FC236}">
              <a16:creationId xmlns:a16="http://schemas.microsoft.com/office/drawing/2014/main" id="{00000000-0008-0000-0200-0000B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7" name="Text Box 56">
          <a:extLst>
            <a:ext uri="{FF2B5EF4-FFF2-40B4-BE49-F238E27FC236}">
              <a16:creationId xmlns:a16="http://schemas.microsoft.com/office/drawing/2014/main" id="{00000000-0008-0000-0200-0000B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8" name="Text Box 78">
          <a:extLst>
            <a:ext uri="{FF2B5EF4-FFF2-40B4-BE49-F238E27FC236}">
              <a16:creationId xmlns:a16="http://schemas.microsoft.com/office/drawing/2014/main" id="{00000000-0008-0000-0200-0000B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9" name="Text Box 55">
          <a:extLst>
            <a:ext uri="{FF2B5EF4-FFF2-40B4-BE49-F238E27FC236}">
              <a16:creationId xmlns:a16="http://schemas.microsoft.com/office/drawing/2014/main" id="{00000000-0008-0000-0200-0000B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0" name="Text Box 70">
          <a:extLst>
            <a:ext uri="{FF2B5EF4-FFF2-40B4-BE49-F238E27FC236}">
              <a16:creationId xmlns:a16="http://schemas.microsoft.com/office/drawing/2014/main" id="{00000000-0008-0000-0200-0000C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1" name="Text Box 71">
          <a:extLst>
            <a:ext uri="{FF2B5EF4-FFF2-40B4-BE49-F238E27FC236}">
              <a16:creationId xmlns:a16="http://schemas.microsoft.com/office/drawing/2014/main" id="{00000000-0008-0000-0200-0000C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2" name="Text Box 70">
          <a:extLst>
            <a:ext uri="{FF2B5EF4-FFF2-40B4-BE49-F238E27FC236}">
              <a16:creationId xmlns:a16="http://schemas.microsoft.com/office/drawing/2014/main" id="{00000000-0008-0000-0200-0000C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3" name="Text Box 56">
          <a:extLst>
            <a:ext uri="{FF2B5EF4-FFF2-40B4-BE49-F238E27FC236}">
              <a16:creationId xmlns:a16="http://schemas.microsoft.com/office/drawing/2014/main" id="{00000000-0008-0000-0200-0000C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4" name="Text Box 78">
          <a:extLst>
            <a:ext uri="{FF2B5EF4-FFF2-40B4-BE49-F238E27FC236}">
              <a16:creationId xmlns:a16="http://schemas.microsoft.com/office/drawing/2014/main" id="{00000000-0008-0000-0200-0000C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5" name="Text Box 55">
          <a:extLst>
            <a:ext uri="{FF2B5EF4-FFF2-40B4-BE49-F238E27FC236}">
              <a16:creationId xmlns:a16="http://schemas.microsoft.com/office/drawing/2014/main" id="{00000000-0008-0000-0200-0000C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6" name="Text Box 70">
          <a:extLst>
            <a:ext uri="{FF2B5EF4-FFF2-40B4-BE49-F238E27FC236}">
              <a16:creationId xmlns:a16="http://schemas.microsoft.com/office/drawing/2014/main" id="{00000000-0008-0000-0200-0000C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7" name="Text Box 71">
          <a:extLst>
            <a:ext uri="{FF2B5EF4-FFF2-40B4-BE49-F238E27FC236}">
              <a16:creationId xmlns:a16="http://schemas.microsoft.com/office/drawing/2014/main" id="{00000000-0008-0000-0200-0000C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8" name="Text Box 70">
          <a:extLst>
            <a:ext uri="{FF2B5EF4-FFF2-40B4-BE49-F238E27FC236}">
              <a16:creationId xmlns:a16="http://schemas.microsoft.com/office/drawing/2014/main" id="{00000000-0008-0000-0200-0000C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9" name="Text Box 56">
          <a:extLst>
            <a:ext uri="{FF2B5EF4-FFF2-40B4-BE49-F238E27FC236}">
              <a16:creationId xmlns:a16="http://schemas.microsoft.com/office/drawing/2014/main" id="{00000000-0008-0000-0200-0000C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0" name="Text Box 78">
          <a:extLst>
            <a:ext uri="{FF2B5EF4-FFF2-40B4-BE49-F238E27FC236}">
              <a16:creationId xmlns:a16="http://schemas.microsoft.com/office/drawing/2014/main" id="{00000000-0008-0000-0200-0000C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1" name="Text Box 55">
          <a:extLst>
            <a:ext uri="{FF2B5EF4-FFF2-40B4-BE49-F238E27FC236}">
              <a16:creationId xmlns:a16="http://schemas.microsoft.com/office/drawing/2014/main" id="{00000000-0008-0000-0200-0000C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2" name="Text Box 70">
          <a:extLst>
            <a:ext uri="{FF2B5EF4-FFF2-40B4-BE49-F238E27FC236}">
              <a16:creationId xmlns:a16="http://schemas.microsoft.com/office/drawing/2014/main" id="{00000000-0008-0000-0200-0000C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3" name="Text Box 71">
          <a:extLst>
            <a:ext uri="{FF2B5EF4-FFF2-40B4-BE49-F238E27FC236}">
              <a16:creationId xmlns:a16="http://schemas.microsoft.com/office/drawing/2014/main" id="{00000000-0008-0000-0200-0000C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4" name="Text Box 70">
          <a:extLst>
            <a:ext uri="{FF2B5EF4-FFF2-40B4-BE49-F238E27FC236}">
              <a16:creationId xmlns:a16="http://schemas.microsoft.com/office/drawing/2014/main" id="{00000000-0008-0000-0200-0000C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5" name="Text Box 56">
          <a:extLst>
            <a:ext uri="{FF2B5EF4-FFF2-40B4-BE49-F238E27FC236}">
              <a16:creationId xmlns:a16="http://schemas.microsoft.com/office/drawing/2014/main" id="{00000000-0008-0000-0200-0000C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6" name="Text Box 78">
          <a:extLst>
            <a:ext uri="{FF2B5EF4-FFF2-40B4-BE49-F238E27FC236}">
              <a16:creationId xmlns:a16="http://schemas.microsoft.com/office/drawing/2014/main" id="{00000000-0008-0000-0200-0000D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7" name="Text Box 55">
          <a:extLst>
            <a:ext uri="{FF2B5EF4-FFF2-40B4-BE49-F238E27FC236}">
              <a16:creationId xmlns:a16="http://schemas.microsoft.com/office/drawing/2014/main" id="{00000000-0008-0000-0200-0000D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8" name="Text Box 70">
          <a:extLst>
            <a:ext uri="{FF2B5EF4-FFF2-40B4-BE49-F238E27FC236}">
              <a16:creationId xmlns:a16="http://schemas.microsoft.com/office/drawing/2014/main" id="{00000000-0008-0000-0200-0000D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9" name="Text Box 71">
          <a:extLst>
            <a:ext uri="{FF2B5EF4-FFF2-40B4-BE49-F238E27FC236}">
              <a16:creationId xmlns:a16="http://schemas.microsoft.com/office/drawing/2014/main" id="{00000000-0008-0000-0200-0000D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0" name="Text Box 70">
          <a:extLst>
            <a:ext uri="{FF2B5EF4-FFF2-40B4-BE49-F238E27FC236}">
              <a16:creationId xmlns:a16="http://schemas.microsoft.com/office/drawing/2014/main" id="{00000000-0008-0000-0200-0000D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1" name="Text Box 56">
          <a:extLst>
            <a:ext uri="{FF2B5EF4-FFF2-40B4-BE49-F238E27FC236}">
              <a16:creationId xmlns:a16="http://schemas.microsoft.com/office/drawing/2014/main" id="{00000000-0008-0000-0200-0000D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2" name="Text Box 78">
          <a:extLst>
            <a:ext uri="{FF2B5EF4-FFF2-40B4-BE49-F238E27FC236}">
              <a16:creationId xmlns:a16="http://schemas.microsoft.com/office/drawing/2014/main" id="{00000000-0008-0000-0200-0000D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3" name="Text Box 55">
          <a:extLst>
            <a:ext uri="{FF2B5EF4-FFF2-40B4-BE49-F238E27FC236}">
              <a16:creationId xmlns:a16="http://schemas.microsoft.com/office/drawing/2014/main" id="{00000000-0008-0000-0200-0000D7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4" name="Text Box 70">
          <a:extLst>
            <a:ext uri="{FF2B5EF4-FFF2-40B4-BE49-F238E27FC236}">
              <a16:creationId xmlns:a16="http://schemas.microsoft.com/office/drawing/2014/main" id="{00000000-0008-0000-0200-0000D8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5" name="Text Box 71">
          <a:extLst>
            <a:ext uri="{FF2B5EF4-FFF2-40B4-BE49-F238E27FC236}">
              <a16:creationId xmlns:a16="http://schemas.microsoft.com/office/drawing/2014/main" id="{00000000-0008-0000-0200-0000D9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6" name="Text Box 70">
          <a:extLst>
            <a:ext uri="{FF2B5EF4-FFF2-40B4-BE49-F238E27FC236}">
              <a16:creationId xmlns:a16="http://schemas.microsoft.com/office/drawing/2014/main" id="{00000000-0008-0000-0200-0000DA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7" name="Text Box 56">
          <a:extLst>
            <a:ext uri="{FF2B5EF4-FFF2-40B4-BE49-F238E27FC236}">
              <a16:creationId xmlns:a16="http://schemas.microsoft.com/office/drawing/2014/main" id="{00000000-0008-0000-0200-0000DB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8" name="Text Box 78">
          <a:extLst>
            <a:ext uri="{FF2B5EF4-FFF2-40B4-BE49-F238E27FC236}">
              <a16:creationId xmlns:a16="http://schemas.microsoft.com/office/drawing/2014/main" id="{00000000-0008-0000-0200-0000DC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9" name="Text Box 55">
          <a:extLst>
            <a:ext uri="{FF2B5EF4-FFF2-40B4-BE49-F238E27FC236}">
              <a16:creationId xmlns:a16="http://schemas.microsoft.com/office/drawing/2014/main" id="{00000000-0008-0000-0200-0000DD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0" name="Text Box 70">
          <a:extLst>
            <a:ext uri="{FF2B5EF4-FFF2-40B4-BE49-F238E27FC236}">
              <a16:creationId xmlns:a16="http://schemas.microsoft.com/office/drawing/2014/main" id="{00000000-0008-0000-0200-0000DE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1" name="Text Box 71">
          <a:extLst>
            <a:ext uri="{FF2B5EF4-FFF2-40B4-BE49-F238E27FC236}">
              <a16:creationId xmlns:a16="http://schemas.microsoft.com/office/drawing/2014/main" id="{00000000-0008-0000-0200-0000DF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2" name="Text Box 70">
          <a:extLst>
            <a:ext uri="{FF2B5EF4-FFF2-40B4-BE49-F238E27FC236}">
              <a16:creationId xmlns:a16="http://schemas.microsoft.com/office/drawing/2014/main" id="{00000000-0008-0000-0200-0000E0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3" name="Text Box 56">
          <a:extLst>
            <a:ext uri="{FF2B5EF4-FFF2-40B4-BE49-F238E27FC236}">
              <a16:creationId xmlns:a16="http://schemas.microsoft.com/office/drawing/2014/main" id="{00000000-0008-0000-0200-0000E1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4" name="Text Box 78">
          <a:extLst>
            <a:ext uri="{FF2B5EF4-FFF2-40B4-BE49-F238E27FC236}">
              <a16:creationId xmlns:a16="http://schemas.microsoft.com/office/drawing/2014/main" id="{00000000-0008-0000-0200-0000E2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5" name="Text Box 55">
          <a:extLst>
            <a:ext uri="{FF2B5EF4-FFF2-40B4-BE49-F238E27FC236}">
              <a16:creationId xmlns:a16="http://schemas.microsoft.com/office/drawing/2014/main" id="{00000000-0008-0000-0200-0000E3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6" name="Text Box 70">
          <a:extLst>
            <a:ext uri="{FF2B5EF4-FFF2-40B4-BE49-F238E27FC236}">
              <a16:creationId xmlns:a16="http://schemas.microsoft.com/office/drawing/2014/main" id="{00000000-0008-0000-0200-0000E4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7" name="Text Box 71">
          <a:extLst>
            <a:ext uri="{FF2B5EF4-FFF2-40B4-BE49-F238E27FC236}">
              <a16:creationId xmlns:a16="http://schemas.microsoft.com/office/drawing/2014/main" id="{00000000-0008-0000-0200-0000E5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8" name="Text Box 70">
          <a:extLst>
            <a:ext uri="{FF2B5EF4-FFF2-40B4-BE49-F238E27FC236}">
              <a16:creationId xmlns:a16="http://schemas.microsoft.com/office/drawing/2014/main" id="{00000000-0008-0000-0200-0000E6080000}"/>
            </a:ext>
          </a:extLst>
        </xdr:cNvPr>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79" name="Text Box 55">
          <a:extLst>
            <a:ext uri="{FF2B5EF4-FFF2-40B4-BE49-F238E27FC236}">
              <a16:creationId xmlns:a16="http://schemas.microsoft.com/office/drawing/2014/main" id="{00000000-0008-0000-0200-0000E7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0" name="Text Box 71">
          <a:extLst>
            <a:ext uri="{FF2B5EF4-FFF2-40B4-BE49-F238E27FC236}">
              <a16:creationId xmlns:a16="http://schemas.microsoft.com/office/drawing/2014/main" id="{00000000-0008-0000-0200-0000E8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1" name="Text Box 70">
          <a:extLst>
            <a:ext uri="{FF2B5EF4-FFF2-40B4-BE49-F238E27FC236}">
              <a16:creationId xmlns:a16="http://schemas.microsoft.com/office/drawing/2014/main" id="{00000000-0008-0000-0200-0000E9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2" name="Text Box 55">
          <a:extLst>
            <a:ext uri="{FF2B5EF4-FFF2-40B4-BE49-F238E27FC236}">
              <a16:creationId xmlns:a16="http://schemas.microsoft.com/office/drawing/2014/main" id="{00000000-0008-0000-0200-0000EA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3" name="Text Box 71">
          <a:extLst>
            <a:ext uri="{FF2B5EF4-FFF2-40B4-BE49-F238E27FC236}">
              <a16:creationId xmlns:a16="http://schemas.microsoft.com/office/drawing/2014/main" id="{00000000-0008-0000-0200-0000EB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4" name="Text Box 70">
          <a:extLst>
            <a:ext uri="{FF2B5EF4-FFF2-40B4-BE49-F238E27FC236}">
              <a16:creationId xmlns:a16="http://schemas.microsoft.com/office/drawing/2014/main" id="{00000000-0008-0000-0200-0000EC080000}"/>
            </a:ext>
          </a:extLst>
        </xdr:cNvPr>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5" name="Text Box 1">
          <a:extLst>
            <a:ext uri="{FF2B5EF4-FFF2-40B4-BE49-F238E27FC236}">
              <a16:creationId xmlns:a16="http://schemas.microsoft.com/office/drawing/2014/main" id="{00000000-0008-0000-0200-0000ED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6" name="Text Box 2">
          <a:extLst>
            <a:ext uri="{FF2B5EF4-FFF2-40B4-BE49-F238E27FC236}">
              <a16:creationId xmlns:a16="http://schemas.microsoft.com/office/drawing/2014/main" id="{00000000-0008-0000-0200-0000EE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7" name="Text Box 3">
          <a:extLst>
            <a:ext uri="{FF2B5EF4-FFF2-40B4-BE49-F238E27FC236}">
              <a16:creationId xmlns:a16="http://schemas.microsoft.com/office/drawing/2014/main" id="{00000000-0008-0000-0200-0000EF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8" name="Text Box 4">
          <a:extLst>
            <a:ext uri="{FF2B5EF4-FFF2-40B4-BE49-F238E27FC236}">
              <a16:creationId xmlns:a16="http://schemas.microsoft.com/office/drawing/2014/main" id="{00000000-0008-0000-0200-0000F0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289" name="Text Box 5">
          <a:extLst>
            <a:ext uri="{FF2B5EF4-FFF2-40B4-BE49-F238E27FC236}">
              <a16:creationId xmlns:a16="http://schemas.microsoft.com/office/drawing/2014/main" id="{00000000-0008-0000-0200-0000F108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290" name="Text Box 6">
          <a:extLst>
            <a:ext uri="{FF2B5EF4-FFF2-40B4-BE49-F238E27FC236}">
              <a16:creationId xmlns:a16="http://schemas.microsoft.com/office/drawing/2014/main" id="{00000000-0008-0000-0200-0000F208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291" name="Text Box 8">
          <a:extLst>
            <a:ext uri="{FF2B5EF4-FFF2-40B4-BE49-F238E27FC236}">
              <a16:creationId xmlns:a16="http://schemas.microsoft.com/office/drawing/2014/main" id="{00000000-0008-0000-0200-0000F3080000}"/>
            </a:ext>
          </a:extLst>
        </xdr:cNvPr>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2" name="Text Box 9">
          <a:extLst>
            <a:ext uri="{FF2B5EF4-FFF2-40B4-BE49-F238E27FC236}">
              <a16:creationId xmlns:a16="http://schemas.microsoft.com/office/drawing/2014/main" id="{00000000-0008-0000-0200-0000F4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3" name="Text Box 10">
          <a:extLst>
            <a:ext uri="{FF2B5EF4-FFF2-40B4-BE49-F238E27FC236}">
              <a16:creationId xmlns:a16="http://schemas.microsoft.com/office/drawing/2014/main" id="{00000000-0008-0000-0200-0000F5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4" name="Text Box 11">
          <a:extLst>
            <a:ext uri="{FF2B5EF4-FFF2-40B4-BE49-F238E27FC236}">
              <a16:creationId xmlns:a16="http://schemas.microsoft.com/office/drawing/2014/main" id="{00000000-0008-0000-0200-0000F6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5" name="Text Box 12">
          <a:extLst>
            <a:ext uri="{FF2B5EF4-FFF2-40B4-BE49-F238E27FC236}">
              <a16:creationId xmlns:a16="http://schemas.microsoft.com/office/drawing/2014/main" id="{00000000-0008-0000-0200-0000F7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6" name="Text Box 13">
          <a:extLst>
            <a:ext uri="{FF2B5EF4-FFF2-40B4-BE49-F238E27FC236}">
              <a16:creationId xmlns:a16="http://schemas.microsoft.com/office/drawing/2014/main" id="{00000000-0008-0000-0200-0000F8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7" name="Text Box 14">
          <a:extLst>
            <a:ext uri="{FF2B5EF4-FFF2-40B4-BE49-F238E27FC236}">
              <a16:creationId xmlns:a16="http://schemas.microsoft.com/office/drawing/2014/main" id="{00000000-0008-0000-0200-0000F9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8" name="Text Box 15">
          <a:extLst>
            <a:ext uri="{FF2B5EF4-FFF2-40B4-BE49-F238E27FC236}">
              <a16:creationId xmlns:a16="http://schemas.microsoft.com/office/drawing/2014/main" id="{00000000-0008-0000-0200-0000FA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9" name="Text Box 16">
          <a:extLst>
            <a:ext uri="{FF2B5EF4-FFF2-40B4-BE49-F238E27FC236}">
              <a16:creationId xmlns:a16="http://schemas.microsoft.com/office/drawing/2014/main" id="{00000000-0008-0000-0200-0000FB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0" name="Text Box 41">
          <a:extLst>
            <a:ext uri="{FF2B5EF4-FFF2-40B4-BE49-F238E27FC236}">
              <a16:creationId xmlns:a16="http://schemas.microsoft.com/office/drawing/2014/main" id="{00000000-0008-0000-0200-0000FC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1" name="Text Box 42">
          <a:extLst>
            <a:ext uri="{FF2B5EF4-FFF2-40B4-BE49-F238E27FC236}">
              <a16:creationId xmlns:a16="http://schemas.microsoft.com/office/drawing/2014/main" id="{00000000-0008-0000-0200-0000FD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2" name="Text Box 43">
          <a:extLst>
            <a:ext uri="{FF2B5EF4-FFF2-40B4-BE49-F238E27FC236}">
              <a16:creationId xmlns:a16="http://schemas.microsoft.com/office/drawing/2014/main" id="{00000000-0008-0000-0200-0000FE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3" name="Text Box 44">
          <a:extLst>
            <a:ext uri="{FF2B5EF4-FFF2-40B4-BE49-F238E27FC236}">
              <a16:creationId xmlns:a16="http://schemas.microsoft.com/office/drawing/2014/main" id="{00000000-0008-0000-0200-0000FF08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4" name="Text Box 45">
          <a:extLst>
            <a:ext uri="{FF2B5EF4-FFF2-40B4-BE49-F238E27FC236}">
              <a16:creationId xmlns:a16="http://schemas.microsoft.com/office/drawing/2014/main" id="{00000000-0008-0000-0200-000000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5" name="Text Box 46">
          <a:extLst>
            <a:ext uri="{FF2B5EF4-FFF2-40B4-BE49-F238E27FC236}">
              <a16:creationId xmlns:a16="http://schemas.microsoft.com/office/drawing/2014/main" id="{00000000-0008-0000-0200-000001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6" name="Text Box 47">
          <a:extLst>
            <a:ext uri="{FF2B5EF4-FFF2-40B4-BE49-F238E27FC236}">
              <a16:creationId xmlns:a16="http://schemas.microsoft.com/office/drawing/2014/main" id="{00000000-0008-0000-0200-000002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7" name="Text Box 48">
          <a:extLst>
            <a:ext uri="{FF2B5EF4-FFF2-40B4-BE49-F238E27FC236}">
              <a16:creationId xmlns:a16="http://schemas.microsoft.com/office/drawing/2014/main" id="{00000000-0008-0000-0200-000003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8" name="Text Box 49">
          <a:extLst>
            <a:ext uri="{FF2B5EF4-FFF2-40B4-BE49-F238E27FC236}">
              <a16:creationId xmlns:a16="http://schemas.microsoft.com/office/drawing/2014/main" id="{00000000-0008-0000-0200-000004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9" name="Text Box 50">
          <a:extLst>
            <a:ext uri="{FF2B5EF4-FFF2-40B4-BE49-F238E27FC236}">
              <a16:creationId xmlns:a16="http://schemas.microsoft.com/office/drawing/2014/main" id="{00000000-0008-0000-0200-000005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0" name="Text Box 51">
          <a:extLst>
            <a:ext uri="{FF2B5EF4-FFF2-40B4-BE49-F238E27FC236}">
              <a16:creationId xmlns:a16="http://schemas.microsoft.com/office/drawing/2014/main" id="{00000000-0008-0000-0200-000006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1" name="Text Box 52">
          <a:extLst>
            <a:ext uri="{FF2B5EF4-FFF2-40B4-BE49-F238E27FC236}">
              <a16:creationId xmlns:a16="http://schemas.microsoft.com/office/drawing/2014/main" id="{00000000-0008-0000-0200-000007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2" name="Text Box 53">
          <a:extLst>
            <a:ext uri="{FF2B5EF4-FFF2-40B4-BE49-F238E27FC236}">
              <a16:creationId xmlns:a16="http://schemas.microsoft.com/office/drawing/2014/main" id="{00000000-0008-0000-0200-000008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3" name="Text Box 54">
          <a:extLst>
            <a:ext uri="{FF2B5EF4-FFF2-40B4-BE49-F238E27FC236}">
              <a16:creationId xmlns:a16="http://schemas.microsoft.com/office/drawing/2014/main" id="{00000000-0008-0000-0200-000009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4" name="Text Box 55">
          <a:extLst>
            <a:ext uri="{FF2B5EF4-FFF2-40B4-BE49-F238E27FC236}">
              <a16:creationId xmlns:a16="http://schemas.microsoft.com/office/drawing/2014/main" id="{00000000-0008-0000-0200-00000A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5" name="Text Box 58">
          <a:extLst>
            <a:ext uri="{FF2B5EF4-FFF2-40B4-BE49-F238E27FC236}">
              <a16:creationId xmlns:a16="http://schemas.microsoft.com/office/drawing/2014/main" id="{00000000-0008-0000-0200-00000B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16" name="Text Box 59">
          <a:extLst>
            <a:ext uri="{FF2B5EF4-FFF2-40B4-BE49-F238E27FC236}">
              <a16:creationId xmlns:a16="http://schemas.microsoft.com/office/drawing/2014/main" id="{00000000-0008-0000-0200-00000C090000}"/>
            </a:ext>
          </a:extLst>
        </xdr:cNvPr>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7" name="Text Box 60">
          <a:extLst>
            <a:ext uri="{FF2B5EF4-FFF2-40B4-BE49-F238E27FC236}">
              <a16:creationId xmlns:a16="http://schemas.microsoft.com/office/drawing/2014/main" id="{00000000-0008-0000-0200-00000D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8" name="Text Box 62">
          <a:extLst>
            <a:ext uri="{FF2B5EF4-FFF2-40B4-BE49-F238E27FC236}">
              <a16:creationId xmlns:a16="http://schemas.microsoft.com/office/drawing/2014/main" id="{00000000-0008-0000-0200-00000E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319" name="Text Box 64">
          <a:extLst>
            <a:ext uri="{FF2B5EF4-FFF2-40B4-BE49-F238E27FC236}">
              <a16:creationId xmlns:a16="http://schemas.microsoft.com/office/drawing/2014/main" id="{00000000-0008-0000-0200-00000F090000}"/>
            </a:ext>
          </a:extLst>
        </xdr:cNvPr>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320" name="Text Box 65">
          <a:extLst>
            <a:ext uri="{FF2B5EF4-FFF2-40B4-BE49-F238E27FC236}">
              <a16:creationId xmlns:a16="http://schemas.microsoft.com/office/drawing/2014/main" id="{00000000-0008-0000-0200-000010090000}"/>
            </a:ext>
          </a:extLst>
        </xdr:cNvPr>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1" name="Text Box 67">
          <a:extLst>
            <a:ext uri="{FF2B5EF4-FFF2-40B4-BE49-F238E27FC236}">
              <a16:creationId xmlns:a16="http://schemas.microsoft.com/office/drawing/2014/main" id="{00000000-0008-0000-0200-000011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2" name="Text Box 68">
          <a:extLst>
            <a:ext uri="{FF2B5EF4-FFF2-40B4-BE49-F238E27FC236}">
              <a16:creationId xmlns:a16="http://schemas.microsoft.com/office/drawing/2014/main" id="{00000000-0008-0000-0200-000012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3" name="Text Box 69">
          <a:extLst>
            <a:ext uri="{FF2B5EF4-FFF2-40B4-BE49-F238E27FC236}">
              <a16:creationId xmlns:a16="http://schemas.microsoft.com/office/drawing/2014/main" id="{00000000-0008-0000-0200-000013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4" name="Text Box 70">
          <a:extLst>
            <a:ext uri="{FF2B5EF4-FFF2-40B4-BE49-F238E27FC236}">
              <a16:creationId xmlns:a16="http://schemas.microsoft.com/office/drawing/2014/main" id="{00000000-0008-0000-0200-000014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5" name="Text Box 71">
          <a:extLst>
            <a:ext uri="{FF2B5EF4-FFF2-40B4-BE49-F238E27FC236}">
              <a16:creationId xmlns:a16="http://schemas.microsoft.com/office/drawing/2014/main" id="{00000000-0008-0000-0200-000015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6" name="Text Box 80">
          <a:extLst>
            <a:ext uri="{FF2B5EF4-FFF2-40B4-BE49-F238E27FC236}">
              <a16:creationId xmlns:a16="http://schemas.microsoft.com/office/drawing/2014/main" id="{00000000-0008-0000-0200-000016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7" name="Text Box 81">
          <a:extLst>
            <a:ext uri="{FF2B5EF4-FFF2-40B4-BE49-F238E27FC236}">
              <a16:creationId xmlns:a16="http://schemas.microsoft.com/office/drawing/2014/main" id="{00000000-0008-0000-0200-000017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8" name="Text Box 82">
          <a:extLst>
            <a:ext uri="{FF2B5EF4-FFF2-40B4-BE49-F238E27FC236}">
              <a16:creationId xmlns:a16="http://schemas.microsoft.com/office/drawing/2014/main" id="{00000000-0008-0000-0200-000018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9" name="Text Box 83">
          <a:extLst>
            <a:ext uri="{FF2B5EF4-FFF2-40B4-BE49-F238E27FC236}">
              <a16:creationId xmlns:a16="http://schemas.microsoft.com/office/drawing/2014/main" id="{00000000-0008-0000-0200-000019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0" name="Text Box 84">
          <a:extLst>
            <a:ext uri="{FF2B5EF4-FFF2-40B4-BE49-F238E27FC236}">
              <a16:creationId xmlns:a16="http://schemas.microsoft.com/office/drawing/2014/main" id="{00000000-0008-0000-0200-00001A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1" name="Text Box 85">
          <a:extLst>
            <a:ext uri="{FF2B5EF4-FFF2-40B4-BE49-F238E27FC236}">
              <a16:creationId xmlns:a16="http://schemas.microsoft.com/office/drawing/2014/main" id="{00000000-0008-0000-0200-00001B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2" name="Text Box 86">
          <a:extLst>
            <a:ext uri="{FF2B5EF4-FFF2-40B4-BE49-F238E27FC236}">
              <a16:creationId xmlns:a16="http://schemas.microsoft.com/office/drawing/2014/main" id="{00000000-0008-0000-0200-00001C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3" name="Text Box 87">
          <a:extLst>
            <a:ext uri="{FF2B5EF4-FFF2-40B4-BE49-F238E27FC236}">
              <a16:creationId xmlns:a16="http://schemas.microsoft.com/office/drawing/2014/main" id="{00000000-0008-0000-0200-00001D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4" name="Text Box 88">
          <a:extLst>
            <a:ext uri="{FF2B5EF4-FFF2-40B4-BE49-F238E27FC236}">
              <a16:creationId xmlns:a16="http://schemas.microsoft.com/office/drawing/2014/main" id="{00000000-0008-0000-0200-00001E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5" name="Text Box 89">
          <a:extLst>
            <a:ext uri="{FF2B5EF4-FFF2-40B4-BE49-F238E27FC236}">
              <a16:creationId xmlns:a16="http://schemas.microsoft.com/office/drawing/2014/main" id="{00000000-0008-0000-0200-00001F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6" name="Text Box 90">
          <a:extLst>
            <a:ext uri="{FF2B5EF4-FFF2-40B4-BE49-F238E27FC236}">
              <a16:creationId xmlns:a16="http://schemas.microsoft.com/office/drawing/2014/main" id="{00000000-0008-0000-0200-000020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7" name="Text Box 91">
          <a:extLst>
            <a:ext uri="{FF2B5EF4-FFF2-40B4-BE49-F238E27FC236}">
              <a16:creationId xmlns:a16="http://schemas.microsoft.com/office/drawing/2014/main" id="{00000000-0008-0000-0200-000021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8" name="Text Box 92">
          <a:extLst>
            <a:ext uri="{FF2B5EF4-FFF2-40B4-BE49-F238E27FC236}">
              <a16:creationId xmlns:a16="http://schemas.microsoft.com/office/drawing/2014/main" id="{00000000-0008-0000-0200-000022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9" name="Text Box 93">
          <a:extLst>
            <a:ext uri="{FF2B5EF4-FFF2-40B4-BE49-F238E27FC236}">
              <a16:creationId xmlns:a16="http://schemas.microsoft.com/office/drawing/2014/main" id="{00000000-0008-0000-0200-000023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0" name="Text Box 94">
          <a:extLst>
            <a:ext uri="{FF2B5EF4-FFF2-40B4-BE49-F238E27FC236}">
              <a16:creationId xmlns:a16="http://schemas.microsoft.com/office/drawing/2014/main" id="{00000000-0008-0000-0200-000024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1" name="Text Box 95">
          <a:extLst>
            <a:ext uri="{FF2B5EF4-FFF2-40B4-BE49-F238E27FC236}">
              <a16:creationId xmlns:a16="http://schemas.microsoft.com/office/drawing/2014/main" id="{00000000-0008-0000-0200-000025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2" name="Text Box 96">
          <a:extLst>
            <a:ext uri="{FF2B5EF4-FFF2-40B4-BE49-F238E27FC236}">
              <a16:creationId xmlns:a16="http://schemas.microsoft.com/office/drawing/2014/main" id="{00000000-0008-0000-0200-000026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3" name="Text Box 97">
          <a:extLst>
            <a:ext uri="{FF2B5EF4-FFF2-40B4-BE49-F238E27FC236}">
              <a16:creationId xmlns:a16="http://schemas.microsoft.com/office/drawing/2014/main" id="{00000000-0008-0000-0200-000027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4" name="Text Box 98">
          <a:extLst>
            <a:ext uri="{FF2B5EF4-FFF2-40B4-BE49-F238E27FC236}">
              <a16:creationId xmlns:a16="http://schemas.microsoft.com/office/drawing/2014/main" id="{00000000-0008-0000-0200-000028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5" name="Text Box 99">
          <a:extLst>
            <a:ext uri="{FF2B5EF4-FFF2-40B4-BE49-F238E27FC236}">
              <a16:creationId xmlns:a16="http://schemas.microsoft.com/office/drawing/2014/main" id="{00000000-0008-0000-0200-000029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6" name="Text Box 100">
          <a:extLst>
            <a:ext uri="{FF2B5EF4-FFF2-40B4-BE49-F238E27FC236}">
              <a16:creationId xmlns:a16="http://schemas.microsoft.com/office/drawing/2014/main" id="{00000000-0008-0000-0200-00002A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7" name="Text Box 101">
          <a:extLst>
            <a:ext uri="{FF2B5EF4-FFF2-40B4-BE49-F238E27FC236}">
              <a16:creationId xmlns:a16="http://schemas.microsoft.com/office/drawing/2014/main" id="{00000000-0008-0000-0200-00002B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8" name="Text Box 102">
          <a:extLst>
            <a:ext uri="{FF2B5EF4-FFF2-40B4-BE49-F238E27FC236}">
              <a16:creationId xmlns:a16="http://schemas.microsoft.com/office/drawing/2014/main" id="{00000000-0008-0000-0200-00002C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9" name="Text Box 103">
          <a:extLst>
            <a:ext uri="{FF2B5EF4-FFF2-40B4-BE49-F238E27FC236}">
              <a16:creationId xmlns:a16="http://schemas.microsoft.com/office/drawing/2014/main" id="{00000000-0008-0000-0200-00002D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0" name="Text Box 104">
          <a:extLst>
            <a:ext uri="{FF2B5EF4-FFF2-40B4-BE49-F238E27FC236}">
              <a16:creationId xmlns:a16="http://schemas.microsoft.com/office/drawing/2014/main" id="{00000000-0008-0000-0200-00002E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1" name="Text Box 105">
          <a:extLst>
            <a:ext uri="{FF2B5EF4-FFF2-40B4-BE49-F238E27FC236}">
              <a16:creationId xmlns:a16="http://schemas.microsoft.com/office/drawing/2014/main" id="{00000000-0008-0000-0200-00002F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2" name="Text Box 106">
          <a:extLst>
            <a:ext uri="{FF2B5EF4-FFF2-40B4-BE49-F238E27FC236}">
              <a16:creationId xmlns:a16="http://schemas.microsoft.com/office/drawing/2014/main" id="{00000000-0008-0000-0200-000030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3" name="Text Box 107">
          <a:extLst>
            <a:ext uri="{FF2B5EF4-FFF2-40B4-BE49-F238E27FC236}">
              <a16:creationId xmlns:a16="http://schemas.microsoft.com/office/drawing/2014/main" id="{00000000-0008-0000-0200-000031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4" name="Text Box 108">
          <a:extLst>
            <a:ext uri="{FF2B5EF4-FFF2-40B4-BE49-F238E27FC236}">
              <a16:creationId xmlns:a16="http://schemas.microsoft.com/office/drawing/2014/main" id="{00000000-0008-0000-0200-000032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5" name="Text Box 109">
          <a:extLst>
            <a:ext uri="{FF2B5EF4-FFF2-40B4-BE49-F238E27FC236}">
              <a16:creationId xmlns:a16="http://schemas.microsoft.com/office/drawing/2014/main" id="{00000000-0008-0000-0200-000033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6" name="Text Box 110">
          <a:extLst>
            <a:ext uri="{FF2B5EF4-FFF2-40B4-BE49-F238E27FC236}">
              <a16:creationId xmlns:a16="http://schemas.microsoft.com/office/drawing/2014/main" id="{00000000-0008-0000-0200-000034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7" name="Text Box 111">
          <a:extLst>
            <a:ext uri="{FF2B5EF4-FFF2-40B4-BE49-F238E27FC236}">
              <a16:creationId xmlns:a16="http://schemas.microsoft.com/office/drawing/2014/main" id="{00000000-0008-0000-0200-000035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8" name="Text Box 112">
          <a:extLst>
            <a:ext uri="{FF2B5EF4-FFF2-40B4-BE49-F238E27FC236}">
              <a16:creationId xmlns:a16="http://schemas.microsoft.com/office/drawing/2014/main" id="{00000000-0008-0000-0200-000036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9" name="Text Box 113">
          <a:extLst>
            <a:ext uri="{FF2B5EF4-FFF2-40B4-BE49-F238E27FC236}">
              <a16:creationId xmlns:a16="http://schemas.microsoft.com/office/drawing/2014/main" id="{00000000-0008-0000-0200-000037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0" name="Text Box 114">
          <a:extLst>
            <a:ext uri="{FF2B5EF4-FFF2-40B4-BE49-F238E27FC236}">
              <a16:creationId xmlns:a16="http://schemas.microsoft.com/office/drawing/2014/main" id="{00000000-0008-0000-0200-000038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1" name="Text Box 115">
          <a:extLst>
            <a:ext uri="{FF2B5EF4-FFF2-40B4-BE49-F238E27FC236}">
              <a16:creationId xmlns:a16="http://schemas.microsoft.com/office/drawing/2014/main" id="{00000000-0008-0000-0200-000039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2" name="Text Box 54">
          <a:extLst>
            <a:ext uri="{FF2B5EF4-FFF2-40B4-BE49-F238E27FC236}">
              <a16:creationId xmlns:a16="http://schemas.microsoft.com/office/drawing/2014/main" id="{00000000-0008-0000-0200-00003A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3" name="Text Box 54">
          <a:extLst>
            <a:ext uri="{FF2B5EF4-FFF2-40B4-BE49-F238E27FC236}">
              <a16:creationId xmlns:a16="http://schemas.microsoft.com/office/drawing/2014/main" id="{00000000-0008-0000-0200-00003B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4" name="Text Box 70">
          <a:extLst>
            <a:ext uri="{FF2B5EF4-FFF2-40B4-BE49-F238E27FC236}">
              <a16:creationId xmlns:a16="http://schemas.microsoft.com/office/drawing/2014/main" id="{00000000-0008-0000-0200-00003C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5" name="Text Box 56">
          <a:extLst>
            <a:ext uri="{FF2B5EF4-FFF2-40B4-BE49-F238E27FC236}">
              <a16:creationId xmlns:a16="http://schemas.microsoft.com/office/drawing/2014/main" id="{00000000-0008-0000-0200-00003D090000}"/>
            </a:ext>
          </a:extLst>
        </xdr:cNvPr>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6" name="Text Box 78">
          <a:extLst>
            <a:ext uri="{FF2B5EF4-FFF2-40B4-BE49-F238E27FC236}">
              <a16:creationId xmlns:a16="http://schemas.microsoft.com/office/drawing/2014/main" id="{00000000-0008-0000-0200-00003E090000}"/>
            </a:ext>
          </a:extLst>
        </xdr:cNvPr>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7" name="Text Box 55">
          <a:extLst>
            <a:ext uri="{FF2B5EF4-FFF2-40B4-BE49-F238E27FC236}">
              <a16:creationId xmlns:a16="http://schemas.microsoft.com/office/drawing/2014/main" id="{00000000-0008-0000-0200-00003F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8" name="Text Box 70">
          <a:extLst>
            <a:ext uri="{FF2B5EF4-FFF2-40B4-BE49-F238E27FC236}">
              <a16:creationId xmlns:a16="http://schemas.microsoft.com/office/drawing/2014/main" id="{00000000-0008-0000-0200-000040090000}"/>
            </a:ext>
          </a:extLst>
        </xdr:cNvPr>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9" name="Text Box 71">
          <a:extLst>
            <a:ext uri="{FF2B5EF4-FFF2-40B4-BE49-F238E27FC236}">
              <a16:creationId xmlns:a16="http://schemas.microsoft.com/office/drawing/2014/main" id="{00000000-0008-0000-0200-000041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70" name="Text Box 70">
          <a:extLst>
            <a:ext uri="{FF2B5EF4-FFF2-40B4-BE49-F238E27FC236}">
              <a16:creationId xmlns:a16="http://schemas.microsoft.com/office/drawing/2014/main" id="{00000000-0008-0000-0200-000042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1" name="Text Box 56">
          <a:extLst>
            <a:ext uri="{FF2B5EF4-FFF2-40B4-BE49-F238E27FC236}">
              <a16:creationId xmlns:a16="http://schemas.microsoft.com/office/drawing/2014/main" id="{00000000-0008-0000-0200-000043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2" name="Text Box 78">
          <a:extLst>
            <a:ext uri="{FF2B5EF4-FFF2-40B4-BE49-F238E27FC236}">
              <a16:creationId xmlns:a16="http://schemas.microsoft.com/office/drawing/2014/main" id="{00000000-0008-0000-0200-000044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3" name="Text Box 55">
          <a:extLst>
            <a:ext uri="{FF2B5EF4-FFF2-40B4-BE49-F238E27FC236}">
              <a16:creationId xmlns:a16="http://schemas.microsoft.com/office/drawing/2014/main" id="{00000000-0008-0000-0200-000045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4" name="Text Box 70">
          <a:extLst>
            <a:ext uri="{FF2B5EF4-FFF2-40B4-BE49-F238E27FC236}">
              <a16:creationId xmlns:a16="http://schemas.microsoft.com/office/drawing/2014/main" id="{00000000-0008-0000-0200-000046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5" name="Text Box 71">
          <a:extLst>
            <a:ext uri="{FF2B5EF4-FFF2-40B4-BE49-F238E27FC236}">
              <a16:creationId xmlns:a16="http://schemas.microsoft.com/office/drawing/2014/main" id="{00000000-0008-0000-0200-000047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6" name="Text Box 70">
          <a:extLst>
            <a:ext uri="{FF2B5EF4-FFF2-40B4-BE49-F238E27FC236}">
              <a16:creationId xmlns:a16="http://schemas.microsoft.com/office/drawing/2014/main" id="{00000000-0008-0000-0200-000048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7" name="Text Box 56">
          <a:extLst>
            <a:ext uri="{FF2B5EF4-FFF2-40B4-BE49-F238E27FC236}">
              <a16:creationId xmlns:a16="http://schemas.microsoft.com/office/drawing/2014/main" id="{00000000-0008-0000-0200-000049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8" name="Text Box 78">
          <a:extLst>
            <a:ext uri="{FF2B5EF4-FFF2-40B4-BE49-F238E27FC236}">
              <a16:creationId xmlns:a16="http://schemas.microsoft.com/office/drawing/2014/main" id="{00000000-0008-0000-0200-00004A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9" name="Text Box 55">
          <a:extLst>
            <a:ext uri="{FF2B5EF4-FFF2-40B4-BE49-F238E27FC236}">
              <a16:creationId xmlns:a16="http://schemas.microsoft.com/office/drawing/2014/main" id="{00000000-0008-0000-0200-00004B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0" name="Text Box 70">
          <a:extLst>
            <a:ext uri="{FF2B5EF4-FFF2-40B4-BE49-F238E27FC236}">
              <a16:creationId xmlns:a16="http://schemas.microsoft.com/office/drawing/2014/main" id="{00000000-0008-0000-0200-00004C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1" name="Text Box 71">
          <a:extLst>
            <a:ext uri="{FF2B5EF4-FFF2-40B4-BE49-F238E27FC236}">
              <a16:creationId xmlns:a16="http://schemas.microsoft.com/office/drawing/2014/main" id="{00000000-0008-0000-0200-00004D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2" name="Text Box 70">
          <a:extLst>
            <a:ext uri="{FF2B5EF4-FFF2-40B4-BE49-F238E27FC236}">
              <a16:creationId xmlns:a16="http://schemas.microsoft.com/office/drawing/2014/main" id="{00000000-0008-0000-0200-00004E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3" name="Text Box 56">
          <a:extLst>
            <a:ext uri="{FF2B5EF4-FFF2-40B4-BE49-F238E27FC236}">
              <a16:creationId xmlns:a16="http://schemas.microsoft.com/office/drawing/2014/main" id="{00000000-0008-0000-0200-00004F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4" name="Text Box 78">
          <a:extLst>
            <a:ext uri="{FF2B5EF4-FFF2-40B4-BE49-F238E27FC236}">
              <a16:creationId xmlns:a16="http://schemas.microsoft.com/office/drawing/2014/main" id="{00000000-0008-0000-0200-000050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5" name="Text Box 55">
          <a:extLst>
            <a:ext uri="{FF2B5EF4-FFF2-40B4-BE49-F238E27FC236}">
              <a16:creationId xmlns:a16="http://schemas.microsoft.com/office/drawing/2014/main" id="{00000000-0008-0000-0200-000051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6" name="Text Box 70">
          <a:extLst>
            <a:ext uri="{FF2B5EF4-FFF2-40B4-BE49-F238E27FC236}">
              <a16:creationId xmlns:a16="http://schemas.microsoft.com/office/drawing/2014/main" id="{00000000-0008-0000-0200-000052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7" name="Text Box 71">
          <a:extLst>
            <a:ext uri="{FF2B5EF4-FFF2-40B4-BE49-F238E27FC236}">
              <a16:creationId xmlns:a16="http://schemas.microsoft.com/office/drawing/2014/main" id="{00000000-0008-0000-0200-000053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8" name="Text Box 70">
          <a:extLst>
            <a:ext uri="{FF2B5EF4-FFF2-40B4-BE49-F238E27FC236}">
              <a16:creationId xmlns:a16="http://schemas.microsoft.com/office/drawing/2014/main" id="{00000000-0008-0000-0200-000054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9" name="Text Box 56">
          <a:extLst>
            <a:ext uri="{FF2B5EF4-FFF2-40B4-BE49-F238E27FC236}">
              <a16:creationId xmlns:a16="http://schemas.microsoft.com/office/drawing/2014/main" id="{00000000-0008-0000-0200-000055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0" name="Text Box 78">
          <a:extLst>
            <a:ext uri="{FF2B5EF4-FFF2-40B4-BE49-F238E27FC236}">
              <a16:creationId xmlns:a16="http://schemas.microsoft.com/office/drawing/2014/main" id="{00000000-0008-0000-0200-000056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1" name="Text Box 55">
          <a:extLst>
            <a:ext uri="{FF2B5EF4-FFF2-40B4-BE49-F238E27FC236}">
              <a16:creationId xmlns:a16="http://schemas.microsoft.com/office/drawing/2014/main" id="{00000000-0008-0000-0200-000057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2" name="Text Box 70">
          <a:extLst>
            <a:ext uri="{FF2B5EF4-FFF2-40B4-BE49-F238E27FC236}">
              <a16:creationId xmlns:a16="http://schemas.microsoft.com/office/drawing/2014/main" id="{00000000-0008-0000-0200-000058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3" name="Text Box 71">
          <a:extLst>
            <a:ext uri="{FF2B5EF4-FFF2-40B4-BE49-F238E27FC236}">
              <a16:creationId xmlns:a16="http://schemas.microsoft.com/office/drawing/2014/main" id="{00000000-0008-0000-0200-000059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4" name="Text Box 70">
          <a:extLst>
            <a:ext uri="{FF2B5EF4-FFF2-40B4-BE49-F238E27FC236}">
              <a16:creationId xmlns:a16="http://schemas.microsoft.com/office/drawing/2014/main" id="{00000000-0008-0000-0200-00005A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5" name="Text Box 56">
          <a:extLst>
            <a:ext uri="{FF2B5EF4-FFF2-40B4-BE49-F238E27FC236}">
              <a16:creationId xmlns:a16="http://schemas.microsoft.com/office/drawing/2014/main" id="{00000000-0008-0000-0200-00005B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6" name="Text Box 78">
          <a:extLst>
            <a:ext uri="{FF2B5EF4-FFF2-40B4-BE49-F238E27FC236}">
              <a16:creationId xmlns:a16="http://schemas.microsoft.com/office/drawing/2014/main" id="{00000000-0008-0000-0200-00005C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7" name="Text Box 55">
          <a:extLst>
            <a:ext uri="{FF2B5EF4-FFF2-40B4-BE49-F238E27FC236}">
              <a16:creationId xmlns:a16="http://schemas.microsoft.com/office/drawing/2014/main" id="{00000000-0008-0000-0200-00005D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8" name="Text Box 70">
          <a:extLst>
            <a:ext uri="{FF2B5EF4-FFF2-40B4-BE49-F238E27FC236}">
              <a16:creationId xmlns:a16="http://schemas.microsoft.com/office/drawing/2014/main" id="{00000000-0008-0000-0200-00005E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9" name="Text Box 71">
          <a:extLst>
            <a:ext uri="{FF2B5EF4-FFF2-40B4-BE49-F238E27FC236}">
              <a16:creationId xmlns:a16="http://schemas.microsoft.com/office/drawing/2014/main" id="{00000000-0008-0000-0200-00005F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0" name="Text Box 70">
          <a:extLst>
            <a:ext uri="{FF2B5EF4-FFF2-40B4-BE49-F238E27FC236}">
              <a16:creationId xmlns:a16="http://schemas.microsoft.com/office/drawing/2014/main" id="{00000000-0008-0000-0200-000060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1" name="Text Box 56">
          <a:extLst>
            <a:ext uri="{FF2B5EF4-FFF2-40B4-BE49-F238E27FC236}">
              <a16:creationId xmlns:a16="http://schemas.microsoft.com/office/drawing/2014/main" id="{00000000-0008-0000-0200-000061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2" name="Text Box 78">
          <a:extLst>
            <a:ext uri="{FF2B5EF4-FFF2-40B4-BE49-F238E27FC236}">
              <a16:creationId xmlns:a16="http://schemas.microsoft.com/office/drawing/2014/main" id="{00000000-0008-0000-0200-000062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3" name="Text Box 55">
          <a:extLst>
            <a:ext uri="{FF2B5EF4-FFF2-40B4-BE49-F238E27FC236}">
              <a16:creationId xmlns:a16="http://schemas.microsoft.com/office/drawing/2014/main" id="{00000000-0008-0000-0200-000063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4" name="Text Box 70">
          <a:extLst>
            <a:ext uri="{FF2B5EF4-FFF2-40B4-BE49-F238E27FC236}">
              <a16:creationId xmlns:a16="http://schemas.microsoft.com/office/drawing/2014/main" id="{00000000-0008-0000-0200-000064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5" name="Text Box 71">
          <a:extLst>
            <a:ext uri="{FF2B5EF4-FFF2-40B4-BE49-F238E27FC236}">
              <a16:creationId xmlns:a16="http://schemas.microsoft.com/office/drawing/2014/main" id="{00000000-0008-0000-0200-000065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6" name="Text Box 70">
          <a:extLst>
            <a:ext uri="{FF2B5EF4-FFF2-40B4-BE49-F238E27FC236}">
              <a16:creationId xmlns:a16="http://schemas.microsoft.com/office/drawing/2014/main" id="{00000000-0008-0000-0200-000066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7" name="Text Box 56">
          <a:extLst>
            <a:ext uri="{FF2B5EF4-FFF2-40B4-BE49-F238E27FC236}">
              <a16:creationId xmlns:a16="http://schemas.microsoft.com/office/drawing/2014/main" id="{00000000-0008-0000-0200-000067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8" name="Text Box 78">
          <a:extLst>
            <a:ext uri="{FF2B5EF4-FFF2-40B4-BE49-F238E27FC236}">
              <a16:creationId xmlns:a16="http://schemas.microsoft.com/office/drawing/2014/main" id="{00000000-0008-0000-0200-000068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9" name="Text Box 55">
          <a:extLst>
            <a:ext uri="{FF2B5EF4-FFF2-40B4-BE49-F238E27FC236}">
              <a16:creationId xmlns:a16="http://schemas.microsoft.com/office/drawing/2014/main" id="{00000000-0008-0000-0200-000069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0" name="Text Box 70">
          <a:extLst>
            <a:ext uri="{FF2B5EF4-FFF2-40B4-BE49-F238E27FC236}">
              <a16:creationId xmlns:a16="http://schemas.microsoft.com/office/drawing/2014/main" id="{00000000-0008-0000-0200-00006A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1" name="Text Box 71">
          <a:extLst>
            <a:ext uri="{FF2B5EF4-FFF2-40B4-BE49-F238E27FC236}">
              <a16:creationId xmlns:a16="http://schemas.microsoft.com/office/drawing/2014/main" id="{00000000-0008-0000-0200-00006B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2" name="Text Box 70">
          <a:extLst>
            <a:ext uri="{FF2B5EF4-FFF2-40B4-BE49-F238E27FC236}">
              <a16:creationId xmlns:a16="http://schemas.microsoft.com/office/drawing/2014/main" id="{00000000-0008-0000-0200-00006C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3" name="Text Box 56">
          <a:extLst>
            <a:ext uri="{FF2B5EF4-FFF2-40B4-BE49-F238E27FC236}">
              <a16:creationId xmlns:a16="http://schemas.microsoft.com/office/drawing/2014/main" id="{00000000-0008-0000-0200-00006D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4" name="Text Box 78">
          <a:extLst>
            <a:ext uri="{FF2B5EF4-FFF2-40B4-BE49-F238E27FC236}">
              <a16:creationId xmlns:a16="http://schemas.microsoft.com/office/drawing/2014/main" id="{00000000-0008-0000-0200-00006E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5" name="Text Box 55">
          <a:extLst>
            <a:ext uri="{FF2B5EF4-FFF2-40B4-BE49-F238E27FC236}">
              <a16:creationId xmlns:a16="http://schemas.microsoft.com/office/drawing/2014/main" id="{00000000-0008-0000-0200-00006F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6" name="Text Box 70">
          <a:extLst>
            <a:ext uri="{FF2B5EF4-FFF2-40B4-BE49-F238E27FC236}">
              <a16:creationId xmlns:a16="http://schemas.microsoft.com/office/drawing/2014/main" id="{00000000-0008-0000-0200-000070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7" name="Text Box 71">
          <a:extLst>
            <a:ext uri="{FF2B5EF4-FFF2-40B4-BE49-F238E27FC236}">
              <a16:creationId xmlns:a16="http://schemas.microsoft.com/office/drawing/2014/main" id="{00000000-0008-0000-0200-000071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8" name="Text Box 70">
          <a:extLst>
            <a:ext uri="{FF2B5EF4-FFF2-40B4-BE49-F238E27FC236}">
              <a16:creationId xmlns:a16="http://schemas.microsoft.com/office/drawing/2014/main" id="{00000000-0008-0000-0200-000072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9" name="Text Box 56">
          <a:extLst>
            <a:ext uri="{FF2B5EF4-FFF2-40B4-BE49-F238E27FC236}">
              <a16:creationId xmlns:a16="http://schemas.microsoft.com/office/drawing/2014/main" id="{00000000-0008-0000-0200-000073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0" name="Text Box 78">
          <a:extLst>
            <a:ext uri="{FF2B5EF4-FFF2-40B4-BE49-F238E27FC236}">
              <a16:creationId xmlns:a16="http://schemas.microsoft.com/office/drawing/2014/main" id="{00000000-0008-0000-0200-000074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1" name="Text Box 55">
          <a:extLst>
            <a:ext uri="{FF2B5EF4-FFF2-40B4-BE49-F238E27FC236}">
              <a16:creationId xmlns:a16="http://schemas.microsoft.com/office/drawing/2014/main" id="{00000000-0008-0000-0200-000075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2" name="Text Box 70">
          <a:extLst>
            <a:ext uri="{FF2B5EF4-FFF2-40B4-BE49-F238E27FC236}">
              <a16:creationId xmlns:a16="http://schemas.microsoft.com/office/drawing/2014/main" id="{00000000-0008-0000-0200-000076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3" name="Text Box 71">
          <a:extLst>
            <a:ext uri="{FF2B5EF4-FFF2-40B4-BE49-F238E27FC236}">
              <a16:creationId xmlns:a16="http://schemas.microsoft.com/office/drawing/2014/main" id="{00000000-0008-0000-0200-000077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4" name="Text Box 70">
          <a:extLst>
            <a:ext uri="{FF2B5EF4-FFF2-40B4-BE49-F238E27FC236}">
              <a16:creationId xmlns:a16="http://schemas.microsoft.com/office/drawing/2014/main" id="{00000000-0008-0000-0200-000078090000}"/>
            </a:ext>
          </a:extLst>
        </xdr:cNvPr>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5" name="Text Box 55">
          <a:extLst>
            <a:ext uri="{FF2B5EF4-FFF2-40B4-BE49-F238E27FC236}">
              <a16:creationId xmlns:a16="http://schemas.microsoft.com/office/drawing/2014/main" id="{00000000-0008-0000-0200-000079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6" name="Text Box 71">
          <a:extLst>
            <a:ext uri="{FF2B5EF4-FFF2-40B4-BE49-F238E27FC236}">
              <a16:creationId xmlns:a16="http://schemas.microsoft.com/office/drawing/2014/main" id="{00000000-0008-0000-0200-00007A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7" name="Text Box 70">
          <a:extLst>
            <a:ext uri="{FF2B5EF4-FFF2-40B4-BE49-F238E27FC236}">
              <a16:creationId xmlns:a16="http://schemas.microsoft.com/office/drawing/2014/main" id="{00000000-0008-0000-0200-00007B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8" name="Text Box 55">
          <a:extLst>
            <a:ext uri="{FF2B5EF4-FFF2-40B4-BE49-F238E27FC236}">
              <a16:creationId xmlns:a16="http://schemas.microsoft.com/office/drawing/2014/main" id="{00000000-0008-0000-0200-00007C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9" name="Text Box 71">
          <a:extLst>
            <a:ext uri="{FF2B5EF4-FFF2-40B4-BE49-F238E27FC236}">
              <a16:creationId xmlns:a16="http://schemas.microsoft.com/office/drawing/2014/main" id="{00000000-0008-0000-0200-00007D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30" name="Text Box 70">
          <a:extLst>
            <a:ext uri="{FF2B5EF4-FFF2-40B4-BE49-F238E27FC236}">
              <a16:creationId xmlns:a16="http://schemas.microsoft.com/office/drawing/2014/main" id="{00000000-0008-0000-0200-00007E090000}"/>
            </a:ext>
          </a:extLst>
        </xdr:cNvPr>
        <xdr:cNvSpPr txBox="1">
          <a:spLocks noChangeArrowheads="1"/>
        </xdr:cNvSpPr>
      </xdr:nvSpPr>
      <xdr:spPr>
        <a:xfrm>
          <a:off x="12706350" y="13439775"/>
          <a:ext cx="76200" cy="577215"/>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0</xdr:col>
          <xdr:colOff>238125</xdr:colOff>
          <xdr:row>0</xdr:row>
          <xdr:rowOff>19050</xdr:rowOff>
        </xdr:from>
        <xdr:to>
          <xdr:col>1</xdr:col>
          <xdr:colOff>542925</xdr:colOff>
          <xdr:row>2</xdr:row>
          <xdr:rowOff>190500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1</xdr:col>
          <xdr:colOff>28575</xdr:colOff>
          <xdr:row>24</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76200</xdr:rowOff>
    </xdr:from>
    <xdr:to>
      <xdr:col>18</xdr:col>
      <xdr:colOff>523875</xdr:colOff>
      <xdr:row>18</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209873</xdr:colOff>
      <xdr:row>57</xdr:row>
      <xdr:rowOff>33391</xdr:rowOff>
    </xdr:from>
    <xdr:to>
      <xdr:col>21</xdr:col>
      <xdr:colOff>503008</xdr:colOff>
      <xdr:row>74</xdr:row>
      <xdr:rowOff>160533</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556518</xdr:colOff>
      <xdr:row>38</xdr:row>
      <xdr:rowOff>74915</xdr:rowOff>
    </xdr:from>
    <xdr:to>
      <xdr:col>16</xdr:col>
      <xdr:colOff>149832</xdr:colOff>
      <xdr:row>55</xdr:row>
      <xdr:rowOff>139129</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574302</xdr:colOff>
      <xdr:row>0</xdr:row>
      <xdr:rowOff>154081</xdr:rowOff>
    </xdr:from>
    <xdr:to>
      <xdr:col>30</xdr:col>
      <xdr:colOff>532279</xdr:colOff>
      <xdr:row>25</xdr:row>
      <xdr:rowOff>182096</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350184</xdr:colOff>
      <xdr:row>31</xdr:row>
      <xdr:rowOff>168088</xdr:rowOff>
    </xdr:from>
    <xdr:to>
      <xdr:col>32</xdr:col>
      <xdr:colOff>560294</xdr:colOff>
      <xdr:row>58</xdr:row>
      <xdr:rowOff>70037</xdr:rowOff>
    </xdr:to>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238125</xdr:colOff>
      <xdr:row>62</xdr:row>
      <xdr:rowOff>0</xdr:rowOff>
    </xdr:from>
    <xdr:to>
      <xdr:col>23</xdr:col>
      <xdr:colOff>448234</xdr:colOff>
      <xdr:row>88</xdr:row>
      <xdr:rowOff>112058</xdr:rowOff>
    </xdr:to>
    <xdr:graphicFrame macro="">
      <xdr:nvGraphicFramePr>
        <xdr:cNvPr id="12" name="Chart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180974</xdr:colOff>
      <xdr:row>18</xdr:row>
      <xdr:rowOff>19049</xdr:rowOff>
    </xdr:from>
    <xdr:to>
      <xdr:col>7</xdr:col>
      <xdr:colOff>95249</xdr:colOff>
      <xdr:row>36</xdr:row>
      <xdr:rowOff>9524</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171448</xdr:colOff>
      <xdr:row>54</xdr:row>
      <xdr:rowOff>171449</xdr:rowOff>
    </xdr:from>
    <xdr:to>
      <xdr:col>5</xdr:col>
      <xdr:colOff>419099</xdr:colOff>
      <xdr:row>75</xdr:row>
      <xdr:rowOff>104774</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7"/>
  <sheetViews>
    <sheetView tabSelected="1" topLeftCell="A31" zoomScale="101" zoomScaleNormal="101" workbookViewId="0">
      <selection activeCell="A44" sqref="A44"/>
    </sheetView>
  </sheetViews>
  <sheetFormatPr defaultColWidth="9" defaultRowHeight="15"/>
  <cols>
    <col min="1" max="1" width="5" customWidth="1"/>
    <col min="2" max="2" width="8.28515625" customWidth="1"/>
    <col min="3" max="3" width="64.28515625" customWidth="1"/>
    <col min="5" max="5" width="49.5703125" customWidth="1"/>
    <col min="6" max="6" width="7.28515625" customWidth="1"/>
    <col min="7" max="7" width="50.140625" customWidth="1"/>
    <col min="8" max="8" width="15.5703125" customWidth="1"/>
    <col min="9" max="9" width="17.42578125" customWidth="1"/>
  </cols>
  <sheetData>
    <row r="1" spans="1:11">
      <c r="A1" s="242"/>
      <c r="B1" s="242"/>
      <c r="C1" s="242" t="s">
        <v>88</v>
      </c>
      <c r="D1" s="242"/>
      <c r="E1" s="242"/>
      <c r="F1" s="243"/>
      <c r="G1" s="243"/>
      <c r="H1" s="243"/>
      <c r="I1" s="243"/>
      <c r="J1" s="243"/>
      <c r="K1" s="243"/>
    </row>
    <row r="2" spans="1:11" ht="16.5">
      <c r="A2" s="242"/>
      <c r="B2" s="242"/>
      <c r="C2" s="242" t="s">
        <v>0</v>
      </c>
      <c r="D2" s="242"/>
      <c r="E2" s="242"/>
      <c r="F2" s="243"/>
      <c r="G2" s="243"/>
      <c r="H2" s="76"/>
      <c r="I2" s="76"/>
      <c r="J2" s="77"/>
      <c r="K2" s="243"/>
    </row>
    <row r="3" spans="1:11" ht="16.5">
      <c r="A3" s="242"/>
      <c r="B3" s="242"/>
      <c r="C3" s="242" t="s">
        <v>1</v>
      </c>
      <c r="D3" s="242"/>
      <c r="E3" s="242"/>
      <c r="F3" s="243"/>
      <c r="G3" s="243"/>
      <c r="H3" s="76"/>
      <c r="I3" s="243"/>
      <c r="J3" s="243"/>
      <c r="K3" s="243"/>
    </row>
    <row r="4" spans="1:11" ht="16.5">
      <c r="H4" s="77"/>
    </row>
    <row r="5" spans="1:11" ht="16.5">
      <c r="H5" s="76"/>
    </row>
    <row r="6" spans="1:11" ht="16.5">
      <c r="A6" s="244"/>
      <c r="B6" s="244"/>
      <c r="C6" s="244"/>
      <c r="D6" s="244"/>
      <c r="E6" s="245" t="s">
        <v>291</v>
      </c>
      <c r="F6" s="246"/>
      <c r="G6" s="246"/>
      <c r="H6" s="76"/>
      <c r="I6" s="244"/>
      <c r="J6" s="244"/>
      <c r="K6" s="244"/>
    </row>
    <row r="7" spans="1:11" ht="16.5">
      <c r="A7" s="244"/>
      <c r="B7" s="246"/>
      <c r="C7" s="244"/>
      <c r="D7" s="244"/>
      <c r="E7" s="245" t="s">
        <v>131</v>
      </c>
      <c r="F7" s="244"/>
      <c r="G7" s="244"/>
      <c r="H7" s="76"/>
      <c r="I7" s="244"/>
      <c r="J7" s="244"/>
      <c r="K7" s="244"/>
    </row>
    <row r="8" spans="1:11" ht="16.5">
      <c r="A8" s="244"/>
      <c r="B8" s="246"/>
      <c r="C8" s="244"/>
      <c r="D8" s="244"/>
      <c r="E8" s="245"/>
      <c r="F8" s="244"/>
      <c r="G8" s="244"/>
      <c r="H8" s="76"/>
      <c r="I8" s="244"/>
      <c r="J8" s="244"/>
      <c r="K8" s="244"/>
    </row>
    <row r="9" spans="1:11" ht="16.5" thickBot="1">
      <c r="A9" s="244"/>
      <c r="B9" s="246"/>
      <c r="C9" s="244"/>
      <c r="D9" s="244"/>
      <c r="E9" s="247"/>
      <c r="F9" s="244"/>
      <c r="G9" s="244"/>
      <c r="H9" s="244"/>
      <c r="I9" s="244"/>
      <c r="J9" s="244"/>
      <c r="K9" s="244"/>
    </row>
    <row r="10" spans="1:11" ht="15.75" customHeight="1" thickTop="1">
      <c r="A10" s="576" t="s">
        <v>2</v>
      </c>
      <c r="B10" s="248"/>
      <c r="C10" s="249"/>
      <c r="D10" s="579" t="s">
        <v>3</v>
      </c>
      <c r="E10" s="579" t="s">
        <v>4</v>
      </c>
      <c r="F10" s="250" t="s">
        <v>5</v>
      </c>
      <c r="G10" s="249"/>
      <c r="H10" s="586" t="s">
        <v>6</v>
      </c>
      <c r="I10" s="586" t="s">
        <v>7</v>
      </c>
      <c r="J10" s="579" t="s">
        <v>8</v>
      </c>
      <c r="K10" s="583" t="s">
        <v>9</v>
      </c>
    </row>
    <row r="11" spans="1:11" ht="15.75">
      <c r="A11" s="577"/>
      <c r="B11" s="251" t="s">
        <v>10</v>
      </c>
      <c r="C11" s="251" t="s">
        <v>11</v>
      </c>
      <c r="D11" s="580"/>
      <c r="E11" s="580"/>
      <c r="F11" s="252" t="s">
        <v>12</v>
      </c>
      <c r="G11" s="251" t="s">
        <v>13</v>
      </c>
      <c r="H11" s="587"/>
      <c r="I11" s="587"/>
      <c r="J11" s="580"/>
      <c r="K11" s="584"/>
    </row>
    <row r="12" spans="1:11" ht="16.5" thickBot="1">
      <c r="A12" s="578"/>
      <c r="B12" s="253"/>
      <c r="C12" s="254"/>
      <c r="D12" s="581"/>
      <c r="E12" s="582"/>
      <c r="F12" s="254" t="s">
        <v>14</v>
      </c>
      <c r="G12" s="254"/>
      <c r="H12" s="588"/>
      <c r="I12" s="588"/>
      <c r="J12" s="581"/>
      <c r="K12" s="585"/>
    </row>
    <row r="13" spans="1:11" ht="65.25" customHeight="1" thickTop="1">
      <c r="A13" s="255">
        <v>1</v>
      </c>
      <c r="B13" s="256" t="s">
        <v>15</v>
      </c>
      <c r="C13" s="92" t="s">
        <v>132</v>
      </c>
      <c r="D13" s="257">
        <v>8.1</v>
      </c>
      <c r="E13" s="91" t="s">
        <v>197</v>
      </c>
      <c r="F13" s="258" t="s">
        <v>19</v>
      </c>
      <c r="G13" s="91" t="s">
        <v>198</v>
      </c>
      <c r="H13" s="90" t="s">
        <v>16</v>
      </c>
      <c r="I13" s="291">
        <v>44265</v>
      </c>
      <c r="J13" s="320" t="s">
        <v>220</v>
      </c>
      <c r="K13" s="292"/>
    </row>
    <row r="14" spans="1:11" ht="9" customHeight="1">
      <c r="A14" s="255"/>
      <c r="B14" s="256"/>
      <c r="C14" s="188"/>
      <c r="D14" s="259"/>
      <c r="E14" s="260"/>
      <c r="F14" s="258"/>
      <c r="G14" s="96"/>
      <c r="H14" s="90"/>
      <c r="I14" s="293"/>
      <c r="J14" s="146"/>
      <c r="K14" s="294"/>
    </row>
    <row r="15" spans="1:11" ht="63.75" customHeight="1">
      <c r="A15" s="255">
        <v>2</v>
      </c>
      <c r="B15" s="256"/>
      <c r="C15" s="561" t="s">
        <v>133</v>
      </c>
      <c r="D15" s="259">
        <v>8.1999999999999993</v>
      </c>
      <c r="E15" s="105" t="s">
        <v>196</v>
      </c>
      <c r="F15" s="258" t="s">
        <v>14</v>
      </c>
      <c r="G15" s="105" t="s">
        <v>195</v>
      </c>
      <c r="H15" s="90" t="s">
        <v>17</v>
      </c>
      <c r="I15" s="291">
        <v>44265</v>
      </c>
      <c r="J15" s="319" t="s">
        <v>220</v>
      </c>
      <c r="K15" s="294"/>
    </row>
    <row r="16" spans="1:11" ht="9" customHeight="1">
      <c r="A16" s="255"/>
      <c r="B16" s="256"/>
      <c r="C16" s="188"/>
      <c r="D16" s="259"/>
      <c r="E16" s="260"/>
      <c r="F16" s="258"/>
      <c r="G16" s="96"/>
      <c r="H16" s="90"/>
      <c r="I16" s="293"/>
      <c r="J16" s="146"/>
      <c r="K16" s="294"/>
    </row>
    <row r="17" spans="1:17" ht="33" customHeight="1">
      <c r="A17" s="255">
        <v>3</v>
      </c>
      <c r="B17" s="261"/>
      <c r="C17" s="363" t="s">
        <v>134</v>
      </c>
      <c r="D17" s="90">
        <v>6.1</v>
      </c>
      <c r="E17" s="201" t="s">
        <v>189</v>
      </c>
      <c r="F17" s="258" t="s">
        <v>19</v>
      </c>
      <c r="G17" s="201" t="s">
        <v>190</v>
      </c>
      <c r="H17" s="90" t="s">
        <v>17</v>
      </c>
      <c r="I17" s="291">
        <v>44265</v>
      </c>
      <c r="J17" s="319" t="s">
        <v>220</v>
      </c>
      <c r="K17" s="295"/>
    </row>
    <row r="18" spans="1:17" ht="8.25" customHeight="1">
      <c r="A18" s="262"/>
      <c r="B18" s="261"/>
      <c r="C18" s="267"/>
      <c r="D18" s="264"/>
      <c r="E18" s="265"/>
      <c r="F18" s="261"/>
      <c r="G18" s="268"/>
      <c r="H18" s="269"/>
      <c r="I18" s="296"/>
      <c r="J18" s="237"/>
      <c r="K18" s="294"/>
    </row>
    <row r="19" spans="1:17" ht="45" customHeight="1">
      <c r="A19" s="255">
        <v>4</v>
      </c>
      <c r="B19" s="263"/>
      <c r="C19" s="561" t="s">
        <v>135</v>
      </c>
      <c r="D19" s="90">
        <v>7.5</v>
      </c>
      <c r="E19" s="270" t="s">
        <v>193</v>
      </c>
      <c r="F19" s="258" t="s">
        <v>14</v>
      </c>
      <c r="G19" s="270" t="s">
        <v>194</v>
      </c>
      <c r="H19" s="90" t="s">
        <v>17</v>
      </c>
      <c r="I19" s="291">
        <v>44265</v>
      </c>
      <c r="J19" s="319" t="s">
        <v>220</v>
      </c>
      <c r="K19" s="295"/>
      <c r="Q19" s="304"/>
    </row>
    <row r="20" spans="1:17" ht="9.75" customHeight="1">
      <c r="A20" s="262"/>
      <c r="B20" s="263"/>
      <c r="C20" s="96"/>
      <c r="D20" s="264"/>
      <c r="E20" s="270"/>
      <c r="F20" s="261"/>
      <c r="G20" s="271"/>
      <c r="H20" s="269"/>
      <c r="I20" s="291"/>
      <c r="J20" s="146"/>
      <c r="K20" s="295"/>
      <c r="Q20" s="304"/>
    </row>
    <row r="21" spans="1:17" ht="48" customHeight="1">
      <c r="A21" s="255">
        <v>5</v>
      </c>
      <c r="B21" s="263"/>
      <c r="C21" s="92" t="s">
        <v>136</v>
      </c>
      <c r="D21" s="90" t="s">
        <v>137</v>
      </c>
      <c r="E21" s="271" t="s">
        <v>191</v>
      </c>
      <c r="F21" s="258" t="s">
        <v>14</v>
      </c>
      <c r="G21" s="271" t="s">
        <v>192</v>
      </c>
      <c r="H21" s="90" t="s">
        <v>17</v>
      </c>
      <c r="I21" s="291">
        <v>44265</v>
      </c>
      <c r="J21" s="319" t="s">
        <v>220</v>
      </c>
      <c r="K21" s="321"/>
      <c r="Q21" s="304"/>
    </row>
    <row r="22" spans="1:17" ht="10.5" customHeight="1">
      <c r="A22" s="262"/>
      <c r="B22" s="263"/>
      <c r="C22" s="96"/>
      <c r="D22" s="264"/>
      <c r="E22" s="270"/>
      <c r="F22" s="261"/>
      <c r="G22" s="271"/>
      <c r="H22" s="269"/>
      <c r="I22" s="293"/>
      <c r="J22" s="146"/>
      <c r="K22" s="295"/>
      <c r="Q22" s="304"/>
    </row>
    <row r="23" spans="1:17" ht="34.5" customHeight="1">
      <c r="A23" s="255">
        <v>6</v>
      </c>
      <c r="B23" s="263"/>
      <c r="C23" s="92" t="s">
        <v>138</v>
      </c>
      <c r="D23" s="90">
        <v>5.3</v>
      </c>
      <c r="E23" s="270" t="s">
        <v>182</v>
      </c>
      <c r="F23" s="258" t="s">
        <v>14</v>
      </c>
      <c r="G23" s="271" t="s">
        <v>183</v>
      </c>
      <c r="H23" s="90" t="s">
        <v>17</v>
      </c>
      <c r="I23" s="291">
        <v>44265</v>
      </c>
      <c r="J23" s="319" t="s">
        <v>220</v>
      </c>
      <c r="K23" s="321"/>
      <c r="Q23" s="304"/>
    </row>
    <row r="24" spans="1:17" ht="7.5" customHeight="1" thickBot="1">
      <c r="A24" s="262"/>
      <c r="B24" s="263"/>
      <c r="C24" s="267"/>
      <c r="D24" s="272"/>
      <c r="E24" s="273"/>
      <c r="F24" s="261"/>
      <c r="G24" s="273"/>
      <c r="H24" s="269"/>
      <c r="I24" s="297"/>
      <c r="J24" s="146"/>
      <c r="K24" s="295"/>
    </row>
    <row r="25" spans="1:17" ht="33" customHeight="1" thickTop="1">
      <c r="A25" s="274">
        <v>1</v>
      </c>
      <c r="B25" s="275" t="s">
        <v>20</v>
      </c>
      <c r="C25" s="91" t="s">
        <v>90</v>
      </c>
      <c r="D25" s="257"/>
      <c r="E25" s="194" t="s">
        <v>253</v>
      </c>
      <c r="F25" s="282"/>
      <c r="G25" s="194" t="s">
        <v>254</v>
      </c>
      <c r="H25" s="281" t="s">
        <v>21</v>
      </c>
      <c r="I25" s="376"/>
      <c r="J25" s="320"/>
      <c r="K25" s="322"/>
    </row>
    <row r="26" spans="1:17" ht="9.75" customHeight="1" thickBot="1">
      <c r="A26" s="276"/>
      <c r="B26" s="261"/>
      <c r="C26" s="277"/>
      <c r="D26" s="264"/>
      <c r="E26" s="278"/>
      <c r="F26" s="264"/>
      <c r="G26" s="266"/>
      <c r="H26" s="266"/>
      <c r="I26" s="298"/>
      <c r="J26" s="266"/>
      <c r="K26" s="299"/>
    </row>
    <row r="27" spans="1:17" ht="69" customHeight="1" thickTop="1">
      <c r="A27" s="279">
        <v>1</v>
      </c>
      <c r="B27" s="275" t="s">
        <v>22</v>
      </c>
      <c r="C27" s="280" t="s">
        <v>202</v>
      </c>
      <c r="D27" s="281">
        <v>9.1</v>
      </c>
      <c r="E27" s="194" t="s">
        <v>284</v>
      </c>
      <c r="F27" s="282" t="s">
        <v>19</v>
      </c>
      <c r="G27" s="194" t="s">
        <v>285</v>
      </c>
      <c r="H27" s="281" t="s">
        <v>23</v>
      </c>
      <c r="I27" s="535">
        <v>44301</v>
      </c>
      <c r="J27" s="320"/>
      <c r="K27" s="322" t="s">
        <v>220</v>
      </c>
    </row>
    <row r="28" spans="1:17" ht="67.5" hidden="1" customHeight="1">
      <c r="A28" s="284">
        <v>2</v>
      </c>
      <c r="B28" s="263"/>
      <c r="C28" s="105" t="s">
        <v>199</v>
      </c>
      <c r="D28" s="90" t="s">
        <v>200</v>
      </c>
      <c r="E28" s="105"/>
      <c r="F28" s="258" t="s">
        <v>14</v>
      </c>
      <c r="G28" s="105"/>
      <c r="H28" s="90" t="s">
        <v>23</v>
      </c>
      <c r="I28" s="291"/>
      <c r="J28" s="319"/>
      <c r="K28" s="301"/>
    </row>
    <row r="29" spans="1:17" ht="8.25" customHeight="1">
      <c r="A29" s="283"/>
      <c r="B29" s="263"/>
      <c r="C29" s="105"/>
      <c r="D29" s="125"/>
      <c r="E29" s="96"/>
      <c r="F29" s="125"/>
      <c r="G29" s="96"/>
      <c r="H29" s="114"/>
      <c r="I29" s="300"/>
      <c r="J29" s="300"/>
      <c r="K29" s="301"/>
    </row>
    <row r="30" spans="1:17" ht="69" customHeight="1">
      <c r="A30" s="284">
        <v>2</v>
      </c>
      <c r="B30" s="263"/>
      <c r="C30" s="105" t="s">
        <v>201</v>
      </c>
      <c r="D30" s="90">
        <v>9.1</v>
      </c>
      <c r="E30" s="105" t="s">
        <v>251</v>
      </c>
      <c r="F30" s="258" t="s">
        <v>19</v>
      </c>
      <c r="G30" s="105" t="s">
        <v>252</v>
      </c>
      <c r="H30" s="90" t="s">
        <v>24</v>
      </c>
      <c r="I30" s="291">
        <v>44316</v>
      </c>
      <c r="J30" s="319"/>
      <c r="K30" s="321" t="s">
        <v>220</v>
      </c>
    </row>
    <row r="31" spans="1:17" ht="9" customHeight="1">
      <c r="A31" s="283"/>
      <c r="B31" s="263"/>
      <c r="C31" s="105"/>
      <c r="D31" s="125"/>
      <c r="E31" s="96"/>
      <c r="F31" s="125"/>
      <c r="G31" s="96"/>
      <c r="H31" s="114"/>
      <c r="I31" s="300"/>
      <c r="J31" s="300"/>
      <c r="K31" s="301"/>
    </row>
    <row r="32" spans="1:17" ht="101.25" customHeight="1">
      <c r="A32" s="284">
        <v>3</v>
      </c>
      <c r="B32" s="263"/>
      <c r="C32" s="105" t="s">
        <v>203</v>
      </c>
      <c r="D32" s="90" t="s">
        <v>25</v>
      </c>
      <c r="E32" s="96" t="s">
        <v>263</v>
      </c>
      <c r="F32" s="258" t="s">
        <v>14</v>
      </c>
      <c r="G32" s="96" t="s">
        <v>264</v>
      </c>
      <c r="H32" s="473" t="s">
        <v>26</v>
      </c>
      <c r="I32" s="291" t="s">
        <v>265</v>
      </c>
      <c r="J32" s="319"/>
      <c r="K32" s="321" t="s">
        <v>220</v>
      </c>
    </row>
    <row r="33" spans="1:11" ht="9.75" customHeight="1">
      <c r="A33" s="284"/>
      <c r="B33" s="263"/>
      <c r="C33" s="105"/>
      <c r="D33" s="125"/>
      <c r="E33" s="96"/>
      <c r="F33" s="125"/>
      <c r="G33" s="96"/>
      <c r="H33" s="114"/>
      <c r="I33" s="300"/>
      <c r="J33" s="300"/>
      <c r="K33" s="301"/>
    </row>
    <row r="34" spans="1:11" ht="66.75" customHeight="1">
      <c r="A34" s="284">
        <v>4</v>
      </c>
      <c r="B34" s="263"/>
      <c r="C34" s="105" t="s">
        <v>204</v>
      </c>
      <c r="D34" s="90" t="s">
        <v>37</v>
      </c>
      <c r="E34" s="96"/>
      <c r="F34" s="258" t="s">
        <v>19</v>
      </c>
      <c r="G34" s="96"/>
      <c r="H34" s="473" t="s">
        <v>205</v>
      </c>
      <c r="I34" s="291"/>
      <c r="J34" s="319"/>
      <c r="K34" s="321" t="s">
        <v>220</v>
      </c>
    </row>
    <row r="35" spans="1:11" ht="9" customHeight="1" thickBot="1">
      <c r="A35" s="285"/>
      <c r="B35" s="286"/>
      <c r="C35" s="287"/>
      <c r="D35" s="116"/>
      <c r="E35" s="288"/>
      <c r="F35" s="289"/>
      <c r="G35" s="290"/>
      <c r="H35" s="116"/>
      <c r="I35" s="302"/>
      <c r="J35" s="302"/>
      <c r="K35" s="303"/>
    </row>
    <row r="36" spans="1:11" ht="17.25" thickTop="1">
      <c r="A36" s="570">
        <v>1</v>
      </c>
      <c r="B36" s="572" t="s">
        <v>49</v>
      </c>
      <c r="C36" s="574" t="s">
        <v>104</v>
      </c>
      <c r="D36" s="183"/>
      <c r="E36" s="224" t="s">
        <v>90</v>
      </c>
      <c r="F36" s="185"/>
      <c r="G36" s="224" t="s">
        <v>90</v>
      </c>
      <c r="H36" s="183" t="s">
        <v>105</v>
      </c>
      <c r="I36" s="230"/>
      <c r="J36" s="319"/>
      <c r="K36" s="240"/>
    </row>
    <row r="37" spans="1:11" ht="17.25" thickBot="1">
      <c r="A37" s="571"/>
      <c r="B37" s="573"/>
      <c r="C37" s="575"/>
      <c r="D37" s="225"/>
      <c r="E37" s="225"/>
      <c r="F37" s="225"/>
      <c r="G37" s="225"/>
      <c r="H37" s="357"/>
      <c r="I37" s="225"/>
      <c r="J37" s="225"/>
      <c r="K37" s="241"/>
    </row>
    <row r="38" spans="1:11" ht="15.75" thickTop="1">
      <c r="A38" s="243"/>
      <c r="B38" s="243"/>
      <c r="C38" s="243"/>
      <c r="D38" s="243"/>
      <c r="E38" s="243"/>
      <c r="F38" s="243"/>
      <c r="G38" s="243"/>
      <c r="H38" s="243"/>
      <c r="I38" s="243"/>
      <c r="J38" s="243"/>
      <c r="K38" s="243"/>
    </row>
    <row r="39" spans="1:11">
      <c r="A39" s="243"/>
      <c r="B39" s="243"/>
      <c r="C39" s="243"/>
      <c r="D39" s="243"/>
      <c r="E39" s="243"/>
      <c r="F39" s="243"/>
      <c r="G39" s="243"/>
      <c r="H39" s="243"/>
      <c r="I39" s="243"/>
      <c r="J39" s="243"/>
      <c r="K39" s="243"/>
    </row>
    <row r="40" spans="1:11">
      <c r="A40" s="243"/>
      <c r="B40" s="243"/>
      <c r="C40" s="243"/>
      <c r="D40" s="243"/>
      <c r="E40" s="243"/>
      <c r="F40" s="243"/>
      <c r="G40" s="243"/>
      <c r="H40" s="243"/>
      <c r="I40" s="243"/>
      <c r="J40" s="243"/>
      <c r="K40" s="243"/>
    </row>
    <row r="41" spans="1:11">
      <c r="A41" s="243"/>
      <c r="B41" s="243"/>
      <c r="C41" s="243"/>
      <c r="D41" s="243"/>
      <c r="E41" s="243"/>
      <c r="F41" s="243"/>
      <c r="G41" s="243"/>
      <c r="H41" s="243"/>
      <c r="I41" s="243"/>
      <c r="J41" s="243"/>
      <c r="K41" s="243"/>
    </row>
    <row r="42" spans="1:11">
      <c r="A42" s="243"/>
      <c r="B42" s="243"/>
      <c r="C42" s="243"/>
      <c r="D42" s="243"/>
      <c r="E42" s="243"/>
      <c r="F42" s="243"/>
      <c r="G42" s="243"/>
      <c r="H42" s="243"/>
      <c r="I42" s="243"/>
      <c r="J42" s="243"/>
      <c r="K42" s="243"/>
    </row>
    <row r="43" spans="1:11">
      <c r="A43" s="243"/>
      <c r="B43" s="243"/>
      <c r="C43" s="243"/>
      <c r="D43" s="243"/>
      <c r="E43" s="243"/>
      <c r="F43" s="243"/>
      <c r="G43" s="243"/>
      <c r="H43" s="243"/>
      <c r="I43" s="243"/>
      <c r="J43" s="243"/>
      <c r="K43" s="243"/>
    </row>
    <row r="44" spans="1:11">
      <c r="A44" s="243"/>
      <c r="B44" s="243"/>
      <c r="C44" s="243"/>
      <c r="D44" s="243"/>
      <c r="E44" s="243"/>
      <c r="F44" s="243"/>
      <c r="G44" s="243"/>
      <c r="H44" s="243"/>
      <c r="I44" s="243"/>
      <c r="J44" s="243"/>
      <c r="K44" s="243"/>
    </row>
    <row r="45" spans="1:11" ht="15.75">
      <c r="A45" s="244"/>
      <c r="B45" s="244"/>
      <c r="C45" s="244"/>
      <c r="D45" s="244"/>
      <c r="E45" s="247"/>
      <c r="F45" s="246"/>
      <c r="G45" s="246"/>
      <c r="H45" s="244"/>
      <c r="I45" s="244"/>
      <c r="J45" s="244"/>
      <c r="K45" s="244"/>
    </row>
    <row r="46" spans="1:11" ht="15.75">
      <c r="A46" s="244"/>
      <c r="B46" s="246"/>
      <c r="C46" s="244"/>
      <c r="D46" s="244"/>
      <c r="E46" s="247"/>
      <c r="F46" s="244"/>
      <c r="G46" s="244"/>
      <c r="H46" s="244"/>
      <c r="I46" s="244"/>
      <c r="J46" s="244"/>
      <c r="K46" s="244"/>
    </row>
    <row r="47" spans="1:11">
      <c r="A47" s="244"/>
      <c r="B47" s="244"/>
      <c r="C47" s="267"/>
      <c r="D47" s="267"/>
      <c r="E47" s="273"/>
      <c r="F47" s="305"/>
      <c r="G47" s="267"/>
      <c r="H47" s="243"/>
      <c r="I47" s="310"/>
      <c r="J47" s="311"/>
      <c r="K47" s="246"/>
    </row>
    <row r="48" spans="1:11">
      <c r="A48" s="244"/>
      <c r="B48" s="244"/>
      <c r="C48" s="267"/>
      <c r="D48" s="267"/>
      <c r="E48" s="273"/>
      <c r="F48" s="305"/>
      <c r="G48" s="267"/>
      <c r="H48" s="305"/>
      <c r="I48" s="312"/>
      <c r="J48" s="311"/>
      <c r="K48" s="311"/>
    </row>
    <row r="49" spans="1:11">
      <c r="A49" s="243"/>
      <c r="B49" s="243"/>
      <c r="C49" s="267"/>
      <c r="D49" s="267"/>
      <c r="E49" s="273"/>
      <c r="F49" s="305"/>
      <c r="G49" s="267"/>
      <c r="H49" s="305"/>
      <c r="I49" s="309"/>
      <c r="J49" s="311"/>
      <c r="K49" s="311"/>
    </row>
    <row r="50" spans="1:11">
      <c r="A50" s="243"/>
      <c r="B50" s="246"/>
      <c r="C50" s="306"/>
      <c r="D50" s="306"/>
      <c r="E50" s="267"/>
      <c r="F50" s="244"/>
      <c r="G50" s="243"/>
      <c r="H50" s="305"/>
      <c r="I50" s="312"/>
      <c r="J50" s="311"/>
      <c r="K50" s="311"/>
    </row>
    <row r="51" spans="1:11">
      <c r="A51" s="244"/>
      <c r="B51" s="246"/>
      <c r="C51" s="267"/>
      <c r="D51" s="267"/>
      <c r="E51" s="273"/>
      <c r="F51" s="244"/>
      <c r="G51" s="243"/>
      <c r="H51" s="243"/>
      <c r="I51" s="310"/>
      <c r="J51" s="311"/>
      <c r="K51" s="311"/>
    </row>
    <row r="52" spans="1:11">
      <c r="A52" s="244"/>
      <c r="B52" s="246"/>
      <c r="C52" s="267"/>
      <c r="D52" s="267"/>
      <c r="E52" s="273"/>
      <c r="F52" s="244"/>
      <c r="G52" s="243"/>
      <c r="H52" s="305"/>
      <c r="I52" s="309"/>
      <c r="J52" s="311"/>
      <c r="K52" s="311"/>
    </row>
    <row r="53" spans="1:11">
      <c r="A53" s="244"/>
      <c r="B53" s="246"/>
      <c r="C53" s="267"/>
      <c r="D53" s="267"/>
      <c r="E53" s="267"/>
      <c r="F53" s="244"/>
      <c r="G53" s="243"/>
      <c r="H53" s="305"/>
      <c r="I53" s="309"/>
      <c r="J53" s="311"/>
      <c r="K53" s="311"/>
    </row>
    <row r="54" spans="1:11">
      <c r="A54" s="244"/>
      <c r="B54" s="246"/>
      <c r="C54" s="267"/>
      <c r="D54" s="267"/>
      <c r="E54" s="267"/>
      <c r="F54" s="244"/>
      <c r="G54" s="243"/>
      <c r="H54" s="305"/>
      <c r="I54" s="309"/>
      <c r="J54" s="311"/>
      <c r="K54" s="311"/>
    </row>
    <row r="55" spans="1:11">
      <c r="A55" s="244"/>
      <c r="B55" s="246"/>
      <c r="C55" s="267"/>
      <c r="D55" s="267"/>
      <c r="E55" s="267"/>
      <c r="F55" s="244"/>
      <c r="G55" s="243"/>
      <c r="H55" s="243"/>
      <c r="I55" s="313"/>
      <c r="J55" s="311"/>
      <c r="K55" s="311"/>
    </row>
    <row r="56" spans="1:11">
      <c r="A56" s="244"/>
      <c r="B56" s="246"/>
      <c r="C56" s="267"/>
      <c r="D56" s="267"/>
      <c r="E56" s="267"/>
      <c r="F56" s="244"/>
      <c r="G56" s="243"/>
      <c r="H56" s="243"/>
      <c r="I56" s="314"/>
      <c r="J56" s="311"/>
      <c r="K56" s="311"/>
    </row>
    <row r="57" spans="1:11">
      <c r="A57" s="244"/>
      <c r="B57" s="246"/>
      <c r="C57" s="243"/>
      <c r="D57" s="243"/>
      <c r="E57" s="243"/>
      <c r="F57" s="244"/>
      <c r="G57" s="243"/>
      <c r="H57" s="243"/>
      <c r="I57" s="310"/>
      <c r="J57" s="311"/>
      <c r="K57" s="311"/>
    </row>
    <row r="58" spans="1:11">
      <c r="A58" s="244"/>
      <c r="B58" s="246"/>
      <c r="C58" s="307"/>
      <c r="D58" s="307"/>
      <c r="E58" s="243"/>
      <c r="F58" s="244"/>
      <c r="G58" s="243"/>
      <c r="H58" s="243"/>
      <c r="I58" s="243"/>
      <c r="J58" s="243"/>
      <c r="K58" s="311"/>
    </row>
    <row r="59" spans="1:11">
      <c r="A59" s="244"/>
      <c r="B59" s="308"/>
      <c r="C59" s="243"/>
      <c r="D59" s="243"/>
      <c r="E59" s="243"/>
      <c r="F59" s="244"/>
      <c r="G59" s="243"/>
      <c r="H59" s="243"/>
      <c r="I59" s="243"/>
      <c r="J59" s="243"/>
      <c r="K59" s="311"/>
    </row>
    <row r="60" spans="1:11">
      <c r="A60" s="244"/>
      <c r="B60" s="246"/>
      <c r="C60" s="243"/>
      <c r="D60" s="243"/>
      <c r="E60" s="243"/>
      <c r="F60" s="244"/>
      <c r="G60" s="243"/>
      <c r="H60" s="305"/>
      <c r="I60" s="309"/>
      <c r="J60" s="246"/>
      <c r="K60" s="246"/>
    </row>
    <row r="61" spans="1:11">
      <c r="A61" s="244"/>
      <c r="B61" s="246"/>
      <c r="C61" s="243"/>
      <c r="D61" s="243"/>
      <c r="E61" s="243"/>
      <c r="F61" s="244"/>
      <c r="G61" s="243"/>
      <c r="H61" s="309"/>
      <c r="I61" s="315"/>
      <c r="J61" s="311"/>
      <c r="K61" s="246"/>
    </row>
    <row r="62" spans="1:11">
      <c r="A62" s="244"/>
      <c r="B62" s="246"/>
      <c r="C62" s="243"/>
      <c r="D62" s="243"/>
      <c r="E62" s="243"/>
      <c r="F62" s="244"/>
      <c r="G62" s="243"/>
      <c r="H62" s="244"/>
      <c r="I62" s="313"/>
      <c r="J62" s="243"/>
      <c r="K62" s="246"/>
    </row>
    <row r="63" spans="1:11">
      <c r="A63" s="244"/>
      <c r="B63" s="246"/>
      <c r="C63" s="307"/>
      <c r="D63" s="307"/>
      <c r="E63" s="307"/>
      <c r="F63" s="244"/>
      <c r="G63" s="243"/>
      <c r="H63" s="305"/>
      <c r="I63" s="312"/>
      <c r="J63" s="246"/>
      <c r="K63" s="246"/>
    </row>
    <row r="64" spans="1:11">
      <c r="A64" s="244"/>
      <c r="B64" s="246"/>
      <c r="C64" s="273"/>
      <c r="D64" s="273"/>
      <c r="E64" s="273"/>
      <c r="F64" s="244"/>
      <c r="G64" s="243"/>
      <c r="H64" s="243"/>
      <c r="I64" s="310"/>
      <c r="J64" s="246"/>
      <c r="K64" s="246"/>
    </row>
    <row r="65" spans="1:11">
      <c r="A65" s="244"/>
      <c r="B65" s="308"/>
      <c r="C65" s="267"/>
      <c r="D65" s="267"/>
      <c r="E65" s="267"/>
      <c r="F65" s="244"/>
      <c r="G65" s="243"/>
      <c r="H65" s="305"/>
      <c r="I65" s="309"/>
      <c r="J65" s="246"/>
      <c r="K65" s="246"/>
    </row>
    <row r="66" spans="1:11">
      <c r="A66" s="244"/>
      <c r="B66" s="246"/>
      <c r="C66" s="267"/>
      <c r="D66" s="267"/>
      <c r="E66" s="267"/>
      <c r="F66" s="244"/>
      <c r="G66" s="243"/>
      <c r="H66" s="305"/>
      <c r="I66" s="312"/>
      <c r="J66" s="246"/>
      <c r="K66" s="246"/>
    </row>
    <row r="67" spans="1:11">
      <c r="A67" s="244"/>
      <c r="B67" s="246"/>
      <c r="C67" s="267"/>
      <c r="D67" s="267"/>
      <c r="E67" s="267"/>
      <c r="F67" s="244"/>
      <c r="G67" s="243"/>
      <c r="H67" s="305"/>
      <c r="I67" s="309"/>
      <c r="J67" s="246"/>
      <c r="K67" s="246"/>
    </row>
    <row r="68" spans="1:11">
      <c r="A68" s="244"/>
      <c r="B68" s="246"/>
      <c r="C68" s="267"/>
      <c r="D68" s="267"/>
      <c r="E68" s="273"/>
      <c r="F68" s="244"/>
      <c r="G68" s="243"/>
      <c r="H68" s="244"/>
      <c r="I68" s="312"/>
      <c r="J68" s="311"/>
      <c r="K68" s="246"/>
    </row>
    <row r="69" spans="1:11">
      <c r="A69" s="246"/>
      <c r="B69" s="244"/>
      <c r="C69" s="267"/>
      <c r="D69" s="267"/>
      <c r="E69" s="273"/>
      <c r="F69" s="267"/>
      <c r="G69" s="267"/>
      <c r="H69" s="305"/>
      <c r="I69" s="312"/>
      <c r="J69" s="311"/>
      <c r="K69" s="246"/>
    </row>
    <row r="70" spans="1:11">
      <c r="A70" s="244"/>
      <c r="B70" s="308"/>
      <c r="C70" s="243"/>
      <c r="D70" s="243"/>
      <c r="E70" s="273"/>
      <c r="F70" s="244"/>
      <c r="G70" s="243"/>
      <c r="H70" s="243"/>
      <c r="I70" s="310"/>
      <c r="J70" s="311"/>
      <c r="K70" s="246"/>
    </row>
    <row r="71" spans="1:11">
      <c r="A71" s="244"/>
      <c r="B71" s="246"/>
      <c r="C71" s="307"/>
      <c r="D71" s="307"/>
      <c r="E71" s="267"/>
      <c r="F71" s="244"/>
      <c r="G71" s="243"/>
      <c r="H71" s="305"/>
      <c r="I71" s="312"/>
      <c r="J71" s="311"/>
      <c r="K71" s="246"/>
    </row>
    <row r="72" spans="1:11">
      <c r="A72" s="244"/>
      <c r="B72" s="246"/>
      <c r="C72" s="243"/>
      <c r="D72" s="243"/>
      <c r="E72" s="243"/>
      <c r="F72" s="244"/>
      <c r="G72" s="243"/>
      <c r="H72" s="243"/>
      <c r="I72" s="243"/>
      <c r="J72" s="311"/>
      <c r="K72" s="246"/>
    </row>
    <row r="73" spans="1:11">
      <c r="A73" s="244"/>
      <c r="B73" s="244"/>
      <c r="C73" s="267"/>
      <c r="D73" s="267"/>
      <c r="E73" s="273"/>
      <c r="F73" s="305"/>
      <c r="G73" s="267"/>
      <c r="H73" s="305"/>
      <c r="I73" s="312"/>
      <c r="J73" s="311"/>
      <c r="K73" s="246"/>
    </row>
    <row r="74" spans="1:11">
      <c r="A74" s="243"/>
      <c r="B74" s="243"/>
      <c r="C74" s="267"/>
      <c r="D74" s="267"/>
      <c r="E74" s="273"/>
      <c r="F74" s="305"/>
      <c r="G74" s="267"/>
      <c r="H74" s="267"/>
      <c r="I74" s="312"/>
      <c r="J74" s="311"/>
      <c r="K74" s="246"/>
    </row>
    <row r="75" spans="1:11">
      <c r="A75" s="244"/>
      <c r="B75" s="244"/>
      <c r="C75" s="267"/>
      <c r="D75" s="267"/>
      <c r="E75" s="273"/>
      <c r="F75" s="305"/>
      <c r="G75" s="267"/>
      <c r="H75" s="305"/>
      <c r="I75" s="312"/>
      <c r="J75" s="311"/>
      <c r="K75" s="246"/>
    </row>
    <row r="76" spans="1:11">
      <c r="A76" s="244"/>
      <c r="B76" s="244"/>
      <c r="C76" s="267"/>
      <c r="D76" s="267"/>
      <c r="E76" s="273"/>
      <c r="F76" s="305"/>
      <c r="G76" s="267"/>
      <c r="H76" s="305"/>
      <c r="I76" s="312"/>
      <c r="J76" s="311"/>
      <c r="K76" s="246"/>
    </row>
    <row r="77" spans="1:11">
      <c r="A77" s="244"/>
      <c r="B77" s="246"/>
      <c r="C77" s="267"/>
      <c r="D77" s="267"/>
      <c r="E77" s="273"/>
      <c r="F77" s="305"/>
      <c r="G77" s="267"/>
      <c r="H77" s="305"/>
      <c r="I77" s="309"/>
      <c r="J77" s="243"/>
      <c r="K77" s="243"/>
    </row>
    <row r="78" spans="1:11">
      <c r="A78" s="244"/>
      <c r="B78" s="246"/>
      <c r="C78" s="307"/>
      <c r="D78" s="307"/>
      <c r="E78" s="243"/>
      <c r="F78" s="243"/>
      <c r="G78" s="243"/>
      <c r="H78" s="243"/>
      <c r="I78" s="243"/>
      <c r="J78" s="243"/>
      <c r="K78" s="243"/>
    </row>
    <row r="79" spans="1:11">
      <c r="A79" s="244"/>
      <c r="B79" s="308"/>
      <c r="C79" s="243"/>
      <c r="D79" s="243"/>
      <c r="E79" s="243"/>
      <c r="F79" s="243"/>
      <c r="G79" s="243"/>
      <c r="H79" s="243"/>
      <c r="I79" s="243"/>
      <c r="J79" s="243"/>
      <c r="K79" s="243"/>
    </row>
    <row r="80" spans="1:11">
      <c r="A80" s="244"/>
      <c r="B80" s="246"/>
      <c r="C80" s="243"/>
      <c r="D80" s="243"/>
      <c r="E80" s="243"/>
      <c r="F80" s="244"/>
      <c r="G80" s="243"/>
      <c r="H80" s="243"/>
      <c r="I80" s="312"/>
      <c r="J80" s="246"/>
      <c r="K80" s="243"/>
    </row>
    <row r="81" spans="1:11">
      <c r="A81" s="244"/>
      <c r="B81" s="246"/>
      <c r="C81" s="243"/>
      <c r="D81" s="243"/>
      <c r="E81" s="243"/>
      <c r="F81" s="243"/>
      <c r="G81" s="243"/>
      <c r="H81" s="244"/>
      <c r="I81" s="243"/>
      <c r="J81" s="243"/>
      <c r="K81" s="243"/>
    </row>
    <row r="82" spans="1:11">
      <c r="A82" s="244"/>
      <c r="B82" s="246"/>
      <c r="C82" s="243"/>
      <c r="D82" s="243"/>
      <c r="E82" s="243"/>
      <c r="F82" s="243"/>
      <c r="G82" s="243"/>
      <c r="H82" s="244"/>
      <c r="I82" s="313"/>
      <c r="J82" s="243"/>
      <c r="K82" s="243"/>
    </row>
    <row r="83" spans="1:11">
      <c r="A83" s="244"/>
      <c r="B83" s="246"/>
      <c r="C83" s="243"/>
      <c r="D83" s="243"/>
      <c r="E83" s="243"/>
      <c r="F83" s="243"/>
      <c r="G83" s="243"/>
      <c r="H83" s="243"/>
      <c r="I83" s="243"/>
      <c r="J83" s="243"/>
      <c r="K83" s="243"/>
    </row>
    <row r="84" spans="1:11">
      <c r="A84" s="244"/>
      <c r="B84" s="246"/>
      <c r="C84" s="243"/>
      <c r="D84" s="243"/>
      <c r="E84" s="243"/>
      <c r="F84" s="243"/>
      <c r="G84" s="243"/>
      <c r="H84" s="243"/>
      <c r="I84" s="243"/>
      <c r="J84" s="243"/>
      <c r="K84" s="243"/>
    </row>
    <row r="85" spans="1:11">
      <c r="A85" s="244"/>
      <c r="B85" s="246"/>
      <c r="C85" s="243"/>
      <c r="D85" s="243"/>
      <c r="E85" s="243"/>
      <c r="F85" s="243"/>
      <c r="G85" s="243"/>
      <c r="H85" s="243"/>
      <c r="I85" s="243"/>
      <c r="J85" s="243"/>
      <c r="K85" s="243"/>
    </row>
    <row r="86" spans="1:11">
      <c r="A86" s="244"/>
      <c r="B86" s="246"/>
      <c r="C86" s="243"/>
      <c r="D86" s="243"/>
      <c r="E86" s="243"/>
      <c r="F86" s="243"/>
      <c r="G86" s="243"/>
      <c r="H86" s="243"/>
      <c r="I86" s="243"/>
      <c r="J86" s="243"/>
      <c r="K86" s="243"/>
    </row>
    <row r="87" spans="1:11">
      <c r="A87" s="244"/>
      <c r="B87" s="246"/>
      <c r="C87" s="243"/>
      <c r="D87" s="243"/>
      <c r="E87" s="243"/>
      <c r="F87" s="243"/>
      <c r="G87" s="243"/>
      <c r="H87" s="243"/>
      <c r="I87" s="243"/>
      <c r="J87" s="243"/>
      <c r="K87" s="243"/>
    </row>
    <row r="88" spans="1:11">
      <c r="A88" s="243"/>
      <c r="B88" s="243"/>
      <c r="C88" s="243"/>
      <c r="D88" s="243"/>
      <c r="E88" s="243"/>
      <c r="F88" s="243"/>
      <c r="G88" s="243"/>
      <c r="H88" s="243"/>
      <c r="I88" s="243"/>
      <c r="J88" s="243"/>
      <c r="K88" s="243"/>
    </row>
    <row r="89" spans="1:11">
      <c r="A89" s="243"/>
      <c r="B89" s="243"/>
      <c r="C89" s="243"/>
      <c r="D89" s="243"/>
      <c r="E89" s="243"/>
      <c r="F89" s="243"/>
      <c r="G89" s="243"/>
      <c r="H89" s="243"/>
      <c r="I89" s="243"/>
      <c r="J89" s="243"/>
      <c r="K89" s="243"/>
    </row>
    <row r="90" spans="1:11">
      <c r="A90" s="243"/>
      <c r="B90" s="243"/>
      <c r="C90" s="243"/>
      <c r="D90" s="243"/>
      <c r="E90" s="243"/>
      <c r="F90" s="243"/>
      <c r="G90" s="243"/>
      <c r="H90" s="243"/>
      <c r="I90" s="243"/>
      <c r="J90" s="243"/>
      <c r="K90" s="243"/>
    </row>
    <row r="91" spans="1:11">
      <c r="A91" s="243"/>
      <c r="B91" s="243"/>
      <c r="C91" s="243"/>
      <c r="D91" s="243"/>
      <c r="E91" s="243"/>
      <c r="F91" s="243"/>
      <c r="G91" s="243"/>
      <c r="H91" s="243"/>
      <c r="I91" s="243"/>
      <c r="J91" s="243"/>
      <c r="K91" s="243"/>
    </row>
    <row r="92" spans="1:11">
      <c r="A92" s="243"/>
      <c r="B92" s="243"/>
      <c r="C92" s="243"/>
      <c r="D92" s="243"/>
      <c r="E92" s="243"/>
      <c r="F92" s="243"/>
      <c r="G92" s="243"/>
      <c r="H92" s="243"/>
      <c r="I92" s="243"/>
      <c r="J92" s="243"/>
      <c r="K92" s="243"/>
    </row>
    <row r="93" spans="1:11">
      <c r="A93" s="243"/>
      <c r="B93" s="243"/>
      <c r="C93" s="243"/>
      <c r="D93" s="243"/>
      <c r="E93" s="243"/>
      <c r="F93" s="243"/>
      <c r="G93" s="243"/>
      <c r="H93" s="243"/>
      <c r="I93" s="243"/>
      <c r="J93" s="243"/>
      <c r="K93" s="243"/>
    </row>
    <row r="94" spans="1:11">
      <c r="A94" s="243"/>
      <c r="B94" s="243"/>
      <c r="C94" s="243"/>
      <c r="D94" s="243"/>
      <c r="E94" s="243"/>
      <c r="F94" s="243"/>
      <c r="G94" s="243"/>
      <c r="H94" s="243"/>
      <c r="I94" s="243"/>
      <c r="J94" s="243"/>
      <c r="K94" s="243"/>
    </row>
    <row r="95" spans="1:11">
      <c r="A95" s="243"/>
      <c r="B95" s="243"/>
      <c r="C95" s="243"/>
      <c r="D95" s="243"/>
      <c r="E95" s="243"/>
      <c r="F95" s="243"/>
      <c r="G95" s="243"/>
      <c r="H95" s="243"/>
      <c r="I95" s="243"/>
      <c r="J95" s="243"/>
      <c r="K95" s="243"/>
    </row>
    <row r="96" spans="1:11">
      <c r="A96" s="243"/>
      <c r="B96" s="243"/>
      <c r="C96" s="243"/>
      <c r="D96" s="243"/>
      <c r="E96" s="243"/>
      <c r="F96" s="243"/>
      <c r="G96" s="243"/>
      <c r="H96" s="243"/>
      <c r="I96" s="243"/>
      <c r="J96" s="243"/>
      <c r="K96" s="243"/>
    </row>
    <row r="97" spans="1:11">
      <c r="A97" s="243"/>
      <c r="B97" s="243"/>
      <c r="C97" s="243"/>
      <c r="D97" s="243"/>
      <c r="E97" s="243"/>
      <c r="F97" s="243"/>
      <c r="G97" s="243"/>
      <c r="H97" s="243"/>
      <c r="I97" s="243"/>
      <c r="J97" s="243"/>
      <c r="K97" s="243"/>
    </row>
  </sheetData>
  <mergeCells count="10">
    <mergeCell ref="E10:E12"/>
    <mergeCell ref="K10:K12"/>
    <mergeCell ref="H10:H12"/>
    <mergeCell ref="I10:I12"/>
    <mergeCell ref="J10:J12"/>
    <mergeCell ref="A36:A37"/>
    <mergeCell ref="B36:B37"/>
    <mergeCell ref="C36:C37"/>
    <mergeCell ref="A10:A12"/>
    <mergeCell ref="D10:D12"/>
  </mergeCells>
  <pageMargins left="0.7" right="0.7" top="0.75" bottom="0.75" header="0.3" footer="0.3"/>
  <pageSetup orientation="portrait" r:id="rId1"/>
  <drawing r:id="rId2"/>
  <legacyDrawing r:id="rId3"/>
  <oleObjects>
    <mc:AlternateContent xmlns:mc="http://schemas.openxmlformats.org/markup-compatibility/2006">
      <mc:Choice Requires="x14">
        <oleObject shapeId="1026" r:id="rId4">
          <objectPr defaultSize="0" autoPict="0" altText="" r:id="rId5">
            <anchor moveWithCells="1" sizeWithCells="1">
              <from>
                <xdr:col>0</xdr:col>
                <xdr:colOff>171450</xdr:colOff>
                <xdr:row>0</xdr:row>
                <xdr:rowOff>38100</xdr:rowOff>
              </from>
              <to>
                <xdr:col>1</xdr:col>
                <xdr:colOff>428625</xdr:colOff>
                <xdr:row>3</xdr:row>
                <xdr:rowOff>9525</xdr:rowOff>
              </to>
            </anchor>
          </objectPr>
        </oleObject>
      </mc:Choice>
      <mc:Fallback>
        <oleObject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workbookViewId="0">
      <selection activeCell="G5" sqref="G5"/>
    </sheetView>
  </sheetViews>
  <sheetFormatPr defaultColWidth="9" defaultRowHeight="15"/>
  <cols>
    <col min="1" max="1" width="5.42578125" customWidth="1"/>
    <col min="2" max="2" width="9.5703125" customWidth="1"/>
    <col min="3" max="3" width="54.28515625" customWidth="1"/>
    <col min="5" max="5" width="49.5703125" customWidth="1"/>
    <col min="7" max="7" width="43.85546875" customWidth="1"/>
    <col min="8" max="8" width="13" customWidth="1"/>
    <col min="9" max="9" width="13.7109375" customWidth="1"/>
  </cols>
  <sheetData>
    <row r="1" spans="1:11" ht="16.5">
      <c r="A1" s="165"/>
      <c r="B1" s="165"/>
      <c r="C1" s="165" t="s">
        <v>87</v>
      </c>
      <c r="D1" s="165"/>
      <c r="E1" s="165"/>
      <c r="F1" s="165"/>
      <c r="G1" s="165"/>
      <c r="H1" s="76"/>
      <c r="I1" s="140"/>
      <c r="J1" s="136"/>
      <c r="K1" s="136"/>
    </row>
    <row r="2" spans="1:11" ht="16.5">
      <c r="A2" s="165"/>
      <c r="B2" s="165"/>
      <c r="C2" s="165" t="s">
        <v>0</v>
      </c>
      <c r="D2" s="165"/>
      <c r="E2" s="165"/>
      <c r="F2" s="165"/>
      <c r="G2" s="165"/>
      <c r="H2" s="76"/>
      <c r="I2" s="141"/>
    </row>
    <row r="3" spans="1:11" ht="16.5">
      <c r="A3" s="165"/>
      <c r="B3" s="165"/>
      <c r="C3" s="165" t="s">
        <v>1</v>
      </c>
      <c r="D3" s="165"/>
      <c r="E3" s="165"/>
      <c r="F3" s="165"/>
      <c r="G3" s="165"/>
      <c r="H3" s="77"/>
      <c r="I3" s="141"/>
    </row>
    <row r="4" spans="1:11" ht="16.5">
      <c r="H4" s="76"/>
      <c r="I4" s="141"/>
    </row>
    <row r="5" spans="1:11" ht="16.5">
      <c r="A5" s="165"/>
      <c r="B5" s="165"/>
      <c r="C5" s="165"/>
      <c r="D5" s="165"/>
      <c r="E5" s="165"/>
      <c r="F5" s="165"/>
      <c r="G5" s="165"/>
      <c r="H5" s="76"/>
      <c r="I5" s="141"/>
    </row>
    <row r="6" spans="1:11" ht="16.5">
      <c r="A6" s="166"/>
      <c r="B6" s="166"/>
      <c r="C6" s="166"/>
      <c r="D6" s="166"/>
      <c r="E6" s="81" t="s">
        <v>291</v>
      </c>
      <c r="F6" s="167"/>
      <c r="G6" s="167"/>
      <c r="H6" s="76"/>
      <c r="I6" s="136"/>
      <c r="J6" s="78"/>
      <c r="K6" s="78"/>
    </row>
    <row r="7" spans="1:11" ht="16.5">
      <c r="A7" s="166"/>
      <c r="B7" s="167"/>
      <c r="C7" s="166"/>
      <c r="D7" s="166"/>
      <c r="E7" s="245" t="s">
        <v>131</v>
      </c>
      <c r="F7" s="166"/>
      <c r="G7" s="166"/>
      <c r="H7" s="76"/>
      <c r="I7" s="136"/>
      <c r="J7" s="78"/>
      <c r="K7" s="78"/>
    </row>
    <row r="8" spans="1:11" ht="15.75">
      <c r="A8" s="166"/>
      <c r="B8" s="167"/>
      <c r="C8" s="166"/>
      <c r="D8" s="166"/>
      <c r="E8" s="168"/>
      <c r="F8" s="166"/>
      <c r="G8" s="166"/>
      <c r="H8" s="166"/>
      <c r="I8" s="166"/>
      <c r="J8" s="166"/>
      <c r="K8" s="166"/>
    </row>
    <row r="9" spans="1:11" ht="15.75" customHeight="1">
      <c r="A9" s="606" t="s">
        <v>2</v>
      </c>
      <c r="B9" s="82"/>
      <c r="C9" s="83"/>
      <c r="D9" s="609" t="s">
        <v>3</v>
      </c>
      <c r="E9" s="609" t="s">
        <v>4</v>
      </c>
      <c r="F9" s="84" t="s">
        <v>5</v>
      </c>
      <c r="G9" s="83"/>
      <c r="H9" s="613" t="s">
        <v>6</v>
      </c>
      <c r="I9" s="613" t="s">
        <v>7</v>
      </c>
      <c r="J9" s="609" t="s">
        <v>8</v>
      </c>
      <c r="K9" s="602" t="s">
        <v>9</v>
      </c>
    </row>
    <row r="10" spans="1:11">
      <c r="A10" s="607"/>
      <c r="B10" s="85" t="s">
        <v>10</v>
      </c>
      <c r="C10" s="85" t="s">
        <v>11</v>
      </c>
      <c r="D10" s="610"/>
      <c r="E10" s="610"/>
      <c r="F10" s="86" t="s">
        <v>12</v>
      </c>
      <c r="G10" s="85" t="s">
        <v>13</v>
      </c>
      <c r="H10" s="614"/>
      <c r="I10" s="614"/>
      <c r="J10" s="610"/>
      <c r="K10" s="603"/>
    </row>
    <row r="11" spans="1:11" ht="15.75" thickBot="1">
      <c r="A11" s="608"/>
      <c r="B11" s="87"/>
      <c r="C11" s="88"/>
      <c r="D11" s="611"/>
      <c r="E11" s="612"/>
      <c r="F11" s="88" t="s">
        <v>14</v>
      </c>
      <c r="G11" s="88"/>
      <c r="H11" s="615"/>
      <c r="I11" s="615"/>
      <c r="J11" s="611"/>
      <c r="K11" s="604"/>
    </row>
    <row r="12" spans="1:11" ht="36" customHeight="1" thickTop="1">
      <c r="A12" s="169">
        <v>1</v>
      </c>
      <c r="B12" s="170" t="s">
        <v>27</v>
      </c>
      <c r="C12" s="562" t="s">
        <v>173</v>
      </c>
      <c r="D12" s="171">
        <v>6.2</v>
      </c>
      <c r="E12" s="363" t="s">
        <v>244</v>
      </c>
      <c r="F12" s="172" t="s">
        <v>12</v>
      </c>
      <c r="G12" s="128" t="s">
        <v>245</v>
      </c>
      <c r="H12" s="174" t="s">
        <v>174</v>
      </c>
      <c r="I12" s="373" t="s">
        <v>246</v>
      </c>
      <c r="J12" s="320" t="s">
        <v>220</v>
      </c>
      <c r="K12" s="322"/>
    </row>
    <row r="13" spans="1:11" ht="6" customHeight="1">
      <c r="A13" s="169"/>
      <c r="B13" s="175"/>
      <c r="C13" s="111"/>
      <c r="D13" s="171"/>
      <c r="E13" s="96"/>
      <c r="F13" s="172"/>
      <c r="G13" s="173"/>
      <c r="H13" s="174"/>
      <c r="I13" s="226"/>
      <c r="J13" s="228"/>
      <c r="K13" s="227"/>
    </row>
    <row r="14" spans="1:11" ht="39.75" customHeight="1">
      <c r="A14" s="169">
        <v>2</v>
      </c>
      <c r="B14" s="175"/>
      <c r="C14" s="561" t="s">
        <v>175</v>
      </c>
      <c r="D14" s="171">
        <v>6.1</v>
      </c>
      <c r="E14" s="96" t="s">
        <v>247</v>
      </c>
      <c r="F14" s="172" t="s">
        <v>12</v>
      </c>
      <c r="G14" s="178" t="s">
        <v>240</v>
      </c>
      <c r="H14" s="174" t="s">
        <v>174</v>
      </c>
      <c r="I14" s="490" t="s">
        <v>246</v>
      </c>
      <c r="J14" s="554" t="s">
        <v>220</v>
      </c>
      <c r="K14" s="321"/>
    </row>
    <row r="15" spans="1:11" ht="6" customHeight="1">
      <c r="A15" s="169"/>
      <c r="B15" s="175"/>
      <c r="C15" s="110"/>
      <c r="D15" s="171"/>
      <c r="E15" s="363"/>
      <c r="F15" s="172"/>
      <c r="G15" s="178"/>
      <c r="H15" s="174"/>
      <c r="I15" s="226"/>
      <c r="J15" s="228"/>
      <c r="K15" s="227"/>
    </row>
    <row r="16" spans="1:11" ht="48.75" customHeight="1">
      <c r="A16" s="169">
        <v>3</v>
      </c>
      <c r="B16" s="175"/>
      <c r="C16" s="561" t="s">
        <v>176</v>
      </c>
      <c r="D16" s="171">
        <v>9.1</v>
      </c>
      <c r="E16" s="363" t="s">
        <v>248</v>
      </c>
      <c r="F16" s="172" t="s">
        <v>14</v>
      </c>
      <c r="G16" s="363" t="s">
        <v>249</v>
      </c>
      <c r="H16" s="174" t="s">
        <v>174</v>
      </c>
      <c r="I16" s="490" t="s">
        <v>246</v>
      </c>
      <c r="J16" s="554" t="s">
        <v>220</v>
      </c>
      <c r="K16" s="321"/>
    </row>
    <row r="17" spans="1:11" ht="5.25" customHeight="1">
      <c r="A17" s="169"/>
      <c r="B17" s="175"/>
      <c r="C17" s="92"/>
      <c r="D17" s="171"/>
      <c r="E17" s="363"/>
      <c r="F17" s="172"/>
      <c r="G17" s="178"/>
      <c r="H17" s="174"/>
      <c r="I17" s="490"/>
      <c r="J17" s="529"/>
      <c r="K17" s="321"/>
    </row>
    <row r="18" spans="1:11" ht="35.25" customHeight="1">
      <c r="A18" s="169">
        <v>4</v>
      </c>
      <c r="B18" s="175"/>
      <c r="C18" s="561" t="s">
        <v>177</v>
      </c>
      <c r="D18" s="171">
        <v>9.1</v>
      </c>
      <c r="E18" s="363" t="s">
        <v>247</v>
      </c>
      <c r="F18" s="172" t="s">
        <v>14</v>
      </c>
      <c r="G18" s="178" t="s">
        <v>250</v>
      </c>
      <c r="H18" s="174" t="s">
        <v>174</v>
      </c>
      <c r="I18" s="490" t="s">
        <v>246</v>
      </c>
      <c r="J18" s="554" t="s">
        <v>220</v>
      </c>
      <c r="K18" s="321"/>
    </row>
    <row r="19" spans="1:11" ht="6" customHeight="1" thickBot="1">
      <c r="A19" s="169"/>
      <c r="B19" s="175"/>
      <c r="C19" s="178"/>
      <c r="D19" s="176"/>
      <c r="E19" s="178"/>
      <c r="F19" s="177"/>
      <c r="G19" s="173"/>
      <c r="H19" s="180"/>
      <c r="I19" s="226"/>
      <c r="J19" s="228"/>
      <c r="K19" s="227"/>
    </row>
    <row r="20" spans="1:11" ht="34.5" customHeight="1" thickTop="1">
      <c r="A20" s="181">
        <v>1</v>
      </c>
      <c r="B20" s="182" t="s">
        <v>29</v>
      </c>
      <c r="C20" s="91" t="s">
        <v>90</v>
      </c>
      <c r="D20" s="183"/>
      <c r="E20" s="184" t="s">
        <v>254</v>
      </c>
      <c r="F20" s="185"/>
      <c r="G20" s="186" t="s">
        <v>254</v>
      </c>
      <c r="H20" s="187" t="s">
        <v>139</v>
      </c>
      <c r="I20" s="373"/>
      <c r="J20" s="320"/>
      <c r="K20" s="322"/>
    </row>
    <row r="21" spans="1:11" ht="6" customHeight="1" thickBot="1">
      <c r="A21" s="189"/>
      <c r="B21" s="190"/>
      <c r="C21" s="105"/>
      <c r="D21" s="191"/>
      <c r="E21" s="110"/>
      <c r="F21" s="177"/>
      <c r="G21" s="192"/>
      <c r="H21" s="193"/>
      <c r="I21" s="191"/>
      <c r="J21" s="229"/>
      <c r="K21" s="227"/>
    </row>
    <row r="22" spans="1:11" ht="35.25" customHeight="1" thickTop="1">
      <c r="A22" s="181">
        <v>1</v>
      </c>
      <c r="B22" s="182" t="s">
        <v>30</v>
      </c>
      <c r="C22" s="563" t="s">
        <v>140</v>
      </c>
      <c r="D22" s="183">
        <v>6.2</v>
      </c>
      <c r="E22" s="194" t="s">
        <v>184</v>
      </c>
      <c r="F22" s="185" t="s">
        <v>19</v>
      </c>
      <c r="G22" s="91" t="s">
        <v>185</v>
      </c>
      <c r="H22" s="195" t="s">
        <v>31</v>
      </c>
      <c r="I22" s="373" t="s">
        <v>186</v>
      </c>
      <c r="J22" s="320" t="s">
        <v>220</v>
      </c>
      <c r="K22" s="231"/>
    </row>
    <row r="23" spans="1:11" ht="6" customHeight="1">
      <c r="A23" s="189"/>
      <c r="B23" s="196"/>
      <c r="C23" s="197"/>
      <c r="D23" s="198"/>
      <c r="E23" s="96"/>
      <c r="F23" s="199"/>
      <c r="G23" s="98"/>
      <c r="H23" s="200"/>
      <c r="I23" s="232"/>
      <c r="J23" s="233"/>
      <c r="K23" s="234"/>
    </row>
    <row r="24" spans="1:11" ht="68.25" customHeight="1">
      <c r="A24" s="179">
        <v>2</v>
      </c>
      <c r="B24" s="196"/>
      <c r="C24" s="92" t="s">
        <v>141</v>
      </c>
      <c r="D24" s="171" t="s">
        <v>137</v>
      </c>
      <c r="E24" s="201" t="s">
        <v>187</v>
      </c>
      <c r="F24" s="172" t="s">
        <v>14</v>
      </c>
      <c r="G24" s="105" t="s">
        <v>188</v>
      </c>
      <c r="H24" s="202" t="s">
        <v>31</v>
      </c>
      <c r="I24" s="142" t="s">
        <v>186</v>
      </c>
      <c r="J24" s="323" t="s">
        <v>220</v>
      </c>
      <c r="K24" s="234"/>
    </row>
    <row r="25" spans="1:11" ht="6" customHeight="1" thickBot="1">
      <c r="A25" s="189"/>
      <c r="B25" s="196"/>
      <c r="C25" s="110"/>
      <c r="D25" s="198"/>
      <c r="E25" s="96"/>
      <c r="F25" s="199"/>
      <c r="G25" s="98"/>
      <c r="H25" s="202"/>
      <c r="I25" s="232"/>
      <c r="J25" s="229"/>
      <c r="K25" s="234"/>
    </row>
    <row r="26" spans="1:11" ht="33" customHeight="1" thickTop="1">
      <c r="A26" s="598">
        <v>1</v>
      </c>
      <c r="B26" s="599" t="s">
        <v>32</v>
      </c>
      <c r="C26" s="564" t="s">
        <v>142</v>
      </c>
      <c r="D26" s="601">
        <v>6.2</v>
      </c>
      <c r="E26" s="620" t="s">
        <v>221</v>
      </c>
      <c r="F26" s="572" t="s">
        <v>19</v>
      </c>
      <c r="G26" s="474" t="s">
        <v>222</v>
      </c>
      <c r="H26" s="601" t="s">
        <v>28</v>
      </c>
      <c r="I26" s="616" t="s">
        <v>224</v>
      </c>
      <c r="J26" s="618" t="s">
        <v>220</v>
      </c>
      <c r="K26" s="605"/>
    </row>
    <row r="27" spans="1:11" ht="48" customHeight="1">
      <c r="A27" s="596"/>
      <c r="B27" s="600"/>
      <c r="C27" s="565" t="s">
        <v>143</v>
      </c>
      <c r="D27" s="592"/>
      <c r="E27" s="595"/>
      <c r="F27" s="594"/>
      <c r="G27" s="204" t="s">
        <v>223</v>
      </c>
      <c r="H27" s="592"/>
      <c r="I27" s="617"/>
      <c r="J27" s="619"/>
      <c r="K27" s="591"/>
    </row>
    <row r="28" spans="1:11" ht="6" customHeight="1">
      <c r="A28" s="169"/>
      <c r="B28" s="196"/>
      <c r="C28" s="205"/>
      <c r="D28" s="176"/>
      <c r="E28" s="178"/>
      <c r="F28" s="177"/>
      <c r="G28" s="173"/>
      <c r="H28" s="171"/>
      <c r="I28" s="226"/>
      <c r="J28" s="236"/>
      <c r="K28" s="234"/>
    </row>
    <row r="29" spans="1:11" ht="48.75" customHeight="1">
      <c r="A29" s="179">
        <v>2</v>
      </c>
      <c r="B29" s="196"/>
      <c r="C29" s="565" t="s">
        <v>144</v>
      </c>
      <c r="D29" s="592">
        <v>6.1</v>
      </c>
      <c r="E29" s="363" t="s">
        <v>225</v>
      </c>
      <c r="F29" s="594" t="s">
        <v>19</v>
      </c>
      <c r="G29" s="534" t="s">
        <v>226</v>
      </c>
      <c r="H29" s="592" t="s">
        <v>28</v>
      </c>
      <c r="I29" s="589" t="s">
        <v>224</v>
      </c>
      <c r="J29" s="590" t="s">
        <v>220</v>
      </c>
      <c r="K29" s="591"/>
    </row>
    <row r="30" spans="1:11" ht="48.75" customHeight="1">
      <c r="A30" s="179"/>
      <c r="B30" s="196"/>
      <c r="C30" s="89" t="s">
        <v>145</v>
      </c>
      <c r="D30" s="592"/>
      <c r="E30" s="471"/>
      <c r="F30" s="594"/>
      <c r="G30" s="472"/>
      <c r="H30" s="592"/>
      <c r="I30" s="589"/>
      <c r="J30" s="590"/>
      <c r="K30" s="591"/>
    </row>
    <row r="31" spans="1:11" ht="6" customHeight="1">
      <c r="A31" s="169"/>
      <c r="B31" s="196"/>
      <c r="C31" s="178"/>
      <c r="D31" s="176"/>
      <c r="E31" s="98"/>
      <c r="F31" s="177"/>
      <c r="G31" s="204"/>
      <c r="H31" s="171"/>
      <c r="I31" s="226"/>
      <c r="J31" s="146"/>
      <c r="K31" s="234"/>
    </row>
    <row r="32" spans="1:11" ht="88.5" customHeight="1">
      <c r="A32" s="596">
        <v>3</v>
      </c>
      <c r="B32" s="597"/>
      <c r="C32" s="569" t="s">
        <v>147</v>
      </c>
      <c r="D32" s="592" t="s">
        <v>37</v>
      </c>
      <c r="E32" s="593" t="s">
        <v>227</v>
      </c>
      <c r="F32" s="594" t="s">
        <v>14</v>
      </c>
      <c r="G32" s="595" t="s">
        <v>228</v>
      </c>
      <c r="H32" s="592" t="s">
        <v>28</v>
      </c>
      <c r="I32" s="589" t="s">
        <v>224</v>
      </c>
      <c r="J32" s="590" t="s">
        <v>220</v>
      </c>
      <c r="K32" s="591"/>
    </row>
    <row r="33" spans="1:11" ht="35.25" customHeight="1">
      <c r="A33" s="596"/>
      <c r="B33" s="597"/>
      <c r="C33" s="92" t="s">
        <v>148</v>
      </c>
      <c r="D33" s="592"/>
      <c r="E33" s="593"/>
      <c r="F33" s="594"/>
      <c r="G33" s="595"/>
      <c r="H33" s="592"/>
      <c r="I33" s="589"/>
      <c r="J33" s="590"/>
      <c r="K33" s="591"/>
    </row>
    <row r="34" spans="1:11" ht="6" customHeight="1">
      <c r="A34" s="169"/>
      <c r="B34" s="196"/>
      <c r="C34" s="178"/>
      <c r="D34" s="176"/>
      <c r="E34" s="96"/>
      <c r="F34" s="177"/>
      <c r="G34" s="204"/>
      <c r="H34" s="171"/>
      <c r="I34" s="226"/>
      <c r="J34" s="146"/>
      <c r="K34" s="234"/>
    </row>
    <row r="35" spans="1:11" ht="150.75" customHeight="1">
      <c r="A35" s="179">
        <v>4</v>
      </c>
      <c r="B35" s="170"/>
      <c r="C35" s="562" t="s">
        <v>146</v>
      </c>
      <c r="D35" s="171" t="s">
        <v>25</v>
      </c>
      <c r="E35" s="105" t="s">
        <v>230</v>
      </c>
      <c r="F35" s="172" t="s">
        <v>14</v>
      </c>
      <c r="G35" s="215" t="s">
        <v>229</v>
      </c>
      <c r="H35" s="171" t="s">
        <v>28</v>
      </c>
      <c r="I35" s="558" t="s">
        <v>231</v>
      </c>
      <c r="J35" s="554" t="s">
        <v>220</v>
      </c>
      <c r="K35" s="559" t="s">
        <v>290</v>
      </c>
    </row>
    <row r="36" spans="1:11" ht="6" customHeight="1">
      <c r="A36" s="179"/>
      <c r="B36" s="170"/>
      <c r="C36" s="363"/>
      <c r="D36" s="171"/>
      <c r="E36" s="364"/>
      <c r="F36" s="172"/>
      <c r="G36" s="475"/>
      <c r="H36" s="174"/>
      <c r="I36" s="489"/>
      <c r="J36" s="146"/>
      <c r="K36" s="321"/>
    </row>
    <row r="37" spans="1:11" ht="67.5" customHeight="1">
      <c r="A37" s="179">
        <v>5</v>
      </c>
      <c r="B37" s="170"/>
      <c r="C37" s="561" t="s">
        <v>149</v>
      </c>
      <c r="D37" s="171" t="s">
        <v>37</v>
      </c>
      <c r="E37" s="92" t="s">
        <v>232</v>
      </c>
      <c r="F37" s="172" t="s">
        <v>14</v>
      </c>
      <c r="G37" s="215" t="s">
        <v>233</v>
      </c>
      <c r="H37" s="171" t="s">
        <v>28</v>
      </c>
      <c r="I37" s="490" t="s">
        <v>234</v>
      </c>
      <c r="J37" s="323"/>
      <c r="K37" s="321" t="s">
        <v>220</v>
      </c>
    </row>
    <row r="38" spans="1:11" ht="6" customHeight="1">
      <c r="A38" s="169"/>
      <c r="B38" s="196"/>
      <c r="C38" s="210"/>
      <c r="D38" s="207"/>
      <c r="E38" s="206"/>
      <c r="F38" s="208"/>
      <c r="G38" s="209"/>
      <c r="H38" s="476"/>
      <c r="I38" s="489"/>
      <c r="J38" s="146"/>
      <c r="K38" s="234"/>
    </row>
    <row r="39" spans="1:11" ht="85.5" customHeight="1">
      <c r="A39" s="179">
        <v>6</v>
      </c>
      <c r="B39" s="170"/>
      <c r="C39" s="89" t="s">
        <v>150</v>
      </c>
      <c r="D39" s="211" t="s">
        <v>151</v>
      </c>
      <c r="E39" s="92" t="s">
        <v>235</v>
      </c>
      <c r="F39" s="172" t="s">
        <v>14</v>
      </c>
      <c r="G39" s="212" t="s">
        <v>236</v>
      </c>
      <c r="H39" s="171" t="s">
        <v>28</v>
      </c>
      <c r="I39" s="470" t="s">
        <v>224</v>
      </c>
      <c r="J39" s="556" t="s">
        <v>220</v>
      </c>
      <c r="K39" s="234"/>
    </row>
    <row r="40" spans="1:11" ht="6" customHeight="1">
      <c r="A40" s="169"/>
      <c r="B40" s="196"/>
      <c r="C40" s="210"/>
      <c r="D40" s="207"/>
      <c r="E40" s="110"/>
      <c r="F40" s="213"/>
      <c r="G40" s="214"/>
      <c r="H40" s="174"/>
      <c r="I40" s="555"/>
      <c r="J40" s="557"/>
      <c r="K40" s="234"/>
    </row>
    <row r="41" spans="1:11" ht="51" customHeight="1">
      <c r="A41" s="179">
        <v>7</v>
      </c>
      <c r="B41" s="196"/>
      <c r="C41" s="561" t="s">
        <v>152</v>
      </c>
      <c r="D41" s="211">
        <v>8.4</v>
      </c>
      <c r="E41" s="92" t="s">
        <v>237</v>
      </c>
      <c r="F41" s="172" t="s">
        <v>14</v>
      </c>
      <c r="G41" s="215" t="s">
        <v>238</v>
      </c>
      <c r="H41" s="171" t="s">
        <v>28</v>
      </c>
      <c r="I41" s="470">
        <v>44256</v>
      </c>
      <c r="J41" s="556" t="s">
        <v>220</v>
      </c>
      <c r="K41" s="234"/>
    </row>
    <row r="42" spans="1:11" ht="6" customHeight="1">
      <c r="A42" s="169"/>
      <c r="B42" s="196"/>
      <c r="C42" s="210"/>
      <c r="D42" s="207"/>
      <c r="E42" s="206"/>
      <c r="F42" s="208"/>
      <c r="G42" s="209"/>
      <c r="H42" s="174"/>
      <c r="I42" s="555"/>
      <c r="J42" s="557"/>
      <c r="K42" s="234"/>
    </row>
    <row r="43" spans="1:11" ht="68.25" customHeight="1">
      <c r="A43" s="179">
        <v>8</v>
      </c>
      <c r="B43" s="196"/>
      <c r="C43" s="363" t="s">
        <v>153</v>
      </c>
      <c r="D43" s="211">
        <v>5.3</v>
      </c>
      <c r="E43" s="92" t="s">
        <v>239</v>
      </c>
      <c r="F43" s="172" t="s">
        <v>14</v>
      </c>
      <c r="G43" s="212" t="s">
        <v>240</v>
      </c>
      <c r="H43" s="171" t="s">
        <v>28</v>
      </c>
      <c r="I43" s="470" t="s">
        <v>224</v>
      </c>
      <c r="J43" s="556" t="s">
        <v>220</v>
      </c>
      <c r="K43" s="234"/>
    </row>
    <row r="44" spans="1:11" ht="6" customHeight="1">
      <c r="A44" s="179"/>
      <c r="B44" s="196"/>
      <c r="C44" s="363"/>
      <c r="D44" s="211"/>
      <c r="E44" s="92"/>
      <c r="F44" s="172"/>
      <c r="G44" s="212"/>
      <c r="H44" s="174"/>
      <c r="I44" s="470"/>
      <c r="J44" s="319"/>
      <c r="K44" s="234"/>
    </row>
    <row r="45" spans="1:11" ht="48" customHeight="1">
      <c r="A45" s="179">
        <v>9</v>
      </c>
      <c r="B45" s="196"/>
      <c r="C45" s="562" t="s">
        <v>154</v>
      </c>
      <c r="D45" s="211" t="s">
        <v>18</v>
      </c>
      <c r="E45" s="92" t="s">
        <v>241</v>
      </c>
      <c r="F45" s="172" t="s">
        <v>19</v>
      </c>
      <c r="G45" s="212" t="s">
        <v>242</v>
      </c>
      <c r="H45" s="171" t="s">
        <v>28</v>
      </c>
      <c r="I45" s="470" t="s">
        <v>243</v>
      </c>
      <c r="J45" s="323"/>
      <c r="K45" s="560" t="s">
        <v>220</v>
      </c>
    </row>
    <row r="46" spans="1:11" ht="7.5" customHeight="1">
      <c r="A46" s="179"/>
      <c r="B46" s="196"/>
      <c r="C46" s="363"/>
      <c r="D46" s="211"/>
      <c r="E46" s="92"/>
      <c r="F46" s="172"/>
      <c r="G46" s="212"/>
      <c r="H46" s="174"/>
      <c r="I46" s="470"/>
      <c r="J46" s="319"/>
      <c r="K46" s="234"/>
    </row>
    <row r="47" spans="1:11" ht="6" customHeight="1" thickBot="1">
      <c r="A47" s="216"/>
      <c r="B47" s="203"/>
      <c r="C47" s="217"/>
      <c r="D47" s="218"/>
      <c r="E47" s="219"/>
      <c r="F47" s="220"/>
      <c r="G47" s="221"/>
      <c r="H47" s="222"/>
      <c r="I47" s="235"/>
      <c r="J47" s="238"/>
      <c r="K47" s="239"/>
    </row>
    <row r="48" spans="1:11" ht="33.75" thickTop="1">
      <c r="A48" s="223">
        <v>1</v>
      </c>
      <c r="B48" s="182" t="s">
        <v>33</v>
      </c>
      <c r="C48" s="224" t="s">
        <v>89</v>
      </c>
      <c r="D48" s="183"/>
      <c r="E48" s="224" t="s">
        <v>90</v>
      </c>
      <c r="F48" s="185"/>
      <c r="G48" s="224" t="s">
        <v>90</v>
      </c>
      <c r="H48" s="183" t="s">
        <v>34</v>
      </c>
      <c r="I48" s="230"/>
      <c r="J48" s="319"/>
      <c r="K48" s="240"/>
    </row>
    <row r="49" spans="1:11" ht="6" customHeight="1" thickBot="1">
      <c r="A49" s="225"/>
      <c r="B49" s="225"/>
      <c r="C49" s="225"/>
      <c r="D49" s="225"/>
      <c r="E49" s="225"/>
      <c r="F49" s="225"/>
      <c r="G49" s="225"/>
      <c r="H49" s="357"/>
      <c r="I49" s="225"/>
      <c r="J49" s="225"/>
      <c r="K49" s="241"/>
    </row>
    <row r="50" spans="1:11" ht="15.75" thickTop="1"/>
  </sheetData>
  <mergeCells count="32">
    <mergeCell ref="F29:F30"/>
    <mergeCell ref="H29:H30"/>
    <mergeCell ref="I29:I30"/>
    <mergeCell ref="J29:J30"/>
    <mergeCell ref="K29:K30"/>
    <mergeCell ref="K9:K11"/>
    <mergeCell ref="K26:K27"/>
    <mergeCell ref="A9:A11"/>
    <mergeCell ref="D9:D11"/>
    <mergeCell ref="E9:E11"/>
    <mergeCell ref="H9:H11"/>
    <mergeCell ref="I9:I11"/>
    <mergeCell ref="F26:F27"/>
    <mergeCell ref="J9:J11"/>
    <mergeCell ref="H26:H27"/>
    <mergeCell ref="I26:I27"/>
    <mergeCell ref="J26:J27"/>
    <mergeCell ref="E26:E27"/>
    <mergeCell ref="A32:A33"/>
    <mergeCell ref="B32:B33"/>
    <mergeCell ref="A26:A27"/>
    <mergeCell ref="B26:B27"/>
    <mergeCell ref="D26:D27"/>
    <mergeCell ref="D29:D30"/>
    <mergeCell ref="I32:I33"/>
    <mergeCell ref="J32:J33"/>
    <mergeCell ref="K32:K33"/>
    <mergeCell ref="D32:D33"/>
    <mergeCell ref="E32:E33"/>
    <mergeCell ref="F32:F33"/>
    <mergeCell ref="G32:G33"/>
    <mergeCell ref="H32:H33"/>
  </mergeCells>
  <pageMargins left="0.7" right="0.7" top="0.75" bottom="0.75" header="0.3" footer="0.3"/>
  <pageSetup orientation="portrait" r:id="rId1"/>
  <drawing r:id="rId2"/>
  <legacyDrawing r:id="rId3"/>
  <oleObjects>
    <mc:AlternateContent xmlns:mc="http://schemas.openxmlformats.org/markup-compatibility/2006">
      <mc:Choice Requires="x14">
        <oleObject shapeId="2049" r:id="rId4">
          <objectPr defaultSize="0" autoPict="0" altText="" r:id="rId5">
            <anchor moveWithCells="1" sizeWithCells="1">
              <from>
                <xdr:col>0</xdr:col>
                <xdr:colOff>171450</xdr:colOff>
                <xdr:row>0</xdr:row>
                <xdr:rowOff>47625</xdr:rowOff>
              </from>
              <to>
                <xdr:col>1</xdr:col>
                <xdr:colOff>438150</xdr:colOff>
                <xdr:row>2</xdr:row>
                <xdr:rowOff>200025</xdr:rowOff>
              </to>
            </anchor>
          </objectPr>
        </oleObject>
      </mc:Choice>
      <mc:Fallback>
        <oleObject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2"/>
  <sheetViews>
    <sheetView zoomScale="89" zoomScaleNormal="89" workbookViewId="0">
      <selection activeCell="G3" sqref="G3"/>
    </sheetView>
  </sheetViews>
  <sheetFormatPr defaultColWidth="9" defaultRowHeight="15"/>
  <cols>
    <col min="1" max="1" width="4.7109375" customWidth="1"/>
    <col min="2" max="2" width="14.140625" customWidth="1"/>
    <col min="3" max="3" width="61.85546875" customWidth="1"/>
    <col min="4" max="4" width="10.28515625" customWidth="1"/>
    <col min="5" max="5" width="48.5703125" customWidth="1"/>
    <col min="6" max="6" width="6" customWidth="1"/>
    <col min="7" max="7" width="49.28515625" customWidth="1"/>
    <col min="8" max="8" width="15.140625" customWidth="1"/>
    <col min="9" max="9" width="16.5703125" customWidth="1"/>
    <col min="10" max="10" width="8.85546875" customWidth="1"/>
    <col min="11" max="11" width="9.5703125" customWidth="1"/>
  </cols>
  <sheetData>
    <row r="1" spans="1:11" ht="16.5">
      <c r="C1" t="s">
        <v>87</v>
      </c>
      <c r="H1" s="76"/>
      <c r="I1" s="140"/>
      <c r="J1" s="136"/>
      <c r="K1" s="136"/>
    </row>
    <row r="2" spans="1:11" ht="16.5">
      <c r="C2" t="s">
        <v>35</v>
      </c>
      <c r="H2" s="76"/>
      <c r="I2" s="141"/>
    </row>
    <row r="3" spans="1:11" ht="16.5">
      <c r="C3" t="s">
        <v>1</v>
      </c>
      <c r="H3" s="77"/>
      <c r="I3" s="141"/>
    </row>
    <row r="4" spans="1:11" ht="16.5">
      <c r="H4" s="76"/>
      <c r="I4" s="141"/>
    </row>
    <row r="5" spans="1:11" ht="16.5">
      <c r="H5" s="76"/>
      <c r="I5" s="141"/>
    </row>
    <row r="6" spans="1:11" ht="16.5">
      <c r="A6" s="78"/>
      <c r="B6" s="78"/>
      <c r="C6" s="78"/>
      <c r="D6" s="78"/>
      <c r="E6" s="79" t="s">
        <v>291</v>
      </c>
      <c r="F6" s="80"/>
      <c r="G6" s="80"/>
      <c r="H6" s="76"/>
      <c r="I6" s="136"/>
      <c r="J6" s="78"/>
      <c r="K6" s="78"/>
    </row>
    <row r="7" spans="1:11" ht="16.5">
      <c r="A7" s="78"/>
      <c r="B7" s="80"/>
      <c r="C7" s="78"/>
      <c r="D7" s="78"/>
      <c r="E7" s="245" t="s">
        <v>131</v>
      </c>
      <c r="F7" s="78"/>
      <c r="G7" s="78"/>
      <c r="H7" s="76"/>
      <c r="I7" s="136"/>
      <c r="J7" s="78"/>
      <c r="K7" s="78"/>
    </row>
    <row r="8" spans="1:11" ht="15.75">
      <c r="A8" s="78"/>
      <c r="B8" s="80"/>
      <c r="C8" s="78"/>
      <c r="D8" s="78"/>
      <c r="E8" s="79"/>
      <c r="F8" s="78"/>
      <c r="G8" s="78"/>
      <c r="H8" s="78"/>
      <c r="I8" s="78"/>
      <c r="J8" s="78"/>
      <c r="K8" s="78"/>
    </row>
    <row r="9" spans="1:11" ht="15.75" customHeight="1">
      <c r="A9" s="630" t="s">
        <v>2</v>
      </c>
      <c r="B9" s="248"/>
      <c r="C9" s="249"/>
      <c r="D9" s="579" t="s">
        <v>3</v>
      </c>
      <c r="E9" s="579" t="s">
        <v>4</v>
      </c>
      <c r="F9" s="250" t="s">
        <v>5</v>
      </c>
      <c r="G9" s="249"/>
      <c r="H9" s="586" t="s">
        <v>6</v>
      </c>
      <c r="I9" s="586" t="s">
        <v>7</v>
      </c>
      <c r="J9" s="579" t="s">
        <v>8</v>
      </c>
      <c r="K9" s="583" t="s">
        <v>9</v>
      </c>
    </row>
    <row r="10" spans="1:11" ht="15.75">
      <c r="A10" s="631"/>
      <c r="B10" s="251" t="s">
        <v>10</v>
      </c>
      <c r="C10" s="251" t="s">
        <v>11</v>
      </c>
      <c r="D10" s="580"/>
      <c r="E10" s="580"/>
      <c r="F10" s="252" t="s">
        <v>12</v>
      </c>
      <c r="G10" s="251" t="s">
        <v>13</v>
      </c>
      <c r="H10" s="587"/>
      <c r="I10" s="587"/>
      <c r="J10" s="580"/>
      <c r="K10" s="584"/>
    </row>
    <row r="11" spans="1:11" ht="16.5" thickBot="1">
      <c r="A11" s="632"/>
      <c r="B11" s="253"/>
      <c r="C11" s="254"/>
      <c r="D11" s="581"/>
      <c r="E11" s="581"/>
      <c r="F11" s="254" t="s">
        <v>14</v>
      </c>
      <c r="G11" s="254"/>
      <c r="H11" s="588"/>
      <c r="I11" s="588"/>
      <c r="J11" s="581"/>
      <c r="K11" s="585"/>
    </row>
    <row r="12" spans="1:11" ht="95.25" customHeight="1" thickTop="1">
      <c r="A12" s="330">
        <v>1</v>
      </c>
      <c r="B12" s="331" t="s">
        <v>36</v>
      </c>
      <c r="C12" s="566" t="s">
        <v>206</v>
      </c>
      <c r="D12" s="325">
        <v>6.2</v>
      </c>
      <c r="E12" s="353" t="s">
        <v>266</v>
      </c>
      <c r="F12" s="531" t="s">
        <v>12</v>
      </c>
      <c r="G12" s="344" t="s">
        <v>267</v>
      </c>
      <c r="H12" s="532" t="s">
        <v>207</v>
      </c>
      <c r="I12" s="549" t="s">
        <v>268</v>
      </c>
      <c r="J12" s="320" t="s">
        <v>220</v>
      </c>
      <c r="K12" s="322"/>
    </row>
    <row r="13" spans="1:11" ht="9" customHeight="1">
      <c r="A13" s="332"/>
      <c r="B13" s="331"/>
      <c r="C13" s="324"/>
      <c r="D13" s="325"/>
      <c r="E13" s="105"/>
      <c r="F13" s="327"/>
      <c r="G13" s="92"/>
      <c r="H13" s="93"/>
      <c r="I13" s="362"/>
      <c r="J13" s="228"/>
      <c r="K13" s="227"/>
    </row>
    <row r="14" spans="1:11" ht="78.75" customHeight="1">
      <c r="A14" s="332">
        <v>2</v>
      </c>
      <c r="B14" s="333"/>
      <c r="C14" s="344" t="s">
        <v>208</v>
      </c>
      <c r="D14" s="326">
        <v>6.1</v>
      </c>
      <c r="E14" s="359" t="s">
        <v>269</v>
      </c>
      <c r="F14" s="350" t="s">
        <v>12</v>
      </c>
      <c r="G14" s="360" t="s">
        <v>270</v>
      </c>
      <c r="H14" s="326" t="s">
        <v>207</v>
      </c>
      <c r="I14" s="550" t="s">
        <v>271</v>
      </c>
      <c r="J14" s="323" t="s">
        <v>220</v>
      </c>
      <c r="K14" s="321"/>
    </row>
    <row r="15" spans="1:11" ht="9" customHeight="1">
      <c r="A15" s="332"/>
      <c r="B15" s="333"/>
      <c r="C15" s="324"/>
      <c r="D15" s="326"/>
      <c r="E15" s="99"/>
      <c r="F15" s="100"/>
      <c r="G15" s="101"/>
      <c r="H15" s="102"/>
      <c r="I15" s="362"/>
      <c r="J15" s="319"/>
      <c r="K15" s="144"/>
    </row>
    <row r="16" spans="1:11" ht="63.75" customHeight="1">
      <c r="A16" s="332">
        <v>3</v>
      </c>
      <c r="B16" s="334"/>
      <c r="C16" s="344" t="s">
        <v>209</v>
      </c>
      <c r="D16" s="326">
        <v>5.3</v>
      </c>
      <c r="E16" s="345" t="s">
        <v>272</v>
      </c>
      <c r="F16" s="350" t="s">
        <v>14</v>
      </c>
      <c r="G16" s="345" t="s">
        <v>273</v>
      </c>
      <c r="H16" s="326" t="s">
        <v>207</v>
      </c>
      <c r="I16" s="348" t="s">
        <v>268</v>
      </c>
      <c r="J16" s="323" t="s">
        <v>220</v>
      </c>
      <c r="K16" s="144"/>
    </row>
    <row r="17" spans="1:11" ht="9" customHeight="1">
      <c r="A17" s="335"/>
      <c r="B17" s="334"/>
      <c r="C17" s="98"/>
      <c r="D17" s="95"/>
      <c r="E17" s="96"/>
      <c r="F17" s="97"/>
      <c r="G17" s="96"/>
      <c r="H17" s="95"/>
      <c r="I17" s="145"/>
      <c r="J17" s="146"/>
      <c r="K17" s="144"/>
    </row>
    <row r="18" spans="1:11" ht="68.25" customHeight="1">
      <c r="A18" s="332">
        <v>4</v>
      </c>
      <c r="B18" s="334"/>
      <c r="C18" s="567" t="s">
        <v>210</v>
      </c>
      <c r="D18" s="625">
        <v>8.1</v>
      </c>
      <c r="E18" s="626" t="s">
        <v>274</v>
      </c>
      <c r="F18" s="627" t="s">
        <v>14</v>
      </c>
      <c r="G18" s="626" t="s">
        <v>275</v>
      </c>
      <c r="H18" s="625" t="s">
        <v>207</v>
      </c>
      <c r="I18" s="629" t="s">
        <v>276</v>
      </c>
      <c r="J18" s="622" t="s">
        <v>220</v>
      </c>
      <c r="K18" s="623"/>
    </row>
    <row r="19" spans="1:11" ht="42.75" customHeight="1">
      <c r="A19" s="332"/>
      <c r="B19" s="334"/>
      <c r="C19" s="533" t="s">
        <v>211</v>
      </c>
      <c r="D19" s="625"/>
      <c r="E19" s="626"/>
      <c r="F19" s="628"/>
      <c r="G19" s="626"/>
      <c r="H19" s="625"/>
      <c r="I19" s="629"/>
      <c r="J19" s="622"/>
      <c r="K19" s="623"/>
    </row>
    <row r="20" spans="1:11" ht="9" customHeight="1">
      <c r="A20" s="335"/>
      <c r="B20" s="334"/>
      <c r="C20" s="98"/>
      <c r="D20" s="95"/>
      <c r="E20" s="96"/>
      <c r="F20" s="97"/>
      <c r="G20" s="96"/>
      <c r="H20" s="95"/>
      <c r="I20" s="145"/>
      <c r="J20" s="146"/>
      <c r="K20" s="144"/>
    </row>
    <row r="21" spans="1:11" ht="126" customHeight="1">
      <c r="A21" s="332">
        <v>5</v>
      </c>
      <c r="B21" s="334"/>
      <c r="C21" s="324" t="s">
        <v>212</v>
      </c>
      <c r="D21" s="326">
        <v>8.1</v>
      </c>
      <c r="E21" s="548" t="s">
        <v>277</v>
      </c>
      <c r="F21" s="350" t="s">
        <v>14</v>
      </c>
      <c r="G21" s="548" t="s">
        <v>278</v>
      </c>
      <c r="H21" s="326" t="s">
        <v>207</v>
      </c>
      <c r="I21" s="552" t="s">
        <v>279</v>
      </c>
      <c r="J21" s="530"/>
      <c r="K21" s="551" t="s">
        <v>220</v>
      </c>
    </row>
    <row r="22" spans="1:11" ht="9" customHeight="1">
      <c r="A22" s="332"/>
      <c r="B22" s="334"/>
      <c r="C22" s="98"/>
      <c r="D22" s="95"/>
      <c r="E22" s="96"/>
      <c r="F22" s="97"/>
      <c r="G22" s="96"/>
      <c r="H22" s="95"/>
      <c r="I22" s="552"/>
      <c r="J22" s="146"/>
      <c r="K22" s="144"/>
    </row>
    <row r="23" spans="1:11" ht="81.75" customHeight="1">
      <c r="A23" s="332">
        <v>6</v>
      </c>
      <c r="B23" s="334"/>
      <c r="C23" s="344" t="s">
        <v>213</v>
      </c>
      <c r="D23" s="329">
        <v>8.1</v>
      </c>
      <c r="E23" s="345" t="s">
        <v>280</v>
      </c>
      <c r="F23" s="350" t="s">
        <v>12</v>
      </c>
      <c r="G23" s="345" t="s">
        <v>281</v>
      </c>
      <c r="H23" s="326" t="s">
        <v>207</v>
      </c>
      <c r="I23" s="552" t="s">
        <v>279</v>
      </c>
      <c r="J23" s="323"/>
      <c r="K23" s="551" t="s">
        <v>220</v>
      </c>
    </row>
    <row r="24" spans="1:11" ht="9.75" customHeight="1">
      <c r="A24" s="336"/>
      <c r="B24" s="334"/>
      <c r="C24" s="106"/>
      <c r="D24" s="104"/>
      <c r="E24" s="107"/>
      <c r="F24" s="94"/>
      <c r="G24" s="108"/>
      <c r="H24" s="109"/>
      <c r="I24" s="147"/>
      <c r="J24" s="148"/>
      <c r="K24" s="144"/>
    </row>
    <row r="25" spans="1:11" ht="105" customHeight="1">
      <c r="A25" s="332">
        <v>7</v>
      </c>
      <c r="B25" s="334"/>
      <c r="C25" s="568" t="s">
        <v>214</v>
      </c>
      <c r="D25" s="326">
        <v>8.1</v>
      </c>
      <c r="E25" s="358" t="s">
        <v>282</v>
      </c>
      <c r="F25" s="350" t="s">
        <v>14</v>
      </c>
      <c r="G25" s="361" t="s">
        <v>283</v>
      </c>
      <c r="H25" s="326" t="s">
        <v>207</v>
      </c>
      <c r="I25" s="552" t="s">
        <v>279</v>
      </c>
      <c r="J25" s="323"/>
      <c r="K25" s="551" t="s">
        <v>220</v>
      </c>
    </row>
    <row r="26" spans="1:11" ht="9.75" customHeight="1" thickBot="1">
      <c r="A26" s="336"/>
      <c r="B26" s="334"/>
      <c r="C26" s="112"/>
      <c r="D26" s="113"/>
      <c r="E26" s="107"/>
      <c r="F26" s="94"/>
      <c r="G26" s="108"/>
      <c r="H26" s="109"/>
      <c r="I26" s="147"/>
      <c r="J26" s="148"/>
      <c r="K26" s="144"/>
    </row>
    <row r="27" spans="1:11" ht="91.5" customHeight="1" thickTop="1">
      <c r="A27" s="330">
        <v>1</v>
      </c>
      <c r="B27" s="337" t="s">
        <v>38</v>
      </c>
      <c r="C27" s="328" t="s">
        <v>178</v>
      </c>
      <c r="D27" s="340">
        <v>7.5</v>
      </c>
      <c r="E27" s="353" t="s">
        <v>179</v>
      </c>
      <c r="F27" s="354" t="s">
        <v>14</v>
      </c>
      <c r="G27" s="353" t="s">
        <v>180</v>
      </c>
      <c r="H27" s="355" t="s">
        <v>181</v>
      </c>
      <c r="I27" s="356"/>
      <c r="J27" s="320"/>
      <c r="K27" s="322"/>
    </row>
    <row r="28" spans="1:11" ht="9" customHeight="1" thickBot="1">
      <c r="A28" s="338"/>
      <c r="B28" s="339"/>
      <c r="C28" s="115"/>
      <c r="D28" s="116"/>
      <c r="E28" s="117"/>
      <c r="F28" s="118"/>
      <c r="G28" s="119"/>
      <c r="H28" s="120"/>
      <c r="I28" s="151"/>
      <c r="J28" s="152"/>
      <c r="K28" s="153"/>
    </row>
    <row r="29" spans="1:11" ht="95.25" customHeight="1" thickTop="1">
      <c r="A29" s="332">
        <v>1</v>
      </c>
      <c r="B29" s="341" t="s">
        <v>39</v>
      </c>
      <c r="C29" s="342" t="s">
        <v>215</v>
      </c>
      <c r="D29" s="325">
        <v>6.2</v>
      </c>
      <c r="E29" s="342" t="s">
        <v>286</v>
      </c>
      <c r="F29" s="351" t="s">
        <v>12</v>
      </c>
      <c r="G29" s="343" t="s">
        <v>287</v>
      </c>
      <c r="H29" s="326" t="s">
        <v>207</v>
      </c>
      <c r="I29" s="346" t="s">
        <v>268</v>
      </c>
      <c r="J29" s="320" t="s">
        <v>220</v>
      </c>
      <c r="K29" s="150"/>
    </row>
    <row r="30" spans="1:11" ht="8.25" customHeight="1">
      <c r="A30" s="335"/>
      <c r="B30" s="333"/>
      <c r="C30" s="124"/>
      <c r="D30" s="125"/>
      <c r="E30" s="96"/>
      <c r="F30" s="352"/>
      <c r="G30" s="123"/>
      <c r="H30" s="326"/>
      <c r="I30" s="347"/>
      <c r="J30" s="149"/>
      <c r="K30" s="150"/>
    </row>
    <row r="31" spans="1:11" ht="64.5" customHeight="1">
      <c r="A31" s="332">
        <v>2</v>
      </c>
      <c r="B31" s="333"/>
      <c r="C31" s="344" t="s">
        <v>216</v>
      </c>
      <c r="D31" s="326">
        <v>6.1</v>
      </c>
      <c r="E31" s="345" t="s">
        <v>288</v>
      </c>
      <c r="F31" s="350" t="s">
        <v>12</v>
      </c>
      <c r="G31" s="343" t="s">
        <v>289</v>
      </c>
      <c r="H31" s="326" t="s">
        <v>217</v>
      </c>
      <c r="I31" s="346" t="s">
        <v>268</v>
      </c>
      <c r="J31" s="323" t="s">
        <v>220</v>
      </c>
      <c r="K31" s="150"/>
    </row>
    <row r="32" spans="1:11" ht="9" customHeight="1">
      <c r="A32" s="335"/>
      <c r="B32" s="333"/>
      <c r="C32" s="127"/>
      <c r="D32" s="90"/>
      <c r="E32" s="122"/>
      <c r="F32" s="352"/>
      <c r="G32" s="121"/>
      <c r="H32" s="326"/>
      <c r="I32" s="347"/>
      <c r="J32" s="149"/>
      <c r="K32" s="150"/>
    </row>
    <row r="33" spans="1:11" ht="108.75" customHeight="1">
      <c r="A33" s="332">
        <v>3</v>
      </c>
      <c r="B33" s="333"/>
      <c r="C33" s="567" t="s">
        <v>218</v>
      </c>
      <c r="D33" s="326">
        <v>8.1</v>
      </c>
      <c r="E33" s="345" t="s">
        <v>274</v>
      </c>
      <c r="F33" s="350" t="s">
        <v>14</v>
      </c>
      <c r="G33" s="343" t="s">
        <v>275</v>
      </c>
      <c r="H33" s="326" t="s">
        <v>217</v>
      </c>
      <c r="I33" s="348" t="s">
        <v>276</v>
      </c>
      <c r="J33" s="323" t="s">
        <v>220</v>
      </c>
      <c r="K33" s="321"/>
    </row>
    <row r="34" spans="1:11" ht="15" customHeight="1">
      <c r="A34" s="335"/>
      <c r="B34" s="333"/>
      <c r="C34" s="124"/>
      <c r="D34" s="114"/>
      <c r="E34" s="96"/>
      <c r="F34" s="352"/>
      <c r="G34" s="123"/>
      <c r="H34" s="95"/>
      <c r="I34" s="145"/>
      <c r="J34" s="149"/>
      <c r="K34" s="150"/>
    </row>
    <row r="35" spans="1:11" ht="123" customHeight="1">
      <c r="A35" s="332">
        <v>4</v>
      </c>
      <c r="B35" s="333"/>
      <c r="C35" s="344" t="s">
        <v>219</v>
      </c>
      <c r="D35" s="349">
        <v>8.1</v>
      </c>
      <c r="E35" s="548" t="s">
        <v>277</v>
      </c>
      <c r="F35" s="350" t="s">
        <v>14</v>
      </c>
      <c r="G35" s="548" t="s">
        <v>278</v>
      </c>
      <c r="H35" s="326" t="s">
        <v>207</v>
      </c>
      <c r="I35" s="346" t="s">
        <v>279</v>
      </c>
      <c r="J35" s="323"/>
      <c r="K35" s="553" t="s">
        <v>220</v>
      </c>
    </row>
    <row r="36" spans="1:11" ht="15" customHeight="1">
      <c r="A36" s="335"/>
      <c r="B36" s="333"/>
      <c r="C36" s="124"/>
      <c r="D36" s="114"/>
      <c r="E36" s="96"/>
      <c r="F36" s="352"/>
      <c r="G36" s="121"/>
      <c r="H36" s="95"/>
      <c r="I36" s="145"/>
      <c r="J36" s="149"/>
      <c r="K36" s="150"/>
    </row>
    <row r="37" spans="1:11" ht="81.75" customHeight="1">
      <c r="A37" s="332">
        <v>5</v>
      </c>
      <c r="B37" s="333"/>
      <c r="C37" s="344" t="s">
        <v>213</v>
      </c>
      <c r="D37" s="325">
        <v>8.1</v>
      </c>
      <c r="E37" s="345" t="s">
        <v>280</v>
      </c>
      <c r="F37" s="350" t="s">
        <v>12</v>
      </c>
      <c r="G37" s="345" t="s">
        <v>281</v>
      </c>
      <c r="H37" s="326" t="s">
        <v>207</v>
      </c>
      <c r="I37" s="346" t="s">
        <v>279</v>
      </c>
      <c r="J37" s="323"/>
      <c r="K37" s="553" t="s">
        <v>220</v>
      </c>
    </row>
    <row r="38" spans="1:11" ht="15" customHeight="1">
      <c r="A38" s="335"/>
      <c r="B38" s="333"/>
      <c r="C38" s="124"/>
      <c r="D38" s="114"/>
      <c r="E38" s="129"/>
      <c r="F38" s="126"/>
      <c r="G38" s="121"/>
      <c r="H38" s="95"/>
      <c r="I38" s="145"/>
      <c r="J38" s="149"/>
      <c r="K38" s="150"/>
    </row>
    <row r="39" spans="1:11" ht="111.75" customHeight="1">
      <c r="A39" s="335">
        <v>6</v>
      </c>
      <c r="B39" s="333"/>
      <c r="C39" s="567" t="s">
        <v>214</v>
      </c>
      <c r="D39" s="325">
        <v>8.1</v>
      </c>
      <c r="E39" s="358" t="s">
        <v>282</v>
      </c>
      <c r="F39" s="350" t="s">
        <v>14</v>
      </c>
      <c r="G39" s="361" t="s">
        <v>283</v>
      </c>
      <c r="H39" s="326" t="s">
        <v>207</v>
      </c>
      <c r="I39" s="346" t="s">
        <v>279</v>
      </c>
      <c r="J39" s="323"/>
      <c r="K39" s="553" t="s">
        <v>220</v>
      </c>
    </row>
    <row r="40" spans="1:11" ht="15" customHeight="1">
      <c r="A40" s="336"/>
      <c r="B40" s="333"/>
      <c r="C40" s="103"/>
      <c r="D40" s="104"/>
      <c r="E40" s="103"/>
      <c r="F40" s="94"/>
      <c r="G40" s="103"/>
      <c r="H40" s="104"/>
      <c r="I40" s="104"/>
      <c r="J40" s="104"/>
      <c r="K40" s="154"/>
    </row>
    <row r="41" spans="1:11">
      <c r="A41" s="130"/>
      <c r="B41" s="131"/>
      <c r="C41" s="132"/>
      <c r="D41" s="130"/>
      <c r="E41" s="132"/>
      <c r="F41" s="130"/>
      <c r="G41" s="132"/>
      <c r="H41" s="130"/>
      <c r="I41" s="130"/>
      <c r="J41" s="130"/>
      <c r="K41" s="130"/>
    </row>
    <row r="42" spans="1:11">
      <c r="A42" s="133"/>
      <c r="B42" s="134"/>
      <c r="C42" s="135"/>
      <c r="D42" s="108"/>
      <c r="E42" s="108"/>
      <c r="F42" s="133"/>
      <c r="H42" s="136"/>
      <c r="I42" s="137"/>
      <c r="J42" s="143"/>
      <c r="K42" s="143"/>
    </row>
    <row r="43" spans="1:11">
      <c r="A43" s="133"/>
      <c r="B43" s="134"/>
      <c r="C43" s="135"/>
      <c r="D43" s="108"/>
      <c r="E43" s="108"/>
      <c r="F43" s="133"/>
      <c r="H43" s="136"/>
      <c r="I43" s="137"/>
      <c r="J43" s="143"/>
      <c r="K43" s="143"/>
    </row>
    <row r="44" spans="1:11">
      <c r="A44" s="133"/>
      <c r="B44" s="134"/>
      <c r="C44" s="135"/>
      <c r="D44" s="108"/>
      <c r="E44" s="108"/>
      <c r="F44" s="133"/>
      <c r="I44" s="155"/>
      <c r="J44" s="143"/>
      <c r="K44" s="143"/>
    </row>
    <row r="45" spans="1:11">
      <c r="A45" s="133"/>
      <c r="B45" s="134"/>
      <c r="C45" s="108"/>
      <c r="D45" s="108"/>
      <c r="E45" s="108"/>
      <c r="F45" s="133"/>
      <c r="H45" s="136"/>
      <c r="I45" s="137"/>
      <c r="J45" s="143"/>
      <c r="K45" s="143"/>
    </row>
    <row r="46" spans="1:11">
      <c r="A46" s="133"/>
      <c r="B46" s="134"/>
      <c r="C46" s="108"/>
      <c r="D46" s="108"/>
      <c r="E46" s="108"/>
      <c r="F46" s="133"/>
      <c r="H46" s="136"/>
      <c r="I46" s="137"/>
      <c r="J46" s="143"/>
      <c r="K46" s="143"/>
    </row>
    <row r="47" spans="1:11">
      <c r="A47" s="137"/>
      <c r="B47" s="134"/>
      <c r="C47" s="108"/>
      <c r="D47" s="108"/>
      <c r="E47" s="107"/>
      <c r="F47" s="136"/>
      <c r="G47" s="108"/>
      <c r="H47" s="136"/>
      <c r="I47" s="156"/>
      <c r="J47" s="143"/>
      <c r="K47" s="143"/>
    </row>
    <row r="48" spans="1:11">
      <c r="A48" s="134"/>
      <c r="B48" s="138"/>
      <c r="C48" s="108"/>
      <c r="D48" s="108"/>
      <c r="E48" s="107"/>
      <c r="F48" s="108"/>
      <c r="G48" s="108"/>
      <c r="H48" s="136"/>
      <c r="I48" s="156"/>
      <c r="J48" s="134"/>
      <c r="K48" s="134"/>
    </row>
    <row r="49" spans="1:11">
      <c r="A49" s="134"/>
      <c r="B49" s="138"/>
      <c r="C49" s="108"/>
      <c r="D49" s="108"/>
      <c r="E49" s="107"/>
      <c r="F49" s="108"/>
      <c r="G49" s="108"/>
      <c r="H49" s="136"/>
      <c r="I49" s="156"/>
      <c r="J49" s="134"/>
      <c r="K49" s="134"/>
    </row>
    <row r="50" spans="1:11">
      <c r="B50" s="134"/>
      <c r="C50" s="108"/>
      <c r="D50" s="108"/>
      <c r="E50" s="107"/>
      <c r="F50" s="136"/>
      <c r="G50" s="108"/>
      <c r="H50" s="136"/>
      <c r="I50" s="156"/>
      <c r="J50" s="134"/>
      <c r="K50" s="134"/>
    </row>
    <row r="51" spans="1:11">
      <c r="A51" s="133"/>
      <c r="B51" s="134"/>
      <c r="C51" s="139"/>
      <c r="D51" s="139"/>
      <c r="E51" s="139"/>
      <c r="F51" s="133"/>
      <c r="H51" s="136"/>
      <c r="I51" s="156"/>
      <c r="J51" s="134"/>
      <c r="K51" s="134"/>
    </row>
    <row r="52" spans="1:11">
      <c r="A52" s="133"/>
      <c r="B52" s="134"/>
      <c r="F52" s="133"/>
      <c r="J52" s="134"/>
      <c r="K52" s="134"/>
    </row>
    <row r="53" spans="1:11">
      <c r="A53" s="133"/>
      <c r="B53" s="157"/>
      <c r="F53" s="133"/>
      <c r="J53" s="134"/>
      <c r="K53" s="134"/>
    </row>
    <row r="54" spans="1:11">
      <c r="A54" s="133"/>
      <c r="B54" s="134"/>
      <c r="C54" s="107"/>
      <c r="D54" s="107"/>
      <c r="E54" s="107"/>
      <c r="F54" s="133"/>
      <c r="I54" s="155"/>
      <c r="J54" s="134"/>
      <c r="K54" s="134"/>
    </row>
    <row r="55" spans="1:11">
      <c r="A55" s="133"/>
      <c r="B55" s="157"/>
      <c r="C55" s="108"/>
      <c r="D55" s="108"/>
      <c r="E55" s="108"/>
      <c r="F55" s="133"/>
      <c r="H55" s="136"/>
      <c r="I55" s="137"/>
      <c r="J55" s="134"/>
      <c r="K55" s="134"/>
    </row>
    <row r="56" spans="1:11">
      <c r="A56" s="137"/>
      <c r="B56" s="134"/>
      <c r="C56" s="108"/>
      <c r="D56" s="108"/>
      <c r="E56" s="107"/>
      <c r="F56" s="136"/>
      <c r="G56" s="108"/>
      <c r="I56" s="162"/>
      <c r="J56" s="143"/>
      <c r="K56" s="134"/>
    </row>
    <row r="57" spans="1:11">
      <c r="A57" s="134"/>
      <c r="B57" s="138"/>
      <c r="C57" s="108"/>
      <c r="D57" s="108"/>
      <c r="E57" s="107"/>
      <c r="F57" s="108"/>
      <c r="G57" s="108"/>
      <c r="H57" s="136"/>
      <c r="I57" s="156"/>
      <c r="J57" s="143"/>
      <c r="K57" s="134"/>
    </row>
    <row r="58" spans="1:11">
      <c r="A58" s="134"/>
      <c r="B58" s="134"/>
      <c r="C58" s="108"/>
      <c r="D58" s="108"/>
      <c r="E58" s="107"/>
      <c r="F58" s="108"/>
      <c r="G58" s="108"/>
      <c r="H58" s="136"/>
      <c r="I58" s="156"/>
      <c r="J58" s="143"/>
      <c r="K58" s="134"/>
    </row>
    <row r="59" spans="1:11">
      <c r="A59" s="138"/>
      <c r="B59" s="158"/>
      <c r="C59" s="108"/>
      <c r="D59" s="108"/>
      <c r="E59" s="107"/>
      <c r="F59" s="136"/>
      <c r="G59" s="108"/>
      <c r="H59" s="136"/>
      <c r="I59" s="137"/>
      <c r="J59" s="143"/>
      <c r="K59" s="134"/>
    </row>
    <row r="60" spans="1:11">
      <c r="A60" s="133"/>
      <c r="B60" s="138"/>
      <c r="C60" s="108"/>
      <c r="D60" s="108"/>
      <c r="E60" s="107"/>
      <c r="F60" s="136"/>
      <c r="G60" s="108"/>
      <c r="H60" s="136"/>
      <c r="I60" s="156"/>
      <c r="J60" s="143"/>
      <c r="K60" s="134"/>
    </row>
    <row r="61" spans="1:11">
      <c r="A61" s="133"/>
      <c r="B61" s="138"/>
      <c r="C61" s="108"/>
      <c r="D61" s="108"/>
      <c r="E61" s="107"/>
      <c r="F61" s="136"/>
      <c r="G61" s="108"/>
      <c r="H61" s="136"/>
      <c r="I61" s="156"/>
      <c r="J61" s="143"/>
      <c r="K61" s="134"/>
    </row>
    <row r="62" spans="1:11">
      <c r="B62" s="158"/>
      <c r="C62" s="108"/>
      <c r="D62" s="108"/>
      <c r="E62" s="107"/>
      <c r="F62" s="136"/>
      <c r="G62" s="108"/>
      <c r="H62" s="108"/>
      <c r="I62" s="156"/>
      <c r="J62" s="143"/>
      <c r="K62" s="134"/>
    </row>
    <row r="63" spans="1:11">
      <c r="A63" s="133"/>
      <c r="B63" s="138"/>
      <c r="C63" s="108"/>
      <c r="D63" s="108"/>
      <c r="E63" s="107"/>
      <c r="F63" s="136"/>
      <c r="G63" s="108"/>
      <c r="H63" s="136"/>
      <c r="I63" s="156"/>
      <c r="J63" s="143"/>
      <c r="K63" s="134"/>
    </row>
    <row r="64" spans="1:11">
      <c r="A64" s="133"/>
      <c r="B64" s="138"/>
      <c r="C64" s="108"/>
      <c r="D64" s="108"/>
      <c r="E64" s="107"/>
      <c r="F64" s="136"/>
      <c r="G64" s="108"/>
      <c r="H64" s="136"/>
      <c r="I64" s="156"/>
      <c r="J64" s="143"/>
      <c r="K64" s="134"/>
    </row>
    <row r="65" spans="1:10">
      <c r="A65" s="133"/>
      <c r="B65" s="134"/>
      <c r="C65" s="108"/>
      <c r="D65" s="108"/>
      <c r="E65" s="107"/>
      <c r="F65" s="136"/>
      <c r="G65" s="108"/>
      <c r="H65" s="136"/>
      <c r="I65" s="137"/>
    </row>
    <row r="66" spans="1:10">
      <c r="A66" s="133"/>
      <c r="B66" s="134"/>
      <c r="F66" s="133"/>
      <c r="I66" s="162"/>
    </row>
    <row r="67" spans="1:10">
      <c r="A67" s="133"/>
      <c r="B67" s="134"/>
      <c r="F67" s="133"/>
      <c r="H67" s="136"/>
      <c r="I67" s="137"/>
    </row>
    <row r="68" spans="1:10">
      <c r="A68" s="133"/>
      <c r="B68" s="134"/>
      <c r="C68" s="139"/>
      <c r="D68" s="139"/>
      <c r="F68" s="133"/>
      <c r="I68" s="133"/>
      <c r="J68" s="134"/>
    </row>
    <row r="69" spans="1:10">
      <c r="A69" s="133"/>
      <c r="B69" s="157"/>
      <c r="F69" s="133"/>
      <c r="I69" s="133"/>
    </row>
    <row r="70" spans="1:10">
      <c r="A70" s="133"/>
      <c r="B70" s="134"/>
      <c r="H70" s="133"/>
      <c r="I70" s="163"/>
    </row>
    <row r="71" spans="1:10">
      <c r="A71" s="137"/>
      <c r="B71" s="134"/>
      <c r="C71" s="108"/>
      <c r="D71" s="108"/>
      <c r="E71" s="107"/>
      <c r="F71" s="136"/>
      <c r="G71" s="108"/>
      <c r="I71" s="162"/>
    </row>
    <row r="72" spans="1:10">
      <c r="A72" s="134"/>
      <c r="B72" s="138"/>
      <c r="C72" s="108"/>
      <c r="D72" s="108"/>
      <c r="E72" s="107"/>
      <c r="F72" s="108"/>
      <c r="G72" s="108"/>
      <c r="H72" s="136"/>
      <c r="I72" s="156"/>
    </row>
    <row r="73" spans="1:10">
      <c r="A73" s="134"/>
      <c r="B73" s="138"/>
      <c r="C73" s="108"/>
      <c r="D73" s="108"/>
      <c r="E73" s="107"/>
      <c r="F73" s="108"/>
      <c r="G73" s="108"/>
      <c r="H73" s="136"/>
      <c r="I73" s="156"/>
    </row>
    <row r="74" spans="1:10">
      <c r="A74" s="134"/>
      <c r="B74" s="138"/>
      <c r="C74" s="108"/>
      <c r="D74" s="108"/>
      <c r="E74" s="107"/>
      <c r="F74" s="108"/>
      <c r="G74" s="108"/>
      <c r="H74" s="136"/>
      <c r="I74" s="156"/>
    </row>
    <row r="75" spans="1:10">
      <c r="A75" s="134"/>
      <c r="B75" s="138"/>
      <c r="C75" s="108"/>
      <c r="D75" s="108"/>
      <c r="E75" s="107"/>
      <c r="F75" s="108"/>
      <c r="G75" s="108"/>
      <c r="H75" s="136"/>
      <c r="I75" s="156"/>
    </row>
    <row r="80" spans="1:10">
      <c r="C80" s="158"/>
    </row>
    <row r="81" spans="3:3">
      <c r="C81" s="158"/>
    </row>
    <row r="82" spans="3:3">
      <c r="C82" s="158"/>
    </row>
    <row r="84" spans="3:3">
      <c r="C84" s="158"/>
    </row>
    <row r="108" spans="1:11" ht="15.75">
      <c r="A108" s="133"/>
      <c r="B108" s="133"/>
      <c r="C108" s="133"/>
      <c r="D108" s="133"/>
      <c r="E108" s="159"/>
      <c r="F108" s="134"/>
      <c r="G108" s="134"/>
      <c r="H108" s="138"/>
      <c r="I108" s="138"/>
      <c r="J108" s="138"/>
      <c r="K108" s="133"/>
    </row>
    <row r="109" spans="1:11" ht="15.75">
      <c r="A109" s="133"/>
      <c r="B109" s="134"/>
      <c r="C109" s="133"/>
      <c r="D109" s="133"/>
      <c r="E109" s="159"/>
      <c r="F109" s="133"/>
      <c r="G109" s="133"/>
      <c r="H109" s="133"/>
      <c r="I109" s="133"/>
      <c r="J109" s="133"/>
      <c r="K109" s="133"/>
    </row>
    <row r="110" spans="1:11">
      <c r="A110" s="621"/>
      <c r="B110" s="160"/>
      <c r="C110" s="160"/>
      <c r="D110" s="160"/>
      <c r="E110" s="621"/>
      <c r="F110" s="160"/>
      <c r="G110" s="160"/>
      <c r="H110" s="160"/>
      <c r="I110" s="160"/>
      <c r="J110" s="621"/>
      <c r="K110" s="160"/>
    </row>
    <row r="111" spans="1:11">
      <c r="A111" s="621"/>
      <c r="B111" s="160"/>
      <c r="C111" s="160"/>
      <c r="D111" s="160"/>
      <c r="E111" s="624"/>
      <c r="F111" s="160"/>
      <c r="G111" s="160"/>
      <c r="H111" s="160"/>
      <c r="I111" s="160"/>
      <c r="J111" s="621"/>
      <c r="K111" s="160"/>
    </row>
    <row r="112" spans="1:11">
      <c r="A112" s="133"/>
      <c r="B112" s="138"/>
      <c r="C112" s="108"/>
      <c r="D112" s="108"/>
      <c r="E112" s="107"/>
      <c r="F112" s="136"/>
      <c r="G112" s="108"/>
      <c r="I112" s="162"/>
      <c r="J112" s="143"/>
      <c r="K112" s="134"/>
    </row>
    <row r="113" spans="1:11">
      <c r="A113" s="133"/>
      <c r="B113" s="138"/>
      <c r="C113" s="108"/>
      <c r="D113" s="108"/>
      <c r="E113" s="107"/>
      <c r="F113" s="136"/>
      <c r="G113" s="108"/>
      <c r="H113" s="136"/>
      <c r="I113" s="156"/>
      <c r="J113" s="143"/>
      <c r="K113" s="143"/>
    </row>
    <row r="114" spans="1:11">
      <c r="C114" s="108"/>
      <c r="D114" s="108"/>
      <c r="E114" s="107"/>
      <c r="F114" s="136"/>
      <c r="G114" s="108"/>
      <c r="H114" s="136"/>
      <c r="I114" s="137"/>
      <c r="J114" s="143"/>
      <c r="K114" s="143"/>
    </row>
    <row r="115" spans="1:11">
      <c r="B115" s="134"/>
      <c r="C115" s="161"/>
      <c r="D115" s="161"/>
      <c r="E115" s="108"/>
      <c r="F115" s="133"/>
      <c r="H115" s="136"/>
      <c r="I115" s="156"/>
      <c r="J115" s="143"/>
      <c r="K115" s="143"/>
    </row>
    <row r="116" spans="1:11">
      <c r="A116" s="133"/>
      <c r="B116" s="134"/>
      <c r="C116" s="108"/>
      <c r="D116" s="108"/>
      <c r="E116" s="107"/>
      <c r="F116" s="133"/>
      <c r="I116" s="162"/>
      <c r="J116" s="143"/>
      <c r="K116" s="143"/>
    </row>
    <row r="117" spans="1:11">
      <c r="A117" s="133"/>
      <c r="B117" s="134"/>
      <c r="C117" s="108"/>
      <c r="D117" s="108"/>
      <c r="E117" s="107"/>
      <c r="F117" s="133"/>
      <c r="H117" s="136"/>
      <c r="I117" s="137"/>
      <c r="J117" s="143"/>
      <c r="K117" s="143"/>
    </row>
    <row r="118" spans="1:11">
      <c r="A118" s="133"/>
      <c r="B118" s="134"/>
      <c r="C118" s="108"/>
      <c r="D118" s="108"/>
      <c r="E118" s="108"/>
      <c r="F118" s="133"/>
      <c r="H118" s="136"/>
      <c r="I118" s="137"/>
      <c r="J118" s="143"/>
      <c r="K118" s="143"/>
    </row>
    <row r="119" spans="1:11">
      <c r="A119" s="133"/>
      <c r="B119" s="134"/>
      <c r="C119" s="108"/>
      <c r="D119" s="108"/>
      <c r="E119" s="108"/>
      <c r="F119" s="133"/>
      <c r="H119" s="136"/>
      <c r="I119" s="137"/>
      <c r="J119" s="143"/>
      <c r="K119" s="143"/>
    </row>
    <row r="120" spans="1:11">
      <c r="A120" s="133"/>
      <c r="B120" s="134"/>
      <c r="C120" s="108"/>
      <c r="D120" s="108"/>
      <c r="E120" s="108"/>
      <c r="F120" s="133"/>
      <c r="I120" s="163"/>
      <c r="J120" s="143"/>
      <c r="K120" s="143"/>
    </row>
    <row r="121" spans="1:11">
      <c r="A121" s="133"/>
      <c r="B121" s="134"/>
      <c r="C121" s="108"/>
      <c r="D121" s="108"/>
      <c r="E121" s="108"/>
      <c r="F121" s="133"/>
      <c r="I121" s="155"/>
      <c r="J121" s="143"/>
      <c r="K121" s="143"/>
    </row>
    <row r="122" spans="1:11">
      <c r="A122" s="133"/>
      <c r="B122" s="134"/>
      <c r="F122" s="133"/>
      <c r="I122" s="162"/>
      <c r="J122" s="143"/>
      <c r="K122" s="143"/>
    </row>
    <row r="123" spans="1:11">
      <c r="A123" s="133"/>
      <c r="B123" s="134"/>
      <c r="C123" s="139"/>
      <c r="D123" s="139"/>
      <c r="F123" s="133"/>
      <c r="K123" s="143"/>
    </row>
    <row r="124" spans="1:11">
      <c r="A124" s="133"/>
      <c r="B124" s="157"/>
      <c r="F124" s="133"/>
      <c r="K124" s="143"/>
    </row>
    <row r="125" spans="1:11">
      <c r="A125" s="133"/>
      <c r="B125" s="134"/>
      <c r="F125" s="133"/>
      <c r="H125" s="136"/>
      <c r="I125" s="137"/>
      <c r="J125" s="134"/>
      <c r="K125" s="134"/>
    </row>
    <row r="126" spans="1:11">
      <c r="A126" s="133"/>
      <c r="B126" s="134"/>
      <c r="F126" s="133"/>
      <c r="H126" s="137"/>
      <c r="I126" s="164"/>
      <c r="J126" s="143"/>
      <c r="K126" s="134"/>
    </row>
    <row r="127" spans="1:11">
      <c r="A127" s="133"/>
      <c r="B127" s="134"/>
      <c r="F127" s="133"/>
      <c r="H127" s="133"/>
      <c r="I127" s="163"/>
      <c r="K127" s="134"/>
    </row>
    <row r="128" spans="1:11">
      <c r="A128" s="133"/>
      <c r="B128" s="134"/>
      <c r="C128" s="139"/>
      <c r="D128" s="139"/>
      <c r="E128" s="139"/>
      <c r="F128" s="133"/>
      <c r="H128" s="136"/>
      <c r="I128" s="156"/>
      <c r="J128" s="134"/>
      <c r="K128" s="134"/>
    </row>
    <row r="129" spans="1:11">
      <c r="A129" s="133"/>
      <c r="B129" s="134"/>
      <c r="C129" s="107"/>
      <c r="D129" s="107"/>
      <c r="E129" s="107"/>
      <c r="F129" s="133"/>
      <c r="I129" s="162"/>
      <c r="J129" s="134"/>
      <c r="K129" s="134"/>
    </row>
    <row r="130" spans="1:11">
      <c r="A130" s="133"/>
      <c r="B130" s="157"/>
      <c r="C130" s="108"/>
      <c r="D130" s="108"/>
      <c r="E130" s="108"/>
      <c r="F130" s="133"/>
      <c r="H130" s="136"/>
      <c r="I130" s="137"/>
      <c r="J130" s="134"/>
      <c r="K130" s="134"/>
    </row>
    <row r="131" spans="1:11">
      <c r="A131" s="133"/>
      <c r="B131" s="134"/>
      <c r="C131" s="108"/>
      <c r="D131" s="108"/>
      <c r="E131" s="108"/>
      <c r="F131" s="133"/>
      <c r="H131" s="136"/>
      <c r="I131" s="156"/>
      <c r="J131" s="134"/>
      <c r="K131" s="134"/>
    </row>
    <row r="132" spans="1:11">
      <c r="A132" s="133"/>
      <c r="B132" s="134"/>
      <c r="C132" s="108"/>
      <c r="D132" s="108"/>
      <c r="E132" s="108"/>
      <c r="F132" s="133"/>
      <c r="H132" s="136"/>
      <c r="I132" s="137"/>
      <c r="J132" s="134"/>
      <c r="K132" s="134"/>
    </row>
    <row r="133" spans="1:11">
      <c r="A133" s="133"/>
      <c r="B133" s="134"/>
      <c r="C133" s="108"/>
      <c r="D133" s="108"/>
      <c r="E133" s="107"/>
      <c r="F133" s="133"/>
      <c r="H133" s="133"/>
      <c r="I133" s="156"/>
      <c r="J133" s="143"/>
      <c r="K133" s="134"/>
    </row>
    <row r="134" spans="1:11">
      <c r="A134" s="134"/>
      <c r="B134" s="138"/>
      <c r="C134" s="108"/>
      <c r="D134" s="108"/>
      <c r="E134" s="107"/>
      <c r="F134" s="108"/>
      <c r="G134" s="108"/>
      <c r="H134" s="136"/>
      <c r="I134" s="156"/>
      <c r="J134" s="143"/>
      <c r="K134" s="134"/>
    </row>
    <row r="135" spans="1:11">
      <c r="A135" s="133"/>
      <c r="B135" s="157"/>
      <c r="E135" s="107"/>
      <c r="F135" s="133"/>
      <c r="I135" s="162"/>
      <c r="J135" s="143"/>
      <c r="K135" s="134"/>
    </row>
    <row r="136" spans="1:11">
      <c r="A136" s="133"/>
      <c r="B136" s="134"/>
      <c r="C136" s="139"/>
      <c r="D136" s="139"/>
      <c r="E136" s="108"/>
      <c r="F136" s="133"/>
      <c r="H136" s="136"/>
      <c r="I136" s="156"/>
      <c r="J136" s="143"/>
      <c r="K136" s="134"/>
    </row>
    <row r="137" spans="1:11">
      <c r="A137" s="133"/>
      <c r="B137" s="134"/>
      <c r="F137" s="133"/>
      <c r="J137" s="143"/>
      <c r="K137" s="134"/>
    </row>
    <row r="138" spans="1:11">
      <c r="A138" s="133"/>
      <c r="B138" s="138"/>
      <c r="C138" s="108"/>
      <c r="D138" s="108"/>
      <c r="E138" s="107"/>
      <c r="F138" s="136"/>
      <c r="G138" s="108"/>
      <c r="H138" s="136"/>
      <c r="I138" s="156"/>
      <c r="J138" s="143"/>
      <c r="K138" s="134"/>
    </row>
    <row r="139" spans="1:11">
      <c r="B139" s="158"/>
      <c r="C139" s="108"/>
      <c r="D139" s="108"/>
      <c r="E139" s="107"/>
      <c r="F139" s="136"/>
      <c r="G139" s="108"/>
      <c r="H139" s="108"/>
      <c r="I139" s="156"/>
      <c r="J139" s="143"/>
      <c r="K139" s="134"/>
    </row>
    <row r="140" spans="1:11">
      <c r="A140" s="133"/>
      <c r="B140" s="138"/>
      <c r="C140" s="108"/>
      <c r="D140" s="108"/>
      <c r="E140" s="107"/>
      <c r="F140" s="136"/>
      <c r="G140" s="108"/>
      <c r="H140" s="136"/>
      <c r="I140" s="156"/>
      <c r="J140" s="143"/>
      <c r="K140" s="134"/>
    </row>
    <row r="141" spans="1:11">
      <c r="A141" s="133"/>
      <c r="B141" s="138"/>
      <c r="C141" s="108"/>
      <c r="D141" s="108"/>
      <c r="E141" s="107"/>
      <c r="F141" s="136"/>
      <c r="G141" s="108"/>
      <c r="H141" s="136"/>
      <c r="I141" s="156"/>
      <c r="J141" s="143"/>
      <c r="K141" s="134"/>
    </row>
    <row r="142" spans="1:11">
      <c r="A142" s="133"/>
      <c r="B142" s="134"/>
      <c r="C142" s="108"/>
      <c r="D142" s="108"/>
      <c r="E142" s="107"/>
      <c r="F142" s="136"/>
      <c r="G142" s="108"/>
      <c r="H142" s="136"/>
      <c r="I142" s="137"/>
    </row>
    <row r="143" spans="1:11">
      <c r="A143" s="133"/>
      <c r="B143" s="134"/>
      <c r="C143" s="139"/>
      <c r="D143" s="139"/>
    </row>
    <row r="144" spans="1:11">
      <c r="A144" s="133"/>
      <c r="B144" s="157"/>
    </row>
    <row r="145" spans="1:10">
      <c r="A145" s="133"/>
      <c r="B145" s="134"/>
      <c r="F145" s="133"/>
      <c r="I145" s="156"/>
      <c r="J145" s="134"/>
    </row>
    <row r="146" spans="1:10">
      <c r="A146" s="133"/>
      <c r="B146" s="134"/>
      <c r="H146" s="133"/>
    </row>
    <row r="147" spans="1:10">
      <c r="A147" s="133"/>
      <c r="B147" s="134"/>
      <c r="H147" s="133"/>
      <c r="I147" s="163"/>
    </row>
    <row r="148" spans="1:10">
      <c r="A148" s="133"/>
      <c r="B148" s="134"/>
    </row>
    <row r="149" spans="1:10">
      <c r="A149" s="133"/>
      <c r="B149" s="134"/>
    </row>
    <row r="150" spans="1:10">
      <c r="A150" s="133"/>
      <c r="B150" s="134"/>
    </row>
    <row r="151" spans="1:10">
      <c r="A151" s="133"/>
      <c r="B151" s="134"/>
    </row>
    <row r="152" spans="1:10">
      <c r="A152" s="133"/>
      <c r="B152" s="134"/>
    </row>
  </sheetData>
  <mergeCells count="18">
    <mergeCell ref="F18:F19"/>
    <mergeCell ref="G18:G19"/>
    <mergeCell ref="I18:I19"/>
    <mergeCell ref="H18:H19"/>
    <mergeCell ref="A9:A11"/>
    <mergeCell ref="H9:H11"/>
    <mergeCell ref="I9:I11"/>
    <mergeCell ref="A110:A111"/>
    <mergeCell ref="D9:D11"/>
    <mergeCell ref="E9:E11"/>
    <mergeCell ref="E110:E111"/>
    <mergeCell ref="D18:D19"/>
    <mergeCell ref="E18:E19"/>
    <mergeCell ref="J9:J11"/>
    <mergeCell ref="J110:J111"/>
    <mergeCell ref="K9:K11"/>
    <mergeCell ref="J18:J19"/>
    <mergeCell ref="K18:K19"/>
  </mergeCells>
  <pageMargins left="0.7" right="0.7" top="0.75" bottom="0.75" header="0.3" footer="0.3"/>
  <pageSetup orientation="portrait" r:id="rId1"/>
  <drawing r:id="rId2"/>
  <legacyDrawing r:id="rId3"/>
  <oleObjects>
    <mc:AlternateContent xmlns:mc="http://schemas.openxmlformats.org/markup-compatibility/2006">
      <mc:Choice Requires="x14">
        <oleObject progId="CorelDraw.Graphic.8" shapeId="3073" r:id="rId4">
          <objectPr defaultSize="0" autoPict="0" altText="" r:id="rId5">
            <anchor moveWithCells="1" sizeWithCells="1">
              <from>
                <xdr:col>0</xdr:col>
                <xdr:colOff>238125</xdr:colOff>
                <xdr:row>0</xdr:row>
                <xdr:rowOff>19050</xdr:rowOff>
              </from>
              <to>
                <xdr:col>1</xdr:col>
                <xdr:colOff>542925</xdr:colOff>
                <xdr:row>2</xdr:row>
                <xdr:rowOff>190500</xdr:rowOff>
              </to>
            </anchor>
          </objectPr>
        </oleObject>
      </mc:Choice>
      <mc:Fallback>
        <oleObject progId="CorelDraw.Graphic.8" shapeId="3073" r:id="rId4"/>
      </mc:Fallback>
    </mc:AlternateContent>
    <mc:AlternateContent xmlns:mc="http://schemas.openxmlformats.org/markup-compatibility/2006">
      <mc:Choice Requires="x14">
        <oleObject progId="CorelDraw.Graphic.8" shapeId="3074" r:id="rId6">
          <objectPr defaultSize="0" autoPict="0" altText="" r:id="rId5">
            <anchor moveWithCells="1" sizeWithCells="1">
              <from>
                <xdr:col>0</xdr:col>
                <xdr:colOff>0</xdr:colOff>
                <xdr:row>24</xdr:row>
                <xdr:rowOff>0</xdr:rowOff>
              </from>
              <to>
                <xdr:col>1</xdr:col>
                <xdr:colOff>28575</xdr:colOff>
                <xdr:row>24</xdr:row>
                <xdr:rowOff>0</xdr:rowOff>
              </to>
            </anchor>
          </objectPr>
        </oleObject>
      </mc:Choice>
      <mc:Fallback>
        <oleObject progId="CorelDraw.Graphic.8" shapeId="3074"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74"/>
  <sheetViews>
    <sheetView topLeftCell="A40" zoomScale="89" zoomScaleNormal="89" workbookViewId="0">
      <selection activeCell="A71" sqref="A71:B71"/>
    </sheetView>
  </sheetViews>
  <sheetFormatPr defaultColWidth="9" defaultRowHeight="15"/>
  <cols>
    <col min="1" max="1" width="6.85546875" customWidth="1"/>
    <col min="2" max="2" width="48.28515625" customWidth="1"/>
    <col min="3" max="3" width="10.5703125" customWidth="1"/>
    <col min="4" max="4" width="9.7109375" customWidth="1"/>
    <col min="5" max="5" width="11.5703125" customWidth="1"/>
    <col min="6" max="6" width="10.140625" customWidth="1"/>
    <col min="7" max="7" width="15.5703125" customWidth="1"/>
    <col min="8" max="10" width="9.28515625" customWidth="1"/>
    <col min="16" max="16" width="2.140625" customWidth="1"/>
  </cols>
  <sheetData>
    <row r="2" spans="1:11" ht="16.5" customHeight="1">
      <c r="A2" s="649" t="s">
        <v>40</v>
      </c>
      <c r="B2" s="649"/>
      <c r="C2" s="649"/>
      <c r="D2" s="649"/>
      <c r="E2" s="649"/>
      <c r="F2" s="649"/>
      <c r="G2" s="649"/>
      <c r="H2" s="35"/>
      <c r="I2" s="35"/>
      <c r="J2" s="35"/>
    </row>
    <row r="3" spans="1:11" ht="16.5" customHeight="1" thickBot="1">
      <c r="A3" s="36"/>
    </row>
    <row r="4" spans="1:11" ht="16.5" customHeight="1" thickTop="1">
      <c r="B4" s="37"/>
      <c r="C4" s="657" t="s">
        <v>41</v>
      </c>
      <c r="D4" s="651" t="s">
        <v>42</v>
      </c>
      <c r="E4" s="655" t="s">
        <v>43</v>
      </c>
      <c r="F4" s="651" t="s">
        <v>44</v>
      </c>
      <c r="G4" s="653" t="s">
        <v>110</v>
      </c>
      <c r="H4" s="38"/>
      <c r="I4" s="38"/>
      <c r="J4" s="38"/>
    </row>
    <row r="5" spans="1:11" ht="16.5" customHeight="1" thickBot="1">
      <c r="B5" s="39"/>
      <c r="C5" s="658"/>
      <c r="D5" s="652"/>
      <c r="E5" s="656"/>
      <c r="F5" s="652"/>
      <c r="G5" s="654"/>
      <c r="H5" s="38"/>
      <c r="I5" s="38"/>
      <c r="J5" s="38"/>
    </row>
    <row r="6" spans="1:11" ht="16.5" customHeight="1" thickTop="1" thickBot="1">
      <c r="A6" s="40">
        <v>1</v>
      </c>
      <c r="B6" s="41" t="s">
        <v>45</v>
      </c>
      <c r="C6" s="42">
        <v>0</v>
      </c>
      <c r="D6" s="43">
        <v>2</v>
      </c>
      <c r="E6" s="43">
        <v>4</v>
      </c>
      <c r="F6" s="44">
        <f>SUM(C6:E6)</f>
        <v>6</v>
      </c>
      <c r="G6" s="45" t="s">
        <v>111</v>
      </c>
      <c r="H6" s="46"/>
      <c r="I6" s="46"/>
      <c r="J6" s="46"/>
    </row>
    <row r="7" spans="1:11" ht="16.5" customHeight="1" thickBot="1">
      <c r="A7" s="47">
        <v>2</v>
      </c>
      <c r="B7" s="41" t="s">
        <v>51</v>
      </c>
      <c r="C7" s="48">
        <v>0</v>
      </c>
      <c r="D7" s="49">
        <v>0</v>
      </c>
      <c r="E7" s="49">
        <v>0</v>
      </c>
      <c r="F7" s="50">
        <f>SUM(C7:E7)</f>
        <v>0</v>
      </c>
      <c r="G7" s="51" t="s">
        <v>111</v>
      </c>
      <c r="H7" s="46"/>
      <c r="I7" s="46"/>
      <c r="J7" s="46"/>
    </row>
    <row r="8" spans="1:11" ht="16.5" customHeight="1" thickBot="1">
      <c r="A8" s="47">
        <v>3</v>
      </c>
      <c r="B8" s="41" t="s">
        <v>22</v>
      </c>
      <c r="C8" s="48">
        <v>0</v>
      </c>
      <c r="D8" s="49">
        <v>3</v>
      </c>
      <c r="E8" s="49">
        <v>1</v>
      </c>
      <c r="F8" s="50">
        <f t="shared" ref="F8:F17" si="0">SUM(C8:E8)</f>
        <v>4</v>
      </c>
      <c r="G8" s="51" t="s">
        <v>113</v>
      </c>
      <c r="H8" s="46"/>
      <c r="I8" s="46"/>
      <c r="J8" s="46"/>
    </row>
    <row r="9" spans="1:11" ht="16.5" customHeight="1" thickBot="1">
      <c r="A9" s="47">
        <v>4</v>
      </c>
      <c r="B9" s="41" t="s">
        <v>49</v>
      </c>
      <c r="C9" s="48">
        <v>0</v>
      </c>
      <c r="D9" s="49">
        <v>0</v>
      </c>
      <c r="E9" s="49">
        <v>0</v>
      </c>
      <c r="F9" s="50">
        <f t="shared" si="0"/>
        <v>0</v>
      </c>
      <c r="G9" s="51" t="s">
        <v>111</v>
      </c>
      <c r="H9" s="46"/>
      <c r="I9" s="46"/>
      <c r="J9" s="46"/>
    </row>
    <row r="10" spans="1:11" ht="16.5" customHeight="1" thickBot="1">
      <c r="A10" s="47">
        <v>5</v>
      </c>
      <c r="B10" s="41" t="s">
        <v>27</v>
      </c>
      <c r="C10" s="48">
        <v>0</v>
      </c>
      <c r="D10" s="49">
        <v>2</v>
      </c>
      <c r="E10" s="49">
        <v>2</v>
      </c>
      <c r="F10" s="50">
        <f t="shared" si="0"/>
        <v>4</v>
      </c>
      <c r="G10" s="51" t="s">
        <v>111</v>
      </c>
      <c r="H10" s="46"/>
      <c r="I10" s="46"/>
      <c r="J10" s="46"/>
    </row>
    <row r="11" spans="1:11" ht="15.75" thickBot="1">
      <c r="A11" s="47">
        <v>6</v>
      </c>
      <c r="B11" s="41" t="s">
        <v>29</v>
      </c>
      <c r="C11" s="48">
        <v>0</v>
      </c>
      <c r="D11" s="49">
        <v>0</v>
      </c>
      <c r="E11" s="49">
        <v>0</v>
      </c>
      <c r="F11" s="50">
        <f t="shared" si="0"/>
        <v>0</v>
      </c>
      <c r="G11" s="316" t="s">
        <v>111</v>
      </c>
      <c r="H11" s="46"/>
      <c r="I11" s="46"/>
      <c r="J11" s="46"/>
    </row>
    <row r="12" spans="1:11" ht="15.75" thickBot="1">
      <c r="A12" s="47">
        <v>7</v>
      </c>
      <c r="B12" s="41" t="s">
        <v>109</v>
      </c>
      <c r="C12" s="48">
        <v>0</v>
      </c>
      <c r="D12" s="49">
        <v>1</v>
      </c>
      <c r="E12" s="49">
        <v>1</v>
      </c>
      <c r="F12" s="50">
        <f t="shared" si="0"/>
        <v>2</v>
      </c>
      <c r="G12" s="316" t="s">
        <v>111</v>
      </c>
      <c r="H12" s="46"/>
      <c r="I12" s="46"/>
      <c r="J12" s="46"/>
    </row>
    <row r="13" spans="1:11" ht="15.75" thickBot="1">
      <c r="A13" s="47">
        <v>8</v>
      </c>
      <c r="B13" s="41" t="s">
        <v>255</v>
      </c>
      <c r="C13" s="48">
        <v>0</v>
      </c>
      <c r="D13" s="49">
        <v>3</v>
      </c>
      <c r="E13" s="49">
        <v>6</v>
      </c>
      <c r="F13" s="50">
        <f t="shared" si="0"/>
        <v>9</v>
      </c>
      <c r="G13" s="316" t="s">
        <v>113</v>
      </c>
      <c r="H13" s="46"/>
      <c r="I13" s="46"/>
      <c r="J13" s="46"/>
    </row>
    <row r="14" spans="1:11" ht="15.75" thickBot="1">
      <c r="A14" s="47">
        <v>9</v>
      </c>
      <c r="B14" s="41" t="s">
        <v>50</v>
      </c>
      <c r="C14" s="48">
        <v>0</v>
      </c>
      <c r="D14" s="49">
        <v>0</v>
      </c>
      <c r="E14" s="49">
        <v>0</v>
      </c>
      <c r="F14" s="50">
        <f t="shared" si="0"/>
        <v>0</v>
      </c>
      <c r="G14" s="316" t="s">
        <v>111</v>
      </c>
      <c r="H14" s="46"/>
      <c r="I14" s="46"/>
      <c r="J14" s="46"/>
      <c r="K14" s="46"/>
    </row>
    <row r="15" spans="1:11" ht="15.75" thickBot="1">
      <c r="A15" s="47">
        <v>10</v>
      </c>
      <c r="B15" s="41" t="s">
        <v>46</v>
      </c>
      <c r="C15" s="48">
        <v>0</v>
      </c>
      <c r="D15" s="49">
        <v>3</v>
      </c>
      <c r="E15" s="49">
        <v>4</v>
      </c>
      <c r="F15" s="50">
        <f t="shared" si="0"/>
        <v>7</v>
      </c>
      <c r="G15" s="316"/>
      <c r="H15" s="46"/>
      <c r="I15" s="46"/>
      <c r="J15" s="46"/>
    </row>
    <row r="16" spans="1:11" ht="15.75" thickBot="1">
      <c r="A16" s="47">
        <v>11</v>
      </c>
      <c r="B16" s="41" t="s">
        <v>47</v>
      </c>
      <c r="C16" s="48">
        <v>0</v>
      </c>
      <c r="D16" s="49">
        <v>0</v>
      </c>
      <c r="E16" s="49">
        <v>1</v>
      </c>
      <c r="F16" s="50">
        <f t="shared" si="0"/>
        <v>1</v>
      </c>
      <c r="G16" s="316" t="s">
        <v>112</v>
      </c>
      <c r="H16" s="46"/>
      <c r="I16" s="317"/>
      <c r="J16" s="46"/>
    </row>
    <row r="17" spans="1:15" ht="15.75" thickBot="1">
      <c r="A17" s="47">
        <v>12</v>
      </c>
      <c r="B17" s="52" t="s">
        <v>48</v>
      </c>
      <c r="C17" s="53">
        <v>0</v>
      </c>
      <c r="D17" s="54">
        <v>3</v>
      </c>
      <c r="E17" s="54">
        <v>3</v>
      </c>
      <c r="F17" s="55">
        <f t="shared" si="0"/>
        <v>6</v>
      </c>
      <c r="G17" s="318"/>
      <c r="H17" s="46"/>
      <c r="I17" s="46"/>
      <c r="J17" s="46"/>
    </row>
    <row r="18" spans="1:15" ht="16.5" thickTop="1" thickBot="1">
      <c r="A18" s="56"/>
      <c r="B18" s="57" t="s">
        <v>44</v>
      </c>
      <c r="C18" s="58">
        <f>SUM(C6:C17)</f>
        <v>0</v>
      </c>
      <c r="D18" s="59">
        <f>SUM(D6:D17)</f>
        <v>17</v>
      </c>
      <c r="E18" s="59">
        <f>SUM(E6:E17)</f>
        <v>22</v>
      </c>
      <c r="F18" s="60">
        <f>SUM(F6:F17)</f>
        <v>39</v>
      </c>
      <c r="G18" s="61"/>
      <c r="H18" s="62"/>
      <c r="I18" s="62"/>
      <c r="J18" s="62"/>
    </row>
    <row r="21" spans="1:15" ht="15.75">
      <c r="A21" s="1" t="s">
        <v>52</v>
      </c>
      <c r="B21" s="1"/>
      <c r="C21" s="1"/>
      <c r="D21" s="1"/>
      <c r="E21" s="1"/>
      <c r="F21" s="1"/>
      <c r="G21" s="1"/>
      <c r="H21" s="1"/>
      <c r="I21" s="1"/>
      <c r="J21" s="1"/>
      <c r="K21" s="1"/>
      <c r="L21" s="1"/>
      <c r="M21" s="1"/>
      <c r="N21" s="1"/>
    </row>
    <row r="22" spans="1:15" ht="21.75" customHeight="1">
      <c r="A22" s="1"/>
      <c r="B22" s="1"/>
      <c r="C22" s="1"/>
      <c r="D22" s="1"/>
      <c r="E22" s="1"/>
      <c r="F22" s="1"/>
      <c r="G22" s="1"/>
      <c r="H22" s="1"/>
      <c r="I22" s="1"/>
      <c r="J22" s="1"/>
      <c r="K22" s="1"/>
      <c r="L22" s="1"/>
      <c r="M22" s="1"/>
      <c r="N22" s="1"/>
    </row>
    <row r="23" spans="1:15" ht="6" customHeight="1" thickBot="1">
      <c r="A23" s="63"/>
      <c r="B23" s="63"/>
      <c r="C23" s="63"/>
      <c r="D23" s="63"/>
      <c r="E23" s="63"/>
      <c r="F23" s="63"/>
      <c r="G23" s="63"/>
      <c r="H23" s="63"/>
      <c r="I23" s="63"/>
      <c r="J23" s="63"/>
    </row>
    <row r="24" spans="1:15" ht="15.75" thickBot="1">
      <c r="A24" s="639" t="s">
        <v>53</v>
      </c>
      <c r="B24" s="640"/>
      <c r="C24" s="64" t="s">
        <v>45</v>
      </c>
      <c r="D24" s="64" t="s">
        <v>51</v>
      </c>
      <c r="E24" s="64" t="s">
        <v>22</v>
      </c>
      <c r="F24" s="64" t="s">
        <v>49</v>
      </c>
      <c r="G24" s="64" t="s">
        <v>27</v>
      </c>
      <c r="H24" s="64" t="s">
        <v>29</v>
      </c>
      <c r="I24" s="64" t="s">
        <v>109</v>
      </c>
      <c r="J24" s="64" t="s">
        <v>32</v>
      </c>
      <c r="K24" s="64" t="s">
        <v>33</v>
      </c>
      <c r="L24" s="64" t="s">
        <v>114</v>
      </c>
      <c r="M24" s="451" t="s">
        <v>115</v>
      </c>
      <c r="N24" s="457" t="s">
        <v>54</v>
      </c>
      <c r="O24" s="72" t="s">
        <v>55</v>
      </c>
    </row>
    <row r="25" spans="1:15" ht="15" customHeight="1">
      <c r="A25" s="641" t="s">
        <v>56</v>
      </c>
      <c r="B25" s="650"/>
      <c r="C25" s="65">
        <v>1</v>
      </c>
      <c r="D25" s="65"/>
      <c r="E25" s="65"/>
      <c r="F25" s="65"/>
      <c r="G25" s="65"/>
      <c r="H25" s="73"/>
      <c r="I25" s="73"/>
      <c r="J25" s="73">
        <v>1</v>
      </c>
      <c r="K25" s="73"/>
      <c r="L25" s="74">
        <v>1</v>
      </c>
      <c r="M25" s="452"/>
      <c r="N25" s="458"/>
      <c r="O25" s="461">
        <f>SUM(C25:L25)</f>
        <v>3</v>
      </c>
    </row>
    <row r="26" spans="1:15">
      <c r="A26" s="633" t="s">
        <v>57</v>
      </c>
      <c r="B26" s="634"/>
      <c r="C26" s="66">
        <v>1</v>
      </c>
      <c r="D26" s="66"/>
      <c r="E26" s="66"/>
      <c r="F26" s="66"/>
      <c r="G26" s="66">
        <v>1</v>
      </c>
      <c r="H26" s="66"/>
      <c r="I26" s="66"/>
      <c r="J26" s="66">
        <v>1</v>
      </c>
      <c r="K26" s="66"/>
      <c r="L26" s="74">
        <v>1</v>
      </c>
      <c r="M26" s="453"/>
      <c r="N26" s="460">
        <v>1</v>
      </c>
      <c r="O26" s="462">
        <f t="shared" ref="O26:O36" si="1">SUM(C26:N26)</f>
        <v>5</v>
      </c>
    </row>
    <row r="27" spans="1:15">
      <c r="A27" s="633" t="s">
        <v>58</v>
      </c>
      <c r="B27" s="634"/>
      <c r="C27" s="66"/>
      <c r="D27" s="66"/>
      <c r="E27" s="66"/>
      <c r="F27" s="66"/>
      <c r="G27" s="66">
        <v>1</v>
      </c>
      <c r="H27" s="66"/>
      <c r="I27" s="66">
        <v>1</v>
      </c>
      <c r="J27" s="66">
        <v>1</v>
      </c>
      <c r="K27" s="66"/>
      <c r="L27" s="74">
        <v>1</v>
      </c>
      <c r="M27" s="453"/>
      <c r="N27" s="460">
        <v>1</v>
      </c>
      <c r="O27" s="462">
        <f t="shared" si="1"/>
        <v>5</v>
      </c>
    </row>
    <row r="28" spans="1:15">
      <c r="A28" s="633" t="s">
        <v>256</v>
      </c>
      <c r="B28" s="634"/>
      <c r="C28" s="66"/>
      <c r="D28" s="66"/>
      <c r="E28" s="66"/>
      <c r="F28" s="66"/>
      <c r="G28" s="66"/>
      <c r="H28" s="66"/>
      <c r="I28" s="66"/>
      <c r="J28" s="66">
        <v>1</v>
      </c>
      <c r="K28" s="66"/>
      <c r="L28" s="74"/>
      <c r="M28" s="453"/>
      <c r="N28" s="460"/>
      <c r="O28" s="462">
        <f t="shared" si="1"/>
        <v>1</v>
      </c>
    </row>
    <row r="29" spans="1:15">
      <c r="A29" s="633" t="s">
        <v>59</v>
      </c>
      <c r="B29" s="634"/>
      <c r="C29" s="66">
        <v>2</v>
      </c>
      <c r="D29" s="66"/>
      <c r="E29" s="66"/>
      <c r="F29" s="66"/>
      <c r="G29" s="66"/>
      <c r="H29" s="66"/>
      <c r="I29" s="66"/>
      <c r="J29" s="66"/>
      <c r="K29" s="66"/>
      <c r="L29" s="74"/>
      <c r="M29" s="453">
        <v>1</v>
      </c>
      <c r="N29" s="460"/>
      <c r="O29" s="462">
        <f t="shared" si="1"/>
        <v>3</v>
      </c>
    </row>
    <row r="30" spans="1:15">
      <c r="A30" s="633" t="s">
        <v>60</v>
      </c>
      <c r="B30" s="634"/>
      <c r="C30" s="66">
        <v>1</v>
      </c>
      <c r="D30" s="66"/>
      <c r="E30" s="66"/>
      <c r="F30" s="66"/>
      <c r="G30" s="66"/>
      <c r="H30" s="66"/>
      <c r="I30" s="66">
        <v>1</v>
      </c>
      <c r="J30" s="66"/>
      <c r="K30" s="66"/>
      <c r="L30" s="74"/>
      <c r="M30" s="453"/>
      <c r="N30" s="460"/>
      <c r="O30" s="462">
        <f t="shared" si="1"/>
        <v>2</v>
      </c>
    </row>
    <row r="31" spans="1:15">
      <c r="A31" s="633" t="s">
        <v>61</v>
      </c>
      <c r="B31" s="634"/>
      <c r="C31" s="66">
        <v>1</v>
      </c>
      <c r="D31" s="66"/>
      <c r="E31" s="66"/>
      <c r="F31" s="66"/>
      <c r="G31" s="66"/>
      <c r="H31" s="66"/>
      <c r="I31" s="66"/>
      <c r="J31" s="66"/>
      <c r="K31" s="66"/>
      <c r="L31" s="74">
        <v>4</v>
      </c>
      <c r="M31" s="453"/>
      <c r="N31" s="460">
        <v>4</v>
      </c>
      <c r="O31" s="462">
        <f t="shared" si="1"/>
        <v>9</v>
      </c>
    </row>
    <row r="32" spans="1:15" ht="39" customHeight="1">
      <c r="A32" s="633" t="s">
        <v>86</v>
      </c>
      <c r="B32" s="634"/>
      <c r="C32" s="66"/>
      <c r="D32" s="66"/>
      <c r="E32" s="66"/>
      <c r="F32" s="66"/>
      <c r="G32" s="66"/>
      <c r="H32" s="66"/>
      <c r="I32" s="66"/>
      <c r="J32" s="66">
        <v>1</v>
      </c>
      <c r="K32" s="66"/>
      <c r="L32" s="74"/>
      <c r="M32" s="453"/>
      <c r="N32" s="460"/>
      <c r="O32" s="462">
        <f t="shared" si="1"/>
        <v>1</v>
      </c>
    </row>
    <row r="33" spans="1:15">
      <c r="A33" s="633" t="s">
        <v>62</v>
      </c>
      <c r="B33" s="634"/>
      <c r="C33" s="66"/>
      <c r="D33" s="66"/>
      <c r="E33" s="66"/>
      <c r="F33" s="66"/>
      <c r="G33" s="66"/>
      <c r="H33" s="66"/>
      <c r="I33" s="66"/>
      <c r="J33" s="66">
        <v>1</v>
      </c>
      <c r="K33" s="66"/>
      <c r="L33" s="74"/>
      <c r="M33" s="453"/>
      <c r="N33" s="460"/>
      <c r="O33" s="462">
        <f t="shared" si="1"/>
        <v>1</v>
      </c>
    </row>
    <row r="34" spans="1:15" ht="15" customHeight="1">
      <c r="A34" s="633" t="s">
        <v>63</v>
      </c>
      <c r="B34" s="634"/>
      <c r="C34" s="66"/>
      <c r="D34" s="66"/>
      <c r="E34" s="66">
        <v>1</v>
      </c>
      <c r="F34" s="66"/>
      <c r="G34" s="66"/>
      <c r="H34" s="66"/>
      <c r="I34" s="66"/>
      <c r="J34" s="66">
        <v>2</v>
      </c>
      <c r="K34" s="66"/>
      <c r="L34" s="74"/>
      <c r="M34" s="453"/>
      <c r="N34" s="460"/>
      <c r="O34" s="462">
        <f t="shared" si="1"/>
        <v>3</v>
      </c>
    </row>
    <row r="35" spans="1:15">
      <c r="A35" s="633" t="s">
        <v>64</v>
      </c>
      <c r="B35" s="634"/>
      <c r="C35" s="66"/>
      <c r="D35" s="66"/>
      <c r="E35" s="66">
        <v>1</v>
      </c>
      <c r="F35" s="66"/>
      <c r="G35" s="66"/>
      <c r="H35" s="66"/>
      <c r="I35" s="66"/>
      <c r="J35" s="66">
        <v>1</v>
      </c>
      <c r="K35" s="66"/>
      <c r="L35" s="74"/>
      <c r="M35" s="453"/>
      <c r="N35" s="455"/>
      <c r="O35" s="462">
        <f t="shared" si="1"/>
        <v>2</v>
      </c>
    </row>
    <row r="36" spans="1:15" ht="15.75" thickBot="1">
      <c r="A36" s="633" t="s">
        <v>65</v>
      </c>
      <c r="B36" s="634"/>
      <c r="C36" s="66"/>
      <c r="D36" s="66"/>
      <c r="E36" s="66">
        <v>2</v>
      </c>
      <c r="F36" s="66"/>
      <c r="G36" s="66">
        <v>2</v>
      </c>
      <c r="H36" s="66"/>
      <c r="I36" s="66"/>
      <c r="J36" s="66"/>
      <c r="K36" s="66"/>
      <c r="L36" s="74"/>
      <c r="M36" s="454"/>
      <c r="N36" s="456"/>
      <c r="O36" s="463">
        <f t="shared" si="1"/>
        <v>4</v>
      </c>
    </row>
    <row r="37" spans="1:15" ht="15.75" thickBot="1">
      <c r="A37" s="636" t="s">
        <v>55</v>
      </c>
      <c r="B37" s="637"/>
      <c r="C37" s="67">
        <f t="shared" ref="C37:O37" si="2">SUM(C25:C36)</f>
        <v>6</v>
      </c>
      <c r="D37" s="67">
        <f t="shared" si="2"/>
        <v>0</v>
      </c>
      <c r="E37" s="67">
        <f t="shared" si="2"/>
        <v>4</v>
      </c>
      <c r="F37" s="67">
        <f t="shared" si="2"/>
        <v>0</v>
      </c>
      <c r="G37" s="67">
        <f t="shared" si="2"/>
        <v>4</v>
      </c>
      <c r="H37" s="67">
        <f t="shared" si="2"/>
        <v>0</v>
      </c>
      <c r="I37" s="67">
        <f t="shared" si="2"/>
        <v>2</v>
      </c>
      <c r="J37" s="67">
        <f t="shared" si="2"/>
        <v>9</v>
      </c>
      <c r="K37" s="67">
        <f t="shared" si="2"/>
        <v>0</v>
      </c>
      <c r="L37" s="67">
        <f t="shared" si="2"/>
        <v>7</v>
      </c>
      <c r="M37" s="67">
        <f t="shared" si="2"/>
        <v>1</v>
      </c>
      <c r="N37" s="67">
        <f t="shared" si="2"/>
        <v>6</v>
      </c>
      <c r="O37" s="464">
        <f t="shared" si="2"/>
        <v>39</v>
      </c>
    </row>
    <row r="38" spans="1:15" ht="15.75" thickBot="1"/>
    <row r="39" spans="1:15" ht="15.75" thickBot="1">
      <c r="A39" s="639" t="s">
        <v>53</v>
      </c>
      <c r="B39" s="640"/>
      <c r="C39" s="451" t="s">
        <v>55</v>
      </c>
      <c r="D39" s="546"/>
      <c r="E39" s="547"/>
      <c r="F39" s="547"/>
    </row>
    <row r="40" spans="1:15">
      <c r="A40" s="647" t="s">
        <v>56</v>
      </c>
      <c r="B40" s="648"/>
      <c r="C40" s="541">
        <v>3</v>
      </c>
      <c r="D40" s="545"/>
    </row>
    <row r="41" spans="1:15">
      <c r="A41" s="633" t="s">
        <v>57</v>
      </c>
      <c r="B41" s="634"/>
      <c r="C41" s="542">
        <v>5</v>
      </c>
      <c r="D41" s="545"/>
    </row>
    <row r="42" spans="1:15">
      <c r="A42" s="633" t="s">
        <v>58</v>
      </c>
      <c r="B42" s="634"/>
      <c r="C42" s="542">
        <v>5</v>
      </c>
      <c r="D42" s="545"/>
    </row>
    <row r="43" spans="1:15" ht="15" customHeight="1">
      <c r="A43" s="633" t="s">
        <v>256</v>
      </c>
      <c r="B43" s="634"/>
      <c r="C43" s="542">
        <v>1</v>
      </c>
      <c r="D43" s="545"/>
    </row>
    <row r="44" spans="1:15">
      <c r="A44" s="633" t="s">
        <v>59</v>
      </c>
      <c r="B44" s="634"/>
      <c r="C44" s="542">
        <v>3</v>
      </c>
      <c r="D44" s="545"/>
    </row>
    <row r="45" spans="1:15">
      <c r="A45" s="633" t="s">
        <v>60</v>
      </c>
      <c r="B45" s="634"/>
      <c r="C45" s="542">
        <v>2</v>
      </c>
      <c r="D45" s="545"/>
    </row>
    <row r="46" spans="1:15">
      <c r="A46" s="633" t="s">
        <v>61</v>
      </c>
      <c r="B46" s="634"/>
      <c r="C46" s="542">
        <v>9</v>
      </c>
      <c r="D46" s="545"/>
    </row>
    <row r="47" spans="1:15">
      <c r="A47" s="633" t="s">
        <v>86</v>
      </c>
      <c r="B47" s="634"/>
      <c r="C47" s="542">
        <v>1</v>
      </c>
      <c r="D47" s="545"/>
    </row>
    <row r="48" spans="1:15">
      <c r="A48" s="633" t="s">
        <v>62</v>
      </c>
      <c r="B48" s="634"/>
      <c r="C48" s="542">
        <v>1</v>
      </c>
      <c r="D48" s="545"/>
    </row>
    <row r="49" spans="1:6">
      <c r="A49" s="633" t="s">
        <v>116</v>
      </c>
      <c r="B49" s="634"/>
      <c r="C49" s="542">
        <v>3</v>
      </c>
      <c r="D49" s="545"/>
    </row>
    <row r="50" spans="1:6">
      <c r="A50" s="633" t="s">
        <v>64</v>
      </c>
      <c r="B50" s="634"/>
      <c r="C50" s="542">
        <v>2</v>
      </c>
      <c r="D50" s="545"/>
    </row>
    <row r="51" spans="1:6" ht="15.75" thickBot="1">
      <c r="A51" s="643" t="s">
        <v>117</v>
      </c>
      <c r="B51" s="644"/>
      <c r="C51" s="543">
        <v>4</v>
      </c>
      <c r="D51" s="545"/>
    </row>
    <row r="52" spans="1:6" ht="15.75" thickBot="1">
      <c r="A52" s="645" t="s">
        <v>55</v>
      </c>
      <c r="B52" s="646"/>
      <c r="C52" s="544">
        <f>SUM(C40:C51)</f>
        <v>39</v>
      </c>
      <c r="D52" s="545"/>
    </row>
    <row r="53" spans="1:6">
      <c r="A53" s="459"/>
      <c r="B53" s="133"/>
    </row>
    <row r="54" spans="1:6">
      <c r="A54" s="459"/>
      <c r="B54" s="133"/>
    </row>
    <row r="55" spans="1:6">
      <c r="A55" s="459"/>
      <c r="B55" s="133"/>
    </row>
    <row r="56" spans="1:6">
      <c r="A56" s="459"/>
      <c r="B56" s="133"/>
    </row>
    <row r="57" spans="1:6">
      <c r="A57" s="459"/>
      <c r="B57" s="133"/>
    </row>
    <row r="59" spans="1:6" ht="15.75">
      <c r="A59" s="638" t="s">
        <v>118</v>
      </c>
      <c r="B59" s="638"/>
      <c r="C59" s="638"/>
      <c r="D59" s="638"/>
      <c r="E59" s="638"/>
      <c r="F59" s="638"/>
    </row>
    <row r="61" spans="1:6" ht="24.75" thickBot="1">
      <c r="A61" s="639" t="s">
        <v>53</v>
      </c>
      <c r="B61" s="640"/>
      <c r="C61" s="64" t="s">
        <v>66</v>
      </c>
      <c r="D61" s="64" t="s">
        <v>67</v>
      </c>
      <c r="E61" s="68" t="s">
        <v>68</v>
      </c>
      <c r="F61" s="69" t="s">
        <v>55</v>
      </c>
    </row>
    <row r="62" spans="1:6" ht="15" customHeight="1">
      <c r="A62" s="641" t="s">
        <v>56</v>
      </c>
      <c r="B62" s="642"/>
      <c r="C62" s="70"/>
      <c r="D62" s="70"/>
      <c r="E62" s="536">
        <v>3</v>
      </c>
      <c r="F62" s="465">
        <f>E62+D62+C62</f>
        <v>3</v>
      </c>
    </row>
    <row r="63" spans="1:6" ht="15" customHeight="1">
      <c r="A63" s="633" t="s">
        <v>57</v>
      </c>
      <c r="B63" s="635"/>
      <c r="C63" s="71"/>
      <c r="D63" s="537">
        <v>5</v>
      </c>
      <c r="E63" s="538"/>
      <c r="F63" s="466">
        <f t="shared" ref="F63:F73" si="3">E63+D63+C63</f>
        <v>5</v>
      </c>
    </row>
    <row r="64" spans="1:6" ht="15" customHeight="1">
      <c r="A64" s="633" t="s">
        <v>58</v>
      </c>
      <c r="B64" s="635"/>
      <c r="C64" s="71"/>
      <c r="D64" s="537">
        <v>5</v>
      </c>
      <c r="E64" s="538"/>
      <c r="F64" s="466">
        <f t="shared" si="3"/>
        <v>5</v>
      </c>
    </row>
    <row r="65" spans="1:6" ht="15" customHeight="1">
      <c r="A65" s="633" t="s">
        <v>256</v>
      </c>
      <c r="B65" s="634"/>
      <c r="C65" s="71"/>
      <c r="D65" s="537"/>
      <c r="E65" s="538">
        <v>1</v>
      </c>
      <c r="F65" s="466">
        <f t="shared" si="3"/>
        <v>1</v>
      </c>
    </row>
    <row r="66" spans="1:6" ht="15" customHeight="1">
      <c r="A66" s="633" t="s">
        <v>59</v>
      </c>
      <c r="B66" s="635"/>
      <c r="C66" s="71"/>
      <c r="D66" s="537"/>
      <c r="E66" s="538">
        <v>3</v>
      </c>
      <c r="F66" s="466">
        <f t="shared" si="3"/>
        <v>3</v>
      </c>
    </row>
    <row r="67" spans="1:6" ht="14.25" customHeight="1">
      <c r="A67" s="633" t="s">
        <v>60</v>
      </c>
      <c r="B67" s="635"/>
      <c r="C67" s="71"/>
      <c r="D67" s="537"/>
      <c r="E67" s="538">
        <v>2</v>
      </c>
      <c r="F67" s="466">
        <f t="shared" si="3"/>
        <v>2</v>
      </c>
    </row>
    <row r="68" spans="1:6">
      <c r="A68" s="633" t="s">
        <v>61</v>
      </c>
      <c r="B68" s="635"/>
      <c r="C68" s="71"/>
      <c r="D68" s="537">
        <v>3</v>
      </c>
      <c r="E68" s="538">
        <v>6</v>
      </c>
      <c r="F68" s="466">
        <f t="shared" si="3"/>
        <v>9</v>
      </c>
    </row>
    <row r="69" spans="1:6" ht="15.75" customHeight="1">
      <c r="A69" s="633" t="s">
        <v>119</v>
      </c>
      <c r="B69" s="635"/>
      <c r="C69" s="71"/>
      <c r="D69" s="537"/>
      <c r="E69" s="538">
        <v>1</v>
      </c>
      <c r="F69" s="466">
        <f t="shared" si="3"/>
        <v>1</v>
      </c>
    </row>
    <row r="70" spans="1:6">
      <c r="A70" s="633" t="s">
        <v>62</v>
      </c>
      <c r="B70" s="635"/>
      <c r="C70" s="71"/>
      <c r="D70" s="537">
        <v>1</v>
      </c>
      <c r="E70" s="538"/>
      <c r="F70" s="466">
        <f t="shared" si="3"/>
        <v>1</v>
      </c>
    </row>
    <row r="71" spans="1:6">
      <c r="A71" s="633" t="s">
        <v>63</v>
      </c>
      <c r="B71" s="635"/>
      <c r="C71" s="71"/>
      <c r="D71" s="537">
        <v>1</v>
      </c>
      <c r="E71" s="538">
        <v>2</v>
      </c>
      <c r="F71" s="466">
        <f t="shared" si="3"/>
        <v>3</v>
      </c>
    </row>
    <row r="72" spans="1:6">
      <c r="A72" s="633" t="s">
        <v>64</v>
      </c>
      <c r="B72" s="635"/>
      <c r="C72" s="71"/>
      <c r="D72" s="537"/>
      <c r="E72" s="538">
        <v>2</v>
      </c>
      <c r="F72" s="466">
        <f t="shared" si="3"/>
        <v>2</v>
      </c>
    </row>
    <row r="73" spans="1:6" ht="15.75" thickBot="1">
      <c r="A73" s="633" t="s">
        <v>65</v>
      </c>
      <c r="B73" s="635"/>
      <c r="C73" s="75"/>
      <c r="D73" s="540">
        <v>2</v>
      </c>
      <c r="E73" s="539">
        <v>2</v>
      </c>
      <c r="F73" s="467">
        <f t="shared" si="3"/>
        <v>4</v>
      </c>
    </row>
    <row r="74" spans="1:6" ht="15.75" thickBot="1">
      <c r="A74" s="636" t="s">
        <v>55</v>
      </c>
      <c r="B74" s="637"/>
      <c r="C74" s="67"/>
      <c r="D74" s="468">
        <f>SUM(D62:D73)</f>
        <v>17</v>
      </c>
      <c r="E74" s="468">
        <f>SUM(E62:E73)</f>
        <v>22</v>
      </c>
      <c r="F74" s="469">
        <f>SUM(F62:F73)</f>
        <v>39</v>
      </c>
    </row>
  </sheetData>
  <sortState xmlns:xlrd2="http://schemas.microsoft.com/office/spreadsheetml/2017/richdata2" ref="C6:C20">
    <sortCondition ref="C6:C20"/>
  </sortState>
  <mergeCells count="49">
    <mergeCell ref="A28:B28"/>
    <mergeCell ref="A29:B29"/>
    <mergeCell ref="A2:G2"/>
    <mergeCell ref="A24:B24"/>
    <mergeCell ref="A25:B25"/>
    <mergeCell ref="A26:B26"/>
    <mergeCell ref="A27:B27"/>
    <mergeCell ref="F4:F5"/>
    <mergeCell ref="G4:G5"/>
    <mergeCell ref="D4:D5"/>
    <mergeCell ref="E4:E5"/>
    <mergeCell ref="C4:C5"/>
    <mergeCell ref="A30:B30"/>
    <mergeCell ref="A31:B31"/>
    <mergeCell ref="A32:B32"/>
    <mergeCell ref="A33:B33"/>
    <mergeCell ref="A34:B34"/>
    <mergeCell ref="A44:B44"/>
    <mergeCell ref="A35:B35"/>
    <mergeCell ref="A36:B36"/>
    <mergeCell ref="A39:B39"/>
    <mergeCell ref="A40:B40"/>
    <mergeCell ref="A41:B41"/>
    <mergeCell ref="A42:B42"/>
    <mergeCell ref="A43:B43"/>
    <mergeCell ref="A37:B37"/>
    <mergeCell ref="A64:B64"/>
    <mergeCell ref="A71:B71"/>
    <mergeCell ref="A72:B72"/>
    <mergeCell ref="A69:B69"/>
    <mergeCell ref="A70:B70"/>
    <mergeCell ref="A59:F59"/>
    <mergeCell ref="A61:B61"/>
    <mergeCell ref="A62:B62"/>
    <mergeCell ref="A63:B63"/>
    <mergeCell ref="A51:B51"/>
    <mergeCell ref="A52:B52"/>
    <mergeCell ref="A73:B73"/>
    <mergeCell ref="A74:B74"/>
    <mergeCell ref="A65:B65"/>
    <mergeCell ref="A66:B66"/>
    <mergeCell ref="A67:B67"/>
    <mergeCell ref="A68:B68"/>
    <mergeCell ref="A48:B48"/>
    <mergeCell ref="A49:B49"/>
    <mergeCell ref="A50:B50"/>
    <mergeCell ref="A45:B45"/>
    <mergeCell ref="A46:B46"/>
    <mergeCell ref="A47:B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78"/>
  <sheetViews>
    <sheetView zoomScale="68" zoomScaleNormal="68" workbookViewId="0">
      <selection activeCell="E1" sqref="E1"/>
    </sheetView>
  </sheetViews>
  <sheetFormatPr defaultColWidth="9" defaultRowHeight="15"/>
  <cols>
    <col min="1" max="1" width="8.42578125" customWidth="1"/>
    <col min="2" max="2" width="37.42578125" customWidth="1"/>
    <col min="3" max="6" width="9" customWidth="1"/>
  </cols>
  <sheetData>
    <row r="1" spans="1:28" ht="18">
      <c r="A1" s="491" t="s">
        <v>155</v>
      </c>
      <c r="B1" s="491"/>
    </row>
    <row r="2" spans="1:28" ht="18">
      <c r="A2" s="491" t="s">
        <v>156</v>
      </c>
      <c r="B2" s="491"/>
      <c r="O2" s="685"/>
      <c r="P2" s="685"/>
      <c r="Q2" s="685"/>
    </row>
    <row r="3" spans="1:28" ht="15" customHeight="1">
      <c r="A3" s="2"/>
      <c r="B3" s="2"/>
      <c r="C3" s="2"/>
      <c r="D3" s="2"/>
      <c r="E3" s="2"/>
      <c r="F3" s="2"/>
      <c r="G3" s="2"/>
      <c r="H3" s="2"/>
      <c r="Q3" s="488"/>
      <c r="R3" s="488"/>
      <c r="S3" s="488"/>
      <c r="T3" s="488"/>
      <c r="U3" s="488"/>
      <c r="V3" s="488"/>
      <c r="W3" s="488"/>
      <c r="X3" s="488"/>
      <c r="Y3" s="488"/>
      <c r="Z3" s="488"/>
      <c r="AA3" s="488"/>
      <c r="AB3" s="488"/>
    </row>
    <row r="4" spans="1:28" ht="15" customHeight="1">
      <c r="A4" s="659" t="s">
        <v>157</v>
      </c>
      <c r="B4" s="659" t="s">
        <v>158</v>
      </c>
      <c r="C4" s="686" t="s">
        <v>172</v>
      </c>
      <c r="D4" s="687"/>
      <c r="E4" s="687"/>
      <c r="F4" s="687"/>
      <c r="G4" s="687"/>
      <c r="H4" s="687"/>
      <c r="I4" s="687"/>
      <c r="J4" s="687"/>
      <c r="K4" s="687"/>
      <c r="L4" s="687"/>
      <c r="M4" s="687"/>
      <c r="N4" s="688"/>
      <c r="O4" s="661" t="s">
        <v>159</v>
      </c>
      <c r="P4" s="662"/>
      <c r="Q4" s="488"/>
      <c r="R4" s="488"/>
      <c r="S4" s="488"/>
      <c r="T4" s="488"/>
      <c r="U4" s="488"/>
      <c r="V4" s="488"/>
      <c r="W4" s="488"/>
      <c r="X4" s="488"/>
      <c r="Y4" s="488"/>
      <c r="Z4" s="488"/>
      <c r="AA4" s="488"/>
      <c r="AB4" s="488"/>
    </row>
    <row r="5" spans="1:28" ht="15" customHeight="1">
      <c r="A5" s="659"/>
      <c r="B5" s="659"/>
      <c r="C5" s="674" t="s">
        <v>91</v>
      </c>
      <c r="D5" s="675"/>
      <c r="E5" s="674" t="s">
        <v>92</v>
      </c>
      <c r="F5" s="675"/>
      <c r="G5" s="674" t="s">
        <v>93</v>
      </c>
      <c r="H5" s="675"/>
      <c r="I5" s="674" t="s">
        <v>94</v>
      </c>
      <c r="J5" s="675"/>
      <c r="K5" s="674" t="s">
        <v>95</v>
      </c>
      <c r="L5" s="675"/>
      <c r="M5" s="676" t="s">
        <v>96</v>
      </c>
      <c r="N5" s="677"/>
      <c r="O5" s="663"/>
      <c r="P5" s="664"/>
      <c r="Q5" s="488"/>
      <c r="R5" s="488"/>
      <c r="S5" s="488"/>
      <c r="T5" s="488"/>
      <c r="U5" s="488"/>
      <c r="V5" s="488"/>
      <c r="W5" s="488"/>
      <c r="X5" s="488"/>
      <c r="Y5" s="488"/>
      <c r="Z5" s="488"/>
      <c r="AA5" s="488"/>
      <c r="AB5" s="488"/>
    </row>
    <row r="6" spans="1:28" ht="15" customHeight="1">
      <c r="A6" s="659"/>
      <c r="B6" s="659"/>
      <c r="C6" s="492" t="s">
        <v>160</v>
      </c>
      <c r="D6" s="492" t="s">
        <v>161</v>
      </c>
      <c r="E6" s="492" t="s">
        <v>160</v>
      </c>
      <c r="F6" s="492" t="s">
        <v>161</v>
      </c>
      <c r="G6" s="492" t="s">
        <v>160</v>
      </c>
      <c r="H6" s="492" t="s">
        <v>161</v>
      </c>
      <c r="I6" s="492" t="s">
        <v>160</v>
      </c>
      <c r="J6" s="492" t="s">
        <v>161</v>
      </c>
      <c r="K6" s="492" t="s">
        <v>160</v>
      </c>
      <c r="L6" s="492" t="s">
        <v>161</v>
      </c>
      <c r="M6" s="492" t="s">
        <v>160</v>
      </c>
      <c r="N6" s="492" t="s">
        <v>161</v>
      </c>
      <c r="O6" s="492" t="s">
        <v>160</v>
      </c>
      <c r="P6" s="492" t="s">
        <v>161</v>
      </c>
      <c r="Q6" s="488"/>
      <c r="R6" s="488"/>
      <c r="S6" s="488"/>
      <c r="T6" s="488"/>
      <c r="U6" s="488"/>
      <c r="V6" s="488"/>
      <c r="W6" s="488"/>
      <c r="X6" s="488"/>
      <c r="Y6" s="488"/>
      <c r="Z6" s="488"/>
      <c r="AA6" s="488"/>
      <c r="AB6" s="488"/>
    </row>
    <row r="7" spans="1:28" ht="15" customHeight="1">
      <c r="A7" s="512">
        <v>1</v>
      </c>
      <c r="B7" s="513">
        <v>2</v>
      </c>
      <c r="C7" s="665"/>
      <c r="D7" s="665"/>
      <c r="E7" s="665"/>
      <c r="F7" s="665"/>
      <c r="G7" s="665"/>
      <c r="H7" s="665"/>
      <c r="I7" s="665"/>
      <c r="J7" s="665"/>
      <c r="K7" s="665"/>
      <c r="L7" s="665"/>
      <c r="M7" s="665"/>
      <c r="N7" s="665"/>
      <c r="O7" s="665"/>
      <c r="P7" s="666"/>
      <c r="Q7" s="488"/>
      <c r="R7" s="488"/>
      <c r="S7" s="488"/>
      <c r="T7" s="488"/>
      <c r="U7" s="488"/>
      <c r="V7" s="488"/>
      <c r="W7" s="488"/>
      <c r="X7" s="488"/>
      <c r="Y7" s="488"/>
      <c r="Z7" s="488"/>
      <c r="AA7" s="488"/>
      <c r="AB7" s="488"/>
    </row>
    <row r="8" spans="1:28" ht="15" customHeight="1">
      <c r="A8" s="519">
        <v>1</v>
      </c>
      <c r="B8" s="520" t="s">
        <v>162</v>
      </c>
      <c r="C8" s="514">
        <v>14128</v>
      </c>
      <c r="D8" s="514">
        <v>14782</v>
      </c>
      <c r="E8" s="514">
        <v>19205</v>
      </c>
      <c r="F8" s="514">
        <v>19565</v>
      </c>
      <c r="G8" s="514">
        <v>19900</v>
      </c>
      <c r="H8" s="514">
        <v>20692</v>
      </c>
      <c r="I8" s="514">
        <v>5970</v>
      </c>
      <c r="J8" s="514">
        <v>5550</v>
      </c>
      <c r="K8" s="514">
        <v>2700</v>
      </c>
      <c r="L8" s="514">
        <v>2700</v>
      </c>
      <c r="M8" s="514">
        <v>5400</v>
      </c>
      <c r="N8" s="514">
        <v>5460</v>
      </c>
      <c r="O8" s="515">
        <f t="shared" ref="O8:O17" si="0">M8+K8+I8+G8+E8+C8</f>
        <v>67303</v>
      </c>
      <c r="P8" s="516">
        <f t="shared" ref="P8:P17" si="1">N8+L8+J8+H8+F8+D8</f>
        <v>68749</v>
      </c>
      <c r="Q8" s="488"/>
      <c r="R8" s="488"/>
      <c r="S8" s="488"/>
      <c r="T8" s="488"/>
      <c r="U8" s="488"/>
      <c r="V8" s="488"/>
      <c r="W8" s="488"/>
      <c r="X8" s="488"/>
      <c r="Y8" s="488"/>
      <c r="Z8" s="488"/>
      <c r="AA8" s="488"/>
      <c r="AB8" s="488"/>
    </row>
    <row r="9" spans="1:28" ht="15" customHeight="1">
      <c r="A9" s="519">
        <v>2</v>
      </c>
      <c r="B9" s="520" t="s">
        <v>163</v>
      </c>
      <c r="C9" s="506">
        <v>5321</v>
      </c>
      <c r="D9" s="506">
        <v>6407</v>
      </c>
      <c r="E9" s="506">
        <v>13020</v>
      </c>
      <c r="F9" s="506">
        <v>12970</v>
      </c>
      <c r="G9" s="506">
        <v>9000</v>
      </c>
      <c r="H9" s="506">
        <v>9616</v>
      </c>
      <c r="I9" s="506">
        <v>5337</v>
      </c>
      <c r="J9" s="506">
        <v>2861</v>
      </c>
      <c r="K9" s="506">
        <v>1800</v>
      </c>
      <c r="L9" s="506">
        <v>2066</v>
      </c>
      <c r="M9" s="506">
        <v>1550</v>
      </c>
      <c r="N9" s="506">
        <v>1552</v>
      </c>
      <c r="O9" s="495">
        <f t="shared" si="0"/>
        <v>36028</v>
      </c>
      <c r="P9" s="494">
        <f t="shared" si="1"/>
        <v>35472</v>
      </c>
      <c r="Q9" s="488"/>
      <c r="R9" s="488"/>
      <c r="S9" s="488"/>
      <c r="T9" s="488"/>
      <c r="U9" s="488"/>
      <c r="V9" s="488"/>
      <c r="W9" s="488"/>
      <c r="X9" s="488"/>
      <c r="Y9" s="488"/>
      <c r="Z9" s="488"/>
      <c r="AA9" s="488"/>
      <c r="AB9" s="488"/>
    </row>
    <row r="10" spans="1:28" ht="15" customHeight="1">
      <c r="A10" s="519">
        <v>3</v>
      </c>
      <c r="B10" s="520" t="s">
        <v>164</v>
      </c>
      <c r="C10" s="506">
        <v>23422</v>
      </c>
      <c r="D10" s="506">
        <v>24850</v>
      </c>
      <c r="E10" s="506">
        <v>22102</v>
      </c>
      <c r="F10" s="506">
        <v>21793</v>
      </c>
      <c r="G10" s="506">
        <v>18200</v>
      </c>
      <c r="H10" s="506">
        <v>20927</v>
      </c>
      <c r="I10" s="506">
        <v>15807</v>
      </c>
      <c r="J10" s="506">
        <v>12567</v>
      </c>
      <c r="K10" s="506">
        <v>7138</v>
      </c>
      <c r="L10" s="506">
        <v>6394</v>
      </c>
      <c r="M10" s="506">
        <v>4985</v>
      </c>
      <c r="N10" s="506">
        <v>5600</v>
      </c>
      <c r="O10" s="495">
        <f t="shared" si="0"/>
        <v>91654</v>
      </c>
      <c r="P10" s="494">
        <f t="shared" si="1"/>
        <v>92131</v>
      </c>
      <c r="Q10" s="488"/>
      <c r="R10" s="488"/>
      <c r="S10" s="488"/>
      <c r="T10" s="488"/>
      <c r="U10" s="488"/>
      <c r="V10" s="488"/>
      <c r="W10" s="488"/>
      <c r="X10" s="488"/>
      <c r="Y10" s="488"/>
      <c r="Z10" s="488"/>
      <c r="AA10" s="488"/>
      <c r="AB10" s="488"/>
    </row>
    <row r="11" spans="1:28" ht="15" customHeight="1">
      <c r="A11" s="519">
        <v>4</v>
      </c>
      <c r="B11" s="520" t="s">
        <v>80</v>
      </c>
      <c r="C11" s="506">
        <v>9918</v>
      </c>
      <c r="D11" s="506">
        <v>8630</v>
      </c>
      <c r="E11" s="506">
        <v>6841</v>
      </c>
      <c r="F11" s="506">
        <v>6725</v>
      </c>
      <c r="G11" s="506">
        <v>5596</v>
      </c>
      <c r="H11" s="506">
        <v>6014</v>
      </c>
      <c r="I11" s="506">
        <v>3736</v>
      </c>
      <c r="J11" s="506">
        <v>3597</v>
      </c>
      <c r="K11" s="506">
        <v>3610</v>
      </c>
      <c r="L11" s="506">
        <v>3419</v>
      </c>
      <c r="M11" s="506">
        <v>5077</v>
      </c>
      <c r="N11" s="506">
        <v>5257</v>
      </c>
      <c r="O11" s="495">
        <f t="shared" si="0"/>
        <v>34778</v>
      </c>
      <c r="P11" s="494">
        <f t="shared" si="1"/>
        <v>33642</v>
      </c>
      <c r="Q11" s="488"/>
      <c r="R11" s="488"/>
      <c r="S11" s="488"/>
      <c r="T11" s="488"/>
      <c r="U11" s="488"/>
      <c r="V11" s="488"/>
      <c r="W11" s="488"/>
      <c r="X11" s="488"/>
      <c r="Y11" s="488"/>
      <c r="Z11" s="488"/>
      <c r="AA11" s="488"/>
      <c r="AB11" s="488"/>
    </row>
    <row r="12" spans="1:28" ht="15" customHeight="1">
      <c r="A12" s="519">
        <v>5</v>
      </c>
      <c r="B12" s="520" t="s">
        <v>81</v>
      </c>
      <c r="C12" s="506">
        <v>9849</v>
      </c>
      <c r="D12" s="506">
        <v>5654</v>
      </c>
      <c r="E12" s="506">
        <v>6784</v>
      </c>
      <c r="F12" s="506">
        <v>6634</v>
      </c>
      <c r="G12" s="506">
        <v>7090</v>
      </c>
      <c r="H12" s="506">
        <v>6853</v>
      </c>
      <c r="I12" s="506">
        <v>13221</v>
      </c>
      <c r="J12" s="506">
        <v>7016</v>
      </c>
      <c r="K12" s="506">
        <v>11541</v>
      </c>
      <c r="L12" s="506">
        <v>10447</v>
      </c>
      <c r="M12" s="506">
        <v>4933</v>
      </c>
      <c r="N12" s="506">
        <v>5480</v>
      </c>
      <c r="O12" s="495">
        <f t="shared" si="0"/>
        <v>53418</v>
      </c>
      <c r="P12" s="494">
        <f t="shared" si="1"/>
        <v>42084</v>
      </c>
      <c r="Q12" s="488"/>
      <c r="R12" s="488"/>
      <c r="S12" s="488"/>
      <c r="T12" s="488"/>
      <c r="U12" s="488"/>
      <c r="V12" s="488"/>
      <c r="W12" s="488"/>
      <c r="X12" s="488"/>
      <c r="Y12" s="488"/>
      <c r="Z12" s="488"/>
      <c r="AA12" s="488"/>
      <c r="AB12" s="488"/>
    </row>
    <row r="13" spans="1:28" ht="15" customHeight="1">
      <c r="A13" s="519">
        <v>6</v>
      </c>
      <c r="B13" s="520" t="s">
        <v>165</v>
      </c>
      <c r="C13" s="506">
        <v>0</v>
      </c>
      <c r="D13" s="506">
        <v>55</v>
      </c>
      <c r="E13" s="506">
        <v>0</v>
      </c>
      <c r="F13" s="506">
        <v>0</v>
      </c>
      <c r="G13" s="506">
        <v>0</v>
      </c>
      <c r="H13" s="506">
        <v>385</v>
      </c>
      <c r="I13" s="506">
        <v>1948</v>
      </c>
      <c r="J13" s="506">
        <v>1477</v>
      </c>
      <c r="K13" s="506">
        <v>684</v>
      </c>
      <c r="L13" s="506">
        <v>416</v>
      </c>
      <c r="M13" s="506">
        <v>309</v>
      </c>
      <c r="N13" s="506">
        <v>251</v>
      </c>
      <c r="O13" s="495">
        <f t="shared" si="0"/>
        <v>2941</v>
      </c>
      <c r="P13" s="494">
        <f t="shared" si="1"/>
        <v>2584</v>
      </c>
      <c r="Q13" s="488"/>
      <c r="R13" s="488"/>
      <c r="S13" s="488"/>
      <c r="T13" s="488"/>
      <c r="U13" s="488"/>
      <c r="V13" s="488"/>
      <c r="W13" s="488"/>
      <c r="X13" s="488"/>
      <c r="Y13" s="488"/>
      <c r="Z13" s="488"/>
      <c r="AA13" s="488"/>
      <c r="AB13" s="488"/>
    </row>
    <row r="14" spans="1:28" ht="15" customHeight="1">
      <c r="A14" s="519">
        <v>7</v>
      </c>
      <c r="B14" s="520" t="s">
        <v>166</v>
      </c>
      <c r="C14" s="506">
        <v>7541</v>
      </c>
      <c r="D14" s="506">
        <v>5590</v>
      </c>
      <c r="E14" s="506">
        <v>5463</v>
      </c>
      <c r="F14" s="506">
        <v>5244</v>
      </c>
      <c r="G14" s="506">
        <v>5690</v>
      </c>
      <c r="H14" s="506">
        <v>5503</v>
      </c>
      <c r="I14" s="506">
        <v>10303</v>
      </c>
      <c r="J14" s="506">
        <v>4730</v>
      </c>
      <c r="K14" s="506">
        <v>7112</v>
      </c>
      <c r="L14" s="506">
        <v>6614</v>
      </c>
      <c r="M14" s="506">
        <v>6707</v>
      </c>
      <c r="N14" s="506">
        <v>6715</v>
      </c>
      <c r="O14" s="495">
        <f t="shared" si="0"/>
        <v>42816</v>
      </c>
      <c r="P14" s="494">
        <f t="shared" si="1"/>
        <v>34396</v>
      </c>
      <c r="Q14" s="488"/>
      <c r="R14" s="488"/>
      <c r="S14" s="488"/>
      <c r="T14" s="488"/>
      <c r="U14" s="488"/>
      <c r="V14" s="488"/>
      <c r="W14" s="488"/>
      <c r="X14" s="488"/>
      <c r="Y14" s="488"/>
      <c r="Z14" s="488"/>
      <c r="AA14" s="488"/>
      <c r="AB14" s="488"/>
    </row>
    <row r="15" spans="1:28" ht="15" customHeight="1">
      <c r="A15" s="519">
        <v>8</v>
      </c>
      <c r="B15" s="520" t="s">
        <v>83</v>
      </c>
      <c r="C15" s="506">
        <v>0</v>
      </c>
      <c r="D15" s="506">
        <v>475</v>
      </c>
      <c r="E15" s="506">
        <v>0</v>
      </c>
      <c r="F15" s="506">
        <v>933</v>
      </c>
      <c r="G15" s="506">
        <v>0</v>
      </c>
      <c r="H15" s="506">
        <v>176</v>
      </c>
      <c r="I15" s="506">
        <v>0</v>
      </c>
      <c r="J15" s="506">
        <v>0</v>
      </c>
      <c r="K15" s="506">
        <v>0</v>
      </c>
      <c r="L15" s="506">
        <v>835</v>
      </c>
      <c r="M15" s="506">
        <v>226</v>
      </c>
      <c r="N15" s="506">
        <v>1146</v>
      </c>
      <c r="O15" s="495">
        <f t="shared" si="0"/>
        <v>226</v>
      </c>
      <c r="P15" s="494">
        <f t="shared" si="1"/>
        <v>3565</v>
      </c>
      <c r="Q15" s="488"/>
      <c r="R15" s="488"/>
      <c r="S15" s="488"/>
      <c r="T15" s="488"/>
      <c r="U15" s="488"/>
      <c r="V15" s="488"/>
      <c r="W15" s="488"/>
      <c r="X15" s="488"/>
      <c r="Y15" s="488"/>
      <c r="Z15" s="488"/>
      <c r="AA15" s="488"/>
      <c r="AB15" s="488"/>
    </row>
    <row r="16" spans="1:28" ht="15" customHeight="1">
      <c r="A16" s="519">
        <v>9</v>
      </c>
      <c r="B16" s="521" t="s">
        <v>167</v>
      </c>
      <c r="C16" s="506">
        <v>1651</v>
      </c>
      <c r="D16" s="506">
        <v>732</v>
      </c>
      <c r="E16" s="506">
        <v>1011</v>
      </c>
      <c r="F16" s="506">
        <v>404</v>
      </c>
      <c r="G16" s="506">
        <v>820</v>
      </c>
      <c r="H16" s="506">
        <v>663</v>
      </c>
      <c r="I16" s="506">
        <v>560</v>
      </c>
      <c r="J16" s="506">
        <v>374</v>
      </c>
      <c r="K16" s="506">
        <v>140</v>
      </c>
      <c r="L16" s="506">
        <v>140</v>
      </c>
      <c r="M16" s="506">
        <v>0</v>
      </c>
      <c r="N16" s="506">
        <v>0</v>
      </c>
      <c r="O16" s="495">
        <f t="shared" si="0"/>
        <v>4182</v>
      </c>
      <c r="P16" s="494">
        <f t="shared" si="1"/>
        <v>2313</v>
      </c>
      <c r="Q16" s="488"/>
      <c r="R16" s="488"/>
      <c r="S16" s="488"/>
      <c r="T16" s="488"/>
      <c r="U16" s="488"/>
      <c r="V16" s="488"/>
      <c r="W16" s="488"/>
      <c r="X16" s="488"/>
      <c r="Y16" s="488"/>
      <c r="Z16" s="488"/>
      <c r="AA16" s="488"/>
      <c r="AB16" s="488"/>
    </row>
    <row r="17" spans="1:28" ht="15" customHeight="1">
      <c r="A17" s="519">
        <v>10</v>
      </c>
      <c r="B17" s="522" t="s">
        <v>168</v>
      </c>
      <c r="C17" s="506">
        <v>0</v>
      </c>
      <c r="D17" s="506">
        <v>0</v>
      </c>
      <c r="E17" s="506">
        <v>0</v>
      </c>
      <c r="F17" s="506">
        <v>579</v>
      </c>
      <c r="G17" s="506">
        <v>0</v>
      </c>
      <c r="H17" s="506">
        <v>3</v>
      </c>
      <c r="I17" s="506">
        <v>0</v>
      </c>
      <c r="J17" s="506">
        <v>100</v>
      </c>
      <c r="K17" s="506">
        <v>0</v>
      </c>
      <c r="L17" s="506">
        <v>60</v>
      </c>
      <c r="M17" s="506">
        <v>0</v>
      </c>
      <c r="N17" s="506">
        <v>426</v>
      </c>
      <c r="O17" s="495">
        <f t="shared" si="0"/>
        <v>0</v>
      </c>
      <c r="P17" s="494">
        <f t="shared" si="1"/>
        <v>1168</v>
      </c>
      <c r="Q17" s="488"/>
      <c r="R17" s="488"/>
      <c r="S17" s="488"/>
      <c r="T17" s="488"/>
      <c r="U17" s="488"/>
      <c r="V17" s="488"/>
      <c r="W17" s="488"/>
      <c r="X17" s="488"/>
      <c r="Y17" s="488"/>
      <c r="Z17" s="488"/>
      <c r="AA17" s="488"/>
      <c r="AB17" s="488"/>
    </row>
    <row r="18" spans="1:28" ht="15" customHeight="1">
      <c r="A18" s="523"/>
      <c r="B18" s="524"/>
      <c r="C18" s="507"/>
      <c r="D18" s="507"/>
      <c r="E18" s="507"/>
      <c r="F18" s="507"/>
      <c r="G18" s="507"/>
      <c r="H18" s="507"/>
      <c r="I18" s="507"/>
      <c r="J18" s="507"/>
      <c r="K18" s="507"/>
      <c r="L18" s="507"/>
      <c r="M18" s="507"/>
      <c r="N18" s="507"/>
      <c r="O18" s="502"/>
      <c r="P18" s="501"/>
      <c r="Q18" s="488"/>
      <c r="R18" s="488"/>
      <c r="S18" s="488"/>
      <c r="T18" s="488"/>
      <c r="U18" s="488"/>
      <c r="V18" s="488"/>
      <c r="W18" s="488"/>
      <c r="X18" s="488"/>
      <c r="Y18" s="488"/>
      <c r="Z18" s="488"/>
      <c r="AA18" s="488"/>
      <c r="AB18" s="488"/>
    </row>
    <row r="19" spans="1:28" ht="15" customHeight="1">
      <c r="A19" s="660"/>
      <c r="B19" s="660"/>
      <c r="C19" s="503">
        <f t="shared" ref="C19:N19" si="2">C8+C9+C10+C11+C12+C13+C14+C15+C16+C17</f>
        <v>71830</v>
      </c>
      <c r="D19" s="503">
        <f t="shared" si="2"/>
        <v>67175</v>
      </c>
      <c r="E19" s="503">
        <f t="shared" si="2"/>
        <v>74426</v>
      </c>
      <c r="F19" s="503">
        <f t="shared" si="2"/>
        <v>74847</v>
      </c>
      <c r="G19" s="503">
        <f t="shared" si="2"/>
        <v>66296</v>
      </c>
      <c r="H19" s="503">
        <f t="shared" si="2"/>
        <v>70832</v>
      </c>
      <c r="I19" s="503">
        <f t="shared" si="2"/>
        <v>56882</v>
      </c>
      <c r="J19" s="503">
        <f t="shared" si="2"/>
        <v>38272</v>
      </c>
      <c r="K19" s="503">
        <f t="shared" si="2"/>
        <v>34725</v>
      </c>
      <c r="L19" s="503">
        <f t="shared" si="2"/>
        <v>33091</v>
      </c>
      <c r="M19" s="503">
        <f t="shared" si="2"/>
        <v>29187</v>
      </c>
      <c r="N19" s="503">
        <f t="shared" si="2"/>
        <v>31887</v>
      </c>
      <c r="O19" s="504">
        <f>M19+K19+I19+G19+E19+C19</f>
        <v>333346</v>
      </c>
      <c r="P19" s="504">
        <f>N19+L19+J19+H19+F19+D19</f>
        <v>316104</v>
      </c>
      <c r="Q19" s="488"/>
      <c r="R19" s="488"/>
      <c r="S19" s="488"/>
      <c r="T19" s="488"/>
      <c r="U19" s="488"/>
      <c r="V19" s="488"/>
      <c r="W19" s="488"/>
      <c r="X19" s="488"/>
      <c r="Y19" s="488"/>
      <c r="Z19" s="488"/>
      <c r="AA19" s="488"/>
      <c r="AB19" s="488"/>
    </row>
    <row r="20" spans="1:28" ht="15" customHeight="1">
      <c r="A20" s="133"/>
      <c r="B20" s="133"/>
      <c r="C20" s="517"/>
      <c r="D20" s="517"/>
      <c r="E20" s="517"/>
      <c r="F20" s="517"/>
      <c r="G20" s="517"/>
      <c r="H20" s="517"/>
      <c r="I20" s="517"/>
      <c r="J20" s="517"/>
      <c r="K20" s="517"/>
      <c r="L20" s="517"/>
      <c r="M20" s="517"/>
      <c r="N20" s="517"/>
      <c r="O20" s="518"/>
      <c r="P20" s="518"/>
      <c r="Q20" s="488"/>
      <c r="R20" s="488"/>
      <c r="S20" s="488"/>
      <c r="T20" s="488"/>
      <c r="U20" s="488"/>
      <c r="V20" s="488"/>
      <c r="W20" s="488"/>
      <c r="X20" s="488"/>
      <c r="Y20" s="488"/>
      <c r="Z20" s="488"/>
      <c r="AA20" s="488"/>
      <c r="AB20" s="488"/>
    </row>
    <row r="21" spans="1:28" ht="15" customHeight="1">
      <c r="A21" s="133"/>
      <c r="B21" s="133"/>
      <c r="C21" s="517"/>
      <c r="D21" s="517"/>
      <c r="E21" s="517"/>
      <c r="F21" s="517"/>
      <c r="G21" s="517"/>
      <c r="H21" s="517"/>
      <c r="I21" s="517"/>
      <c r="J21" s="517"/>
      <c r="K21" s="517"/>
      <c r="L21" s="517"/>
      <c r="M21" s="517"/>
      <c r="N21" s="517"/>
      <c r="O21" s="518"/>
      <c r="P21" s="518"/>
      <c r="Q21" s="488"/>
      <c r="R21" s="488"/>
      <c r="S21" s="488"/>
      <c r="T21" s="488"/>
      <c r="U21" s="488"/>
      <c r="V21" s="488"/>
      <c r="W21" s="488"/>
      <c r="X21" s="488"/>
      <c r="Y21" s="488"/>
      <c r="Z21" s="488"/>
      <c r="AA21" s="488"/>
      <c r="AB21" s="488"/>
    </row>
    <row r="22" spans="1:28" ht="15" customHeight="1">
      <c r="A22" s="133"/>
      <c r="B22" s="133"/>
      <c r="C22" s="517"/>
      <c r="D22" s="517"/>
      <c r="E22" s="517"/>
      <c r="F22" s="517"/>
      <c r="G22" s="517"/>
      <c r="H22" s="517"/>
      <c r="I22" s="517"/>
      <c r="J22" s="517"/>
      <c r="K22" s="517"/>
      <c r="L22" s="517"/>
      <c r="M22" s="517"/>
      <c r="N22" s="517"/>
      <c r="O22" s="518"/>
      <c r="P22" s="518"/>
      <c r="Q22" s="488"/>
      <c r="R22" s="488"/>
      <c r="S22" s="488"/>
      <c r="T22" s="488"/>
      <c r="U22" s="488"/>
      <c r="V22" s="488"/>
      <c r="W22" s="488"/>
      <c r="X22" s="488"/>
      <c r="Y22" s="488"/>
      <c r="Z22" s="488"/>
      <c r="AA22" s="488"/>
      <c r="AB22" s="488"/>
    </row>
    <row r="23" spans="1:28" ht="15" customHeight="1">
      <c r="A23" s="133"/>
      <c r="B23" s="133"/>
      <c r="C23" s="517"/>
      <c r="D23" s="517"/>
      <c r="E23" s="517"/>
      <c r="F23" s="517"/>
      <c r="G23" s="517"/>
      <c r="H23" s="517"/>
      <c r="I23" s="517"/>
      <c r="J23" s="517"/>
      <c r="K23" s="517"/>
      <c r="L23" s="517"/>
      <c r="M23" s="517"/>
      <c r="N23" s="517"/>
      <c r="O23" s="518"/>
      <c r="P23" s="518"/>
      <c r="Q23" s="488"/>
      <c r="R23" s="488"/>
      <c r="S23" s="488"/>
      <c r="T23" s="488"/>
      <c r="U23" s="488"/>
      <c r="V23" s="488"/>
      <c r="W23" s="488"/>
      <c r="X23" s="488"/>
      <c r="Y23" s="488"/>
      <c r="Z23" s="488"/>
      <c r="AA23" s="488"/>
      <c r="AB23" s="488"/>
    </row>
    <row r="24" spans="1:28" ht="15" customHeight="1">
      <c r="A24" s="133"/>
      <c r="B24" s="133"/>
      <c r="C24" s="517"/>
      <c r="D24" s="517"/>
      <c r="E24" s="517"/>
      <c r="F24" s="517"/>
      <c r="G24" s="517"/>
      <c r="H24" s="517"/>
      <c r="I24" s="517"/>
      <c r="J24" s="517"/>
      <c r="K24" s="517"/>
      <c r="L24" s="517"/>
      <c r="M24" s="517"/>
      <c r="N24" s="517"/>
      <c r="O24" s="518"/>
      <c r="P24" s="518"/>
      <c r="Q24" s="488"/>
      <c r="R24" s="488"/>
      <c r="S24" s="488"/>
      <c r="T24" s="488"/>
      <c r="U24" s="488"/>
      <c r="V24" s="488"/>
      <c r="W24" s="488"/>
      <c r="X24" s="488"/>
      <c r="Y24" s="488"/>
      <c r="Z24" s="488"/>
      <c r="AA24" s="488"/>
      <c r="AB24" s="488"/>
    </row>
    <row r="25" spans="1:28" ht="15" customHeight="1">
      <c r="A25" s="133"/>
      <c r="B25" s="133"/>
      <c r="C25" s="517"/>
      <c r="D25" s="517"/>
      <c r="E25" s="517"/>
      <c r="F25" s="517"/>
      <c r="G25" s="517"/>
      <c r="H25" s="517"/>
      <c r="I25" s="517"/>
      <c r="J25" s="517"/>
      <c r="K25" s="517"/>
      <c r="L25" s="517"/>
      <c r="M25" s="517"/>
      <c r="N25" s="517"/>
      <c r="O25" s="518"/>
      <c r="P25" s="518"/>
      <c r="Q25" s="488"/>
      <c r="R25" s="488"/>
      <c r="S25" s="488"/>
      <c r="T25" s="488"/>
      <c r="U25" s="488"/>
      <c r="V25" s="488"/>
      <c r="W25" s="488"/>
      <c r="X25" s="488"/>
      <c r="Y25" s="488"/>
      <c r="Z25" s="488"/>
      <c r="AA25" s="488"/>
      <c r="AB25" s="488"/>
    </row>
    <row r="26" spans="1:28" ht="15" customHeight="1">
      <c r="Q26" s="488"/>
      <c r="R26" s="488"/>
      <c r="S26" s="488"/>
      <c r="T26" s="488"/>
      <c r="U26" s="488"/>
      <c r="V26" s="488"/>
      <c r="W26" s="488"/>
      <c r="X26" s="488"/>
      <c r="Y26" s="488"/>
      <c r="Z26" s="488"/>
      <c r="AA26" s="488"/>
      <c r="AB26" s="488"/>
    </row>
    <row r="27" spans="1:28" ht="15" customHeight="1">
      <c r="Q27" s="488"/>
      <c r="R27" s="488"/>
      <c r="S27" s="488"/>
      <c r="T27" s="488"/>
      <c r="U27" s="488"/>
      <c r="V27" s="488"/>
      <c r="W27" s="488"/>
      <c r="X27" s="488"/>
      <c r="Y27" s="488"/>
      <c r="Z27" s="488"/>
      <c r="AA27" s="488"/>
      <c r="AB27" s="488"/>
    </row>
    <row r="28" spans="1:28" ht="15" customHeight="1">
      <c r="Q28" s="488"/>
      <c r="R28" s="488"/>
      <c r="S28" s="488"/>
      <c r="T28" s="488"/>
      <c r="U28" s="488"/>
      <c r="V28" s="488"/>
      <c r="W28" s="488"/>
      <c r="X28" s="488"/>
      <c r="Y28" s="488"/>
      <c r="Z28" s="488"/>
      <c r="AA28" s="488"/>
      <c r="AB28" s="488"/>
    </row>
    <row r="29" spans="1:28" ht="15" customHeight="1">
      <c r="Q29" s="488"/>
      <c r="R29" s="488"/>
      <c r="S29" s="488"/>
      <c r="T29" s="488"/>
      <c r="U29" s="488"/>
      <c r="V29" s="488"/>
      <c r="W29" s="488"/>
      <c r="X29" s="488"/>
      <c r="Y29" s="488"/>
      <c r="Z29" s="488"/>
      <c r="AA29" s="488"/>
      <c r="AB29" s="488"/>
    </row>
    <row r="30" spans="1:28" ht="15" customHeight="1">
      <c r="Q30" s="488"/>
      <c r="R30" s="488"/>
      <c r="S30" s="488"/>
      <c r="T30" s="488"/>
      <c r="U30" s="488"/>
      <c r="V30" s="488"/>
      <c r="W30" s="488"/>
      <c r="X30" s="488"/>
      <c r="Y30" s="488"/>
      <c r="Z30" s="488"/>
      <c r="AA30" s="488"/>
      <c r="AB30" s="488"/>
    </row>
    <row r="31" spans="1:28" ht="15" customHeight="1">
      <c r="Q31" s="488"/>
      <c r="R31" s="488"/>
      <c r="S31" s="488"/>
      <c r="T31" s="488"/>
      <c r="U31" s="488"/>
      <c r="V31" s="488"/>
      <c r="W31" s="488"/>
      <c r="X31" s="488"/>
      <c r="Y31" s="488"/>
      <c r="Z31" s="488"/>
      <c r="AA31" s="488"/>
      <c r="AB31" s="488"/>
    </row>
    <row r="32" spans="1:28" ht="15" customHeight="1">
      <c r="Q32" s="488"/>
      <c r="R32" s="488"/>
      <c r="S32" s="488"/>
      <c r="T32" s="488"/>
      <c r="U32" s="488"/>
      <c r="V32" s="488"/>
      <c r="W32" s="488"/>
      <c r="X32" s="488"/>
      <c r="Y32" s="488"/>
      <c r="Z32" s="488"/>
      <c r="AA32" s="488"/>
      <c r="AB32" s="488"/>
    </row>
    <row r="33" spans="1:28" ht="15" customHeight="1">
      <c r="A33" s="659" t="s">
        <v>157</v>
      </c>
      <c r="B33" s="659" t="s">
        <v>158</v>
      </c>
      <c r="C33" s="683"/>
      <c r="D33" s="683"/>
      <c r="E33" s="683"/>
      <c r="F33" s="683"/>
      <c r="G33" s="683"/>
      <c r="H33" s="683"/>
      <c r="I33" s="683"/>
      <c r="J33" s="683"/>
      <c r="K33" s="683"/>
      <c r="L33" s="683"/>
      <c r="M33" s="683"/>
      <c r="N33" s="683"/>
      <c r="O33" s="667" t="s">
        <v>169</v>
      </c>
      <c r="P33" s="667"/>
      <c r="Q33" s="669" t="s">
        <v>170</v>
      </c>
      <c r="R33" s="669"/>
      <c r="S33" s="488"/>
      <c r="T33" s="488"/>
      <c r="U33" s="488"/>
      <c r="V33" s="488"/>
      <c r="W33" s="488"/>
      <c r="X33" s="488"/>
      <c r="Y33" s="488"/>
      <c r="Z33" s="488"/>
      <c r="AA33" s="488"/>
      <c r="AB33" s="488"/>
    </row>
    <row r="34" spans="1:28" ht="15" customHeight="1">
      <c r="A34" s="659"/>
      <c r="B34" s="659"/>
      <c r="C34" s="678" t="s">
        <v>71</v>
      </c>
      <c r="D34" s="679"/>
      <c r="E34" s="678" t="s">
        <v>72</v>
      </c>
      <c r="F34" s="679"/>
      <c r="G34" s="678" t="s">
        <v>73</v>
      </c>
      <c r="H34" s="679"/>
      <c r="I34" s="678" t="s">
        <v>74</v>
      </c>
      <c r="J34" s="679"/>
      <c r="K34" s="678" t="s">
        <v>75</v>
      </c>
      <c r="L34" s="679"/>
      <c r="M34" s="680" t="s">
        <v>76</v>
      </c>
      <c r="N34" s="681"/>
      <c r="O34" s="668"/>
      <c r="P34" s="668"/>
      <c r="Q34" s="670"/>
      <c r="R34" s="670"/>
      <c r="S34" s="488"/>
      <c r="T34" s="488"/>
      <c r="U34" s="488"/>
      <c r="V34" s="488"/>
      <c r="W34" s="488"/>
      <c r="X34" s="488"/>
      <c r="Y34" s="488"/>
      <c r="Z34" s="488"/>
      <c r="AA34" s="488"/>
      <c r="AB34" s="488"/>
    </row>
    <row r="35" spans="1:28" ht="15" customHeight="1">
      <c r="A35" s="659"/>
      <c r="B35" s="659"/>
      <c r="C35" s="492" t="s">
        <v>160</v>
      </c>
      <c r="D35" s="492" t="s">
        <v>161</v>
      </c>
      <c r="E35" s="492" t="s">
        <v>160</v>
      </c>
      <c r="F35" s="492" t="s">
        <v>161</v>
      </c>
      <c r="G35" s="492" t="s">
        <v>160</v>
      </c>
      <c r="H35" s="492" t="s">
        <v>161</v>
      </c>
      <c r="I35" s="492" t="s">
        <v>160</v>
      </c>
      <c r="J35" s="492" t="s">
        <v>161</v>
      </c>
      <c r="K35" s="492" t="s">
        <v>160</v>
      </c>
      <c r="L35" s="492" t="s">
        <v>161</v>
      </c>
      <c r="M35" s="492" t="s">
        <v>160</v>
      </c>
      <c r="N35" s="492" t="s">
        <v>161</v>
      </c>
      <c r="O35" s="492" t="s">
        <v>160</v>
      </c>
      <c r="P35" s="492" t="s">
        <v>161</v>
      </c>
      <c r="Q35" s="492" t="s">
        <v>160</v>
      </c>
      <c r="R35" s="492" t="s">
        <v>161</v>
      </c>
      <c r="S35" s="488"/>
      <c r="T35" s="488"/>
      <c r="U35" s="488"/>
      <c r="V35" s="488"/>
      <c r="W35" s="488"/>
      <c r="X35" s="488"/>
      <c r="Y35" s="488"/>
      <c r="Z35" s="488"/>
      <c r="AA35" s="488"/>
      <c r="AB35" s="488"/>
    </row>
    <row r="36" spans="1:28" ht="15" customHeight="1">
      <c r="A36" s="512">
        <v>1</v>
      </c>
      <c r="B36" s="513">
        <v>2</v>
      </c>
      <c r="C36" s="684"/>
      <c r="D36" s="672"/>
      <c r="E36" s="672"/>
      <c r="F36" s="672"/>
      <c r="G36" s="672"/>
      <c r="H36" s="672"/>
      <c r="I36" s="672"/>
      <c r="J36" s="672"/>
      <c r="K36" s="672"/>
      <c r="L36" s="672"/>
      <c r="M36" s="672"/>
      <c r="N36" s="672"/>
      <c r="O36" s="671"/>
      <c r="P36" s="671"/>
      <c r="Q36" s="672"/>
      <c r="R36" s="673"/>
      <c r="S36" s="488"/>
      <c r="T36" s="488"/>
      <c r="U36" s="488"/>
      <c r="V36" s="488"/>
      <c r="W36" s="488"/>
      <c r="X36" s="488"/>
      <c r="Y36" s="488"/>
      <c r="Z36" s="488"/>
      <c r="AA36" s="488"/>
      <c r="AB36" s="488"/>
    </row>
    <row r="37" spans="1:28" ht="15" customHeight="1">
      <c r="A37" s="510">
        <v>1</v>
      </c>
      <c r="B37" s="511" t="s">
        <v>162</v>
      </c>
      <c r="C37" s="508">
        <v>1370</v>
      </c>
      <c r="D37" s="508">
        <v>1901</v>
      </c>
      <c r="E37" s="506">
        <v>4090</v>
      </c>
      <c r="F37" s="506">
        <v>4333</v>
      </c>
      <c r="G37" s="506">
        <v>10539</v>
      </c>
      <c r="H37" s="506">
        <v>10529</v>
      </c>
      <c r="I37" s="506">
        <v>3526</v>
      </c>
      <c r="J37" s="506">
        <v>4113</v>
      </c>
      <c r="K37" s="506">
        <v>800</v>
      </c>
      <c r="L37" s="506">
        <v>1969</v>
      </c>
      <c r="M37" s="506">
        <v>7237</v>
      </c>
      <c r="N37" s="506">
        <v>3364</v>
      </c>
      <c r="O37" s="495">
        <f t="shared" ref="O37:O46" si="3">M37+K37+I37+G37+E37+C37</f>
        <v>27562</v>
      </c>
      <c r="P37" s="494">
        <f t="shared" ref="P37:P46" si="4">N37+L37+J37+H37+F37+D37</f>
        <v>26209</v>
      </c>
      <c r="Q37" s="495">
        <f t="shared" ref="Q37:Q46" si="5">O7+O37</f>
        <v>27562</v>
      </c>
      <c r="R37" s="494">
        <f t="shared" ref="R37:R46" si="6">P7+P37</f>
        <v>26209</v>
      </c>
      <c r="S37" s="488"/>
      <c r="T37" s="488"/>
      <c r="U37" s="488"/>
      <c r="V37" s="488"/>
      <c r="W37" s="488"/>
      <c r="X37" s="488"/>
      <c r="Y37" s="488"/>
      <c r="Z37" s="488"/>
      <c r="AA37" s="488"/>
      <c r="AB37" s="488"/>
    </row>
    <row r="38" spans="1:28" ht="15" customHeight="1">
      <c r="A38" s="496">
        <v>2</v>
      </c>
      <c r="B38" s="497" t="s">
        <v>163</v>
      </c>
      <c r="C38" s="506">
        <v>7035</v>
      </c>
      <c r="D38" s="506">
        <v>6927</v>
      </c>
      <c r="E38" s="506">
        <v>4600</v>
      </c>
      <c r="F38" s="506">
        <v>4748</v>
      </c>
      <c r="G38" s="506">
        <v>4800</v>
      </c>
      <c r="H38" s="506">
        <v>4919</v>
      </c>
      <c r="I38" s="506">
        <v>2761</v>
      </c>
      <c r="J38" s="506">
        <v>1799</v>
      </c>
      <c r="K38" s="506">
        <v>8290</v>
      </c>
      <c r="L38" s="506">
        <v>8324</v>
      </c>
      <c r="M38" s="506">
        <v>6609</v>
      </c>
      <c r="N38" s="506">
        <v>1885</v>
      </c>
      <c r="O38" s="495">
        <f t="shared" si="3"/>
        <v>34095</v>
      </c>
      <c r="P38" s="494">
        <f t="shared" si="4"/>
        <v>28602</v>
      </c>
      <c r="Q38" s="495">
        <f t="shared" si="5"/>
        <v>101398</v>
      </c>
      <c r="R38" s="494">
        <f t="shared" si="6"/>
        <v>97351</v>
      </c>
      <c r="S38" s="488"/>
      <c r="T38" s="488"/>
      <c r="U38" s="488"/>
      <c r="V38" s="488"/>
      <c r="W38" s="488"/>
      <c r="X38" s="488"/>
      <c r="Y38" s="488"/>
      <c r="Z38" s="488"/>
      <c r="AA38" s="488"/>
      <c r="AB38" s="488"/>
    </row>
    <row r="39" spans="1:28" ht="15.75" customHeight="1">
      <c r="A39" s="493">
        <v>3</v>
      </c>
      <c r="B39" s="497" t="s">
        <v>164</v>
      </c>
      <c r="C39" s="506">
        <v>9857</v>
      </c>
      <c r="D39" s="506">
        <v>9730</v>
      </c>
      <c r="E39" s="506">
        <v>9381</v>
      </c>
      <c r="F39" s="506">
        <v>9180</v>
      </c>
      <c r="G39" s="506">
        <v>13118</v>
      </c>
      <c r="H39" s="506">
        <v>13166</v>
      </c>
      <c r="I39" s="506">
        <v>9650</v>
      </c>
      <c r="J39" s="506">
        <v>7109</v>
      </c>
      <c r="K39" s="506">
        <v>7209</v>
      </c>
      <c r="L39" s="506">
        <v>8294</v>
      </c>
      <c r="M39" s="506">
        <v>24143</v>
      </c>
      <c r="N39" s="506">
        <v>9790</v>
      </c>
      <c r="O39" s="495">
        <f t="shared" si="3"/>
        <v>73358</v>
      </c>
      <c r="P39" s="494">
        <f t="shared" si="4"/>
        <v>57269</v>
      </c>
      <c r="Q39" s="495">
        <f t="shared" si="5"/>
        <v>109386</v>
      </c>
      <c r="R39" s="494">
        <f t="shared" si="6"/>
        <v>92741</v>
      </c>
      <c r="S39" s="488"/>
      <c r="T39" s="488"/>
      <c r="U39" s="488"/>
      <c r="V39" s="488"/>
      <c r="W39" s="488"/>
      <c r="X39" s="488"/>
      <c r="Y39" s="488"/>
      <c r="Z39" s="488"/>
      <c r="AA39" s="488"/>
      <c r="AB39" s="488"/>
    </row>
    <row r="40" spans="1:28" ht="15.75" customHeight="1">
      <c r="A40" s="496">
        <v>4</v>
      </c>
      <c r="B40" s="497" t="s">
        <v>80</v>
      </c>
      <c r="C40" s="506">
        <v>4044</v>
      </c>
      <c r="D40" s="506">
        <v>3731</v>
      </c>
      <c r="E40" s="506">
        <v>2892</v>
      </c>
      <c r="F40" s="506">
        <v>2327</v>
      </c>
      <c r="G40" s="506">
        <v>7886</v>
      </c>
      <c r="H40" s="506">
        <v>4856</v>
      </c>
      <c r="I40" s="506">
        <v>6159</v>
      </c>
      <c r="J40" s="506">
        <v>4132</v>
      </c>
      <c r="K40" s="506">
        <v>11000</v>
      </c>
      <c r="L40" s="506">
        <v>10053</v>
      </c>
      <c r="M40" s="506">
        <v>12994</v>
      </c>
      <c r="N40" s="506">
        <v>7541</v>
      </c>
      <c r="O40" s="495">
        <f t="shared" si="3"/>
        <v>44975</v>
      </c>
      <c r="P40" s="494">
        <f t="shared" si="4"/>
        <v>32640</v>
      </c>
      <c r="Q40" s="495">
        <f t="shared" si="5"/>
        <v>136629</v>
      </c>
      <c r="R40" s="494">
        <f t="shared" si="6"/>
        <v>124771</v>
      </c>
      <c r="S40" s="488"/>
      <c r="T40" s="488"/>
      <c r="U40" s="488"/>
      <c r="V40" s="488"/>
      <c r="W40" s="488"/>
      <c r="X40" s="488"/>
      <c r="Y40" s="488"/>
      <c r="Z40" s="488"/>
      <c r="AA40" s="488"/>
      <c r="AB40" s="488"/>
    </row>
    <row r="41" spans="1:28" ht="15.75" customHeight="1">
      <c r="A41" s="493">
        <v>5</v>
      </c>
      <c r="B41" s="497" t="s">
        <v>81</v>
      </c>
      <c r="C41" s="506">
        <v>5113</v>
      </c>
      <c r="D41" s="506">
        <v>4973</v>
      </c>
      <c r="E41" s="506">
        <v>3768</v>
      </c>
      <c r="F41" s="506">
        <v>3372</v>
      </c>
      <c r="G41" s="506">
        <v>15716</v>
      </c>
      <c r="H41" s="506">
        <v>9422</v>
      </c>
      <c r="I41" s="506">
        <v>18738</v>
      </c>
      <c r="J41" s="506">
        <v>6132</v>
      </c>
      <c r="K41" s="506">
        <v>42288</v>
      </c>
      <c r="L41" s="506">
        <v>18585</v>
      </c>
      <c r="M41" s="506">
        <v>29578</v>
      </c>
      <c r="N41" s="506">
        <v>27273</v>
      </c>
      <c r="O41" s="495">
        <f t="shared" si="3"/>
        <v>115201</v>
      </c>
      <c r="P41" s="494">
        <f t="shared" si="4"/>
        <v>69757</v>
      </c>
      <c r="Q41" s="495">
        <f t="shared" si="5"/>
        <v>149979</v>
      </c>
      <c r="R41" s="494">
        <f t="shared" si="6"/>
        <v>103399</v>
      </c>
      <c r="S41" s="488"/>
      <c r="T41" s="488"/>
      <c r="U41" s="488"/>
      <c r="V41" s="488"/>
      <c r="W41" s="488"/>
      <c r="X41" s="488"/>
      <c r="Y41" s="488"/>
      <c r="Z41" s="488"/>
      <c r="AA41" s="488"/>
      <c r="AB41" s="488"/>
    </row>
    <row r="42" spans="1:28" ht="15.75" customHeight="1">
      <c r="A42" s="496">
        <v>6</v>
      </c>
      <c r="B42" s="497" t="s">
        <v>165</v>
      </c>
      <c r="C42" s="506">
        <v>894</v>
      </c>
      <c r="D42" s="506">
        <v>0</v>
      </c>
      <c r="E42" s="506">
        <v>1</v>
      </c>
      <c r="F42" s="506">
        <v>0</v>
      </c>
      <c r="G42" s="506">
        <v>282</v>
      </c>
      <c r="H42" s="506">
        <v>0</v>
      </c>
      <c r="I42" s="506">
        <v>40</v>
      </c>
      <c r="J42" s="506">
        <v>0</v>
      </c>
      <c r="K42" s="506">
        <v>120</v>
      </c>
      <c r="L42" s="506">
        <v>0</v>
      </c>
      <c r="M42" s="506">
        <v>0</v>
      </c>
      <c r="N42" s="506">
        <v>0</v>
      </c>
      <c r="O42" s="495">
        <f t="shared" si="3"/>
        <v>1337</v>
      </c>
      <c r="P42" s="494">
        <f t="shared" si="4"/>
        <v>0</v>
      </c>
      <c r="Q42" s="495">
        <f t="shared" si="5"/>
        <v>54755</v>
      </c>
      <c r="R42" s="494">
        <f t="shared" si="6"/>
        <v>42084</v>
      </c>
      <c r="S42" s="488"/>
      <c r="T42" s="488"/>
      <c r="U42" s="488"/>
      <c r="V42" s="488"/>
      <c r="W42" s="488"/>
      <c r="X42" s="488"/>
      <c r="Y42" s="488"/>
      <c r="Z42" s="488"/>
      <c r="AA42" s="488"/>
      <c r="AB42" s="488"/>
    </row>
    <row r="43" spans="1:28" ht="15.75" customHeight="1">
      <c r="A43" s="493">
        <v>7</v>
      </c>
      <c r="B43" s="497" t="s">
        <v>166</v>
      </c>
      <c r="C43" s="506">
        <v>5575</v>
      </c>
      <c r="D43" s="506">
        <v>4963</v>
      </c>
      <c r="E43" s="506">
        <v>6951</v>
      </c>
      <c r="F43" s="506">
        <v>5308</v>
      </c>
      <c r="G43" s="506">
        <v>9523</v>
      </c>
      <c r="H43" s="506">
        <v>7788</v>
      </c>
      <c r="I43" s="506">
        <v>6772</v>
      </c>
      <c r="J43" s="506">
        <v>7508</v>
      </c>
      <c r="K43" s="506">
        <v>6226</v>
      </c>
      <c r="L43" s="506">
        <v>6206</v>
      </c>
      <c r="M43" s="506">
        <v>28191</v>
      </c>
      <c r="N43" s="506">
        <v>25388</v>
      </c>
      <c r="O43" s="495">
        <f t="shared" si="3"/>
        <v>63238</v>
      </c>
      <c r="P43" s="494">
        <f t="shared" si="4"/>
        <v>57161</v>
      </c>
      <c r="Q43" s="495">
        <f t="shared" si="5"/>
        <v>66179</v>
      </c>
      <c r="R43" s="494">
        <f t="shared" si="6"/>
        <v>59745</v>
      </c>
      <c r="S43" s="488"/>
      <c r="T43" s="488"/>
      <c r="U43" s="488"/>
      <c r="V43" s="488"/>
      <c r="W43" s="488"/>
      <c r="X43" s="488"/>
      <c r="Y43" s="488"/>
      <c r="Z43" s="488"/>
      <c r="AA43" s="488"/>
      <c r="AB43" s="488"/>
    </row>
    <row r="44" spans="1:28" ht="16.5" customHeight="1">
      <c r="A44" s="496">
        <v>8</v>
      </c>
      <c r="B44" s="497" t="s">
        <v>83</v>
      </c>
      <c r="C44" s="506">
        <v>1371</v>
      </c>
      <c r="D44" s="506">
        <v>1282</v>
      </c>
      <c r="E44" s="506">
        <v>0</v>
      </c>
      <c r="F44" s="506">
        <v>5</v>
      </c>
      <c r="G44" s="506">
        <v>1336</v>
      </c>
      <c r="H44" s="506">
        <v>650</v>
      </c>
      <c r="I44" s="506">
        <v>0</v>
      </c>
      <c r="J44" s="506">
        <v>403</v>
      </c>
      <c r="K44" s="506">
        <v>852</v>
      </c>
      <c r="L44" s="506">
        <v>1355</v>
      </c>
      <c r="M44" s="506">
        <v>3582</v>
      </c>
      <c r="N44" s="506">
        <v>1425</v>
      </c>
      <c r="O44" s="495">
        <f t="shared" si="3"/>
        <v>7141</v>
      </c>
      <c r="P44" s="494">
        <f t="shared" si="4"/>
        <v>5120</v>
      </c>
      <c r="Q44" s="495">
        <f t="shared" si="5"/>
        <v>49957</v>
      </c>
      <c r="R44" s="494">
        <f t="shared" si="6"/>
        <v>39516</v>
      </c>
      <c r="S44" s="488"/>
      <c r="T44" s="488"/>
      <c r="U44" s="488"/>
      <c r="V44" s="488"/>
      <c r="W44" s="488"/>
      <c r="X44" s="488"/>
      <c r="Y44" s="488"/>
      <c r="Z44" s="488"/>
      <c r="AA44" s="488"/>
      <c r="AB44" s="488"/>
    </row>
    <row r="45" spans="1:28">
      <c r="A45" s="493">
        <v>9</v>
      </c>
      <c r="B45" s="498" t="s">
        <v>167</v>
      </c>
      <c r="C45" s="506">
        <v>0</v>
      </c>
      <c r="D45" s="506">
        <v>0</v>
      </c>
      <c r="E45" s="506">
        <v>0</v>
      </c>
      <c r="F45" s="506">
        <v>302</v>
      </c>
      <c r="G45" s="506">
        <v>105</v>
      </c>
      <c r="H45" s="506">
        <v>95</v>
      </c>
      <c r="I45" s="506">
        <v>0</v>
      </c>
      <c r="J45" s="506">
        <v>40</v>
      </c>
      <c r="K45" s="506">
        <v>70</v>
      </c>
      <c r="L45" s="506">
        <v>60</v>
      </c>
      <c r="M45" s="506">
        <v>80</v>
      </c>
      <c r="N45" s="506">
        <v>0</v>
      </c>
      <c r="O45" s="495">
        <f t="shared" si="3"/>
        <v>255</v>
      </c>
      <c r="P45" s="494">
        <f t="shared" si="4"/>
        <v>497</v>
      </c>
      <c r="Q45" s="495">
        <f t="shared" si="5"/>
        <v>481</v>
      </c>
      <c r="R45" s="494">
        <f t="shared" si="6"/>
        <v>4062</v>
      </c>
    </row>
    <row r="46" spans="1:28">
      <c r="A46" s="496">
        <v>10</v>
      </c>
      <c r="B46" s="499" t="s">
        <v>168</v>
      </c>
      <c r="C46" s="506">
        <v>0</v>
      </c>
      <c r="D46" s="506">
        <v>642</v>
      </c>
      <c r="E46" s="506">
        <v>0</v>
      </c>
      <c r="F46" s="506">
        <v>320</v>
      </c>
      <c r="G46" s="506">
        <v>0</v>
      </c>
      <c r="H46" s="506">
        <v>0</v>
      </c>
      <c r="I46" s="506">
        <v>0</v>
      </c>
      <c r="J46" s="506">
        <v>285</v>
      </c>
      <c r="K46" s="506">
        <v>0</v>
      </c>
      <c r="L46" s="506"/>
      <c r="M46" s="506">
        <v>0</v>
      </c>
      <c r="N46" s="506">
        <v>124</v>
      </c>
      <c r="O46" s="495">
        <f t="shared" si="3"/>
        <v>0</v>
      </c>
      <c r="P46" s="494">
        <f t="shared" si="4"/>
        <v>1371</v>
      </c>
      <c r="Q46" s="495">
        <f t="shared" si="5"/>
        <v>4182</v>
      </c>
      <c r="R46" s="494">
        <f t="shared" si="6"/>
        <v>3684</v>
      </c>
    </row>
    <row r="47" spans="1:28">
      <c r="A47" s="500"/>
      <c r="B47" s="500"/>
      <c r="C47" s="507"/>
      <c r="D47" s="507"/>
      <c r="E47" s="507"/>
      <c r="F47" s="507"/>
      <c r="G47" s="507"/>
      <c r="H47" s="507"/>
      <c r="I47" s="507"/>
      <c r="J47" s="507"/>
      <c r="K47" s="507"/>
      <c r="L47" s="507"/>
      <c r="M47" s="507"/>
      <c r="N47" s="507"/>
      <c r="O47" s="502"/>
      <c r="P47" s="501"/>
      <c r="Q47" s="502"/>
      <c r="R47" s="501"/>
    </row>
    <row r="48" spans="1:28">
      <c r="A48" s="660"/>
      <c r="B48" s="660"/>
      <c r="C48" s="509">
        <f t="shared" ref="C48:N48" si="7">C37+C38+C39+C40+C41+C42+C43+C44+C45+C46</f>
        <v>35259</v>
      </c>
      <c r="D48" s="509">
        <f t="shared" si="7"/>
        <v>34149</v>
      </c>
      <c r="E48" s="509">
        <f t="shared" si="7"/>
        <v>31683</v>
      </c>
      <c r="F48" s="509">
        <f t="shared" si="7"/>
        <v>29895</v>
      </c>
      <c r="G48" s="509">
        <f t="shared" si="7"/>
        <v>63305</v>
      </c>
      <c r="H48" s="509">
        <f t="shared" si="7"/>
        <v>51425</v>
      </c>
      <c r="I48" s="509">
        <f t="shared" si="7"/>
        <v>47646</v>
      </c>
      <c r="J48" s="509">
        <f t="shared" si="7"/>
        <v>31521</v>
      </c>
      <c r="K48" s="509">
        <f t="shared" si="7"/>
        <v>76855</v>
      </c>
      <c r="L48" s="509">
        <f t="shared" si="7"/>
        <v>54846</v>
      </c>
      <c r="M48" s="509">
        <f t="shared" si="7"/>
        <v>112414</v>
      </c>
      <c r="N48" s="509">
        <f t="shared" si="7"/>
        <v>76790</v>
      </c>
      <c r="O48" s="504">
        <f>M48+K48+I48+G48+E48+C48</f>
        <v>367162</v>
      </c>
      <c r="P48" s="504">
        <f>N48+L48+J48+H48+F48+D48</f>
        <v>278626</v>
      </c>
      <c r="Q48" s="504">
        <f>O48+O19</f>
        <v>700508</v>
      </c>
      <c r="R48" s="504">
        <f>P48+P19</f>
        <v>594730</v>
      </c>
    </row>
    <row r="49" spans="1:18">
      <c r="A49" s="682" t="s">
        <v>171</v>
      </c>
      <c r="B49" s="682"/>
      <c r="C49" s="505"/>
      <c r="D49" s="505"/>
      <c r="E49" s="505"/>
      <c r="F49" s="505"/>
      <c r="G49" s="505"/>
      <c r="H49" s="505"/>
      <c r="I49" s="505"/>
      <c r="J49" s="505"/>
      <c r="K49" s="505"/>
      <c r="L49" s="505"/>
      <c r="M49" s="505"/>
      <c r="N49" s="505"/>
      <c r="O49" s="505"/>
      <c r="P49" s="505"/>
      <c r="Q49" s="505"/>
      <c r="R49" s="505"/>
    </row>
    <row r="63" spans="1:18">
      <c r="A63" s="659" t="s">
        <v>157</v>
      </c>
      <c r="B63" s="659" t="s">
        <v>158</v>
      </c>
      <c r="C63" s="661" t="s">
        <v>159</v>
      </c>
      <c r="D63" s="662"/>
      <c r="E63" s="667" t="s">
        <v>169</v>
      </c>
      <c r="F63" s="667"/>
      <c r="G63" s="669" t="s">
        <v>170</v>
      </c>
      <c r="H63" s="669"/>
    </row>
    <row r="64" spans="1:18">
      <c r="A64" s="659"/>
      <c r="B64" s="659"/>
      <c r="C64" s="663"/>
      <c r="D64" s="664"/>
      <c r="E64" s="668"/>
      <c r="F64" s="668"/>
      <c r="G64" s="670"/>
      <c r="H64" s="670"/>
    </row>
    <row r="65" spans="1:8">
      <c r="A65" s="659"/>
      <c r="B65" s="659"/>
      <c r="C65" s="492" t="s">
        <v>160</v>
      </c>
      <c r="D65" s="492" t="s">
        <v>161</v>
      </c>
      <c r="E65" s="492" t="s">
        <v>160</v>
      </c>
      <c r="F65" s="492" t="s">
        <v>161</v>
      </c>
      <c r="G65" s="492" t="s">
        <v>160</v>
      </c>
      <c r="H65" s="492" t="s">
        <v>161</v>
      </c>
    </row>
    <row r="66" spans="1:8">
      <c r="A66" s="512">
        <v>1</v>
      </c>
      <c r="B66" s="513">
        <v>2</v>
      </c>
      <c r="C66" s="665"/>
      <c r="D66" s="666"/>
      <c r="E66" s="671"/>
      <c r="F66" s="671"/>
      <c r="G66" s="672"/>
      <c r="H66" s="673"/>
    </row>
    <row r="67" spans="1:8">
      <c r="A67" s="510">
        <v>1</v>
      </c>
      <c r="B67" s="511" t="s">
        <v>162</v>
      </c>
      <c r="C67" s="515">
        <f>O8</f>
        <v>67303</v>
      </c>
      <c r="D67" s="516">
        <f>P8</f>
        <v>68749</v>
      </c>
      <c r="E67" s="495">
        <f>O37</f>
        <v>27562</v>
      </c>
      <c r="F67" s="494">
        <f>P37</f>
        <v>26209</v>
      </c>
      <c r="G67" s="495">
        <f>C67+E67</f>
        <v>94865</v>
      </c>
      <c r="H67" s="494">
        <f>F67+D67</f>
        <v>94958</v>
      </c>
    </row>
    <row r="68" spans="1:8">
      <c r="A68" s="496">
        <v>2</v>
      </c>
      <c r="B68" s="497" t="s">
        <v>163</v>
      </c>
      <c r="C68" s="515">
        <f t="shared" ref="C68:D68" si="8">O9</f>
        <v>36028</v>
      </c>
      <c r="D68" s="516">
        <f t="shared" si="8"/>
        <v>35472</v>
      </c>
      <c r="E68" s="495">
        <f t="shared" ref="E68:E76" si="9">O38</f>
        <v>34095</v>
      </c>
      <c r="F68" s="494">
        <f t="shared" ref="F68:F76" si="10">P38</f>
        <v>28602</v>
      </c>
      <c r="G68" s="495">
        <f t="shared" ref="G68:G76" si="11">C68+E68</f>
        <v>70123</v>
      </c>
      <c r="H68" s="494">
        <f t="shared" ref="H68:H76" si="12">F68+D68</f>
        <v>64074</v>
      </c>
    </row>
    <row r="69" spans="1:8">
      <c r="A69" s="493">
        <v>3</v>
      </c>
      <c r="B69" s="497" t="s">
        <v>164</v>
      </c>
      <c r="C69" s="515">
        <f t="shared" ref="C69:D69" si="13">O10</f>
        <v>91654</v>
      </c>
      <c r="D69" s="516">
        <f t="shared" si="13"/>
        <v>92131</v>
      </c>
      <c r="E69" s="495">
        <f t="shared" si="9"/>
        <v>73358</v>
      </c>
      <c r="F69" s="494">
        <f t="shared" si="10"/>
        <v>57269</v>
      </c>
      <c r="G69" s="495">
        <f t="shared" si="11"/>
        <v>165012</v>
      </c>
      <c r="H69" s="494">
        <f t="shared" si="12"/>
        <v>149400</v>
      </c>
    </row>
    <row r="70" spans="1:8">
      <c r="A70" s="496">
        <v>4</v>
      </c>
      <c r="B70" s="497" t="s">
        <v>80</v>
      </c>
      <c r="C70" s="515">
        <f t="shared" ref="C70:D70" si="14">O11</f>
        <v>34778</v>
      </c>
      <c r="D70" s="516">
        <f t="shared" si="14"/>
        <v>33642</v>
      </c>
      <c r="E70" s="495">
        <f t="shared" si="9"/>
        <v>44975</v>
      </c>
      <c r="F70" s="494">
        <f t="shared" si="10"/>
        <v>32640</v>
      </c>
      <c r="G70" s="495">
        <f t="shared" si="11"/>
        <v>79753</v>
      </c>
      <c r="H70" s="494">
        <f t="shared" si="12"/>
        <v>66282</v>
      </c>
    </row>
    <row r="71" spans="1:8">
      <c r="A71" s="493">
        <v>5</v>
      </c>
      <c r="B71" s="497" t="s">
        <v>81</v>
      </c>
      <c r="C71" s="515">
        <f t="shared" ref="C71:D71" si="15">O12</f>
        <v>53418</v>
      </c>
      <c r="D71" s="516">
        <f t="shared" si="15"/>
        <v>42084</v>
      </c>
      <c r="E71" s="495">
        <f t="shared" si="9"/>
        <v>115201</v>
      </c>
      <c r="F71" s="494">
        <f t="shared" si="10"/>
        <v>69757</v>
      </c>
      <c r="G71" s="495">
        <f t="shared" si="11"/>
        <v>168619</v>
      </c>
      <c r="H71" s="494">
        <f t="shared" si="12"/>
        <v>111841</v>
      </c>
    </row>
    <row r="72" spans="1:8">
      <c r="A72" s="496">
        <v>6</v>
      </c>
      <c r="B72" s="497" t="s">
        <v>165</v>
      </c>
      <c r="C72" s="515">
        <f t="shared" ref="C72:D72" si="16">O13</f>
        <v>2941</v>
      </c>
      <c r="D72" s="516">
        <f t="shared" si="16"/>
        <v>2584</v>
      </c>
      <c r="E72" s="495">
        <f t="shared" si="9"/>
        <v>1337</v>
      </c>
      <c r="F72" s="494">
        <f t="shared" si="10"/>
        <v>0</v>
      </c>
      <c r="G72" s="495">
        <f t="shared" si="11"/>
        <v>4278</v>
      </c>
      <c r="H72" s="494">
        <f t="shared" si="12"/>
        <v>2584</v>
      </c>
    </row>
    <row r="73" spans="1:8">
      <c r="A73" s="493">
        <v>7</v>
      </c>
      <c r="B73" s="497" t="s">
        <v>166</v>
      </c>
      <c r="C73" s="515">
        <f t="shared" ref="C73:D73" si="17">O14</f>
        <v>42816</v>
      </c>
      <c r="D73" s="516">
        <f t="shared" si="17"/>
        <v>34396</v>
      </c>
      <c r="E73" s="495">
        <f t="shared" si="9"/>
        <v>63238</v>
      </c>
      <c r="F73" s="494">
        <f t="shared" si="10"/>
        <v>57161</v>
      </c>
      <c r="G73" s="495">
        <f t="shared" si="11"/>
        <v>106054</v>
      </c>
      <c r="H73" s="494">
        <f t="shared" si="12"/>
        <v>91557</v>
      </c>
    </row>
    <row r="74" spans="1:8">
      <c r="A74" s="496">
        <v>8</v>
      </c>
      <c r="B74" s="497" t="s">
        <v>83</v>
      </c>
      <c r="C74" s="515">
        <f t="shared" ref="C74:D74" si="18">O15</f>
        <v>226</v>
      </c>
      <c r="D74" s="516">
        <f t="shared" si="18"/>
        <v>3565</v>
      </c>
      <c r="E74" s="495">
        <f t="shared" si="9"/>
        <v>7141</v>
      </c>
      <c r="F74" s="494">
        <f t="shared" si="10"/>
        <v>5120</v>
      </c>
      <c r="G74" s="495">
        <f t="shared" si="11"/>
        <v>7367</v>
      </c>
      <c r="H74" s="494">
        <f t="shared" si="12"/>
        <v>8685</v>
      </c>
    </row>
    <row r="75" spans="1:8">
      <c r="A75" s="493">
        <v>9</v>
      </c>
      <c r="B75" s="498" t="s">
        <v>167</v>
      </c>
      <c r="C75" s="515">
        <f t="shared" ref="C75:D75" si="19">O16</f>
        <v>4182</v>
      </c>
      <c r="D75" s="516">
        <f t="shared" si="19"/>
        <v>2313</v>
      </c>
      <c r="E75" s="495">
        <f t="shared" si="9"/>
        <v>255</v>
      </c>
      <c r="F75" s="494">
        <f t="shared" si="10"/>
        <v>497</v>
      </c>
      <c r="G75" s="495">
        <f t="shared" si="11"/>
        <v>4437</v>
      </c>
      <c r="H75" s="494">
        <f t="shared" si="12"/>
        <v>2810</v>
      </c>
    </row>
    <row r="76" spans="1:8">
      <c r="A76" s="496">
        <v>10</v>
      </c>
      <c r="B76" s="499" t="s">
        <v>168</v>
      </c>
      <c r="C76" s="515">
        <f t="shared" ref="C76:D76" si="20">O17</f>
        <v>0</v>
      </c>
      <c r="D76" s="516">
        <f t="shared" si="20"/>
        <v>1168</v>
      </c>
      <c r="E76" s="495">
        <f t="shared" si="9"/>
        <v>0</v>
      </c>
      <c r="F76" s="494">
        <f t="shared" si="10"/>
        <v>1371</v>
      </c>
      <c r="G76" s="495">
        <f t="shared" si="11"/>
        <v>0</v>
      </c>
      <c r="H76" s="494">
        <f t="shared" si="12"/>
        <v>2539</v>
      </c>
    </row>
    <row r="77" spans="1:8">
      <c r="A77" s="500"/>
      <c r="B77" s="500"/>
      <c r="C77" s="502"/>
      <c r="D77" s="501"/>
      <c r="E77" s="502"/>
      <c r="F77" s="501"/>
      <c r="G77" s="502"/>
      <c r="H77" s="501"/>
    </row>
    <row r="78" spans="1:8">
      <c r="A78" s="660"/>
      <c r="B78" s="660"/>
      <c r="C78" s="504">
        <f>SUM(C67:C77)</f>
        <v>333346</v>
      </c>
      <c r="D78" s="504">
        <f>SUM(D67:D77)</f>
        <v>316104</v>
      </c>
      <c r="E78" s="504">
        <f>SUM(E67:E76)</f>
        <v>367162</v>
      </c>
      <c r="F78" s="504">
        <f>SUM(F67:F76)</f>
        <v>278626</v>
      </c>
      <c r="G78" s="504">
        <f>SUM(G67:G76)</f>
        <v>700508</v>
      </c>
      <c r="H78" s="504">
        <f>SUM(H67:H76)</f>
        <v>594730</v>
      </c>
    </row>
  </sheetData>
  <mergeCells count="50">
    <mergeCell ref="O2:Q2"/>
    <mergeCell ref="Q33:R34"/>
    <mergeCell ref="A19:B19"/>
    <mergeCell ref="A4:A6"/>
    <mergeCell ref="B4:B6"/>
    <mergeCell ref="C7:D7"/>
    <mergeCell ref="E7:F7"/>
    <mergeCell ref="G7:H7"/>
    <mergeCell ref="I7:J7"/>
    <mergeCell ref="K7:L7"/>
    <mergeCell ref="M7:N7"/>
    <mergeCell ref="O7:P7"/>
    <mergeCell ref="O4:P5"/>
    <mergeCell ref="C4:N4"/>
    <mergeCell ref="A33:A35"/>
    <mergeCell ref="B33:B35"/>
    <mergeCell ref="A48:B48"/>
    <mergeCell ref="A49:B49"/>
    <mergeCell ref="C33:J33"/>
    <mergeCell ref="K33:N33"/>
    <mergeCell ref="O33:P34"/>
    <mergeCell ref="C36:D36"/>
    <mergeCell ref="I36:J36"/>
    <mergeCell ref="K36:L36"/>
    <mergeCell ref="M36:N36"/>
    <mergeCell ref="O36:P36"/>
    <mergeCell ref="Q36:R36"/>
    <mergeCell ref="I5:J5"/>
    <mergeCell ref="K5:L5"/>
    <mergeCell ref="M5:N5"/>
    <mergeCell ref="C34:D34"/>
    <mergeCell ref="E34:F34"/>
    <mergeCell ref="G34:H34"/>
    <mergeCell ref="I34:J34"/>
    <mergeCell ref="K34:L34"/>
    <mergeCell ref="M34:N34"/>
    <mergeCell ref="E63:F64"/>
    <mergeCell ref="G63:H64"/>
    <mergeCell ref="E66:F66"/>
    <mergeCell ref="G66:H66"/>
    <mergeCell ref="C5:D5"/>
    <mergeCell ref="E5:F5"/>
    <mergeCell ref="G5:H5"/>
    <mergeCell ref="E36:F36"/>
    <mergeCell ref="G36:H36"/>
    <mergeCell ref="A63:A65"/>
    <mergeCell ref="B63:B65"/>
    <mergeCell ref="A78:B78"/>
    <mergeCell ref="C63:D64"/>
    <mergeCell ref="C66:D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
  <sheetViews>
    <sheetView workbookViewId="0">
      <selection activeCell="A5" sqref="A5"/>
    </sheetView>
  </sheetViews>
  <sheetFormatPr defaultColWidth="9" defaultRowHeight="15"/>
  <cols>
    <col min="1" max="1" width="14.5703125" customWidth="1"/>
    <col min="2" max="2" width="27.28515625" customWidth="1"/>
    <col min="3" max="3" width="29.140625" customWidth="1"/>
    <col min="4" max="4" width="4.85546875" customWidth="1"/>
  </cols>
  <sheetData>
    <row r="1" spans="1:3" ht="15.75">
      <c r="A1" s="689" t="s">
        <v>121</v>
      </c>
      <c r="B1" s="689"/>
      <c r="C1" s="689"/>
    </row>
    <row r="2" spans="1:3">
      <c r="A2" s="690" t="s">
        <v>122</v>
      </c>
      <c r="B2" s="690"/>
      <c r="C2" s="690"/>
    </row>
    <row r="3" spans="1:3" ht="15.75" thickBot="1">
      <c r="A3" s="480"/>
      <c r="B3" s="480"/>
    </row>
    <row r="4" spans="1:3" ht="17.25" customHeight="1" thickBot="1">
      <c r="A4" s="478" t="s">
        <v>85</v>
      </c>
      <c r="B4" s="478" t="s">
        <v>124</v>
      </c>
      <c r="C4" s="478" t="s">
        <v>125</v>
      </c>
    </row>
    <row r="5" spans="1:3" ht="17.25" customHeight="1">
      <c r="A5" s="366" t="s">
        <v>91</v>
      </c>
      <c r="B5" s="367">
        <v>2.3E-3</v>
      </c>
      <c r="C5" s="372">
        <v>5.3E-3</v>
      </c>
    </row>
    <row r="6" spans="1:3" ht="17.25" customHeight="1">
      <c r="A6" s="368" t="s">
        <v>92</v>
      </c>
      <c r="B6" s="374">
        <v>1.9E-3</v>
      </c>
      <c r="C6" s="369">
        <v>3.2000000000000002E-3</v>
      </c>
    </row>
    <row r="7" spans="1:3" ht="17.25" customHeight="1">
      <c r="A7" s="368" t="s">
        <v>93</v>
      </c>
      <c r="B7" s="374">
        <v>1.9E-3</v>
      </c>
      <c r="C7" s="369">
        <v>3.0999999999999999E-3</v>
      </c>
    </row>
    <row r="8" spans="1:3" ht="17.25" customHeight="1">
      <c r="A8" s="368" t="s">
        <v>94</v>
      </c>
      <c r="B8" s="374">
        <v>3.0000000000000001E-3</v>
      </c>
      <c r="C8" s="369">
        <v>3.0999999999999999E-3</v>
      </c>
    </row>
    <row r="9" spans="1:3" ht="17.25" customHeight="1">
      <c r="A9" s="368" t="s">
        <v>95</v>
      </c>
      <c r="B9" s="374">
        <v>4.5999999999999999E-3</v>
      </c>
      <c r="C9" s="369">
        <v>2.8999999999999998E-3</v>
      </c>
    </row>
    <row r="10" spans="1:3" ht="17.25" customHeight="1">
      <c r="A10" s="368" t="s">
        <v>96</v>
      </c>
      <c r="B10" s="374">
        <v>3.3E-3</v>
      </c>
      <c r="C10" s="369">
        <v>1.9E-3</v>
      </c>
    </row>
    <row r="11" spans="1:3" ht="17.25" customHeight="1">
      <c r="A11" s="368" t="s">
        <v>71</v>
      </c>
      <c r="B11" s="374">
        <v>2.8E-3</v>
      </c>
      <c r="C11" s="369">
        <v>2.8E-3</v>
      </c>
    </row>
    <row r="12" spans="1:3" ht="17.25" customHeight="1">
      <c r="A12" s="368" t="s">
        <v>72</v>
      </c>
      <c r="B12" s="374">
        <v>1.6999999999999999E-3</v>
      </c>
      <c r="C12" s="369">
        <v>2.3999999999999998E-3</v>
      </c>
    </row>
    <row r="13" spans="1:3" ht="17.25" customHeight="1">
      <c r="A13" s="368" t="s">
        <v>73</v>
      </c>
      <c r="B13" s="374">
        <v>1E-3</v>
      </c>
      <c r="C13" s="369">
        <v>3.8999999999999998E-3</v>
      </c>
    </row>
    <row r="14" spans="1:3" ht="17.25" customHeight="1">
      <c r="A14" s="368" t="s">
        <v>74</v>
      </c>
      <c r="B14" s="374">
        <v>1.4E-3</v>
      </c>
      <c r="C14" s="369">
        <v>4.4999999999999997E-3</v>
      </c>
    </row>
    <row r="15" spans="1:3" ht="17.25" customHeight="1">
      <c r="A15" s="368" t="s">
        <v>75</v>
      </c>
      <c r="B15" s="374">
        <v>2.5999999999999999E-3</v>
      </c>
      <c r="C15" s="369">
        <v>3.0000000000000001E-3</v>
      </c>
    </row>
    <row r="16" spans="1:3" ht="17.25" customHeight="1" thickBot="1">
      <c r="A16" s="370" t="s">
        <v>76</v>
      </c>
      <c r="B16" s="479">
        <v>4.1999999999999997E-3</v>
      </c>
      <c r="C16" s="371">
        <v>2.3999999999999998E-3</v>
      </c>
    </row>
    <row r="17" spans="1:3" ht="17.25" customHeight="1" thickBot="1">
      <c r="A17" s="365" t="s">
        <v>97</v>
      </c>
      <c r="B17" s="375">
        <v>2.3999999999999998E-3</v>
      </c>
      <c r="C17" s="375">
        <v>3.3E-3</v>
      </c>
    </row>
    <row r="38" spans="1:4" ht="15.75">
      <c r="A38" s="482"/>
      <c r="B38" s="689" t="s">
        <v>121</v>
      </c>
      <c r="C38" s="689"/>
      <c r="D38" s="482"/>
    </row>
    <row r="39" spans="1:4">
      <c r="A39" s="483"/>
      <c r="B39" s="690" t="s">
        <v>126</v>
      </c>
      <c r="C39" s="690"/>
      <c r="D39" s="483"/>
    </row>
    <row r="40" spans="1:4" ht="15.75" thickBot="1">
      <c r="A40" s="481"/>
      <c r="B40" s="481"/>
      <c r="C40" s="481"/>
    </row>
    <row r="41" spans="1:4" ht="15.75" customHeight="1" thickBot="1">
      <c r="A41" s="478" t="s">
        <v>157</v>
      </c>
      <c r="B41" s="478" t="s">
        <v>123</v>
      </c>
      <c r="C41" s="478" t="s">
        <v>125</v>
      </c>
      <c r="D41" s="484"/>
    </row>
    <row r="42" spans="1:4" ht="16.5">
      <c r="A42" s="366">
        <v>1</v>
      </c>
      <c r="B42" s="366" t="s">
        <v>129</v>
      </c>
      <c r="C42" s="372">
        <v>9.5999999999999992E-3</v>
      </c>
      <c r="D42" s="485"/>
    </row>
    <row r="43" spans="1:4" ht="16.5">
      <c r="A43" s="525">
        <v>2</v>
      </c>
      <c r="B43" s="525" t="s">
        <v>257</v>
      </c>
      <c r="C43" s="526">
        <v>7.6E-3</v>
      </c>
      <c r="D43" s="486"/>
    </row>
    <row r="44" spans="1:4" ht="16.5">
      <c r="A44" s="525">
        <v>3</v>
      </c>
      <c r="B44" s="525" t="s">
        <v>130</v>
      </c>
      <c r="C44" s="526">
        <v>6.4000000000000003E-3</v>
      </c>
      <c r="D44" s="486"/>
    </row>
    <row r="45" spans="1:4" ht="16.5">
      <c r="A45" s="525">
        <v>4</v>
      </c>
      <c r="B45" s="525" t="s">
        <v>127</v>
      </c>
      <c r="C45" s="526">
        <v>5.4999999999999997E-3</v>
      </c>
      <c r="D45" s="486"/>
    </row>
    <row r="46" spans="1:4" ht="16.5">
      <c r="A46" s="525">
        <v>5</v>
      </c>
      <c r="B46" s="525" t="s">
        <v>258</v>
      </c>
      <c r="C46" s="526">
        <v>4.3E-3</v>
      </c>
      <c r="D46" s="486"/>
    </row>
    <row r="47" spans="1:4" ht="16.5">
      <c r="A47" s="525">
        <v>6</v>
      </c>
      <c r="B47" s="525" t="s">
        <v>128</v>
      </c>
      <c r="C47" s="526">
        <v>3.8999999999999998E-3</v>
      </c>
      <c r="D47" s="486"/>
    </row>
    <row r="48" spans="1:4" ht="16.5">
      <c r="A48" s="525">
        <v>7</v>
      </c>
      <c r="B48" s="525" t="s">
        <v>259</v>
      </c>
      <c r="C48" s="526">
        <v>3.5999999999999999E-3</v>
      </c>
      <c r="D48" s="486"/>
    </row>
    <row r="49" spans="1:6" ht="16.5">
      <c r="A49" s="525">
        <v>8</v>
      </c>
      <c r="B49" s="525" t="s">
        <v>260</v>
      </c>
      <c r="C49" s="526">
        <v>3.0000000000000001E-3</v>
      </c>
      <c r="D49" s="486"/>
    </row>
    <row r="50" spans="1:6" ht="16.5">
      <c r="A50" s="525">
        <v>9</v>
      </c>
      <c r="B50" s="525" t="s">
        <v>261</v>
      </c>
      <c r="C50" s="526">
        <v>2.3999999999999998E-3</v>
      </c>
      <c r="D50" s="486"/>
    </row>
    <row r="51" spans="1:6" ht="17.25" thickBot="1">
      <c r="A51" s="527">
        <v>10</v>
      </c>
      <c r="B51" s="527" t="s">
        <v>262</v>
      </c>
      <c r="C51" s="528">
        <v>2.2000000000000001E-3</v>
      </c>
      <c r="D51" s="486"/>
    </row>
    <row r="54" spans="1:6" ht="15.75">
      <c r="F54" s="487"/>
    </row>
  </sheetData>
  <mergeCells count="4">
    <mergeCell ref="B38:C38"/>
    <mergeCell ref="B39:C39"/>
    <mergeCell ref="A2:C2"/>
    <mergeCell ref="A1:C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43"/>
  <sheetViews>
    <sheetView zoomScale="80" zoomScaleNormal="80" workbookViewId="0">
      <selection activeCell="A8" sqref="A8"/>
    </sheetView>
  </sheetViews>
  <sheetFormatPr defaultColWidth="9.140625" defaultRowHeight="15"/>
  <cols>
    <col min="1" max="1" width="30.5703125" customWidth="1"/>
    <col min="2" max="2" width="10" customWidth="1"/>
    <col min="3" max="4" width="11.28515625" bestFit="1" customWidth="1"/>
    <col min="5" max="5" width="7.140625" customWidth="1"/>
    <col min="6" max="6" width="7" customWidth="1"/>
    <col min="7" max="7" width="9" customWidth="1"/>
    <col min="9" max="9" width="10.5703125" customWidth="1"/>
    <col min="10" max="10" width="6.7109375" customWidth="1"/>
    <col min="11" max="11" width="7.42578125" customWidth="1"/>
    <col min="12" max="12" width="8.42578125" customWidth="1"/>
    <col min="15" max="15" width="7.140625" customWidth="1"/>
    <col min="16" max="16" width="6.85546875" customWidth="1"/>
    <col min="17" max="17" width="9.5703125" customWidth="1"/>
    <col min="20" max="20" width="7.85546875" customWidth="1"/>
    <col min="21" max="21" width="6.7109375" customWidth="1"/>
    <col min="22" max="22" width="9.42578125" customWidth="1"/>
    <col min="25" max="25" width="8" customWidth="1"/>
    <col min="26" max="26" width="6.140625" customWidth="1"/>
    <col min="27" max="27" width="9" customWidth="1"/>
    <col min="30" max="30" width="7.5703125" customWidth="1"/>
    <col min="31" max="31" width="6.7109375" customWidth="1"/>
    <col min="32" max="32" width="9.5703125" bestFit="1" customWidth="1"/>
    <col min="33" max="34" width="10.42578125" customWidth="1"/>
  </cols>
  <sheetData>
    <row r="1" spans="1:73" ht="15.75">
      <c r="A1" s="1" t="s">
        <v>69</v>
      </c>
      <c r="B1" s="1"/>
    </row>
    <row r="2" spans="1:73">
      <c r="BC2" s="685"/>
      <c r="BD2" s="685"/>
      <c r="BE2" s="685"/>
      <c r="BF2" s="685"/>
      <c r="BG2" s="685"/>
      <c r="BH2" s="685"/>
      <c r="BI2" s="685"/>
    </row>
    <row r="3" spans="1:73">
      <c r="A3" s="2" t="s">
        <v>70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U3" s="685"/>
      <c r="AV3" s="685"/>
      <c r="AW3" s="685"/>
      <c r="AX3" s="685"/>
      <c r="AY3" s="685"/>
      <c r="AZ3" s="685"/>
      <c r="BA3" s="685"/>
      <c r="BB3" s="685"/>
      <c r="BC3" s="685"/>
      <c r="BD3" s="685"/>
      <c r="BE3" s="685"/>
      <c r="BF3" s="685"/>
      <c r="BG3" s="685"/>
      <c r="BH3" s="685"/>
      <c r="BI3" s="701"/>
      <c r="BJ3" s="701"/>
      <c r="BK3" s="701"/>
      <c r="BL3" s="701"/>
      <c r="BM3" s="701"/>
      <c r="BN3" s="701"/>
      <c r="BO3" s="701"/>
      <c r="BP3" s="701"/>
      <c r="BQ3" s="701"/>
      <c r="BR3" s="701"/>
      <c r="BS3" s="701"/>
      <c r="BT3" s="701"/>
      <c r="BU3" s="701"/>
    </row>
    <row r="4" spans="1:73">
      <c r="A4" s="3" t="s">
        <v>120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U4" s="685"/>
      <c r="AV4" s="685"/>
      <c r="AW4" s="685"/>
      <c r="AX4" s="685"/>
      <c r="AY4" s="685"/>
      <c r="AZ4" s="685"/>
      <c r="BA4" s="685"/>
      <c r="BB4" s="685"/>
      <c r="BC4" s="685"/>
      <c r="BD4" s="685"/>
      <c r="BE4" s="685"/>
      <c r="BF4" s="685"/>
      <c r="BG4" s="685"/>
      <c r="BH4" s="685"/>
      <c r="BI4" s="701"/>
      <c r="BJ4" s="701"/>
      <c r="BK4" s="701"/>
      <c r="BL4" s="701"/>
      <c r="BM4" s="701"/>
      <c r="BN4" s="701"/>
      <c r="BO4" s="701"/>
      <c r="BP4" s="701"/>
      <c r="BQ4" s="701"/>
      <c r="BR4" s="701"/>
      <c r="BS4" s="701"/>
      <c r="BT4" s="701"/>
      <c r="BU4" s="701"/>
    </row>
    <row r="5" spans="1:73" ht="15.75" thickBo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685"/>
      <c r="AU5" s="685"/>
      <c r="AV5" s="685"/>
      <c r="AW5" s="685"/>
      <c r="AX5" s="685"/>
      <c r="AY5" s="685"/>
      <c r="AZ5" s="685"/>
      <c r="BA5" s="685"/>
      <c r="BB5" s="685"/>
      <c r="BC5" s="685"/>
      <c r="BD5" s="685"/>
      <c r="BE5" s="685"/>
      <c r="BF5" s="685"/>
      <c r="BG5" s="685"/>
      <c r="BH5" s="685"/>
      <c r="BI5" s="701"/>
      <c r="BJ5" s="701"/>
      <c r="BK5" s="701"/>
      <c r="BL5" s="701"/>
      <c r="BM5" s="701"/>
      <c r="BN5" s="701"/>
      <c r="BO5" s="701"/>
      <c r="BP5" s="701"/>
      <c r="BQ5" s="701"/>
      <c r="BR5" s="701"/>
      <c r="BS5" s="701"/>
      <c r="BT5" s="701"/>
      <c r="BU5" s="701"/>
    </row>
    <row r="6" spans="1:73" ht="16.5" thickTop="1" thickBot="1">
      <c r="B6" s="691" t="s">
        <v>91</v>
      </c>
      <c r="C6" s="692"/>
      <c r="D6" s="692"/>
      <c r="E6" s="692"/>
      <c r="F6" s="693"/>
      <c r="G6" s="694" t="s">
        <v>92</v>
      </c>
      <c r="H6" s="695"/>
      <c r="I6" s="695"/>
      <c r="J6" s="695"/>
      <c r="K6" s="696"/>
      <c r="L6" s="694" t="s">
        <v>93</v>
      </c>
      <c r="M6" s="695"/>
      <c r="N6" s="695"/>
      <c r="O6" s="695"/>
      <c r="P6" s="696"/>
      <c r="Q6" s="694" t="s">
        <v>94</v>
      </c>
      <c r="R6" s="695"/>
      <c r="S6" s="695"/>
      <c r="T6" s="695"/>
      <c r="U6" s="696"/>
      <c r="V6" s="694" t="s">
        <v>95</v>
      </c>
      <c r="W6" s="695"/>
      <c r="X6" s="695"/>
      <c r="Y6" s="695"/>
      <c r="Z6" s="696"/>
      <c r="AA6" s="697" t="s">
        <v>96</v>
      </c>
      <c r="AB6" s="698"/>
      <c r="AC6" s="698"/>
      <c r="AD6" s="698"/>
      <c r="AE6" s="699"/>
      <c r="AF6" s="697" t="s">
        <v>96</v>
      </c>
      <c r="AG6" s="698"/>
      <c r="AH6" s="698"/>
      <c r="AI6" s="698"/>
      <c r="AJ6" s="699"/>
      <c r="AT6" s="685"/>
      <c r="AU6" s="685"/>
      <c r="AV6" s="685"/>
      <c r="AW6" s="685"/>
      <c r="AX6" s="685"/>
      <c r="AY6" s="685"/>
      <c r="AZ6" s="685"/>
      <c r="BA6" s="685"/>
      <c r="BB6" s="685"/>
      <c r="BC6" s="685"/>
      <c r="BD6" s="685"/>
      <c r="BE6" s="685"/>
      <c r="BF6" s="685"/>
      <c r="BG6" s="685"/>
      <c r="BH6" s="685"/>
      <c r="BI6" s="701"/>
      <c r="BJ6" s="701"/>
      <c r="BK6" s="701"/>
      <c r="BL6" s="701"/>
      <c r="BM6" s="701"/>
      <c r="BN6" s="701"/>
      <c r="BO6" s="701"/>
      <c r="BP6" s="701"/>
      <c r="BQ6" s="701"/>
      <c r="BR6" s="701"/>
      <c r="BS6" s="701"/>
      <c r="BT6" s="701"/>
      <c r="BU6" s="701"/>
    </row>
    <row r="7" spans="1:73" ht="15.75" thickBot="1">
      <c r="B7" s="421" t="s">
        <v>106</v>
      </c>
      <c r="C7" s="422" t="s">
        <v>102</v>
      </c>
      <c r="D7" s="423" t="s">
        <v>77</v>
      </c>
      <c r="E7" s="423" t="s">
        <v>108</v>
      </c>
      <c r="F7" s="424" t="s">
        <v>107</v>
      </c>
      <c r="G7" s="425" t="s">
        <v>106</v>
      </c>
      <c r="H7" s="422" t="s">
        <v>102</v>
      </c>
      <c r="I7" s="419" t="s">
        <v>77</v>
      </c>
      <c r="J7" s="424" t="s">
        <v>108</v>
      </c>
      <c r="K7" s="424" t="s">
        <v>107</v>
      </c>
      <c r="L7" s="425" t="s">
        <v>106</v>
      </c>
      <c r="M7" s="422" t="s">
        <v>102</v>
      </c>
      <c r="N7" s="419" t="s">
        <v>77</v>
      </c>
      <c r="O7" s="424" t="s">
        <v>108</v>
      </c>
      <c r="P7" s="424" t="s">
        <v>107</v>
      </c>
      <c r="Q7" s="425" t="s">
        <v>106</v>
      </c>
      <c r="R7" s="422" t="s">
        <v>102</v>
      </c>
      <c r="S7" s="419" t="s">
        <v>77</v>
      </c>
      <c r="T7" s="424" t="s">
        <v>108</v>
      </c>
      <c r="U7" s="424" t="s">
        <v>107</v>
      </c>
      <c r="V7" s="425" t="s">
        <v>106</v>
      </c>
      <c r="W7" s="422" t="s">
        <v>102</v>
      </c>
      <c r="X7" s="426" t="s">
        <v>77</v>
      </c>
      <c r="Y7" s="424" t="s">
        <v>108</v>
      </c>
      <c r="Z7" s="424" t="s">
        <v>84</v>
      </c>
      <c r="AA7" s="425" t="s">
        <v>106</v>
      </c>
      <c r="AB7" s="422" t="s">
        <v>102</v>
      </c>
      <c r="AC7" s="423" t="s">
        <v>77</v>
      </c>
      <c r="AD7" s="424" t="s">
        <v>108</v>
      </c>
      <c r="AE7" s="424" t="s">
        <v>107</v>
      </c>
      <c r="AF7" s="442" t="s">
        <v>106</v>
      </c>
      <c r="AG7" s="422" t="s">
        <v>102</v>
      </c>
      <c r="AH7" s="423" t="s">
        <v>77</v>
      </c>
      <c r="AI7" s="424" t="s">
        <v>108</v>
      </c>
      <c r="AJ7" s="424" t="s">
        <v>107</v>
      </c>
      <c r="AT7" s="685"/>
      <c r="AU7" s="685"/>
      <c r="AV7" s="685"/>
      <c r="AW7" s="685"/>
      <c r="AX7" s="685"/>
      <c r="AY7" s="685"/>
      <c r="AZ7" s="685"/>
      <c r="BA7" s="685"/>
      <c r="BB7" s="685"/>
      <c r="BC7" s="685"/>
      <c r="BD7" s="685"/>
      <c r="BE7" s="685"/>
      <c r="BF7" s="685"/>
      <c r="BG7" s="685"/>
      <c r="BH7" s="685"/>
      <c r="BI7" s="701"/>
      <c r="BJ7" s="701"/>
      <c r="BK7" s="701"/>
      <c r="BL7" s="701"/>
      <c r="BM7" s="701"/>
      <c r="BN7" s="701"/>
      <c r="BO7" s="701"/>
      <c r="BP7" s="701"/>
      <c r="BQ7" s="701"/>
      <c r="BR7" s="701"/>
      <c r="BS7" s="701"/>
      <c r="BT7" s="701"/>
      <c r="BU7" s="701"/>
    </row>
    <row r="8" spans="1:73" ht="16.5" thickTop="1" thickBot="1">
      <c r="A8" s="34" t="s">
        <v>78</v>
      </c>
      <c r="B8" s="395">
        <v>23150</v>
      </c>
      <c r="C8" s="431">
        <v>13832</v>
      </c>
      <c r="D8" s="432">
        <v>14782</v>
      </c>
      <c r="E8" s="433">
        <f>D8/B8</f>
        <v>0.63853131749460046</v>
      </c>
      <c r="F8" s="434">
        <f>D8/C8</f>
        <v>1.0686813186813187</v>
      </c>
      <c r="G8" s="435">
        <v>22400</v>
      </c>
      <c r="H8" s="436">
        <v>19600</v>
      </c>
      <c r="I8" s="437">
        <v>19565</v>
      </c>
      <c r="J8" s="434">
        <f>I8/G8</f>
        <v>0.87343749999999998</v>
      </c>
      <c r="K8" s="434">
        <f>I8/H8</f>
        <v>0.99821428571428572</v>
      </c>
      <c r="L8" s="435">
        <v>23450</v>
      </c>
      <c r="M8" s="438">
        <v>19900</v>
      </c>
      <c r="N8" s="439">
        <v>20692</v>
      </c>
      <c r="O8" s="434">
        <f>N8/L8</f>
        <v>0.88238805970149259</v>
      </c>
      <c r="P8" s="434">
        <f>N8/M8</f>
        <v>1.0397989949748743</v>
      </c>
      <c r="Q8" s="435">
        <v>19000</v>
      </c>
      <c r="R8" s="436">
        <v>4739</v>
      </c>
      <c r="S8" s="439">
        <v>5550</v>
      </c>
      <c r="T8" s="434">
        <f>S8/Q8</f>
        <v>0.29210526315789476</v>
      </c>
      <c r="U8" s="434">
        <f>S8/R8</f>
        <v>1.1711331504536822</v>
      </c>
      <c r="V8" s="435">
        <v>19750</v>
      </c>
      <c r="W8" s="436">
        <v>2700</v>
      </c>
      <c r="X8" s="440">
        <v>2700</v>
      </c>
      <c r="Y8" s="434">
        <f>X8/V8</f>
        <v>0.13670886075949368</v>
      </c>
      <c r="Z8" s="434">
        <f>X8/W8</f>
        <v>1</v>
      </c>
      <c r="AA8" s="435">
        <v>20950</v>
      </c>
      <c r="AB8" s="436">
        <v>5500</v>
      </c>
      <c r="AC8" s="441">
        <v>2060</v>
      </c>
      <c r="AD8" s="434">
        <f>AC8/AA8</f>
        <v>9.8329355608591879E-2</v>
      </c>
      <c r="AE8" s="434">
        <f>AC8/AB8</f>
        <v>0.37454545454545457</v>
      </c>
      <c r="AF8" s="443">
        <f>AA8+V8+Q8+L8+G8+B8</f>
        <v>128700</v>
      </c>
      <c r="AG8" s="446">
        <f>AB8+W8+R8+M8+H8+C8</f>
        <v>66271</v>
      </c>
      <c r="AH8" s="446">
        <f>AC8+X8+S8+N8+I8+D8</f>
        <v>65349</v>
      </c>
      <c r="AI8" s="434">
        <f>AH8/AF8</f>
        <v>0.50776223776223772</v>
      </c>
      <c r="AJ8" s="434">
        <f>AH8/AG8</f>
        <v>0.98608742889046486</v>
      </c>
      <c r="AT8" s="685"/>
      <c r="AU8" s="685"/>
      <c r="AV8" s="685"/>
      <c r="AW8" s="685"/>
      <c r="AX8" s="685"/>
      <c r="AY8" s="685"/>
      <c r="AZ8" s="685"/>
      <c r="BA8" s="685"/>
      <c r="BB8" s="685"/>
      <c r="BC8" s="685"/>
      <c r="BD8" s="685"/>
      <c r="BE8" s="685"/>
      <c r="BF8" s="685"/>
      <c r="BG8" s="685"/>
      <c r="BH8" s="685"/>
      <c r="BI8" s="701"/>
      <c r="BJ8" s="701"/>
      <c r="BK8" s="701"/>
      <c r="BL8" s="701"/>
      <c r="BM8" s="701"/>
      <c r="BN8" s="701"/>
      <c r="BO8" s="701"/>
      <c r="BP8" s="701"/>
      <c r="BQ8" s="701"/>
      <c r="BR8" s="701"/>
      <c r="BS8" s="701"/>
      <c r="BT8" s="701"/>
      <c r="BU8" s="701"/>
    </row>
    <row r="9" spans="1:73" ht="15.75" thickBot="1">
      <c r="A9" s="392" t="s">
        <v>79</v>
      </c>
      <c r="B9" s="427">
        <v>11000</v>
      </c>
      <c r="C9" s="396">
        <v>5296</v>
      </c>
      <c r="D9" s="400">
        <v>5321</v>
      </c>
      <c r="E9" s="6">
        <f>D9/B9</f>
        <v>0.48372727272727273</v>
      </c>
      <c r="F9" s="6">
        <f>D9/C9</f>
        <v>1.0047205438066464</v>
      </c>
      <c r="G9" s="428">
        <v>10000</v>
      </c>
      <c r="H9" s="429">
        <v>14100</v>
      </c>
      <c r="I9" s="8">
        <v>12970</v>
      </c>
      <c r="J9" s="6">
        <f>I9/G9</f>
        <v>1.2969999999999999</v>
      </c>
      <c r="K9" s="6">
        <f>I9/H9</f>
        <v>0.91985815602836885</v>
      </c>
      <c r="L9" s="428">
        <v>14000</v>
      </c>
      <c r="M9" s="430">
        <v>9000</v>
      </c>
      <c r="N9" s="7">
        <v>9616</v>
      </c>
      <c r="O9" s="6">
        <f>N9/L9</f>
        <v>0.68685714285714283</v>
      </c>
      <c r="P9" s="6">
        <f>N9/M9</f>
        <v>1.0684444444444445</v>
      </c>
      <c r="Q9" s="428">
        <v>13000</v>
      </c>
      <c r="R9" s="429">
        <v>2513</v>
      </c>
      <c r="S9" s="7">
        <v>2861</v>
      </c>
      <c r="T9" s="6">
        <f>S9/Q9</f>
        <v>0.22007692307692309</v>
      </c>
      <c r="U9" s="6">
        <f>S9/R9</f>
        <v>1.1384799044966176</v>
      </c>
      <c r="V9" s="428">
        <v>12000</v>
      </c>
      <c r="W9" s="429">
        <v>1800</v>
      </c>
      <c r="X9" s="25">
        <v>2066</v>
      </c>
      <c r="Y9" s="6">
        <f>X9/V9</f>
        <v>0.17216666666666666</v>
      </c>
      <c r="Z9" s="6">
        <f>X9/W9</f>
        <v>1.1477777777777778</v>
      </c>
      <c r="AA9" s="428">
        <v>19000</v>
      </c>
      <c r="AB9" s="429">
        <v>1550</v>
      </c>
      <c r="AC9" s="5">
        <v>1664</v>
      </c>
      <c r="AD9" s="6">
        <f>AC9/AA9</f>
        <v>8.7578947368421048E-2</v>
      </c>
      <c r="AE9" s="6">
        <f t="shared" ref="AE9:AE15" si="0">AC9/AB9</f>
        <v>1.0735483870967741</v>
      </c>
      <c r="AF9" s="444">
        <f t="shared" ref="AF9:AH17" si="1">AA9+V9+Q9+L9+G9+B9</f>
        <v>79000</v>
      </c>
      <c r="AG9" s="447">
        <f t="shared" si="1"/>
        <v>34259</v>
      </c>
      <c r="AH9" s="447">
        <f t="shared" si="1"/>
        <v>34498</v>
      </c>
      <c r="AI9" s="6">
        <f>AH9/AF9</f>
        <v>0.43668354430379747</v>
      </c>
      <c r="AJ9" s="6">
        <f t="shared" ref="AJ9:AJ15" si="2">AH9/AG9</f>
        <v>1.0069762690096034</v>
      </c>
      <c r="AT9" s="685"/>
      <c r="AU9" s="685"/>
      <c r="AV9" s="685"/>
      <c r="AW9" s="685"/>
      <c r="AX9" s="685"/>
      <c r="AY9" s="685"/>
      <c r="AZ9" s="685"/>
      <c r="BA9" s="685"/>
      <c r="BB9" s="685"/>
      <c r="BC9" s="685"/>
      <c r="BD9" s="685"/>
      <c r="BE9" s="685"/>
      <c r="BF9" s="685"/>
      <c r="BG9" s="685"/>
      <c r="BH9" s="685"/>
      <c r="BI9" s="701"/>
      <c r="BJ9" s="701"/>
      <c r="BK9" s="701"/>
      <c r="BL9" s="701"/>
      <c r="BM9" s="701"/>
      <c r="BN9" s="701"/>
      <c r="BO9" s="701"/>
      <c r="BP9" s="701"/>
      <c r="BQ9" s="701"/>
      <c r="BR9" s="701"/>
      <c r="BS9" s="701"/>
      <c r="BT9" s="701"/>
      <c r="BU9" s="701"/>
    </row>
    <row r="10" spans="1:73" ht="15.75" thickBot="1">
      <c r="A10" s="392" t="s">
        <v>98</v>
      </c>
      <c r="B10" s="394">
        <v>20672</v>
      </c>
      <c r="C10" s="396">
        <v>22392</v>
      </c>
      <c r="D10" s="400">
        <v>24850</v>
      </c>
      <c r="E10" s="6">
        <f t="shared" ref="E10:E15" si="3">D10/B10</f>
        <v>1.2021091331269349</v>
      </c>
      <c r="F10" s="6">
        <f>D10/C10</f>
        <v>1.1097713469096107</v>
      </c>
      <c r="G10" s="413">
        <v>18550</v>
      </c>
      <c r="H10" s="406">
        <v>22370</v>
      </c>
      <c r="I10" s="8">
        <v>21793</v>
      </c>
      <c r="J10" s="6">
        <f t="shared" ref="J10:J15" si="4">I10/G10</f>
        <v>1.1748247978436657</v>
      </c>
      <c r="K10" s="6">
        <f t="shared" ref="K10:K15" si="5">I10/H10</f>
        <v>0.97420652659812246</v>
      </c>
      <c r="L10" s="413">
        <v>25591</v>
      </c>
      <c r="M10" s="415">
        <v>5168</v>
      </c>
      <c r="N10" s="26">
        <f>20927+116</f>
        <v>21043</v>
      </c>
      <c r="O10" s="6">
        <f t="shared" ref="O10:O15" si="6">N10/L10</f>
        <v>0.82228127075925128</v>
      </c>
      <c r="P10" s="6">
        <f t="shared" ref="P10:P16" si="7">N10/M10</f>
        <v>4.0717879256965945</v>
      </c>
      <c r="Q10" s="413">
        <v>23422</v>
      </c>
      <c r="R10" s="406">
        <v>11549</v>
      </c>
      <c r="S10" s="7">
        <v>12567</v>
      </c>
      <c r="T10" s="6">
        <f t="shared" ref="T10:T15" si="8">S10/Q10</f>
        <v>0.5365468363077448</v>
      </c>
      <c r="U10" s="6">
        <f t="shared" ref="U10:U16" si="9">S10/R10</f>
        <v>1.0881461598406788</v>
      </c>
      <c r="V10" s="413">
        <v>23129</v>
      </c>
      <c r="W10" s="406">
        <v>6756</v>
      </c>
      <c r="X10" s="25">
        <v>6394</v>
      </c>
      <c r="Y10" s="6">
        <f t="shared" ref="Y10:Y15" si="10">X10/V10</f>
        <v>0.27644947900903627</v>
      </c>
      <c r="Z10" s="6">
        <f t="shared" ref="Z10:Z16" si="11">X10/W10</f>
        <v>0.94641799881586741</v>
      </c>
      <c r="AA10" s="413">
        <v>26346</v>
      </c>
      <c r="AB10" s="406">
        <v>3480</v>
      </c>
      <c r="AC10" s="5">
        <v>4410</v>
      </c>
      <c r="AD10" s="6">
        <f t="shared" ref="AD10:AD15" si="12">AC10/AA10</f>
        <v>0.16738783876110225</v>
      </c>
      <c r="AE10" s="6">
        <f t="shared" si="0"/>
        <v>1.2672413793103448</v>
      </c>
      <c r="AF10" s="445">
        <f t="shared" si="1"/>
        <v>137710</v>
      </c>
      <c r="AG10" s="448">
        <f t="shared" si="1"/>
        <v>71715</v>
      </c>
      <c r="AH10" s="448">
        <f t="shared" si="1"/>
        <v>91057</v>
      </c>
      <c r="AI10" s="6">
        <f t="shared" ref="AI10:AI15" si="13">AH10/AF10</f>
        <v>0.66122285963256122</v>
      </c>
      <c r="AJ10" s="6">
        <f t="shared" si="2"/>
        <v>1.2697064770271211</v>
      </c>
      <c r="AT10" s="685"/>
      <c r="AU10" s="685"/>
      <c r="AV10" s="685"/>
      <c r="AW10" s="685"/>
      <c r="AX10" s="685"/>
      <c r="AY10" s="685"/>
      <c r="AZ10" s="685"/>
      <c r="BA10" s="685"/>
      <c r="BB10" s="685"/>
      <c r="BC10" s="685"/>
      <c r="BD10" s="685"/>
      <c r="BE10" s="685"/>
      <c r="BF10" s="685"/>
      <c r="BG10" s="685"/>
      <c r="BH10" s="685"/>
      <c r="BI10" s="701"/>
      <c r="BJ10" s="701"/>
      <c r="BK10" s="701"/>
      <c r="BL10" s="701"/>
      <c r="BM10" s="701"/>
      <c r="BN10" s="701"/>
      <c r="BO10" s="701"/>
      <c r="BP10" s="701"/>
      <c r="BQ10" s="701"/>
      <c r="BR10" s="701"/>
      <c r="BS10" s="701"/>
      <c r="BT10" s="701"/>
      <c r="BU10" s="701"/>
    </row>
    <row r="11" spans="1:73" ht="15.75" thickBot="1">
      <c r="A11" s="392" t="s">
        <v>80</v>
      </c>
      <c r="B11" s="394">
        <v>4837</v>
      </c>
      <c r="C11" s="396">
        <v>8766</v>
      </c>
      <c r="D11" s="400">
        <v>8630</v>
      </c>
      <c r="E11" s="6">
        <f t="shared" si="3"/>
        <v>1.7841637378540418</v>
      </c>
      <c r="F11" s="6">
        <f>D11/C11</f>
        <v>0.98448551220625147</v>
      </c>
      <c r="G11" s="413">
        <v>4280</v>
      </c>
      <c r="H11" s="406">
        <f>4333+1672</f>
        <v>6005</v>
      </c>
      <c r="I11" s="8">
        <v>8162</v>
      </c>
      <c r="J11" s="6">
        <f t="shared" si="4"/>
        <v>1.9070093457943926</v>
      </c>
      <c r="K11" s="6">
        <f t="shared" si="5"/>
        <v>1.3592006661115736</v>
      </c>
      <c r="L11" s="413">
        <v>4170</v>
      </c>
      <c r="M11" s="415">
        <v>18150</v>
      </c>
      <c r="N11" s="26">
        <f>5510+388</f>
        <v>5898</v>
      </c>
      <c r="O11" s="6">
        <f t="shared" si="6"/>
        <v>1.4143884892086331</v>
      </c>
      <c r="P11" s="6">
        <f t="shared" si="7"/>
        <v>0.32495867768595044</v>
      </c>
      <c r="Q11" s="413">
        <v>3420</v>
      </c>
      <c r="R11" s="406">
        <v>3187</v>
      </c>
      <c r="S11" s="7">
        <f>2761+836</f>
        <v>3597</v>
      </c>
      <c r="T11" s="6">
        <f t="shared" si="8"/>
        <v>1.0517543859649123</v>
      </c>
      <c r="U11" s="6">
        <f t="shared" si="9"/>
        <v>1.1286476310009412</v>
      </c>
      <c r="V11" s="413">
        <v>3070</v>
      </c>
      <c r="W11" s="406">
        <f>2658+836</f>
        <v>3494</v>
      </c>
      <c r="X11" s="25">
        <f>2747+672</f>
        <v>3419</v>
      </c>
      <c r="Y11" s="6">
        <f t="shared" si="10"/>
        <v>1.1136807817589576</v>
      </c>
      <c r="Z11" s="6">
        <f t="shared" si="11"/>
        <v>0.97853463079564973</v>
      </c>
      <c r="AA11" s="413">
        <v>3670</v>
      </c>
      <c r="AB11" s="406">
        <f>1958+1406</f>
        <v>3364</v>
      </c>
      <c r="AC11" s="5">
        <f>1408+280</f>
        <v>1688</v>
      </c>
      <c r="AD11" s="6">
        <f t="shared" si="12"/>
        <v>0.45994550408719348</v>
      </c>
      <c r="AE11" s="6">
        <f t="shared" si="0"/>
        <v>0.50178359096313907</v>
      </c>
      <c r="AF11" s="445">
        <f t="shared" si="1"/>
        <v>23447</v>
      </c>
      <c r="AG11" s="448">
        <f t="shared" si="1"/>
        <v>42966</v>
      </c>
      <c r="AH11" s="448">
        <f t="shared" si="1"/>
        <v>31394</v>
      </c>
      <c r="AI11" s="6">
        <f t="shared" si="13"/>
        <v>1.3389346185013009</v>
      </c>
      <c r="AJ11" s="6">
        <f t="shared" si="2"/>
        <v>0.73067076292882749</v>
      </c>
      <c r="AT11" s="685"/>
      <c r="AU11" s="685"/>
      <c r="AV11" s="685"/>
      <c r="AW11" s="685"/>
      <c r="AX11" s="685"/>
      <c r="AY11" s="685"/>
      <c r="AZ11" s="685"/>
      <c r="BA11" s="685"/>
      <c r="BB11" s="685"/>
      <c r="BC11" s="685"/>
      <c r="BD11" s="685"/>
      <c r="BE11" s="685"/>
      <c r="BF11" s="685"/>
      <c r="BG11" s="685"/>
      <c r="BH11" s="685"/>
      <c r="BI11" s="701"/>
      <c r="BJ11" s="701"/>
      <c r="BK11" s="701"/>
      <c r="BL11" s="701"/>
      <c r="BM11" s="701"/>
      <c r="BN11" s="701"/>
      <c r="BO11" s="701"/>
      <c r="BP11" s="701"/>
      <c r="BQ11" s="701"/>
      <c r="BR11" s="701"/>
      <c r="BS11" s="701"/>
      <c r="BT11" s="701"/>
      <c r="BU11" s="701"/>
    </row>
    <row r="12" spans="1:73" ht="15.75" thickBot="1">
      <c r="A12" s="392" t="s">
        <v>81</v>
      </c>
      <c r="B12" s="394">
        <v>6187</v>
      </c>
      <c r="C12" s="396">
        <v>5486</v>
      </c>
      <c r="D12" s="400">
        <v>5654</v>
      </c>
      <c r="E12" s="6">
        <f t="shared" si="3"/>
        <v>0.91385162437368672</v>
      </c>
      <c r="F12" s="6">
        <f>D12/C12</f>
        <v>1.0306234050309879</v>
      </c>
      <c r="G12" s="413">
        <v>3830</v>
      </c>
      <c r="H12" s="406">
        <v>5700</v>
      </c>
      <c r="I12" s="8">
        <v>6634</v>
      </c>
      <c r="J12" s="6">
        <f t="shared" si="4"/>
        <v>1.7321148825065273</v>
      </c>
      <c r="K12" s="6">
        <f t="shared" si="5"/>
        <v>1.163859649122807</v>
      </c>
      <c r="L12" s="413">
        <v>4844</v>
      </c>
      <c r="M12" s="415">
        <v>7090</v>
      </c>
      <c r="N12" s="26">
        <v>6853</v>
      </c>
      <c r="O12" s="6">
        <f t="shared" si="6"/>
        <v>1.4147398843930636</v>
      </c>
      <c r="P12" s="6">
        <f t="shared" si="7"/>
        <v>0.96657263751763045</v>
      </c>
      <c r="Q12" s="413">
        <v>7504</v>
      </c>
      <c r="R12" s="406">
        <v>13696</v>
      </c>
      <c r="S12" s="7">
        <v>7016</v>
      </c>
      <c r="T12" s="6">
        <f t="shared" si="8"/>
        <v>0.93496801705756927</v>
      </c>
      <c r="U12" s="6">
        <f t="shared" si="9"/>
        <v>0.51226635514018692</v>
      </c>
      <c r="V12" s="413">
        <v>5172</v>
      </c>
      <c r="W12" s="406">
        <v>11232</v>
      </c>
      <c r="X12" s="25">
        <v>10447</v>
      </c>
      <c r="Y12" s="6">
        <f t="shared" si="10"/>
        <v>2.0199149265274556</v>
      </c>
      <c r="Z12" s="6">
        <f t="shared" si="11"/>
        <v>0.93011039886039881</v>
      </c>
      <c r="AA12" s="413">
        <v>9068</v>
      </c>
      <c r="AB12" s="406">
        <v>3422</v>
      </c>
      <c r="AC12" s="5">
        <v>6345</v>
      </c>
      <c r="AD12" s="6">
        <f t="shared" si="12"/>
        <v>0.6997132774591972</v>
      </c>
      <c r="AE12" s="6">
        <f t="shared" si="0"/>
        <v>1.8541788427819987</v>
      </c>
      <c r="AF12" s="445">
        <f t="shared" si="1"/>
        <v>36605</v>
      </c>
      <c r="AG12" s="448">
        <f t="shared" si="1"/>
        <v>46626</v>
      </c>
      <c r="AH12" s="448">
        <f t="shared" si="1"/>
        <v>42949</v>
      </c>
      <c r="AI12" s="6">
        <f t="shared" si="13"/>
        <v>1.1733096571506625</v>
      </c>
      <c r="AJ12" s="6">
        <f t="shared" si="2"/>
        <v>0.92113842062368634</v>
      </c>
      <c r="AT12" s="685"/>
      <c r="AU12" s="685"/>
      <c r="AV12" s="685"/>
      <c r="AW12" s="685"/>
      <c r="AX12" s="685"/>
      <c r="AY12" s="685"/>
      <c r="AZ12" s="685"/>
      <c r="BA12" s="685"/>
      <c r="BB12" s="685"/>
      <c r="BC12" s="685"/>
      <c r="BD12" s="685"/>
      <c r="BE12" s="685"/>
      <c r="BF12" s="685"/>
      <c r="BG12" s="685"/>
      <c r="BH12" s="685"/>
      <c r="BI12" s="701"/>
      <c r="BJ12" s="701"/>
      <c r="BK12" s="701"/>
      <c r="BL12" s="701"/>
      <c r="BM12" s="701"/>
      <c r="BN12" s="701"/>
      <c r="BO12" s="701"/>
      <c r="BP12" s="701"/>
      <c r="BQ12" s="701"/>
      <c r="BR12" s="701"/>
      <c r="BS12" s="701"/>
      <c r="BT12" s="701"/>
      <c r="BU12" s="701"/>
    </row>
    <row r="13" spans="1:73" ht="15.75" thickBot="1">
      <c r="A13" s="392" t="s">
        <v>82</v>
      </c>
      <c r="B13" s="394">
        <v>300</v>
      </c>
      <c r="C13" s="397">
        <v>0</v>
      </c>
      <c r="D13" s="401">
        <v>55</v>
      </c>
      <c r="E13" s="6">
        <f t="shared" si="3"/>
        <v>0.18333333333333332</v>
      </c>
      <c r="F13" s="383" t="s">
        <v>103</v>
      </c>
      <c r="G13" s="407">
        <v>300</v>
      </c>
      <c r="H13" s="406">
        <v>0</v>
      </c>
      <c r="I13" s="12">
        <v>0</v>
      </c>
      <c r="J13" s="6">
        <f t="shared" si="4"/>
        <v>0</v>
      </c>
      <c r="K13" s="10">
        <v>0</v>
      </c>
      <c r="L13" s="413">
        <v>296</v>
      </c>
      <c r="M13" s="415">
        <v>0</v>
      </c>
      <c r="N13" s="27">
        <v>385</v>
      </c>
      <c r="O13" s="6">
        <f t="shared" si="6"/>
        <v>1.3006756756756757</v>
      </c>
      <c r="P13" s="383" t="s">
        <v>103</v>
      </c>
      <c r="Q13" s="407">
        <v>306</v>
      </c>
      <c r="R13" s="406">
        <v>1948</v>
      </c>
      <c r="S13" s="11">
        <v>1477</v>
      </c>
      <c r="T13" s="6">
        <f t="shared" si="8"/>
        <v>4.8267973856209148</v>
      </c>
      <c r="U13" s="389">
        <f t="shared" si="9"/>
        <v>0.75821355236139631</v>
      </c>
      <c r="V13" s="413">
        <v>301</v>
      </c>
      <c r="W13" s="406">
        <v>684</v>
      </c>
      <c r="X13" s="9">
        <v>416</v>
      </c>
      <c r="Y13" s="6">
        <f t="shared" si="10"/>
        <v>1.3820598006644518</v>
      </c>
      <c r="Z13" s="389">
        <f t="shared" si="11"/>
        <v>0.60818713450292394</v>
      </c>
      <c r="AA13" s="413">
        <v>299</v>
      </c>
      <c r="AB13" s="406">
        <v>294</v>
      </c>
      <c r="AC13" s="32">
        <v>307</v>
      </c>
      <c r="AD13" s="6">
        <f t="shared" si="12"/>
        <v>1.0267558528428093</v>
      </c>
      <c r="AE13" s="389">
        <f t="shared" si="0"/>
        <v>1.0442176870748299</v>
      </c>
      <c r="AF13" s="445">
        <f t="shared" si="1"/>
        <v>1802</v>
      </c>
      <c r="AG13" s="448">
        <f t="shared" si="1"/>
        <v>2926</v>
      </c>
      <c r="AH13" s="448">
        <f t="shared" si="1"/>
        <v>2640</v>
      </c>
      <c r="AI13" s="6">
        <f t="shared" si="13"/>
        <v>1.4650388457269701</v>
      </c>
      <c r="AJ13" s="389">
        <f t="shared" si="2"/>
        <v>0.90225563909774431</v>
      </c>
      <c r="AT13" s="685"/>
      <c r="AU13" s="685"/>
      <c r="AV13" s="685"/>
      <c r="AW13" s="685"/>
      <c r="AX13" s="685"/>
      <c r="AY13" s="685"/>
      <c r="AZ13" s="685"/>
      <c r="BA13" s="685"/>
      <c r="BB13" s="685"/>
      <c r="BC13" s="685"/>
      <c r="BD13" s="685"/>
      <c r="BE13" s="685"/>
      <c r="BF13" s="685"/>
      <c r="BG13" s="685"/>
      <c r="BH13" s="685"/>
      <c r="BI13" s="701"/>
      <c r="BJ13" s="701"/>
      <c r="BK13" s="701"/>
      <c r="BL13" s="701"/>
      <c r="BM13" s="701"/>
      <c r="BN13" s="701"/>
      <c r="BO13" s="701"/>
      <c r="BP13" s="701"/>
      <c r="BQ13" s="701"/>
      <c r="BR13" s="701"/>
      <c r="BS13" s="701"/>
      <c r="BT13" s="701"/>
      <c r="BU13" s="701"/>
    </row>
    <row r="14" spans="1:73" ht="15.75" thickBot="1">
      <c r="A14" s="392" t="s">
        <v>99</v>
      </c>
      <c r="B14" s="394">
        <v>6592</v>
      </c>
      <c r="C14" s="398">
        <v>5500</v>
      </c>
      <c r="D14" s="402">
        <v>4429</v>
      </c>
      <c r="E14" s="6">
        <f t="shared" si="3"/>
        <v>0.671875</v>
      </c>
      <c r="F14" s="13">
        <f>D14/C14</f>
        <v>0.80527272727272725</v>
      </c>
      <c r="G14" s="408">
        <v>6592</v>
      </c>
      <c r="H14" s="406">
        <v>5000</v>
      </c>
      <c r="I14" s="15">
        <v>4627</v>
      </c>
      <c r="J14" s="6">
        <f t="shared" si="4"/>
        <v>0.70191140776699024</v>
      </c>
      <c r="K14" s="13">
        <f t="shared" si="5"/>
        <v>0.9254</v>
      </c>
      <c r="L14" s="408">
        <v>6592</v>
      </c>
      <c r="M14" s="415">
        <v>1720</v>
      </c>
      <c r="N14" s="28">
        <f>1552+3158</f>
        <v>4710</v>
      </c>
      <c r="O14" s="6">
        <f t="shared" si="6"/>
        <v>0.71450242718446599</v>
      </c>
      <c r="P14" s="13">
        <f t="shared" si="7"/>
        <v>2.7383720930232558</v>
      </c>
      <c r="Q14" s="408">
        <v>6592</v>
      </c>
      <c r="R14" s="406">
        <f>3041+7018</f>
        <v>10059</v>
      </c>
      <c r="S14" s="14">
        <f>3016+1447</f>
        <v>4463</v>
      </c>
      <c r="T14" s="6">
        <f t="shared" si="8"/>
        <v>0.67703276699029125</v>
      </c>
      <c r="U14" s="13">
        <f t="shared" si="9"/>
        <v>0.44368227457997811</v>
      </c>
      <c r="V14" s="408">
        <v>6592</v>
      </c>
      <c r="W14" s="406">
        <f>1250+2016</f>
        <v>3266</v>
      </c>
      <c r="X14" s="29">
        <f>1905+2295</f>
        <v>4200</v>
      </c>
      <c r="Y14" s="6">
        <f t="shared" si="10"/>
        <v>0.63713592233009708</v>
      </c>
      <c r="Z14" s="13">
        <f t="shared" si="11"/>
        <v>1.2859767299448868</v>
      </c>
      <c r="AA14" s="408">
        <v>6592</v>
      </c>
      <c r="AB14" s="406">
        <f>(2850+1896)</f>
        <v>4746</v>
      </c>
      <c r="AC14" s="33">
        <f>1385+1465</f>
        <v>2850</v>
      </c>
      <c r="AD14" s="6">
        <f t="shared" si="12"/>
        <v>0.43234223300970875</v>
      </c>
      <c r="AE14" s="13">
        <f t="shared" si="0"/>
        <v>0.60050568900126422</v>
      </c>
      <c r="AF14" s="445">
        <f t="shared" si="1"/>
        <v>39552</v>
      </c>
      <c r="AG14" s="448">
        <f t="shared" si="1"/>
        <v>30291</v>
      </c>
      <c r="AH14" s="448">
        <f t="shared" si="1"/>
        <v>25279</v>
      </c>
      <c r="AI14" s="6">
        <f t="shared" si="13"/>
        <v>0.63913329288025889</v>
      </c>
      <c r="AJ14" s="13">
        <f t="shared" si="2"/>
        <v>0.83453831170974879</v>
      </c>
      <c r="AT14" s="685"/>
      <c r="AU14" s="685"/>
      <c r="AV14" s="685"/>
      <c r="AW14" s="685"/>
      <c r="AX14" s="685"/>
      <c r="AY14" s="685"/>
      <c r="AZ14" s="685"/>
      <c r="BA14" s="685"/>
      <c r="BB14" s="685"/>
      <c r="BC14" s="685"/>
      <c r="BD14" s="685"/>
      <c r="BE14" s="685"/>
      <c r="BF14" s="685"/>
      <c r="BG14" s="685"/>
      <c r="BH14" s="685"/>
      <c r="BI14" s="701"/>
      <c r="BJ14" s="701"/>
      <c r="BK14" s="701"/>
      <c r="BL14" s="701"/>
      <c r="BM14" s="701"/>
      <c r="BN14" s="701"/>
      <c r="BO14" s="701"/>
      <c r="BP14" s="701"/>
      <c r="BQ14" s="701"/>
      <c r="BR14" s="701"/>
      <c r="BS14" s="701"/>
      <c r="BT14" s="701"/>
      <c r="BU14" s="701"/>
    </row>
    <row r="15" spans="1:73" ht="15.75" thickBot="1">
      <c r="A15" s="392" t="s">
        <v>100</v>
      </c>
      <c r="B15" s="394">
        <v>5000</v>
      </c>
      <c r="C15" s="399">
        <v>0</v>
      </c>
      <c r="D15" s="403">
        <v>484</v>
      </c>
      <c r="E15" s="6">
        <f t="shared" si="3"/>
        <v>9.6799999999999997E-2</v>
      </c>
      <c r="F15" s="384" t="s">
        <v>103</v>
      </c>
      <c r="G15" s="409">
        <v>5000</v>
      </c>
      <c r="H15" s="406">
        <v>463</v>
      </c>
      <c r="I15" s="379">
        <v>476</v>
      </c>
      <c r="J15" s="6">
        <f t="shared" si="4"/>
        <v>9.5200000000000007E-2</v>
      </c>
      <c r="K15" s="377">
        <f t="shared" si="5"/>
        <v>1.0280777537796977</v>
      </c>
      <c r="L15" s="413">
        <v>5000</v>
      </c>
      <c r="M15" s="415">
        <v>3150</v>
      </c>
      <c r="N15" s="380">
        <v>130</v>
      </c>
      <c r="O15" s="6">
        <f t="shared" si="6"/>
        <v>2.5999999999999999E-2</v>
      </c>
      <c r="P15" s="377">
        <f t="shared" si="7"/>
        <v>4.1269841269841269E-2</v>
      </c>
      <c r="Q15" s="413">
        <v>5000</v>
      </c>
      <c r="R15" s="406">
        <v>4500</v>
      </c>
      <c r="S15" s="378">
        <v>1370</v>
      </c>
      <c r="T15" s="6">
        <f t="shared" si="8"/>
        <v>0.27400000000000002</v>
      </c>
      <c r="U15" s="377">
        <f t="shared" si="9"/>
        <v>0.30444444444444446</v>
      </c>
      <c r="V15" s="413">
        <v>5000</v>
      </c>
      <c r="W15" s="406">
        <v>4390</v>
      </c>
      <c r="X15" s="381">
        <f>2690</f>
        <v>2690</v>
      </c>
      <c r="Y15" s="6">
        <f t="shared" si="10"/>
        <v>0.53800000000000003</v>
      </c>
      <c r="Z15" s="377">
        <f t="shared" si="11"/>
        <v>0.6127562642369021</v>
      </c>
      <c r="AA15" s="413">
        <v>5000</v>
      </c>
      <c r="AB15" s="406">
        <v>1800</v>
      </c>
      <c r="AC15" s="382">
        <f>1680+40</f>
        <v>1720</v>
      </c>
      <c r="AD15" s="6">
        <f t="shared" si="12"/>
        <v>0.34399999999999997</v>
      </c>
      <c r="AE15" s="377">
        <f t="shared" si="0"/>
        <v>0.9555555555555556</v>
      </c>
      <c r="AF15" s="445">
        <f t="shared" si="1"/>
        <v>30000</v>
      </c>
      <c r="AG15" s="448">
        <f t="shared" si="1"/>
        <v>14303</v>
      </c>
      <c r="AH15" s="448">
        <f t="shared" si="1"/>
        <v>6870</v>
      </c>
      <c r="AI15" s="6">
        <f t="shared" si="13"/>
        <v>0.22900000000000001</v>
      </c>
      <c r="AJ15" s="377">
        <f t="shared" si="2"/>
        <v>0.4803188142347759</v>
      </c>
      <c r="AT15" s="685"/>
      <c r="AU15" s="685"/>
      <c r="AV15" s="685"/>
      <c r="AW15" s="685"/>
      <c r="AX15" s="685"/>
      <c r="AY15" s="685"/>
      <c r="AZ15" s="685"/>
      <c r="BA15" s="685"/>
      <c r="BB15" s="685"/>
      <c r="BC15" s="685"/>
      <c r="BD15" s="685"/>
      <c r="BE15" s="685"/>
      <c r="BF15" s="685"/>
      <c r="BG15" s="685"/>
      <c r="BH15" s="685"/>
      <c r="BI15" s="701"/>
      <c r="BJ15" s="701"/>
      <c r="BK15" s="701"/>
      <c r="BL15" s="701"/>
      <c r="BM15" s="701"/>
      <c r="BN15" s="701"/>
      <c r="BO15" s="701"/>
      <c r="BP15" s="701"/>
      <c r="BQ15" s="701"/>
      <c r="BR15" s="701"/>
      <c r="BS15" s="701"/>
      <c r="BT15" s="701"/>
      <c r="BU15" s="701"/>
    </row>
    <row r="16" spans="1:73" ht="15.75" thickBot="1">
      <c r="A16" s="16" t="s">
        <v>101</v>
      </c>
      <c r="B16" s="404">
        <v>1214</v>
      </c>
      <c r="C16" s="17">
        <v>870</v>
      </c>
      <c r="D16" s="18">
        <v>732</v>
      </c>
      <c r="E16" s="420">
        <f>D16/B16</f>
        <v>0.60296540362438222</v>
      </c>
      <c r="F16" s="390">
        <f>D16/C16</f>
        <v>0.8413793103448276</v>
      </c>
      <c r="G16" s="412">
        <v>944</v>
      </c>
      <c r="H16" s="411">
        <v>0</v>
      </c>
      <c r="I16" s="20">
        <v>404</v>
      </c>
      <c r="J16" s="22">
        <f>I16/G16</f>
        <v>0.42796610169491528</v>
      </c>
      <c r="K16" s="391" t="s">
        <v>103</v>
      </c>
      <c r="L16" s="416">
        <v>893</v>
      </c>
      <c r="M16" s="417">
        <v>820</v>
      </c>
      <c r="N16" s="30">
        <v>663</v>
      </c>
      <c r="O16" s="22">
        <f>N16/L16</f>
        <v>0.74244120940649494</v>
      </c>
      <c r="P16" s="390">
        <f t="shared" si="7"/>
        <v>0.80853658536585371</v>
      </c>
      <c r="Q16" s="418">
        <v>851</v>
      </c>
      <c r="R16" s="410">
        <v>560</v>
      </c>
      <c r="S16" s="20">
        <v>374</v>
      </c>
      <c r="T16" s="22">
        <f>S16/Q16</f>
        <v>0.43948296122209168</v>
      </c>
      <c r="U16" s="390">
        <f t="shared" si="9"/>
        <v>0.66785714285714282</v>
      </c>
      <c r="V16" s="418">
        <v>669</v>
      </c>
      <c r="W16" s="410">
        <v>140</v>
      </c>
      <c r="X16" s="31">
        <v>140</v>
      </c>
      <c r="Y16" s="22">
        <f>X16/V16</f>
        <v>0.20926756352765322</v>
      </c>
      <c r="Z16" s="390">
        <f t="shared" si="11"/>
        <v>1</v>
      </c>
      <c r="AA16" s="418">
        <v>881</v>
      </c>
      <c r="AB16" s="410">
        <v>0</v>
      </c>
      <c r="AC16" s="18">
        <v>108</v>
      </c>
      <c r="AD16" s="22">
        <f>AC16/AA16</f>
        <v>0.12258796821793416</v>
      </c>
      <c r="AE16" s="391" t="s">
        <v>103</v>
      </c>
      <c r="AF16" s="449">
        <f t="shared" si="1"/>
        <v>5452</v>
      </c>
      <c r="AG16" s="450">
        <f t="shared" si="1"/>
        <v>2390</v>
      </c>
      <c r="AH16" s="450">
        <f t="shared" si="1"/>
        <v>2421</v>
      </c>
      <c r="AI16" s="22">
        <f>AH16/AF16</f>
        <v>0.44405722670579606</v>
      </c>
      <c r="AJ16" s="391" t="s">
        <v>103</v>
      </c>
      <c r="AT16" s="685"/>
      <c r="AU16" s="685"/>
      <c r="AV16" s="685"/>
      <c r="AW16" s="685"/>
      <c r="AX16" s="685"/>
      <c r="AY16" s="685"/>
      <c r="AZ16" s="685"/>
      <c r="BA16" s="685"/>
      <c r="BB16" s="685"/>
      <c r="BC16" s="685"/>
      <c r="BD16" s="685"/>
      <c r="BE16" s="685"/>
      <c r="BF16" s="685"/>
      <c r="BG16" s="685"/>
      <c r="BH16" s="685"/>
      <c r="BI16" s="701"/>
      <c r="BJ16" s="701"/>
      <c r="BK16" s="701"/>
      <c r="BL16" s="701"/>
      <c r="BM16" s="701"/>
      <c r="BN16" s="701"/>
      <c r="BO16" s="701"/>
      <c r="BP16" s="701"/>
      <c r="BQ16" s="701"/>
      <c r="BR16" s="701"/>
      <c r="BS16" s="701"/>
      <c r="BT16" s="701"/>
      <c r="BU16" s="701"/>
    </row>
    <row r="17" spans="1:73" ht="16.5" thickTop="1" thickBot="1">
      <c r="A17" s="21" t="s">
        <v>55</v>
      </c>
      <c r="B17" s="405">
        <f>SUM(B8:B16)</f>
        <v>78952</v>
      </c>
      <c r="C17" s="393">
        <f>SUM(C8:C16)</f>
        <v>62142</v>
      </c>
      <c r="D17" s="18">
        <f>SUM(D8:D16)</f>
        <v>64937</v>
      </c>
      <c r="E17" s="420">
        <f>D17/B17</f>
        <v>0.82248708075792887</v>
      </c>
      <c r="F17" s="22">
        <f>D17/C17</f>
        <v>1.0449776318753823</v>
      </c>
      <c r="G17" s="414">
        <f>SUM(G8:G16)</f>
        <v>71896</v>
      </c>
      <c r="H17" s="393">
        <f>SUM(H8:H16)</f>
        <v>73238</v>
      </c>
      <c r="I17" s="19">
        <f>SUM(I8:I16)</f>
        <v>74631</v>
      </c>
      <c r="J17" s="22">
        <f>I17/G17</f>
        <v>1.0380410593078893</v>
      </c>
      <c r="K17" s="22">
        <f>I17/H17</f>
        <v>1.0190201807804691</v>
      </c>
      <c r="L17" s="414">
        <f>SUM(L8:L16)</f>
        <v>84836</v>
      </c>
      <c r="M17" s="393">
        <f>SUM(M8:M16)</f>
        <v>64998</v>
      </c>
      <c r="N17" s="19">
        <f>SUM(N8:N16)</f>
        <v>69990</v>
      </c>
      <c r="O17" s="22">
        <f>N17/L17</f>
        <v>0.82500353623461742</v>
      </c>
      <c r="P17" s="22">
        <f>N17/M17</f>
        <v>1.0768023631496353</v>
      </c>
      <c r="Q17" s="414">
        <f>SUM(Q8:Q16)</f>
        <v>79095</v>
      </c>
      <c r="R17" s="23">
        <f>SUM(R8:R16)</f>
        <v>52751</v>
      </c>
      <c r="S17" s="19">
        <f>SUM(S8:S16)</f>
        <v>39275</v>
      </c>
      <c r="T17" s="22">
        <f>S17/Q17</f>
        <v>0.49655477590239583</v>
      </c>
      <c r="U17" s="22">
        <f>S17/R17</f>
        <v>0.74453564861329646</v>
      </c>
      <c r="V17" s="414">
        <f>SUM(V8:V16)</f>
        <v>75683</v>
      </c>
      <c r="W17" s="23">
        <f>SUM(W8:W16)</f>
        <v>34462</v>
      </c>
      <c r="X17" s="18">
        <f>SUM(X8:X16)</f>
        <v>32472</v>
      </c>
      <c r="Y17" s="22">
        <f>X17/V17</f>
        <v>0.42905275953648769</v>
      </c>
      <c r="Z17" s="22">
        <f>X17/W17</f>
        <v>0.94225523765306718</v>
      </c>
      <c r="AA17" s="414">
        <f>SUM(AA8:AA16)</f>
        <v>91806</v>
      </c>
      <c r="AB17" s="23">
        <f>SUM(AB8:AB16)</f>
        <v>24156</v>
      </c>
      <c r="AC17" s="18">
        <f>SUM(AC8:AC16)</f>
        <v>21152</v>
      </c>
      <c r="AD17" s="22">
        <f>AC17/AA17</f>
        <v>0.23039888460449209</v>
      </c>
      <c r="AE17" s="22">
        <f>AC17/AB17</f>
        <v>0.87564166252690845</v>
      </c>
      <c r="AF17" s="444">
        <f t="shared" si="1"/>
        <v>482268</v>
      </c>
      <c r="AG17" s="447">
        <f t="shared" si="1"/>
        <v>311747</v>
      </c>
      <c r="AH17" s="447">
        <f t="shared" si="1"/>
        <v>302457</v>
      </c>
      <c r="AI17" s="22">
        <f>AH17/AF17</f>
        <v>0.62715544054343231</v>
      </c>
      <c r="AJ17" s="22">
        <f>AH17/AG17</f>
        <v>0.97020019438839833</v>
      </c>
      <c r="AT17" s="685"/>
      <c r="AU17" s="685"/>
      <c r="AV17" s="685"/>
      <c r="AW17" s="685"/>
      <c r="AX17" s="685"/>
      <c r="AY17" s="685"/>
      <c r="AZ17" s="685"/>
      <c r="BA17" s="685"/>
      <c r="BB17" s="685"/>
      <c r="BC17" s="685"/>
      <c r="BD17" s="685"/>
      <c r="BE17" s="685"/>
      <c r="BF17" s="685"/>
      <c r="BG17" s="685"/>
      <c r="BH17" s="685"/>
      <c r="BI17" s="701"/>
      <c r="BJ17" s="701"/>
      <c r="BK17" s="701"/>
      <c r="BL17" s="701"/>
      <c r="BM17" s="701"/>
      <c r="BN17" s="701"/>
      <c r="BO17" s="701"/>
      <c r="BP17" s="701"/>
      <c r="BQ17" s="701"/>
      <c r="BR17" s="701"/>
      <c r="BS17" s="701"/>
      <c r="BT17" s="701"/>
      <c r="BU17" s="701"/>
    </row>
    <row r="18" spans="1:73" ht="15.75" thickTop="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685"/>
      <c r="AU18" s="685"/>
      <c r="AV18" s="685"/>
      <c r="AW18" s="685"/>
      <c r="AX18" s="685"/>
      <c r="AY18" s="685"/>
      <c r="AZ18" s="685"/>
      <c r="BA18" s="685"/>
      <c r="BB18" s="685"/>
      <c r="BC18" s="685"/>
      <c r="BD18" s="685"/>
      <c r="BE18" s="685"/>
      <c r="BF18" s="685"/>
      <c r="BG18" s="685"/>
      <c r="BH18" s="685"/>
      <c r="BI18" s="701"/>
      <c r="BJ18" s="701"/>
      <c r="BK18" s="701"/>
      <c r="BL18" s="701"/>
      <c r="BM18" s="701"/>
      <c r="BN18" s="701"/>
      <c r="BO18" s="701"/>
      <c r="BP18" s="701"/>
      <c r="BQ18" s="701"/>
      <c r="BR18" s="701"/>
      <c r="BS18" s="701"/>
      <c r="BT18" s="701"/>
      <c r="BU18" s="701"/>
    </row>
    <row r="19" spans="1:73">
      <c r="A19" s="4"/>
      <c r="B19" s="4"/>
      <c r="C19" s="4"/>
      <c r="I19" s="385"/>
      <c r="J19" s="385"/>
      <c r="M19" s="387"/>
      <c r="N19" s="388"/>
      <c r="O19" s="388"/>
      <c r="AT19" s="685"/>
      <c r="AU19" s="685"/>
      <c r="AV19" s="685"/>
      <c r="AW19" s="685"/>
      <c r="AX19" s="685"/>
      <c r="AY19" s="685"/>
      <c r="AZ19" s="685"/>
      <c r="BA19" s="685"/>
      <c r="BB19" s="685"/>
      <c r="BC19" s="685"/>
      <c r="BD19" s="685"/>
      <c r="BE19" s="685"/>
      <c r="BF19" s="685"/>
      <c r="BG19" s="685"/>
      <c r="BH19" s="685"/>
      <c r="BI19" s="701"/>
      <c r="BJ19" s="701"/>
      <c r="BK19" s="701"/>
      <c r="BL19" s="701"/>
      <c r="BM19" s="701"/>
      <c r="BN19" s="701"/>
      <c r="BO19" s="701"/>
      <c r="BP19" s="701"/>
      <c r="BQ19" s="701"/>
      <c r="BR19" s="701"/>
      <c r="BS19" s="701"/>
      <c r="BT19" s="701"/>
      <c r="BU19" s="701"/>
    </row>
    <row r="20" spans="1:73">
      <c r="B20" s="477"/>
      <c r="I20" s="386"/>
      <c r="J20" s="386"/>
      <c r="M20" s="386"/>
      <c r="N20" s="386"/>
      <c r="O20" s="386"/>
      <c r="R20" s="386"/>
      <c r="W20" s="386"/>
      <c r="AT20" s="685"/>
      <c r="AU20" s="685"/>
      <c r="AV20" s="685"/>
      <c r="AW20" s="685"/>
      <c r="AX20" s="685"/>
      <c r="AY20" s="685"/>
      <c r="AZ20" s="685"/>
      <c r="BA20" s="685"/>
      <c r="BB20" s="685"/>
      <c r="BC20" s="685"/>
      <c r="BD20" s="685"/>
      <c r="BE20" s="685"/>
      <c r="BF20" s="685"/>
      <c r="BG20" s="685"/>
      <c r="BH20" s="685"/>
      <c r="BI20" s="701"/>
      <c r="BJ20" s="701"/>
      <c r="BK20" s="701"/>
      <c r="BL20" s="701"/>
      <c r="BM20" s="701"/>
      <c r="BN20" s="701"/>
      <c r="BO20" s="701"/>
      <c r="BP20" s="701"/>
      <c r="BQ20" s="701"/>
      <c r="BR20" s="701"/>
      <c r="BS20" s="701"/>
      <c r="BT20" s="701"/>
      <c r="BU20" s="701"/>
    </row>
    <row r="21" spans="1:73">
      <c r="A21" s="685"/>
      <c r="B21" s="685"/>
      <c r="C21" s="685"/>
      <c r="D21" s="685"/>
      <c r="E21" s="685"/>
      <c r="F21" s="685"/>
      <c r="G21" s="685"/>
      <c r="H21" s="685"/>
      <c r="I21" s="685"/>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685"/>
      <c r="AM21" s="685"/>
      <c r="AN21" s="685"/>
      <c r="AO21" s="685"/>
      <c r="AP21" s="685"/>
      <c r="AQ21" s="685"/>
      <c r="AR21" s="685"/>
      <c r="AT21" s="685"/>
      <c r="AU21" s="685"/>
      <c r="AV21" s="685"/>
      <c r="AW21" s="685"/>
      <c r="AX21" s="685"/>
      <c r="AY21" s="685"/>
      <c r="AZ21" s="685"/>
      <c r="BA21" s="685"/>
      <c r="BB21" s="685"/>
      <c r="BC21" s="685"/>
      <c r="BD21" s="685"/>
      <c r="BE21" s="685"/>
      <c r="BF21" s="685"/>
      <c r="BG21" s="685"/>
      <c r="BH21" s="685"/>
      <c r="BI21" s="701"/>
      <c r="BJ21" s="701"/>
      <c r="BK21" s="701"/>
      <c r="BL21" s="701"/>
      <c r="BM21" s="701"/>
      <c r="BN21" s="701"/>
      <c r="BO21" s="701"/>
      <c r="BP21" s="701"/>
      <c r="BQ21" s="701"/>
      <c r="BR21" s="701"/>
      <c r="BS21" s="701"/>
      <c r="BT21" s="701"/>
      <c r="BU21" s="701"/>
    </row>
    <row r="22" spans="1:73" ht="15.75">
      <c r="A22" s="1" t="s">
        <v>69</v>
      </c>
      <c r="B22" s="1"/>
      <c r="AT22" s="685"/>
      <c r="AU22" s="685"/>
      <c r="AV22" s="685"/>
      <c r="AW22" s="685"/>
      <c r="AX22" s="685"/>
      <c r="AY22" s="685"/>
      <c r="AZ22" s="685"/>
      <c r="BA22" s="685"/>
      <c r="BB22" s="685"/>
      <c r="BC22" s="685"/>
      <c r="BD22" s="685"/>
      <c r="BE22" s="685"/>
      <c r="BF22" s="685"/>
      <c r="BG22" s="685"/>
      <c r="BH22" s="685"/>
      <c r="BI22" s="701"/>
      <c r="BJ22" s="701"/>
      <c r="BK22" s="701"/>
      <c r="BL22" s="701"/>
      <c r="BM22" s="701"/>
      <c r="BN22" s="701"/>
      <c r="BO22" s="701"/>
      <c r="BP22" s="701"/>
      <c r="BQ22" s="701"/>
      <c r="BR22" s="701"/>
      <c r="BS22" s="701"/>
      <c r="BT22" s="701"/>
      <c r="BU22" s="701"/>
    </row>
    <row r="23" spans="1:73">
      <c r="AT23" s="685"/>
      <c r="AU23" s="685"/>
      <c r="AV23" s="685"/>
      <c r="AW23" s="685"/>
      <c r="AX23" s="685"/>
      <c r="AY23" s="685"/>
      <c r="AZ23" s="685"/>
      <c r="BA23" s="685"/>
      <c r="BB23" s="685"/>
      <c r="BC23" s="685"/>
      <c r="BD23" s="685"/>
      <c r="BE23" s="685"/>
      <c r="BF23" s="685"/>
      <c r="BG23" s="685"/>
      <c r="BH23" s="685"/>
      <c r="BI23" s="701"/>
      <c r="BJ23" s="701"/>
      <c r="BK23" s="701"/>
      <c r="BL23" s="701"/>
      <c r="BM23" s="701"/>
      <c r="BN23" s="701"/>
      <c r="BO23" s="701"/>
      <c r="BP23" s="701"/>
      <c r="BQ23" s="701"/>
      <c r="BR23" s="701"/>
      <c r="BS23" s="701"/>
      <c r="BT23" s="701"/>
      <c r="BU23" s="701"/>
    </row>
    <row r="24" spans="1:73">
      <c r="A24" s="2" t="s">
        <v>70</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T24" s="685"/>
      <c r="AU24" s="685"/>
      <c r="AV24" s="685"/>
      <c r="AW24" s="685"/>
      <c r="AX24" s="685"/>
      <c r="AY24" s="685"/>
      <c r="AZ24" s="685"/>
      <c r="BA24" s="685"/>
      <c r="BB24" s="685"/>
      <c r="BC24" s="685"/>
      <c r="BD24" s="685"/>
      <c r="BE24" s="685"/>
      <c r="BF24" s="685"/>
      <c r="BG24" s="685"/>
      <c r="BH24" s="685"/>
      <c r="BI24" s="701"/>
      <c r="BJ24" s="701"/>
      <c r="BK24" s="701"/>
      <c r="BL24" s="701"/>
      <c r="BM24" s="701"/>
      <c r="BN24" s="701"/>
      <c r="BO24" s="701"/>
      <c r="BP24" s="701"/>
      <c r="BQ24" s="701"/>
      <c r="BR24" s="701"/>
      <c r="BS24" s="701"/>
      <c r="BT24" s="701"/>
      <c r="BU24" s="701"/>
    </row>
    <row r="25" spans="1:73">
      <c r="A25" s="3" t="s">
        <v>120</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T25" s="685"/>
      <c r="AU25" s="685"/>
      <c r="AV25" s="685"/>
      <c r="AW25" s="685"/>
      <c r="AX25" s="685"/>
      <c r="AY25" s="685"/>
      <c r="AZ25" s="685"/>
      <c r="BA25" s="685"/>
      <c r="BB25" s="685"/>
      <c r="BC25" s="685"/>
      <c r="BD25" s="685"/>
      <c r="BE25" s="685"/>
      <c r="BF25" s="685"/>
      <c r="BG25" s="685"/>
      <c r="BH25" s="685"/>
      <c r="BI25" s="701"/>
      <c r="BJ25" s="701"/>
      <c r="BK25" s="701"/>
      <c r="BL25" s="701"/>
      <c r="BM25" s="701"/>
      <c r="BN25" s="701"/>
      <c r="BO25" s="701"/>
      <c r="BP25" s="701"/>
      <c r="BQ25" s="701"/>
      <c r="BR25" s="701"/>
      <c r="BS25" s="701"/>
      <c r="BT25" s="701"/>
      <c r="BU25" s="701"/>
    </row>
    <row r="26" spans="1:73" ht="15.75" thickBo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T26" s="685"/>
      <c r="AU26" s="685"/>
      <c r="AV26" s="685"/>
      <c r="AW26" s="685"/>
      <c r="AX26" s="685"/>
      <c r="AY26" s="685"/>
      <c r="AZ26" s="685"/>
      <c r="BA26" s="685"/>
      <c r="BB26" s="685"/>
      <c r="BC26" s="685"/>
      <c r="BD26" s="685"/>
      <c r="BE26" s="685"/>
      <c r="BF26" s="685"/>
      <c r="BG26" s="685"/>
      <c r="BH26" s="685"/>
      <c r="BI26" s="701"/>
      <c r="BJ26" s="701"/>
      <c r="BK26" s="701"/>
      <c r="BL26" s="701"/>
      <c r="BM26" s="701"/>
      <c r="BN26" s="701"/>
      <c r="BO26" s="701"/>
      <c r="BP26" s="701"/>
      <c r="BQ26" s="701"/>
      <c r="BR26" s="701"/>
      <c r="BS26" s="701"/>
      <c r="BT26" s="701"/>
      <c r="BU26" s="701"/>
    </row>
    <row r="27" spans="1:73" ht="16.5" thickTop="1" thickBot="1">
      <c r="B27" s="691" t="s">
        <v>91</v>
      </c>
      <c r="C27" s="692"/>
      <c r="D27" s="692"/>
      <c r="E27" s="692"/>
      <c r="F27" s="693"/>
      <c r="G27" s="694" t="s">
        <v>92</v>
      </c>
      <c r="H27" s="695"/>
      <c r="I27" s="695"/>
      <c r="J27" s="695"/>
      <c r="K27" s="696"/>
      <c r="L27" s="694" t="s">
        <v>93</v>
      </c>
      <c r="M27" s="695"/>
      <c r="N27" s="695"/>
      <c r="O27" s="695"/>
      <c r="P27" s="696"/>
      <c r="Q27" s="694" t="s">
        <v>94</v>
      </c>
      <c r="R27" s="695"/>
      <c r="S27" s="695"/>
      <c r="T27" s="695"/>
      <c r="U27" s="696"/>
      <c r="V27" s="694" t="s">
        <v>95</v>
      </c>
      <c r="W27" s="695"/>
      <c r="X27" s="695"/>
      <c r="Y27" s="695"/>
      <c r="Z27" s="696"/>
      <c r="AA27" s="697" t="s">
        <v>96</v>
      </c>
      <c r="AB27" s="698"/>
      <c r="AC27" s="698"/>
      <c r="AD27" s="698"/>
      <c r="AE27" s="699"/>
      <c r="AF27" s="697" t="s">
        <v>96</v>
      </c>
      <c r="AG27" s="698"/>
      <c r="AH27" s="698"/>
      <c r="AI27" s="698"/>
      <c r="AJ27" s="699"/>
      <c r="AT27" s="685"/>
      <c r="AU27" s="685"/>
      <c r="AV27" s="685"/>
      <c r="AW27" s="685"/>
      <c r="AX27" s="685"/>
      <c r="AY27" s="685"/>
      <c r="AZ27" s="685"/>
      <c r="BA27" s="685"/>
      <c r="BB27" s="685"/>
      <c r="BC27" s="685"/>
      <c r="BD27" s="685"/>
      <c r="BE27" s="685"/>
      <c r="BF27" s="685"/>
      <c r="BG27" s="685"/>
      <c r="BH27" s="685"/>
      <c r="BI27" s="701"/>
      <c r="BJ27" s="701"/>
      <c r="BK27" s="701"/>
      <c r="BL27" s="701"/>
      <c r="BM27" s="701"/>
      <c r="BN27" s="701"/>
      <c r="BO27" s="701"/>
      <c r="BP27" s="701"/>
      <c r="BQ27" s="701"/>
      <c r="BR27" s="701"/>
      <c r="BS27" s="701"/>
      <c r="BT27" s="701"/>
      <c r="BU27" s="701"/>
    </row>
    <row r="28" spans="1:73" ht="15.75" thickBot="1">
      <c r="B28" s="421" t="s">
        <v>106</v>
      </c>
      <c r="C28" s="422" t="s">
        <v>102</v>
      </c>
      <c r="D28" s="423" t="s">
        <v>77</v>
      </c>
      <c r="E28" s="423" t="s">
        <v>108</v>
      </c>
      <c r="F28" s="424" t="s">
        <v>107</v>
      </c>
      <c r="G28" s="425" t="s">
        <v>106</v>
      </c>
      <c r="H28" s="422" t="s">
        <v>102</v>
      </c>
      <c r="I28" s="419" t="s">
        <v>77</v>
      </c>
      <c r="J28" s="424" t="s">
        <v>108</v>
      </c>
      <c r="K28" s="424" t="s">
        <v>107</v>
      </c>
      <c r="L28" s="425" t="s">
        <v>106</v>
      </c>
      <c r="M28" s="422" t="s">
        <v>102</v>
      </c>
      <c r="N28" s="419" t="s">
        <v>77</v>
      </c>
      <c r="O28" s="424" t="s">
        <v>108</v>
      </c>
      <c r="P28" s="424" t="s">
        <v>107</v>
      </c>
      <c r="Q28" s="425" t="s">
        <v>106</v>
      </c>
      <c r="R28" s="422" t="s">
        <v>102</v>
      </c>
      <c r="S28" s="419" t="s">
        <v>77</v>
      </c>
      <c r="T28" s="424" t="s">
        <v>108</v>
      </c>
      <c r="U28" s="424" t="s">
        <v>107</v>
      </c>
      <c r="V28" s="425" t="s">
        <v>106</v>
      </c>
      <c r="W28" s="422" t="s">
        <v>102</v>
      </c>
      <c r="X28" s="426" t="s">
        <v>77</v>
      </c>
      <c r="Y28" s="424" t="s">
        <v>108</v>
      </c>
      <c r="Z28" s="424" t="s">
        <v>84</v>
      </c>
      <c r="AA28" s="425" t="s">
        <v>106</v>
      </c>
      <c r="AB28" s="422" t="s">
        <v>102</v>
      </c>
      <c r="AC28" s="423" t="s">
        <v>77</v>
      </c>
      <c r="AD28" s="424" t="s">
        <v>108</v>
      </c>
      <c r="AE28" s="424" t="s">
        <v>107</v>
      </c>
      <c r="AF28" s="442" t="s">
        <v>106</v>
      </c>
      <c r="AG28" s="422" t="s">
        <v>102</v>
      </c>
      <c r="AH28" s="423" t="s">
        <v>77</v>
      </c>
      <c r="AI28" s="424" t="s">
        <v>108</v>
      </c>
      <c r="AJ28" s="424" t="s">
        <v>107</v>
      </c>
      <c r="AT28" s="685"/>
      <c r="AU28" s="685"/>
      <c r="AV28" s="685"/>
      <c r="AW28" s="685"/>
      <c r="AX28" s="685"/>
      <c r="AY28" s="685"/>
      <c r="AZ28" s="685"/>
      <c r="BA28" s="685"/>
      <c r="BB28" s="685"/>
      <c r="BC28" s="685"/>
      <c r="BD28" s="685"/>
      <c r="BE28" s="685"/>
      <c r="BF28" s="685"/>
      <c r="BG28" s="685"/>
      <c r="BH28" s="685"/>
      <c r="BI28" s="701"/>
      <c r="BJ28" s="701"/>
      <c r="BK28" s="701"/>
      <c r="BL28" s="701"/>
      <c r="BM28" s="701"/>
      <c r="BN28" s="701"/>
      <c r="BO28" s="701"/>
      <c r="BP28" s="701"/>
      <c r="BQ28" s="701"/>
      <c r="BR28" s="701"/>
      <c r="BS28" s="701"/>
      <c r="BT28" s="701"/>
      <c r="BU28" s="701"/>
    </row>
    <row r="29" spans="1:73" ht="16.5" thickTop="1" thickBot="1">
      <c r="A29" s="34" t="s">
        <v>78</v>
      </c>
      <c r="B29" s="395">
        <v>23150</v>
      </c>
      <c r="C29" s="431">
        <v>13832</v>
      </c>
      <c r="D29" s="432">
        <v>14782</v>
      </c>
      <c r="E29" s="433">
        <f>D29/B29</f>
        <v>0.63853131749460046</v>
      </c>
      <c r="F29" s="434">
        <f>D29/C29</f>
        <v>1.0686813186813187</v>
      </c>
      <c r="G29" s="435">
        <v>22400</v>
      </c>
      <c r="H29" s="436">
        <v>19600</v>
      </c>
      <c r="I29" s="437">
        <v>19565</v>
      </c>
      <c r="J29" s="434">
        <f>I29/G29</f>
        <v>0.87343749999999998</v>
      </c>
      <c r="K29" s="434">
        <f>I29/H29</f>
        <v>0.99821428571428572</v>
      </c>
      <c r="L29" s="435">
        <v>23450</v>
      </c>
      <c r="M29" s="438">
        <v>19900</v>
      </c>
      <c r="N29" s="439">
        <v>20692</v>
      </c>
      <c r="O29" s="434">
        <f>N29/L29</f>
        <v>0.88238805970149259</v>
      </c>
      <c r="P29" s="434">
        <f>N29/M29</f>
        <v>1.0397989949748743</v>
      </c>
      <c r="Q29" s="435">
        <v>19000</v>
      </c>
      <c r="R29" s="436">
        <v>4739</v>
      </c>
      <c r="S29" s="439">
        <v>5550</v>
      </c>
      <c r="T29" s="434">
        <f>S29/Q29</f>
        <v>0.29210526315789476</v>
      </c>
      <c r="U29" s="434">
        <f>S29/R29</f>
        <v>1.1711331504536822</v>
      </c>
      <c r="V29" s="435">
        <v>19750</v>
      </c>
      <c r="W29" s="436">
        <v>2700</v>
      </c>
      <c r="X29" s="440">
        <v>2700</v>
      </c>
      <c r="Y29" s="434">
        <f>X29/V29</f>
        <v>0.13670886075949368</v>
      </c>
      <c r="Z29" s="434">
        <f>X29/W29</f>
        <v>1</v>
      </c>
      <c r="AA29" s="435">
        <v>20950</v>
      </c>
      <c r="AB29" s="436">
        <v>5500</v>
      </c>
      <c r="AC29" s="441">
        <v>2060</v>
      </c>
      <c r="AD29" s="434">
        <f>AC29/AA29</f>
        <v>9.8329355608591879E-2</v>
      </c>
      <c r="AE29" s="434">
        <f>AC29/AB29</f>
        <v>0.37454545454545457</v>
      </c>
      <c r="AF29" s="443">
        <f>AA29+V29+Q29+L29+G29+B29</f>
        <v>128700</v>
      </c>
      <c r="AG29" s="446">
        <f>AB29+W29+R29+M29+H29+C29</f>
        <v>66271</v>
      </c>
      <c r="AH29" s="446">
        <f>AC29+X29+S29+N29+I29+D29</f>
        <v>65349</v>
      </c>
      <c r="AI29" s="434">
        <f>AH29/AF29</f>
        <v>0.50776223776223772</v>
      </c>
      <c r="AJ29" s="434">
        <f>AH29/AG29</f>
        <v>0.98608742889046486</v>
      </c>
      <c r="AT29" s="685"/>
      <c r="AU29" s="685"/>
      <c r="AV29" s="685"/>
      <c r="AW29" s="685"/>
      <c r="AX29" s="685"/>
      <c r="AY29" s="685"/>
      <c r="AZ29" s="685"/>
      <c r="BA29" s="685"/>
      <c r="BB29" s="685"/>
      <c r="BC29" s="685"/>
      <c r="BD29" s="685"/>
      <c r="BE29" s="685"/>
      <c r="BF29" s="685"/>
      <c r="BG29" s="685"/>
      <c r="BH29" s="685"/>
      <c r="BI29" s="701"/>
      <c r="BJ29" s="701"/>
      <c r="BK29" s="701"/>
      <c r="BL29" s="701"/>
      <c r="BM29" s="701"/>
      <c r="BN29" s="701"/>
      <c r="BO29" s="701"/>
      <c r="BP29" s="701"/>
      <c r="BQ29" s="701"/>
      <c r="BR29" s="701"/>
      <c r="BS29" s="701"/>
      <c r="BT29" s="701"/>
      <c r="BU29" s="701"/>
    </row>
    <row r="30" spans="1:73" ht="15.75" thickBot="1">
      <c r="A30" s="392" t="s">
        <v>79</v>
      </c>
      <c r="B30" s="427">
        <v>11000</v>
      </c>
      <c r="C30" s="396">
        <v>5296</v>
      </c>
      <c r="D30" s="400">
        <v>5321</v>
      </c>
      <c r="E30" s="6">
        <f>D30/B30</f>
        <v>0.48372727272727273</v>
      </c>
      <c r="F30" s="6">
        <f>D30/C30</f>
        <v>1.0047205438066464</v>
      </c>
      <c r="G30" s="428">
        <v>10000</v>
      </c>
      <c r="H30" s="429">
        <v>14100</v>
      </c>
      <c r="I30" s="8">
        <v>12970</v>
      </c>
      <c r="J30" s="6">
        <f>I30/G30</f>
        <v>1.2969999999999999</v>
      </c>
      <c r="K30" s="6">
        <f>I30/H30</f>
        <v>0.91985815602836885</v>
      </c>
      <c r="L30" s="428">
        <v>14000</v>
      </c>
      <c r="M30" s="430">
        <v>9000</v>
      </c>
      <c r="N30" s="7">
        <v>9616</v>
      </c>
      <c r="O30" s="6">
        <f>N30/L30</f>
        <v>0.68685714285714283</v>
      </c>
      <c r="P30" s="6">
        <f>N30/M30</f>
        <v>1.0684444444444445</v>
      </c>
      <c r="Q30" s="428">
        <v>13000</v>
      </c>
      <c r="R30" s="429">
        <v>2513</v>
      </c>
      <c r="S30" s="7">
        <v>2861</v>
      </c>
      <c r="T30" s="6">
        <f>S30/Q30</f>
        <v>0.22007692307692309</v>
      </c>
      <c r="U30" s="6">
        <f>S30/R30</f>
        <v>1.1384799044966176</v>
      </c>
      <c r="V30" s="428">
        <v>12000</v>
      </c>
      <c r="W30" s="429">
        <v>1800</v>
      </c>
      <c r="X30" s="25">
        <v>2066</v>
      </c>
      <c r="Y30" s="6">
        <f>X30/V30</f>
        <v>0.17216666666666666</v>
      </c>
      <c r="Z30" s="6">
        <f>X30/W30</f>
        <v>1.1477777777777778</v>
      </c>
      <c r="AA30" s="428">
        <v>19000</v>
      </c>
      <c r="AB30" s="429">
        <v>1550</v>
      </c>
      <c r="AC30" s="5">
        <v>1664</v>
      </c>
      <c r="AD30" s="6">
        <f>AC30/AA30</f>
        <v>8.7578947368421048E-2</v>
      </c>
      <c r="AE30" s="6">
        <f t="shared" ref="AE30:AE36" si="14">AC30/AB30</f>
        <v>1.0735483870967741</v>
      </c>
      <c r="AF30" s="444">
        <f t="shared" ref="AF30:AF38" si="15">AA30+V30+Q30+L30+G30+B30</f>
        <v>79000</v>
      </c>
      <c r="AG30" s="447">
        <f t="shared" ref="AG30:AG38" si="16">AB30+W30+R30+M30+H30+C30</f>
        <v>34259</v>
      </c>
      <c r="AH30" s="447">
        <f t="shared" ref="AH30:AH38" si="17">AC30+X30+S30+N30+I30+D30</f>
        <v>34498</v>
      </c>
      <c r="AI30" s="6">
        <f>AH30/AF30</f>
        <v>0.43668354430379747</v>
      </c>
      <c r="AJ30" s="6">
        <f t="shared" ref="AJ30:AJ36" si="18">AH30/AG30</f>
        <v>1.0069762690096034</v>
      </c>
      <c r="AT30" s="685"/>
      <c r="AU30" s="685"/>
      <c r="AV30" s="685"/>
      <c r="AW30" s="685"/>
      <c r="AX30" s="685"/>
      <c r="AY30" s="685"/>
      <c r="AZ30" s="685"/>
      <c r="BA30" s="685"/>
      <c r="BB30" s="685"/>
      <c r="BC30" s="685"/>
      <c r="BD30" s="685"/>
      <c r="BE30" s="685"/>
      <c r="BF30" s="685"/>
      <c r="BG30" s="685"/>
      <c r="BH30" s="685"/>
      <c r="BI30" s="701"/>
      <c r="BJ30" s="701"/>
      <c r="BK30" s="701"/>
      <c r="BL30" s="701"/>
      <c r="BM30" s="701"/>
      <c r="BN30" s="701"/>
      <c r="BO30" s="701"/>
      <c r="BP30" s="701"/>
      <c r="BQ30" s="701"/>
      <c r="BR30" s="701"/>
      <c r="BS30" s="701"/>
      <c r="BT30" s="701"/>
      <c r="BU30" s="701"/>
    </row>
    <row r="31" spans="1:73" ht="15.75" thickBot="1">
      <c r="A31" s="392" t="s">
        <v>98</v>
      </c>
      <c r="B31" s="394">
        <v>20672</v>
      </c>
      <c r="C31" s="396">
        <v>22392</v>
      </c>
      <c r="D31" s="400">
        <v>24850</v>
      </c>
      <c r="E31" s="6">
        <f t="shared" ref="E31:E36" si="19">D31/B31</f>
        <v>1.2021091331269349</v>
      </c>
      <c r="F31" s="6">
        <f>D31/C31</f>
        <v>1.1097713469096107</v>
      </c>
      <c r="G31" s="413">
        <v>18550</v>
      </c>
      <c r="H31" s="406">
        <v>22370</v>
      </c>
      <c r="I31" s="8">
        <v>21793</v>
      </c>
      <c r="J31" s="6">
        <f t="shared" ref="J31:J36" si="20">I31/G31</f>
        <v>1.1748247978436657</v>
      </c>
      <c r="K31" s="6">
        <f t="shared" ref="K31:K33" si="21">I31/H31</f>
        <v>0.97420652659812246</v>
      </c>
      <c r="L31" s="413">
        <v>25591</v>
      </c>
      <c r="M31" s="415">
        <v>5168</v>
      </c>
      <c r="N31" s="26">
        <f>20927+116</f>
        <v>21043</v>
      </c>
      <c r="O31" s="6">
        <f t="shared" ref="O31:O36" si="22">N31/L31</f>
        <v>0.82228127075925128</v>
      </c>
      <c r="P31" s="6">
        <f t="shared" ref="P31:P33" si="23">N31/M31</f>
        <v>4.0717879256965945</v>
      </c>
      <c r="Q31" s="413">
        <v>23422</v>
      </c>
      <c r="R31" s="406">
        <v>11549</v>
      </c>
      <c r="S31" s="7">
        <v>12567</v>
      </c>
      <c r="T31" s="6">
        <f t="shared" ref="T31:T36" si="24">S31/Q31</f>
        <v>0.5365468363077448</v>
      </c>
      <c r="U31" s="6">
        <f t="shared" ref="U31:U37" si="25">S31/R31</f>
        <v>1.0881461598406788</v>
      </c>
      <c r="V31" s="413">
        <v>23129</v>
      </c>
      <c r="W31" s="406">
        <v>6756</v>
      </c>
      <c r="X31" s="25">
        <v>6394</v>
      </c>
      <c r="Y31" s="6">
        <f t="shared" ref="Y31:Y36" si="26">X31/V31</f>
        <v>0.27644947900903627</v>
      </c>
      <c r="Z31" s="6">
        <f t="shared" ref="Z31:Z37" si="27">X31/W31</f>
        <v>0.94641799881586741</v>
      </c>
      <c r="AA31" s="413">
        <v>26346</v>
      </c>
      <c r="AB31" s="406">
        <v>3480</v>
      </c>
      <c r="AC31" s="5">
        <v>4410</v>
      </c>
      <c r="AD31" s="6">
        <f t="shared" ref="AD31:AD36" si="28">AC31/AA31</f>
        <v>0.16738783876110225</v>
      </c>
      <c r="AE31" s="6">
        <f t="shared" si="14"/>
        <v>1.2672413793103448</v>
      </c>
      <c r="AF31" s="445">
        <f t="shared" si="15"/>
        <v>137710</v>
      </c>
      <c r="AG31" s="448">
        <f t="shared" si="16"/>
        <v>71715</v>
      </c>
      <c r="AH31" s="448">
        <f t="shared" si="17"/>
        <v>91057</v>
      </c>
      <c r="AI31" s="6">
        <f t="shared" ref="AI31:AI36" si="29">AH31/AF31</f>
        <v>0.66122285963256122</v>
      </c>
      <c r="AJ31" s="6">
        <f t="shared" si="18"/>
        <v>1.2697064770271211</v>
      </c>
      <c r="AT31" s="685"/>
      <c r="AU31" s="685"/>
      <c r="AV31" s="685"/>
      <c r="AW31" s="685"/>
      <c r="AX31" s="685"/>
      <c r="AY31" s="685"/>
      <c r="AZ31" s="685"/>
      <c r="BA31" s="685"/>
      <c r="BB31" s="685"/>
      <c r="BC31" s="685"/>
      <c r="BD31" s="685"/>
      <c r="BE31" s="685"/>
      <c r="BF31" s="685"/>
      <c r="BG31" s="685"/>
      <c r="BH31" s="685"/>
      <c r="BI31" s="701"/>
      <c r="BJ31" s="701"/>
      <c r="BK31" s="701"/>
      <c r="BL31" s="701"/>
      <c r="BM31" s="701"/>
      <c r="BN31" s="701"/>
      <c r="BO31" s="701"/>
      <c r="BP31" s="701"/>
      <c r="BQ31" s="701"/>
      <c r="BR31" s="701"/>
      <c r="BS31" s="701"/>
      <c r="BT31" s="701"/>
      <c r="BU31" s="701"/>
    </row>
    <row r="32" spans="1:73" ht="15.75" thickBot="1">
      <c r="A32" s="392" t="s">
        <v>80</v>
      </c>
      <c r="B32" s="394">
        <v>4837</v>
      </c>
      <c r="C32" s="396">
        <v>8766</v>
      </c>
      <c r="D32" s="400">
        <v>8630</v>
      </c>
      <c r="E32" s="6">
        <f t="shared" si="19"/>
        <v>1.7841637378540418</v>
      </c>
      <c r="F32" s="6">
        <f>D32/C32</f>
        <v>0.98448551220625147</v>
      </c>
      <c r="G32" s="413">
        <v>4280</v>
      </c>
      <c r="H32" s="406">
        <f>4333+1672</f>
        <v>6005</v>
      </c>
      <c r="I32" s="8">
        <v>8162</v>
      </c>
      <c r="J32" s="6">
        <f t="shared" si="20"/>
        <v>1.9070093457943926</v>
      </c>
      <c r="K32" s="6">
        <f t="shared" si="21"/>
        <v>1.3592006661115736</v>
      </c>
      <c r="L32" s="413">
        <v>4170</v>
      </c>
      <c r="M32" s="415">
        <v>18150</v>
      </c>
      <c r="N32" s="26">
        <f>5510+388</f>
        <v>5898</v>
      </c>
      <c r="O32" s="6">
        <f t="shared" si="22"/>
        <v>1.4143884892086331</v>
      </c>
      <c r="P32" s="6">
        <f t="shared" si="23"/>
        <v>0.32495867768595044</v>
      </c>
      <c r="Q32" s="413">
        <v>3420</v>
      </c>
      <c r="R32" s="406">
        <v>3187</v>
      </c>
      <c r="S32" s="7">
        <f>2761+836</f>
        <v>3597</v>
      </c>
      <c r="T32" s="6">
        <f t="shared" si="24"/>
        <v>1.0517543859649123</v>
      </c>
      <c r="U32" s="6">
        <f t="shared" si="25"/>
        <v>1.1286476310009412</v>
      </c>
      <c r="V32" s="413">
        <v>3070</v>
      </c>
      <c r="W32" s="406">
        <f>2658+836</f>
        <v>3494</v>
      </c>
      <c r="X32" s="25">
        <f>2747+672</f>
        <v>3419</v>
      </c>
      <c r="Y32" s="6">
        <f t="shared" si="26"/>
        <v>1.1136807817589576</v>
      </c>
      <c r="Z32" s="6">
        <f t="shared" si="27"/>
        <v>0.97853463079564973</v>
      </c>
      <c r="AA32" s="413">
        <v>3670</v>
      </c>
      <c r="AB32" s="406">
        <f>1958+1406</f>
        <v>3364</v>
      </c>
      <c r="AC32" s="5">
        <f>1408+280</f>
        <v>1688</v>
      </c>
      <c r="AD32" s="6">
        <f t="shared" si="28"/>
        <v>0.45994550408719348</v>
      </c>
      <c r="AE32" s="6">
        <f t="shared" si="14"/>
        <v>0.50178359096313907</v>
      </c>
      <c r="AF32" s="445">
        <f t="shared" si="15"/>
        <v>23447</v>
      </c>
      <c r="AG32" s="448">
        <f t="shared" si="16"/>
        <v>42966</v>
      </c>
      <c r="AH32" s="448">
        <f t="shared" si="17"/>
        <v>31394</v>
      </c>
      <c r="AI32" s="6">
        <f t="shared" si="29"/>
        <v>1.3389346185013009</v>
      </c>
      <c r="AJ32" s="6">
        <f t="shared" si="18"/>
        <v>0.73067076292882749</v>
      </c>
      <c r="AT32" s="685"/>
      <c r="AU32" s="685"/>
      <c r="AV32" s="685"/>
      <c r="AW32" s="685"/>
      <c r="AX32" s="685"/>
      <c r="AY32" s="685"/>
      <c r="AZ32" s="685"/>
      <c r="BA32" s="685"/>
      <c r="BB32" s="685"/>
      <c r="BC32" s="685"/>
      <c r="BD32" s="685"/>
      <c r="BE32" s="685"/>
      <c r="BF32" s="685"/>
      <c r="BG32" s="685"/>
      <c r="BH32" s="685"/>
      <c r="BI32" s="701"/>
      <c r="BJ32" s="701"/>
      <c r="BK32" s="701"/>
      <c r="BL32" s="701"/>
      <c r="BM32" s="701"/>
      <c r="BN32" s="701"/>
      <c r="BO32" s="701"/>
      <c r="BP32" s="701"/>
      <c r="BQ32" s="701"/>
      <c r="BR32" s="701"/>
      <c r="BS32" s="701"/>
      <c r="BT32" s="701"/>
      <c r="BU32" s="701"/>
    </row>
    <row r="33" spans="1:73" ht="15.75" thickBot="1">
      <c r="A33" s="392" t="s">
        <v>81</v>
      </c>
      <c r="B33" s="394">
        <v>6187</v>
      </c>
      <c r="C33" s="396">
        <v>5486</v>
      </c>
      <c r="D33" s="400">
        <v>5654</v>
      </c>
      <c r="E33" s="6">
        <f t="shared" si="19"/>
        <v>0.91385162437368672</v>
      </c>
      <c r="F33" s="6">
        <f>D33/C33</f>
        <v>1.0306234050309879</v>
      </c>
      <c r="G33" s="413">
        <v>3830</v>
      </c>
      <c r="H33" s="406">
        <v>5700</v>
      </c>
      <c r="I33" s="8">
        <v>6634</v>
      </c>
      <c r="J33" s="6">
        <f t="shared" si="20"/>
        <v>1.7321148825065273</v>
      </c>
      <c r="K33" s="6">
        <f t="shared" si="21"/>
        <v>1.163859649122807</v>
      </c>
      <c r="L33" s="413">
        <v>4844</v>
      </c>
      <c r="M33" s="415">
        <v>7090</v>
      </c>
      <c r="N33" s="26">
        <v>6853</v>
      </c>
      <c r="O33" s="6">
        <f t="shared" si="22"/>
        <v>1.4147398843930636</v>
      </c>
      <c r="P33" s="6">
        <f t="shared" si="23"/>
        <v>0.96657263751763045</v>
      </c>
      <c r="Q33" s="413">
        <v>7504</v>
      </c>
      <c r="R33" s="406">
        <v>13696</v>
      </c>
      <c r="S33" s="7">
        <v>7016</v>
      </c>
      <c r="T33" s="6">
        <f t="shared" si="24"/>
        <v>0.93496801705756927</v>
      </c>
      <c r="U33" s="6">
        <f t="shared" si="25"/>
        <v>0.51226635514018692</v>
      </c>
      <c r="V33" s="413">
        <v>5172</v>
      </c>
      <c r="W33" s="406">
        <v>11232</v>
      </c>
      <c r="X33" s="25">
        <v>10447</v>
      </c>
      <c r="Y33" s="6">
        <f t="shared" si="26"/>
        <v>2.0199149265274556</v>
      </c>
      <c r="Z33" s="6">
        <f t="shared" si="27"/>
        <v>0.93011039886039881</v>
      </c>
      <c r="AA33" s="413">
        <v>9068</v>
      </c>
      <c r="AB33" s="406">
        <v>3422</v>
      </c>
      <c r="AC33" s="5">
        <v>6345</v>
      </c>
      <c r="AD33" s="6">
        <f t="shared" si="28"/>
        <v>0.6997132774591972</v>
      </c>
      <c r="AE33" s="6">
        <f t="shared" si="14"/>
        <v>1.8541788427819987</v>
      </c>
      <c r="AF33" s="445">
        <f t="shared" si="15"/>
        <v>36605</v>
      </c>
      <c r="AG33" s="448">
        <f t="shared" si="16"/>
        <v>46626</v>
      </c>
      <c r="AH33" s="448">
        <f t="shared" si="17"/>
        <v>42949</v>
      </c>
      <c r="AI33" s="6">
        <f t="shared" si="29"/>
        <v>1.1733096571506625</v>
      </c>
      <c r="AJ33" s="6">
        <f t="shared" si="18"/>
        <v>0.92113842062368634</v>
      </c>
      <c r="AT33" s="685"/>
      <c r="AU33" s="685"/>
      <c r="AV33" s="685"/>
      <c r="AW33" s="685"/>
      <c r="AX33" s="685"/>
      <c r="AY33" s="685"/>
      <c r="AZ33" s="685"/>
      <c r="BA33" s="685"/>
      <c r="BB33" s="685"/>
      <c r="BC33" s="685"/>
      <c r="BD33" s="685"/>
      <c r="BE33" s="685"/>
      <c r="BF33" s="685"/>
      <c r="BG33" s="685"/>
      <c r="BH33" s="685"/>
      <c r="BI33" s="701"/>
      <c r="BJ33" s="701"/>
      <c r="BK33" s="701"/>
      <c r="BL33" s="701"/>
      <c r="BM33" s="701"/>
      <c r="BN33" s="701"/>
      <c r="BO33" s="701"/>
      <c r="BP33" s="701"/>
      <c r="BQ33" s="701"/>
      <c r="BR33" s="701"/>
      <c r="BS33" s="701"/>
      <c r="BT33" s="701"/>
      <c r="BU33" s="701"/>
    </row>
    <row r="34" spans="1:73" ht="15.75" thickBot="1">
      <c r="A34" s="392" t="s">
        <v>82</v>
      </c>
      <c r="B34" s="394">
        <v>300</v>
      </c>
      <c r="C34" s="397">
        <v>0</v>
      </c>
      <c r="D34" s="401">
        <v>55</v>
      </c>
      <c r="E34" s="6">
        <f t="shared" si="19"/>
        <v>0.18333333333333332</v>
      </c>
      <c r="F34" s="383" t="s">
        <v>103</v>
      </c>
      <c r="G34" s="407">
        <v>300</v>
      </c>
      <c r="H34" s="406">
        <v>0</v>
      </c>
      <c r="I34" s="12">
        <v>0</v>
      </c>
      <c r="J34" s="6">
        <f t="shared" si="20"/>
        <v>0</v>
      </c>
      <c r="K34" s="10">
        <v>0</v>
      </c>
      <c r="L34" s="413">
        <v>296</v>
      </c>
      <c r="M34" s="415">
        <v>0</v>
      </c>
      <c r="N34" s="27">
        <v>385</v>
      </c>
      <c r="O34" s="6">
        <f t="shared" si="22"/>
        <v>1.3006756756756757</v>
      </c>
      <c r="P34" s="383" t="s">
        <v>103</v>
      </c>
      <c r="Q34" s="407">
        <v>306</v>
      </c>
      <c r="R34" s="406">
        <v>1948</v>
      </c>
      <c r="S34" s="11">
        <v>1477</v>
      </c>
      <c r="T34" s="6">
        <f t="shared" si="24"/>
        <v>4.8267973856209148</v>
      </c>
      <c r="U34" s="389">
        <f t="shared" si="25"/>
        <v>0.75821355236139631</v>
      </c>
      <c r="V34" s="413">
        <v>301</v>
      </c>
      <c r="W34" s="406">
        <v>684</v>
      </c>
      <c r="X34" s="9">
        <v>416</v>
      </c>
      <c r="Y34" s="6">
        <f t="shared" si="26"/>
        <v>1.3820598006644518</v>
      </c>
      <c r="Z34" s="389">
        <f t="shared" si="27"/>
        <v>0.60818713450292394</v>
      </c>
      <c r="AA34" s="413">
        <v>299</v>
      </c>
      <c r="AB34" s="406">
        <v>294</v>
      </c>
      <c r="AC34" s="32">
        <v>307</v>
      </c>
      <c r="AD34" s="6">
        <f t="shared" si="28"/>
        <v>1.0267558528428093</v>
      </c>
      <c r="AE34" s="389">
        <f t="shared" si="14"/>
        <v>1.0442176870748299</v>
      </c>
      <c r="AF34" s="445">
        <f t="shared" si="15"/>
        <v>1802</v>
      </c>
      <c r="AG34" s="448">
        <f t="shared" si="16"/>
        <v>2926</v>
      </c>
      <c r="AH34" s="448">
        <f t="shared" si="17"/>
        <v>2640</v>
      </c>
      <c r="AI34" s="6">
        <f t="shared" si="29"/>
        <v>1.4650388457269701</v>
      </c>
      <c r="AJ34" s="389">
        <f t="shared" si="18"/>
        <v>0.90225563909774431</v>
      </c>
      <c r="AT34" s="685"/>
      <c r="AU34" s="685"/>
      <c r="AV34" s="685"/>
      <c r="AW34" s="685"/>
      <c r="AX34" s="685"/>
      <c r="AY34" s="685"/>
      <c r="AZ34" s="685"/>
      <c r="BA34" s="685"/>
      <c r="BB34" s="685"/>
      <c r="BC34" s="685"/>
      <c r="BD34" s="685"/>
      <c r="BE34" s="685"/>
      <c r="BF34" s="685"/>
      <c r="BG34" s="685"/>
      <c r="BH34" s="685"/>
      <c r="BI34" s="701"/>
      <c r="BJ34" s="701"/>
      <c r="BK34" s="701"/>
      <c r="BL34" s="701"/>
      <c r="BM34" s="701"/>
      <c r="BN34" s="701"/>
      <c r="BO34" s="701"/>
      <c r="BP34" s="701"/>
      <c r="BQ34" s="701"/>
      <c r="BR34" s="701"/>
      <c r="BS34" s="701"/>
      <c r="BT34" s="701"/>
      <c r="BU34" s="701"/>
    </row>
    <row r="35" spans="1:73" ht="15.75" thickBot="1">
      <c r="A35" s="392" t="s">
        <v>99</v>
      </c>
      <c r="B35" s="394">
        <v>6592</v>
      </c>
      <c r="C35" s="398">
        <v>5500</v>
      </c>
      <c r="D35" s="402">
        <v>4429</v>
      </c>
      <c r="E35" s="6">
        <f t="shared" si="19"/>
        <v>0.671875</v>
      </c>
      <c r="F35" s="13">
        <f>D35/C35</f>
        <v>0.80527272727272725</v>
      </c>
      <c r="G35" s="408">
        <v>6592</v>
      </c>
      <c r="H35" s="406">
        <v>5000</v>
      </c>
      <c r="I35" s="15">
        <v>4627</v>
      </c>
      <c r="J35" s="6">
        <f t="shared" si="20"/>
        <v>0.70191140776699024</v>
      </c>
      <c r="K35" s="13">
        <f t="shared" ref="K35:K36" si="30">I35/H35</f>
        <v>0.9254</v>
      </c>
      <c r="L35" s="408">
        <v>6592</v>
      </c>
      <c r="M35" s="415">
        <v>1720</v>
      </c>
      <c r="N35" s="28">
        <f>1552+3158</f>
        <v>4710</v>
      </c>
      <c r="O35" s="6">
        <f t="shared" si="22"/>
        <v>0.71450242718446599</v>
      </c>
      <c r="P35" s="13">
        <f t="shared" ref="P35:P37" si="31">N35/M35</f>
        <v>2.7383720930232558</v>
      </c>
      <c r="Q35" s="408">
        <v>6592</v>
      </c>
      <c r="R35" s="406">
        <f>3041+7018</f>
        <v>10059</v>
      </c>
      <c r="S35" s="14">
        <f>3016+1447</f>
        <v>4463</v>
      </c>
      <c r="T35" s="6">
        <f t="shared" si="24"/>
        <v>0.67703276699029125</v>
      </c>
      <c r="U35" s="13">
        <f t="shared" si="25"/>
        <v>0.44368227457997811</v>
      </c>
      <c r="V35" s="408">
        <v>6592</v>
      </c>
      <c r="W35" s="406">
        <f>1250+2016</f>
        <v>3266</v>
      </c>
      <c r="X35" s="29">
        <f>1905+2295</f>
        <v>4200</v>
      </c>
      <c r="Y35" s="6">
        <f t="shared" si="26"/>
        <v>0.63713592233009708</v>
      </c>
      <c r="Z35" s="13">
        <f t="shared" si="27"/>
        <v>1.2859767299448868</v>
      </c>
      <c r="AA35" s="408">
        <v>6592</v>
      </c>
      <c r="AB35" s="406">
        <f>(2850+1896)</f>
        <v>4746</v>
      </c>
      <c r="AC35" s="33">
        <f>1385+1465</f>
        <v>2850</v>
      </c>
      <c r="AD35" s="6">
        <f t="shared" si="28"/>
        <v>0.43234223300970875</v>
      </c>
      <c r="AE35" s="13">
        <f t="shared" si="14"/>
        <v>0.60050568900126422</v>
      </c>
      <c r="AF35" s="445">
        <f t="shared" si="15"/>
        <v>39552</v>
      </c>
      <c r="AG35" s="448">
        <f t="shared" si="16"/>
        <v>30291</v>
      </c>
      <c r="AH35" s="448">
        <f t="shared" si="17"/>
        <v>25279</v>
      </c>
      <c r="AI35" s="6">
        <f t="shared" si="29"/>
        <v>0.63913329288025889</v>
      </c>
      <c r="AJ35" s="13">
        <f t="shared" si="18"/>
        <v>0.83453831170974879</v>
      </c>
      <c r="AT35" s="685"/>
      <c r="AU35" s="685"/>
      <c r="AV35" s="685"/>
      <c r="AW35" s="685"/>
      <c r="AX35" s="685"/>
      <c r="AY35" s="685"/>
      <c r="AZ35" s="685"/>
      <c r="BA35" s="685"/>
      <c r="BB35" s="685"/>
      <c r="BC35" s="685"/>
      <c r="BD35" s="685"/>
      <c r="BE35" s="685"/>
      <c r="BF35" s="685"/>
      <c r="BG35" s="685"/>
      <c r="BH35" s="685"/>
      <c r="BI35" s="701"/>
      <c r="BJ35" s="701"/>
      <c r="BK35" s="701"/>
      <c r="BL35" s="701"/>
      <c r="BM35" s="701"/>
      <c r="BN35" s="701"/>
      <c r="BO35" s="701"/>
      <c r="BP35" s="701"/>
      <c r="BQ35" s="701"/>
      <c r="BR35" s="701"/>
      <c r="BS35" s="701"/>
      <c r="BT35" s="701"/>
      <c r="BU35" s="701"/>
    </row>
    <row r="36" spans="1:73" ht="15.75" thickBot="1">
      <c r="A36" s="392" t="s">
        <v>100</v>
      </c>
      <c r="B36" s="394">
        <v>5000</v>
      </c>
      <c r="C36" s="399">
        <v>0</v>
      </c>
      <c r="D36" s="403">
        <v>484</v>
      </c>
      <c r="E36" s="6">
        <f t="shared" si="19"/>
        <v>9.6799999999999997E-2</v>
      </c>
      <c r="F36" s="384" t="s">
        <v>103</v>
      </c>
      <c r="G36" s="409">
        <v>5000</v>
      </c>
      <c r="H36" s="406">
        <v>463</v>
      </c>
      <c r="I36" s="379">
        <v>476</v>
      </c>
      <c r="J36" s="6">
        <f t="shared" si="20"/>
        <v>9.5200000000000007E-2</v>
      </c>
      <c r="K36" s="377">
        <f t="shared" si="30"/>
        <v>1.0280777537796977</v>
      </c>
      <c r="L36" s="413">
        <v>5000</v>
      </c>
      <c r="M36" s="415">
        <v>3150</v>
      </c>
      <c r="N36" s="380">
        <v>130</v>
      </c>
      <c r="O36" s="6">
        <f t="shared" si="22"/>
        <v>2.5999999999999999E-2</v>
      </c>
      <c r="P36" s="377">
        <f t="shared" si="31"/>
        <v>4.1269841269841269E-2</v>
      </c>
      <c r="Q36" s="413">
        <v>5000</v>
      </c>
      <c r="R36" s="406">
        <v>4500</v>
      </c>
      <c r="S36" s="378">
        <v>1370</v>
      </c>
      <c r="T36" s="6">
        <f t="shared" si="24"/>
        <v>0.27400000000000002</v>
      </c>
      <c r="U36" s="377">
        <f t="shared" si="25"/>
        <v>0.30444444444444446</v>
      </c>
      <c r="V36" s="413">
        <v>5000</v>
      </c>
      <c r="W36" s="406">
        <v>4390</v>
      </c>
      <c r="X36" s="381">
        <f>2690</f>
        <v>2690</v>
      </c>
      <c r="Y36" s="6">
        <f t="shared" si="26"/>
        <v>0.53800000000000003</v>
      </c>
      <c r="Z36" s="377">
        <f t="shared" si="27"/>
        <v>0.6127562642369021</v>
      </c>
      <c r="AA36" s="413">
        <v>5000</v>
      </c>
      <c r="AB36" s="406">
        <v>1800</v>
      </c>
      <c r="AC36" s="382">
        <f>1680+40</f>
        <v>1720</v>
      </c>
      <c r="AD36" s="6">
        <f t="shared" si="28"/>
        <v>0.34399999999999997</v>
      </c>
      <c r="AE36" s="377">
        <f t="shared" si="14"/>
        <v>0.9555555555555556</v>
      </c>
      <c r="AF36" s="445">
        <f t="shared" si="15"/>
        <v>30000</v>
      </c>
      <c r="AG36" s="448">
        <f t="shared" si="16"/>
        <v>14303</v>
      </c>
      <c r="AH36" s="448">
        <f t="shared" si="17"/>
        <v>6870</v>
      </c>
      <c r="AI36" s="6">
        <f t="shared" si="29"/>
        <v>0.22900000000000001</v>
      </c>
      <c r="AJ36" s="377">
        <f t="shared" si="18"/>
        <v>0.4803188142347759</v>
      </c>
      <c r="AT36" s="685"/>
      <c r="AU36" s="685"/>
      <c r="AV36" s="685"/>
      <c r="AW36" s="685"/>
      <c r="AX36" s="685"/>
      <c r="AY36" s="685"/>
      <c r="AZ36" s="685"/>
      <c r="BA36" s="685"/>
      <c r="BB36" s="685"/>
      <c r="BC36" s="685"/>
      <c r="BD36" s="685"/>
      <c r="BE36" s="685"/>
      <c r="BF36" s="685"/>
      <c r="BG36" s="685"/>
      <c r="BH36" s="685"/>
      <c r="BI36" s="701"/>
      <c r="BJ36" s="701"/>
      <c r="BK36" s="701"/>
      <c r="BL36" s="701"/>
      <c r="BM36" s="701"/>
      <c r="BN36" s="701"/>
      <c r="BO36" s="701"/>
      <c r="BP36" s="701"/>
      <c r="BQ36" s="701"/>
      <c r="BR36" s="701"/>
      <c r="BS36" s="701"/>
      <c r="BT36" s="701"/>
      <c r="BU36" s="701"/>
    </row>
    <row r="37" spans="1:73" ht="15.75" thickBot="1">
      <c r="A37" s="16" t="s">
        <v>101</v>
      </c>
      <c r="B37" s="404">
        <v>1214</v>
      </c>
      <c r="C37" s="17">
        <v>870</v>
      </c>
      <c r="D37" s="18">
        <v>732</v>
      </c>
      <c r="E37" s="420">
        <f>D37/B37</f>
        <v>0.60296540362438222</v>
      </c>
      <c r="F37" s="390">
        <f>D37/C37</f>
        <v>0.8413793103448276</v>
      </c>
      <c r="G37" s="412">
        <v>944</v>
      </c>
      <c r="H37" s="411">
        <v>0</v>
      </c>
      <c r="I37" s="20">
        <v>404</v>
      </c>
      <c r="J37" s="22">
        <f>I37/G37</f>
        <v>0.42796610169491528</v>
      </c>
      <c r="K37" s="391" t="s">
        <v>103</v>
      </c>
      <c r="L37" s="416">
        <v>893</v>
      </c>
      <c r="M37" s="417">
        <v>820</v>
      </c>
      <c r="N37" s="30">
        <v>663</v>
      </c>
      <c r="O37" s="22">
        <f>N37/L37</f>
        <v>0.74244120940649494</v>
      </c>
      <c r="P37" s="390">
        <f t="shared" si="31"/>
        <v>0.80853658536585371</v>
      </c>
      <c r="Q37" s="418">
        <v>851</v>
      </c>
      <c r="R37" s="410">
        <v>560</v>
      </c>
      <c r="S37" s="20">
        <v>374</v>
      </c>
      <c r="T37" s="22">
        <f>S37/Q37</f>
        <v>0.43948296122209168</v>
      </c>
      <c r="U37" s="390">
        <f t="shared" si="25"/>
        <v>0.66785714285714282</v>
      </c>
      <c r="V37" s="418">
        <v>669</v>
      </c>
      <c r="W37" s="410">
        <v>140</v>
      </c>
      <c r="X37" s="31">
        <v>140</v>
      </c>
      <c r="Y37" s="22">
        <f>X37/V37</f>
        <v>0.20926756352765322</v>
      </c>
      <c r="Z37" s="390">
        <f t="shared" si="27"/>
        <v>1</v>
      </c>
      <c r="AA37" s="418">
        <v>881</v>
      </c>
      <c r="AB37" s="410">
        <v>0</v>
      </c>
      <c r="AC37" s="18">
        <v>108</v>
      </c>
      <c r="AD37" s="22">
        <f>AC37/AA37</f>
        <v>0.12258796821793416</v>
      </c>
      <c r="AE37" s="391" t="s">
        <v>103</v>
      </c>
      <c r="AF37" s="449">
        <f t="shared" si="15"/>
        <v>5452</v>
      </c>
      <c r="AG37" s="450">
        <f t="shared" si="16"/>
        <v>2390</v>
      </c>
      <c r="AH37" s="450">
        <f t="shared" si="17"/>
        <v>2421</v>
      </c>
      <c r="AI37" s="22">
        <f>AH37/AF37</f>
        <v>0.44405722670579606</v>
      </c>
      <c r="AJ37" s="391" t="s">
        <v>103</v>
      </c>
      <c r="AT37" s="685"/>
      <c r="AU37" s="685"/>
      <c r="AV37" s="685"/>
      <c r="AW37" s="685"/>
      <c r="AX37" s="685"/>
      <c r="AY37" s="685"/>
      <c r="AZ37" s="685"/>
      <c r="BA37" s="685"/>
      <c r="BB37" s="685"/>
      <c r="BC37" s="685"/>
      <c r="BD37" s="685"/>
      <c r="BE37" s="685"/>
      <c r="BF37" s="685"/>
      <c r="BG37" s="685"/>
      <c r="BH37" s="685"/>
      <c r="BI37" s="701"/>
      <c r="BJ37" s="701"/>
      <c r="BK37" s="701"/>
      <c r="BL37" s="701"/>
      <c r="BM37" s="701"/>
      <c r="BN37" s="701"/>
      <c r="BO37" s="701"/>
      <c r="BP37" s="701"/>
      <c r="BQ37" s="701"/>
      <c r="BR37" s="701"/>
      <c r="BS37" s="701"/>
      <c r="BT37" s="701"/>
      <c r="BU37" s="701"/>
    </row>
    <row r="38" spans="1:73" ht="16.5" thickTop="1" thickBot="1">
      <c r="A38" s="21" t="s">
        <v>55</v>
      </c>
      <c r="B38" s="405">
        <f>SUM(B29:B37)</f>
        <v>78952</v>
      </c>
      <c r="C38" s="393">
        <f>SUM(C29:C37)</f>
        <v>62142</v>
      </c>
      <c r="D38" s="18">
        <f>SUM(D29:D37)</f>
        <v>64937</v>
      </c>
      <c r="E38" s="420">
        <f>D38/B38</f>
        <v>0.82248708075792887</v>
      </c>
      <c r="F38" s="22">
        <f>D38/C38</f>
        <v>1.0449776318753823</v>
      </c>
      <c r="G38" s="414">
        <f>SUM(G29:G37)</f>
        <v>71896</v>
      </c>
      <c r="H38" s="393">
        <f>SUM(H29:H37)</f>
        <v>73238</v>
      </c>
      <c r="I38" s="19">
        <f>SUM(I29:I37)</f>
        <v>74631</v>
      </c>
      <c r="J38" s="22">
        <f>I38/G38</f>
        <v>1.0380410593078893</v>
      </c>
      <c r="K38" s="22">
        <f>I38/H38</f>
        <v>1.0190201807804691</v>
      </c>
      <c r="L38" s="414">
        <f>SUM(L29:L37)</f>
        <v>84836</v>
      </c>
      <c r="M38" s="393">
        <f>SUM(M29:M37)</f>
        <v>64998</v>
      </c>
      <c r="N38" s="19">
        <f>SUM(N29:N37)</f>
        <v>69990</v>
      </c>
      <c r="O38" s="22">
        <f>N38/L38</f>
        <v>0.82500353623461742</v>
      </c>
      <c r="P38" s="22">
        <f>N38/M38</f>
        <v>1.0768023631496353</v>
      </c>
      <c r="Q38" s="414">
        <f>SUM(Q29:Q37)</f>
        <v>79095</v>
      </c>
      <c r="R38" s="23">
        <f>SUM(R29:R37)</f>
        <v>52751</v>
      </c>
      <c r="S38" s="19">
        <f>SUM(S29:S37)</f>
        <v>39275</v>
      </c>
      <c r="T38" s="22">
        <f>S38/Q38</f>
        <v>0.49655477590239583</v>
      </c>
      <c r="U38" s="22">
        <f>S38/R38</f>
        <v>0.74453564861329646</v>
      </c>
      <c r="V38" s="414">
        <f>SUM(V29:V37)</f>
        <v>75683</v>
      </c>
      <c r="W38" s="23">
        <f>SUM(W29:W37)</f>
        <v>34462</v>
      </c>
      <c r="X38" s="18">
        <f>SUM(X29:X37)</f>
        <v>32472</v>
      </c>
      <c r="Y38" s="22">
        <f>X38/V38</f>
        <v>0.42905275953648769</v>
      </c>
      <c r="Z38" s="22">
        <f>X38/W38</f>
        <v>0.94225523765306718</v>
      </c>
      <c r="AA38" s="414">
        <f>SUM(AA29:AA37)</f>
        <v>91806</v>
      </c>
      <c r="AB38" s="23">
        <f>SUM(AB29:AB37)</f>
        <v>24156</v>
      </c>
      <c r="AC38" s="18">
        <f>SUM(AC29:AC37)</f>
        <v>21152</v>
      </c>
      <c r="AD38" s="22">
        <f>AC38/AA38</f>
        <v>0.23039888460449209</v>
      </c>
      <c r="AE38" s="22">
        <f>AC38/AB38</f>
        <v>0.87564166252690845</v>
      </c>
      <c r="AF38" s="444">
        <f t="shared" si="15"/>
        <v>482268</v>
      </c>
      <c r="AG38" s="447">
        <f t="shared" si="16"/>
        <v>311747</v>
      </c>
      <c r="AH38" s="447">
        <f t="shared" si="17"/>
        <v>302457</v>
      </c>
      <c r="AI38" s="22">
        <f>AH38/AF38</f>
        <v>0.62715544054343231</v>
      </c>
      <c r="AJ38" s="22">
        <f>AH38/AG38</f>
        <v>0.97020019438839833</v>
      </c>
      <c r="AT38" s="685"/>
      <c r="AU38" s="685"/>
      <c r="AV38" s="685"/>
      <c r="AW38" s="685"/>
      <c r="AX38" s="685"/>
      <c r="AY38" s="685"/>
      <c r="AZ38" s="685"/>
      <c r="BA38" s="685"/>
      <c r="BB38" s="685"/>
      <c r="BC38" s="685"/>
      <c r="BD38" s="685"/>
      <c r="BE38" s="685"/>
      <c r="BF38" s="685"/>
      <c r="BG38" s="685"/>
      <c r="BH38" s="685"/>
      <c r="BI38" s="701"/>
      <c r="BJ38" s="701"/>
      <c r="BK38" s="701"/>
      <c r="BL38" s="701"/>
      <c r="BM38" s="701"/>
      <c r="BN38" s="701"/>
      <c r="BO38" s="701"/>
      <c r="BP38" s="701"/>
      <c r="BQ38" s="701"/>
      <c r="BR38" s="701"/>
      <c r="BS38" s="701"/>
      <c r="BT38" s="701"/>
      <c r="BU38" s="701"/>
    </row>
    <row r="39" spans="1:73" ht="15.75" thickTop="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T39" s="685"/>
      <c r="AU39" s="685"/>
      <c r="AV39" s="685"/>
      <c r="AW39" s="685"/>
      <c r="AX39" s="685"/>
      <c r="AY39" s="685"/>
      <c r="AZ39" s="685"/>
      <c r="BA39" s="685"/>
      <c r="BB39" s="685"/>
      <c r="BC39" s="685"/>
      <c r="BD39" s="685"/>
      <c r="BE39" s="685"/>
      <c r="BF39" s="685"/>
      <c r="BG39" s="685"/>
      <c r="BH39" s="685"/>
      <c r="BI39" s="701"/>
      <c r="BJ39" s="701"/>
      <c r="BK39" s="701"/>
      <c r="BL39" s="701"/>
      <c r="BM39" s="701"/>
      <c r="BN39" s="701"/>
      <c r="BO39" s="701"/>
      <c r="BP39" s="701"/>
      <c r="BQ39" s="701"/>
      <c r="BR39" s="701"/>
      <c r="BS39" s="701"/>
      <c r="BT39" s="701"/>
      <c r="BU39" s="701"/>
    </row>
    <row r="40" spans="1:73">
      <c r="A40" s="4"/>
      <c r="B40" s="4"/>
      <c r="C40" s="4"/>
      <c r="I40" s="385"/>
      <c r="J40" s="385"/>
      <c r="M40" s="387"/>
      <c r="N40" s="388"/>
      <c r="O40" s="388"/>
      <c r="AT40" s="685"/>
      <c r="AU40" s="685"/>
      <c r="AV40" s="685"/>
      <c r="AW40" s="685"/>
      <c r="AX40" s="685"/>
      <c r="AY40" s="685"/>
      <c r="AZ40" s="685"/>
      <c r="BA40" s="685"/>
      <c r="BB40" s="685"/>
      <c r="BC40" s="685"/>
      <c r="BD40" s="685"/>
      <c r="BE40" s="685"/>
      <c r="BF40" s="685"/>
      <c r="BG40" s="685"/>
      <c r="BH40" s="685"/>
      <c r="BI40" s="701"/>
      <c r="BJ40" s="701"/>
      <c r="BK40" s="701"/>
      <c r="BL40" s="701"/>
      <c r="BM40" s="701"/>
      <c r="BN40" s="701"/>
      <c r="BO40" s="701"/>
      <c r="BP40" s="701"/>
      <c r="BQ40" s="701"/>
      <c r="BR40" s="701"/>
      <c r="BS40" s="701"/>
      <c r="BT40" s="701"/>
      <c r="BU40" s="701"/>
    </row>
    <row r="41" spans="1:73">
      <c r="B41" s="477"/>
      <c r="I41" s="386"/>
      <c r="J41" s="386"/>
      <c r="M41" s="386"/>
      <c r="N41" s="386"/>
      <c r="O41" s="386"/>
      <c r="R41" s="386"/>
      <c r="W41" s="386"/>
      <c r="AT41" s="685"/>
      <c r="AU41" s="685"/>
      <c r="AV41" s="685"/>
      <c r="AW41" s="685"/>
      <c r="AX41" s="685"/>
      <c r="AY41" s="685"/>
      <c r="AZ41" s="685"/>
      <c r="BA41" s="685"/>
      <c r="BB41" s="685"/>
      <c r="BC41" s="685"/>
      <c r="BD41" s="685"/>
      <c r="BE41" s="685"/>
      <c r="BF41" s="685"/>
      <c r="BG41" s="685"/>
      <c r="BH41" s="685"/>
      <c r="BI41" s="701"/>
      <c r="BJ41" s="701"/>
      <c r="BK41" s="701"/>
      <c r="BL41" s="701"/>
      <c r="BM41" s="701"/>
      <c r="BN41" s="701"/>
      <c r="BO41" s="701"/>
      <c r="BP41" s="701"/>
      <c r="BQ41" s="701"/>
      <c r="BR41" s="701"/>
      <c r="BS41" s="701"/>
      <c r="BT41" s="701"/>
      <c r="BU41" s="701"/>
    </row>
    <row r="42" spans="1:73">
      <c r="AT42" s="685"/>
      <c r="AU42" s="685"/>
      <c r="AV42" s="685"/>
      <c r="AW42" s="685"/>
      <c r="AX42" s="685"/>
      <c r="AY42" s="685"/>
      <c r="AZ42" s="685"/>
      <c r="BA42" s="685"/>
      <c r="BB42" s="685"/>
      <c r="BC42" s="685"/>
      <c r="BD42" s="685"/>
      <c r="BE42" s="685"/>
      <c r="BF42" s="685"/>
      <c r="BG42" s="685"/>
      <c r="BH42" s="685"/>
      <c r="BI42" s="701"/>
      <c r="BJ42" s="701"/>
      <c r="BK42" s="701"/>
      <c r="BL42" s="701"/>
      <c r="BM42" s="701"/>
      <c r="BN42" s="701"/>
      <c r="BO42" s="701"/>
      <c r="BP42" s="701"/>
      <c r="BQ42" s="701"/>
      <c r="BR42" s="701"/>
      <c r="BS42" s="701"/>
      <c r="BT42" s="701"/>
      <c r="BU42" s="701"/>
    </row>
    <row r="43" spans="1:73">
      <c r="A43" s="700"/>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24"/>
      <c r="AJ43" s="24"/>
      <c r="AK43" s="24"/>
      <c r="AL43" s="24"/>
      <c r="AM43" s="24"/>
      <c r="AN43" s="24"/>
      <c r="AO43" s="24"/>
      <c r="AP43" s="24"/>
      <c r="AQ43" s="24"/>
      <c r="AR43" s="24"/>
      <c r="AS43" s="24"/>
      <c r="AT43" s="24"/>
      <c r="AU43" s="685"/>
      <c r="AV43" s="685"/>
      <c r="AW43" s="685"/>
      <c r="AX43" s="685"/>
      <c r="AY43" s="685"/>
      <c r="AZ43" s="685"/>
      <c r="BA43" s="685"/>
      <c r="BB43" s="685"/>
      <c r="BC43" s="685"/>
      <c r="BD43" s="685"/>
      <c r="BE43" s="685"/>
      <c r="BF43" s="685"/>
      <c r="BG43" s="685"/>
      <c r="BH43" s="685"/>
      <c r="BI43" s="701"/>
      <c r="BJ43" s="701"/>
      <c r="BK43" s="701"/>
      <c r="BL43" s="701"/>
      <c r="BM43" s="701"/>
      <c r="BN43" s="701"/>
      <c r="BO43" s="701"/>
      <c r="BP43" s="701"/>
      <c r="BQ43" s="701"/>
      <c r="BR43" s="701"/>
      <c r="BS43" s="701"/>
      <c r="BT43" s="701"/>
      <c r="BU43" s="701"/>
    </row>
  </sheetData>
  <mergeCells count="44">
    <mergeCell ref="BA3:BA43"/>
    <mergeCell ref="BC2:BI2"/>
    <mergeCell ref="AY3:AY43"/>
    <mergeCell ref="AX3:AX43"/>
    <mergeCell ref="BF3:BF43"/>
    <mergeCell ref="BG3:BG43"/>
    <mergeCell ref="BH3:BH43"/>
    <mergeCell ref="BI3:BU43"/>
    <mergeCell ref="BB3:BC43"/>
    <mergeCell ref="BD3:BD43"/>
    <mergeCell ref="BE3:BE43"/>
    <mergeCell ref="AZ3:AZ43"/>
    <mergeCell ref="AJ21:AK21"/>
    <mergeCell ref="AL21:AM21"/>
    <mergeCell ref="AN21:AO21"/>
    <mergeCell ref="AP21:AR21"/>
    <mergeCell ref="AV3:AV43"/>
    <mergeCell ref="AF27:AJ27"/>
    <mergeCell ref="A43:AH43"/>
    <mergeCell ref="A21:C21"/>
    <mergeCell ref="D21:H21"/>
    <mergeCell ref="I21:M21"/>
    <mergeCell ref="N21:R21"/>
    <mergeCell ref="B27:F27"/>
    <mergeCell ref="G27:K27"/>
    <mergeCell ref="L27:P27"/>
    <mergeCell ref="Q27:U27"/>
    <mergeCell ref="V27:Z27"/>
    <mergeCell ref="AW3:AW43"/>
    <mergeCell ref="B6:F6"/>
    <mergeCell ref="G6:K6"/>
    <mergeCell ref="L6:P6"/>
    <mergeCell ref="Q6:U6"/>
    <mergeCell ref="V6:Z6"/>
    <mergeCell ref="AT5:AT42"/>
    <mergeCell ref="AU3:AU43"/>
    <mergeCell ref="S21:W21"/>
    <mergeCell ref="X21:AB21"/>
    <mergeCell ref="AC21:AE21"/>
    <mergeCell ref="AF21:AG21"/>
    <mergeCell ref="AH21:AI21"/>
    <mergeCell ref="AA6:AE6"/>
    <mergeCell ref="AF6:AJ6"/>
    <mergeCell ref="AA27:AE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QC, HC GA,  MKT, IT</vt:lpstr>
      <vt:lpstr>FNA, PCH, R&amp;D, PPIC, Eng</vt:lpstr>
      <vt:lpstr>PRD STEEL, BED &amp; Wood</vt:lpstr>
      <vt:lpstr>Dist</vt:lpstr>
      <vt:lpstr>Kinerja PRD Ori</vt:lpstr>
      <vt:lpstr>Analisa QC</vt:lpstr>
      <vt:lpstr>Kinerja PRD Rev</vt:lpstr>
    </vt:vector>
  </TitlesOfParts>
  <Company>PT. Chitose Internasional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Andreas</cp:lastModifiedBy>
  <cp:lastPrinted>2021-02-01T07:01:55Z</cp:lastPrinted>
  <dcterms:created xsi:type="dcterms:W3CDTF">2016-12-29T08:31:00Z</dcterms:created>
  <dcterms:modified xsi:type="dcterms:W3CDTF">2022-10-10T03:49:19Z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1057-11.2.0.9327</vt:lpwstr>
  </property>
</Properties>
</file>