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05" yWindow="-105" windowWidth="19440" windowHeight="11760"/>
  </bookViews>
  <sheets>
    <sheet name="HIRAC MSD" sheetId="22" r:id="rId1"/>
    <sheet name="REMARK" sheetId="23" state="hidden" r:id="rId2"/>
  </sheets>
  <definedNames>
    <definedName name="_xlnm._FilterDatabase" localSheetId="0" hidden="1">'HIRAC MSD'!#REF!</definedName>
    <definedName name="_xlnm.Print_Area" localSheetId="0">'HIRAC MSD'!$B$1:$AN$51</definedName>
    <definedName name="_xlnm.Print_Titles" localSheetId="0">'HIRAC MSD'!$1:$10</definedName>
  </definedNames>
  <calcPr calcId="12451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31" i="22"/>
  <c r="AJ31" s="1"/>
  <c r="T31"/>
  <c r="U31" s="1"/>
  <c r="AJ30"/>
  <c r="T30"/>
  <c r="U30" s="1"/>
  <c r="AI24"/>
  <c r="AH24" s="1"/>
  <c r="AJ24" s="1"/>
  <c r="AI25"/>
  <c r="AH25" s="1"/>
  <c r="AJ25" s="1"/>
  <c r="AI26"/>
  <c r="AH26" s="1"/>
  <c r="AJ26" s="1"/>
  <c r="AI27"/>
  <c r="AH27" s="1"/>
  <c r="AJ27" s="1"/>
  <c r="AI28"/>
  <c r="AH28" s="1"/>
  <c r="AJ28" s="1"/>
  <c r="AI23"/>
  <c r="AH23" s="1"/>
  <c r="AJ23" s="1"/>
  <c r="AI13"/>
  <c r="AH13" s="1"/>
  <c r="AJ13" s="1"/>
  <c r="AI14"/>
  <c r="AH14" s="1"/>
  <c r="AJ14" s="1"/>
  <c r="AI15"/>
  <c r="AH15" s="1"/>
  <c r="AJ15" s="1"/>
  <c r="AI16"/>
  <c r="AH16" s="1"/>
  <c r="AJ16" s="1"/>
  <c r="AI17"/>
  <c r="AH17" s="1"/>
  <c r="AJ17" s="1"/>
  <c r="AI18"/>
  <c r="AH18" s="1"/>
  <c r="AJ18" s="1"/>
  <c r="AI19"/>
  <c r="AH19" s="1"/>
  <c r="AJ19" s="1"/>
  <c r="AI20"/>
  <c r="AH20" s="1"/>
  <c r="AJ20" s="1"/>
  <c r="AI21"/>
  <c r="AH21" s="1"/>
  <c r="AJ21" s="1"/>
  <c r="AI12"/>
  <c r="AH12" s="1"/>
  <c r="AJ12" s="1"/>
  <c r="T24"/>
  <c r="S24" s="1"/>
  <c r="U24" s="1"/>
  <c r="T25"/>
  <c r="S25" s="1"/>
  <c r="U25" s="1"/>
  <c r="T26"/>
  <c r="S26" s="1"/>
  <c r="U26" s="1"/>
  <c r="T27"/>
  <c r="S27" s="1"/>
  <c r="U27" s="1"/>
  <c r="T28"/>
  <c r="S28" s="1"/>
  <c r="U28" s="1"/>
  <c r="T23"/>
  <c r="S23" s="1"/>
  <c r="U23" s="1"/>
  <c r="T15"/>
  <c r="S15" s="1"/>
  <c r="U15" s="1"/>
  <c r="T16"/>
  <c r="S16" s="1"/>
  <c r="U16" s="1"/>
  <c r="T17"/>
  <c r="S17" s="1"/>
  <c r="U17" s="1"/>
  <c r="T18"/>
  <c r="S18" s="1"/>
  <c r="U18" s="1"/>
  <c r="T19"/>
  <c r="S19" s="1"/>
  <c r="U19" s="1"/>
  <c r="T20"/>
  <c r="S20" s="1"/>
  <c r="U20" s="1"/>
  <c r="T21"/>
  <c r="S21" s="1"/>
  <c r="U21" s="1"/>
  <c r="T13"/>
  <c r="S13" s="1"/>
  <c r="U13" s="1"/>
  <c r="T14"/>
  <c r="S14" s="1"/>
  <c r="U14" s="1"/>
  <c r="T12"/>
  <c r="S12" s="1"/>
  <c r="U12" s="1"/>
  <c r="AN29" a="1"/>
  <c r="AN29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 xmlns:xda="http://schemas.microsoft.com/office/spreadsheetml/2017/dynamicarray"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<sst xmlns="http://schemas.openxmlformats.org/spreadsheetml/2006/main" count="267" uniqueCount="180">
  <si>
    <t>No.</t>
  </si>
  <si>
    <t>Potensi Resiko</t>
  </si>
  <si>
    <t>Konsekuensi</t>
  </si>
  <si>
    <t>Aspek Hukum</t>
  </si>
  <si>
    <t>Kecil sekali</t>
  </si>
  <si>
    <t>Kecil</t>
  </si>
  <si>
    <t>Serius</t>
  </si>
  <si>
    <t>Berat</t>
  </si>
  <si>
    <t>Fatality</t>
  </si>
  <si>
    <t>Jarang sekali</t>
  </si>
  <si>
    <t>Jarang</t>
  </si>
  <si>
    <t>Kadang</t>
  </si>
  <si>
    <t>Sering</t>
  </si>
  <si>
    <t>Sering sekali</t>
  </si>
  <si>
    <t>E</t>
  </si>
  <si>
    <t>Pengendalian Resiko</t>
  </si>
  <si>
    <t>Matriks Resiko Sisa</t>
  </si>
  <si>
    <t>Periode Pengendalian</t>
  </si>
  <si>
    <t>Penanggung Jawab Pengendalian</t>
  </si>
  <si>
    <t>Dimasukkan Program K3          (Ya / Tidak)</t>
  </si>
  <si>
    <t>Rekomendasi APD</t>
  </si>
  <si>
    <t>IDENTIFIKASI BAHAYA, PENILAIAN RESIKO DAN PENGENDALIANNYA</t>
  </si>
  <si>
    <t>Departemen</t>
  </si>
  <si>
    <t>Bagian / Seksi</t>
  </si>
  <si>
    <t>Tahapan Pekerjaan</t>
  </si>
  <si>
    <t>Area Kerja</t>
  </si>
  <si>
    <t>Jenis Pekerjaan</t>
  </si>
  <si>
    <t>Tanggal :</t>
  </si>
  <si>
    <t>Halaman :</t>
  </si>
  <si>
    <t>Bahaya</t>
  </si>
  <si>
    <t>Dibuat :</t>
  </si>
  <si>
    <t>Diperiksa :</t>
  </si>
  <si>
    <t>Disetujui :</t>
  </si>
  <si>
    <t>Harus selalu monitoring ( setiap akan ada pekerjaan terkait/setiap jam)</t>
  </si>
  <si>
    <t>Harus Selalu dimonitoring (Semingu Sekali)</t>
  </si>
  <si>
    <t>Secara periodik dimonitor (Sebulan Sekali)</t>
  </si>
  <si>
    <t>Sesekali dimonitor (Setiap enam bulan sekali)</t>
  </si>
  <si>
    <t>Tidak perlu tindakan khusus</t>
  </si>
  <si>
    <t>Kategori Resiko</t>
  </si>
  <si>
    <t>Extreme</t>
  </si>
  <si>
    <t>15 s/d 25</t>
  </si>
  <si>
    <t>High Risk</t>
  </si>
  <si>
    <t>8 s/d 12</t>
  </si>
  <si>
    <t>Medium Risk</t>
  </si>
  <si>
    <t>4 s/d 6</t>
  </si>
  <si>
    <t>Low Risk</t>
  </si>
  <si>
    <t>Keparahan</t>
  </si>
  <si>
    <t>Remark</t>
  </si>
  <si>
    <t>Kemungkinan</t>
  </si>
  <si>
    <t>Small Risk</t>
  </si>
  <si>
    <t>Matrik Resiko Awal</t>
  </si>
  <si>
    <t>: Office</t>
  </si>
  <si>
    <t>KESELAMATAN DAN KESEHATAN KERJA (K3)</t>
  </si>
  <si>
    <t>: Office Dept. MSD</t>
  </si>
  <si>
    <t>Pembuatan laporan Pekerjaan</t>
  </si>
  <si>
    <t>Mata terlalu lama melihat Monitor</t>
  </si>
  <si>
    <t>Mata sakit</t>
  </si>
  <si>
    <t>Dalam jangka panjang Mata menjadi Minus</t>
  </si>
  <si>
    <t>NO 1 TAHUN 1970 PERPRES NO 7 TAHUN 2019</t>
  </si>
  <si>
    <t>Terlalu lama Duduk</t>
  </si>
  <si>
    <t>Ambien</t>
  </si>
  <si>
    <t>Tidak bisa duduk karena sakit</t>
  </si>
  <si>
    <t>Terlalu Bersandar pada Kursi roda</t>
  </si>
  <si>
    <t>Kursi terjungkal dan jatuh dari kursi</t>
  </si>
  <si>
    <t>Kepala terbentur</t>
  </si>
  <si>
    <t>NO 1 TAHUN 1970; Permenakertrans No. Per:08/MEN/VII/2010 atau NO 1 TAHUN 1970 Pasal 14b; Peraaturan Pemerintah (PP) No. 50 tahun 2012</t>
  </si>
  <si>
    <t>Duduk di kursi kerja</t>
  </si>
  <si>
    <t>Bersender di kursi kerja</t>
  </si>
  <si>
    <t>Berjalan (Naik-turun) tangga</t>
  </si>
  <si>
    <t>Kaki tersandung</t>
  </si>
  <si>
    <t>Patah tulang, memar pada kulit, dan bengkak</t>
  </si>
  <si>
    <t>Cedera pada Tulang, keseleo, atau bagian lainnya</t>
  </si>
  <si>
    <t>Keluar ruangan 5-10 menit, lihat dahulu tumbuhan hijau</t>
  </si>
  <si>
    <t>Jangan dipakai, mainan untuk sandaran kursi</t>
  </si>
  <si>
    <t>5-10 menit berdiri dari kursi dan lakukan gerakan / stretching badan (olahraga ringan atau senam jari)</t>
  </si>
  <si>
    <t>Kacamata anti radiasi</t>
  </si>
  <si>
    <t>Smart watch atau smart band</t>
  </si>
  <si>
    <t>Safety shoes</t>
  </si>
  <si>
    <t>Setiap perbedaan ketinggian atau elevasi, digaris list warna kuning selang-seling warna hitam, di setiap ujung tangga (Demarkasi sesuai standar)</t>
  </si>
  <si>
    <t>Proses kerja dari luar dekat ruang office</t>
  </si>
  <si>
    <t>Kebisingan (Gangguan pendengaran)</t>
  </si>
  <si>
    <t>Telinga kurang dengar</t>
  </si>
  <si>
    <t>kemampuan Pendengaran berkurang</t>
  </si>
  <si>
    <t>NO 1 TAHUN 1970; PERPRES NO 7 TAHUN 2019</t>
  </si>
  <si>
    <t>Tutup pintu ruangan dan gunakan penutup telinga
Alternatif lain: Review letak kantor, jika bisa kantor harus berada atau ditempatkan di area jauh dari kebisingan</t>
  </si>
  <si>
    <t>Earplug khusus untuk pekerja kantoran</t>
  </si>
  <si>
    <t xml:space="preserve">Bekerja dalam ruang kerja </t>
  </si>
  <si>
    <t>Terlalu lama dalam ruangan ber-AC</t>
  </si>
  <si>
    <t>Batuk-batuk dan bersin</t>
  </si>
  <si>
    <t>Sakit demam dan tidak masuk kerja</t>
  </si>
  <si>
    <t>&gt;Tempatkan meja pekerja staff agar tidak langsung terkena angin dari AC
&gt;Keluar ruangan 5-10 menit, lihat dahulu tumbuhan hijau</t>
  </si>
  <si>
    <t>Baju staff yang tebal</t>
  </si>
  <si>
    <t>Pembuatan label-label penanda</t>
  </si>
  <si>
    <t>Penggunaan pisau cutter</t>
  </si>
  <si>
    <t>jari berdarah dan cedera</t>
  </si>
  <si>
    <t>Memakai sarung tangan ketika memotong kertas</t>
  </si>
  <si>
    <t>Safety glove dan disediakan tensoplas dalam kotak P3K</t>
  </si>
  <si>
    <t>Menyalakan dan mematikan peralatan elektronik</t>
  </si>
  <si>
    <t>Lupa mematikan peralatan elektronik</t>
  </si>
  <si>
    <t>Peralatan elektronik meledak, terjadi konslet</t>
  </si>
  <si>
    <t>Peralatan elektronik rusak, ruangan kebakaran</t>
  </si>
  <si>
    <t>NO 1 TAHUN 1970</t>
  </si>
  <si>
    <t>Pastikan sebelum pulang atau selesai bekerja, cek dan matikan peralatan elektronik dan cabut stop kontak dari pusat listrik</t>
  </si>
  <si>
    <t>-</t>
  </si>
  <si>
    <t>Gunakan bahan instalasi listrik yang sudah bersertifikat SNI</t>
  </si>
  <si>
    <t>Jatuh dan cedera</t>
  </si>
  <si>
    <t>kaki atau anggota tubuh lainnya memar</t>
  </si>
  <si>
    <t>NO 1 TAHUN 1970 Pasal 14b; Peraturan Pemerintah (PP) No. 50 tahun 2012</t>
  </si>
  <si>
    <t>Kabel listrik dan jaringan yang tidak rapih</t>
  </si>
  <si>
    <t xml:space="preserve">Rapihkan kabel listrik dan jaringan dengan mempergunakan isolasi dan klem </t>
  </si>
  <si>
    <t>Klem dan isolasi</t>
  </si>
  <si>
    <t>Ruangan terlalu bising</t>
  </si>
  <si>
    <t>gangguan pendengaran</t>
  </si>
  <si>
    <t>telinga sakit</t>
  </si>
  <si>
    <t>Cek tingkat kebisingan ruangan, lalu cocokan denga standar kebisingan yang boleh terjadi di area kantor, jika tidak tingkat Db terlalu tinggi, maka rekomendasikan untuk pindah lokasi kantor</t>
  </si>
  <si>
    <t>Alat pengecek kebisingan, dan Earplug khusus staff kantor</t>
  </si>
  <si>
    <t>Bekas bungkus sisa makanan, dll dilaci atau di bawah meja</t>
  </si>
  <si>
    <t xml:space="preserve">malas membuang sampah </t>
  </si>
  <si>
    <t>Sampah dimana-mana</t>
  </si>
  <si>
    <t>Tebar penyakit, ruangan bau sampah</t>
  </si>
  <si>
    <t>Permen Ketenagakerjaan Nomor 5 tahun 2018 (tentang K3 Lingkungan kerja)</t>
  </si>
  <si>
    <t>Permenaker Nomor 5 tahun 2018 (tentang K3 Lingkungan kerja)</t>
  </si>
  <si>
    <t>Buang sampah secara berkala, dan pisahkan mana sampah organik dan anorgnaik</t>
  </si>
  <si>
    <t>Tempat sampah dan alat kerbersihan yang mencukupi</t>
  </si>
  <si>
    <t>Meletakan barang atau alat kerja bukan pada tempatnya diatas meja</t>
  </si>
  <si>
    <t xml:space="preserve">Barang atau alat tersenggol siku atau tangan dan terjatuh </t>
  </si>
  <si>
    <t>Barang atau alat kerja menimpa kaki</t>
  </si>
  <si>
    <t>Anggota tubuh cedera</t>
  </si>
  <si>
    <t>Simpan alat kerja pada tempatnya, dan pastikan diatas meja kerja tidak ada benda atau alat yang tidak berhubungan dengan pekerjaan</t>
  </si>
  <si>
    <t>Ruangan terlalu terang</t>
  </si>
  <si>
    <t>Lampu dinyalakan semuanya</t>
  </si>
  <si>
    <t xml:space="preserve">Mata silau </t>
  </si>
  <si>
    <t>Mata berbias</t>
  </si>
  <si>
    <t>Gunakan lampu penerangan seperlunya</t>
  </si>
  <si>
    <t>Lampu ramah lingkungan yang sudah ditentukan perusahaan</t>
  </si>
  <si>
    <t xml:space="preserve">Ruangan tertutup </t>
  </si>
  <si>
    <t>Kurang ventilasi udara</t>
  </si>
  <si>
    <t>ruangan pengap dan bau</t>
  </si>
  <si>
    <t>sesak</t>
  </si>
  <si>
    <t>15-30 menit setiap pagi, pintu dibuka, agar sirkulasi udara dalam ruangan berganti, dan pekerja tidak selalu berada dalam ruangan</t>
  </si>
  <si>
    <t>Masker</t>
  </si>
  <si>
    <t>Sidak 5S dan K3 ke lapangan (Area MO Konstruksi dan Wood)</t>
  </si>
  <si>
    <t>Asap lasan atau serbuk kayu</t>
  </si>
  <si>
    <t>Terhisap oleh hidung</t>
  </si>
  <si>
    <t>Gangguan pernapasan (Parahnya bisa TBC)</t>
  </si>
  <si>
    <t>Memakai masker</t>
  </si>
  <si>
    <t>Masker safety</t>
  </si>
  <si>
    <t>Monitoring proyek ke lapangan</t>
  </si>
  <si>
    <t>Kepala atau kaki tertimpa material atau bahan proyek</t>
  </si>
  <si>
    <t>Bahan material kerja yang sedang diproses oleh pekerja lapangan</t>
  </si>
  <si>
    <t>Kepala cedera, arau kaki cedera</t>
  </si>
  <si>
    <t>Helm proyek &amp; Safety shoes</t>
  </si>
  <si>
    <t>HR</t>
  </si>
  <si>
    <t>MR</t>
  </si>
  <si>
    <t>LR</t>
  </si>
  <si>
    <t>SR</t>
  </si>
  <si>
    <t>Score</t>
  </si>
  <si>
    <t>2 s/d 3</t>
  </si>
  <si>
    <t>Jari tersayat pisau cutter</t>
  </si>
  <si>
    <t>Memakai helm proyek dan safety shoes</t>
  </si>
  <si>
    <t>Gatria G.R</t>
  </si>
  <si>
    <t>Gunawan I</t>
  </si>
  <si>
    <t>Ruby K.T</t>
  </si>
  <si>
    <t>Belum ada info lebih lanjut dari Ahli K3 Umum (bagian HSE)</t>
  </si>
  <si>
    <t>Revisi : N</t>
  </si>
  <si>
    <t>LINGKUNGAN  KE KARYAWAN</t>
  </si>
  <si>
    <t xml:space="preserve">PERUSAHAAN KE LINGKUNGAN </t>
  </si>
  <si>
    <t>Kebakaran</t>
  </si>
  <si>
    <t>Terjadi korsleting</t>
  </si>
  <si>
    <t>Terjadi pencemaran udara, lingkungan terancam</t>
  </si>
  <si>
    <t>Menimbulkan bakteri, menimbulkan bau tidak sedap</t>
  </si>
  <si>
    <t>HSE dan Engineering</t>
  </si>
  <si>
    <t>Ya</t>
  </si>
  <si>
    <t>dimonitoring enam bulan sekali oleh tim HSE dan Engineering</t>
  </si>
  <si>
    <t xml:space="preserve">HSE </t>
  </si>
  <si>
    <t>MSD</t>
  </si>
  <si>
    <t>HSE dan MSD</t>
  </si>
  <si>
    <t xml:space="preserve">Pencemaran lingkungan </t>
  </si>
  <si>
    <t>: Manufactur System Depelopment</t>
  </si>
  <si>
    <t xml:space="preserve">: </t>
  </si>
</sst>
</file>

<file path=xl/styles.xml><?xml version="1.0" encoding="utf-8"?>
<styleSheet xmlns="http://schemas.openxmlformats.org/spreadsheetml/2006/main">
  <numFmts count="1">
    <numFmt numFmtId="164" formatCode="00000"/>
  </numFmts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14C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0720A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4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/>
    <xf numFmtId="0" fontId="0" fillId="0" borderId="1" xfId="0" applyBorder="1"/>
    <xf numFmtId="0" fontId="0" fillId="0" borderId="5" xfId="0" applyBorder="1"/>
    <xf numFmtId="0" fontId="0" fillId="0" borderId="3" xfId="0" applyBorder="1"/>
    <xf numFmtId="0" fontId="0" fillId="0" borderId="4" xfId="0" applyBorder="1"/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textRotation="90"/>
    </xf>
    <xf numFmtId="0" fontId="0" fillId="0" borderId="4" xfId="0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0" fillId="5" borderId="0" xfId="0" applyFill="1"/>
    <xf numFmtId="0" fontId="0" fillId="5" borderId="0" xfId="0" applyFill="1" applyAlignment="1">
      <alignment horizontal="center" vertical="center"/>
    </xf>
    <xf numFmtId="0" fontId="1" fillId="7" borderId="1" xfId="0" applyFont="1" applyFill="1" applyBorder="1" applyAlignment="1">
      <alignment horizontal="center" vertical="center" textRotation="90"/>
    </xf>
    <xf numFmtId="0" fontId="0" fillId="7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8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0" fillId="0" borderId="9" xfId="0" applyBorder="1"/>
    <xf numFmtId="0" fontId="2" fillId="0" borderId="0" xfId="0" applyFont="1" applyAlignment="1">
      <alignment horizontal="left" vertical="center"/>
    </xf>
    <xf numFmtId="0" fontId="0" fillId="0" borderId="12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164" fontId="0" fillId="0" borderId="10" xfId="0" applyNumberFormat="1" applyBorder="1" applyAlignment="1">
      <alignment horizontal="center" vertical="center" wrapText="1"/>
    </xf>
    <xf numFmtId="164" fontId="0" fillId="0" borderId="11" xfId="0" applyNumberFormat="1" applyBorder="1" applyAlignment="1">
      <alignment horizontal="center" vertical="center" wrapText="1"/>
    </xf>
    <xf numFmtId="0" fontId="1" fillId="7" borderId="3" xfId="0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0" fontId="1" fillId="7" borderId="12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 textRotation="90" wrapText="1"/>
    </xf>
    <xf numFmtId="0" fontId="0" fillId="0" borderId="6" xfId="0" applyBorder="1"/>
    <xf numFmtId="0" fontId="0" fillId="0" borderId="13" xfId="0" applyBorder="1"/>
    <xf numFmtId="0" fontId="2" fillId="0" borderId="13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0" fillId="0" borderId="2" xfId="0" applyBorder="1"/>
    <xf numFmtId="0" fontId="0" fillId="0" borderId="14" xfId="0" applyBorder="1"/>
    <xf numFmtId="0" fontId="1" fillId="0" borderId="2" xfId="0" applyFont="1" applyBorder="1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8" xfId="0" applyFont="1" applyBorder="1"/>
    <xf numFmtId="0" fontId="0" fillId="0" borderId="8" xfId="0" applyBorder="1"/>
    <xf numFmtId="0" fontId="1" fillId="0" borderId="1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vertical="top" wrapText="1"/>
    </xf>
    <xf numFmtId="15" fontId="0" fillId="0" borderId="5" xfId="0" applyNumberFormat="1" applyBorder="1" applyAlignment="1">
      <alignment horizontal="center"/>
    </xf>
    <xf numFmtId="0" fontId="0" fillId="0" borderId="10" xfId="0" quotePrefix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6" fillId="8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0" fillId="0" borderId="0" xfId="0" applyAlignment="1">
      <alignment horizontal="left"/>
    </xf>
    <xf numFmtId="0" fontId="0" fillId="5" borderId="0" xfId="0" applyFill="1" applyAlignment="1">
      <alignment horizontal="left" vertical="center"/>
    </xf>
    <xf numFmtId="0" fontId="1" fillId="5" borderId="0" xfId="0" applyFont="1" applyFill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3" borderId="1" xfId="0" applyFont="1" applyFill="1" applyBorder="1" applyAlignment="1">
      <alignment vertical="center"/>
    </xf>
    <xf numFmtId="0" fontId="6" fillId="8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1" fillId="4" borderId="1" xfId="0" applyFont="1" applyFill="1" applyBorder="1" applyAlignment="1">
      <alignment vertical="center"/>
    </xf>
    <xf numFmtId="16" fontId="1" fillId="0" borderId="1" xfId="0" applyNumberFormat="1" applyFont="1" applyBorder="1" applyAlignment="1">
      <alignment horizontal="center" vertical="center"/>
    </xf>
    <xf numFmtId="0" fontId="6" fillId="6" borderId="1" xfId="0" applyFont="1" applyFill="1" applyBorder="1" applyAlignment="1">
      <alignment vertical="center"/>
    </xf>
    <xf numFmtId="0" fontId="1" fillId="5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" fillId="0" borderId="13" xfId="0" applyFont="1" applyBorder="1"/>
    <xf numFmtId="0" fontId="0" fillId="0" borderId="11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4" fontId="0" fillId="0" borderId="11" xfId="0" applyNumberFormat="1" applyBorder="1" applyAlignment="1">
      <alignment horizontal="center" vertical="center" wrapText="1"/>
    </xf>
    <xf numFmtId="164" fontId="0" fillId="0" borderId="10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3" xfId="0" applyFont="1" applyBorder="1" applyAlignment="1">
      <alignment horizontal="center" vertical="center" textRotation="90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6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1" fillId="7" borderId="1" xfId="0" applyFont="1" applyFill="1" applyBorder="1" applyAlignment="1">
      <alignment horizontal="center" vertical="center"/>
    </xf>
  </cellXfs>
  <cellStyles count="1">
    <cellStyle name="Normal" xfId="0" builtinId="0"/>
  </cellStyles>
  <dxfs count="26">
    <dxf>
      <fill>
        <patternFill>
          <bgColor rgb="FF3EFB25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007E39"/>
        </patternFill>
      </fill>
    </dxf>
    <dxf>
      <fill>
        <patternFill>
          <bgColor rgb="FF3EFB25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007E39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214C00"/>
      </font>
      <fill>
        <patternFill>
          <bgColor rgb="FFC6EFCE"/>
        </patternFill>
      </fill>
    </dxf>
    <dxf>
      <font>
        <color rgb="FF214C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7E39"/>
      <color rgb="FF3EFB25"/>
      <color rgb="FF214C00"/>
      <color rgb="FFF67C18"/>
      <color rgb="FF80FE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552698</xdr:colOff>
      <xdr:row>36</xdr:row>
      <xdr:rowOff>94507</xdr:rowOff>
    </xdr:from>
    <xdr:to>
      <xdr:col>16</xdr:col>
      <xdr:colOff>95498</xdr:colOff>
      <xdr:row>61</xdr:row>
      <xdr:rowOff>108486</xdr:rowOff>
    </xdr:to>
    <xdr:pic>
      <xdr:nvPicPr>
        <xdr:cNvPr id="1028" name="Picture 4">
          <a:extLst>
            <a:ext uri="{FF2B5EF4-FFF2-40B4-BE49-F238E27FC236}">
              <a16:creationId xmlns="" xmlns:a16="http://schemas.microsoft.com/office/drawing/2014/main" id="{00000000-0008-0000-00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2698" y="23678407"/>
          <a:ext cx="9791700" cy="4479299"/>
        </a:xfrm>
        <a:prstGeom prst="rect">
          <a:avLst/>
        </a:prstGeom>
        <a:noFill/>
      </xdr:spPr>
    </xdr:pic>
    <xdr:clientData/>
  </xdr:twoCellAnchor>
  <xdr:oneCellAnchor>
    <xdr:from>
      <xdr:col>36</xdr:col>
      <xdr:colOff>151166</xdr:colOff>
      <xdr:row>39</xdr:row>
      <xdr:rowOff>54177</xdr:rowOff>
    </xdr:from>
    <xdr:ext cx="1242601" cy="749386"/>
    <xdr:pic>
      <xdr:nvPicPr>
        <xdr:cNvPr id="3" name="Pictur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16200000">
          <a:off x="21581374" y="24066878"/>
          <a:ext cx="749386" cy="1242601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39</xdr:col>
      <xdr:colOff>81644</xdr:colOff>
      <xdr:row>39</xdr:row>
      <xdr:rowOff>102257</xdr:rowOff>
    </xdr:from>
    <xdr:ext cx="1455032" cy="648159"/>
    <xdr:pic>
      <xdr:nvPicPr>
        <xdr:cNvPr id="4" name="Pictur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16200000">
          <a:off x="24647407" y="23958130"/>
          <a:ext cx="648159" cy="145503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38</xdr:col>
      <xdr:colOff>397323</xdr:colOff>
      <xdr:row>39</xdr:row>
      <xdr:rowOff>68036</xdr:rowOff>
    </xdr:from>
    <xdr:ext cx="573351" cy="666256"/>
    <xdr:pic>
      <xdr:nvPicPr>
        <xdr:cNvPr id="5" name="Picture 4" descr="202301191039201000.jpg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email"/>
        <a:stretch>
          <a:fillRect/>
        </a:stretch>
      </xdr:blipFill>
      <xdr:spPr>
        <a:xfrm>
          <a:off x="23243468" y="24327345"/>
          <a:ext cx="573351" cy="66625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N49"/>
  <sheetViews>
    <sheetView showGridLines="0" tabSelected="1" topLeftCell="A4" zoomScaleNormal="55" workbookViewId="0">
      <selection activeCell="I35" sqref="I35"/>
    </sheetView>
  </sheetViews>
  <sheetFormatPr defaultRowHeight="15"/>
  <cols>
    <col min="2" max="2" width="5" customWidth="1"/>
    <col min="3" max="3" width="10.7109375" customWidth="1"/>
    <col min="4" max="4" width="7.85546875" customWidth="1"/>
    <col min="5" max="5" width="15" customWidth="1"/>
    <col min="6" max="7" width="15.140625" customWidth="1"/>
    <col min="8" max="8" width="30" customWidth="1"/>
    <col min="9" max="9" width="6" style="1" customWidth="1"/>
    <col min="10" max="13" width="5.140625" style="1" customWidth="1"/>
    <col min="14" max="18" width="5.140625" customWidth="1"/>
    <col min="19" max="19" width="10.85546875" customWidth="1"/>
    <col min="20" max="20" width="10.85546875" hidden="1" customWidth="1"/>
    <col min="21" max="21" width="11.5703125" customWidth="1"/>
    <col min="22" max="22" width="13.140625" customWidth="1"/>
    <col min="23" max="23" width="28.140625" customWidth="1"/>
    <col min="24" max="33" width="4.42578125" customWidth="1"/>
    <col min="34" max="34" width="11.42578125" bestFit="1" customWidth="1"/>
    <col min="35" max="35" width="9.140625" customWidth="1"/>
    <col min="36" max="36" width="20.85546875" customWidth="1"/>
    <col min="37" max="37" width="11.85546875" customWidth="1"/>
    <col min="38" max="38" width="12.28515625" customWidth="1"/>
    <col min="39" max="39" width="19.140625" customWidth="1"/>
    <col min="40" max="40" width="24.42578125" customWidth="1"/>
    <col min="41" max="41" width="2.140625" customWidth="1"/>
  </cols>
  <sheetData>
    <row r="1" spans="2:40" ht="15" customHeight="1">
      <c r="B1" s="37"/>
      <c r="C1" s="38"/>
      <c r="D1" s="38"/>
      <c r="E1" s="38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40"/>
      <c r="AM1" s="5" t="s">
        <v>0</v>
      </c>
      <c r="AN1" s="5" t="s">
        <v>27</v>
      </c>
    </row>
    <row r="2" spans="2:40" ht="25.5" customHeight="1">
      <c r="B2" s="41"/>
      <c r="E2" s="24"/>
      <c r="F2" s="24"/>
      <c r="G2" s="24"/>
      <c r="H2" s="24"/>
      <c r="I2" s="26" t="s">
        <v>21</v>
      </c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2"/>
      <c r="AM2" s="4"/>
      <c r="AN2" s="59">
        <v>44909</v>
      </c>
    </row>
    <row r="3" spans="2:40" ht="18.75" customHeight="1">
      <c r="B3" s="41"/>
      <c r="E3" s="24"/>
      <c r="F3" s="24"/>
      <c r="G3" s="24"/>
      <c r="H3" s="24"/>
      <c r="I3" s="26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115" t="s">
        <v>164</v>
      </c>
      <c r="AN3" s="58" t="s">
        <v>28</v>
      </c>
    </row>
    <row r="4" spans="2:40" ht="16.5" customHeight="1">
      <c r="B4" s="42"/>
      <c r="C4" s="25"/>
      <c r="D4" s="25"/>
      <c r="E4" s="25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5"/>
      <c r="AL4" s="25"/>
      <c r="AM4" s="116"/>
      <c r="AN4" s="57"/>
    </row>
    <row r="5" spans="2:40" s="2" customFormat="1">
      <c r="B5" s="43" t="s">
        <v>22</v>
      </c>
      <c r="D5" s="2" t="s">
        <v>178</v>
      </c>
      <c r="I5" s="2" t="s">
        <v>26</v>
      </c>
      <c r="J5" s="44"/>
      <c r="K5" s="45"/>
      <c r="L5" s="44" t="s">
        <v>51</v>
      </c>
      <c r="M5" s="45"/>
      <c r="AN5" s="46"/>
    </row>
    <row r="6" spans="2:40" s="2" customFormat="1">
      <c r="B6" s="43" t="s">
        <v>23</v>
      </c>
      <c r="D6" s="2" t="s">
        <v>179</v>
      </c>
      <c r="I6" s="2" t="s">
        <v>25</v>
      </c>
      <c r="J6" s="44"/>
      <c r="K6" s="45"/>
      <c r="L6" s="44" t="s">
        <v>53</v>
      </c>
      <c r="M6" s="45"/>
      <c r="AN6" s="46"/>
    </row>
    <row r="7" spans="2:40">
      <c r="B7" s="41"/>
      <c r="AN7" s="47"/>
    </row>
    <row r="8" spans="2:40" ht="15" customHeight="1">
      <c r="B8" s="112" t="s">
        <v>0</v>
      </c>
      <c r="C8" s="112" t="s">
        <v>24</v>
      </c>
      <c r="D8" s="112"/>
      <c r="E8" s="113" t="s">
        <v>29</v>
      </c>
      <c r="F8" s="96" t="s">
        <v>1</v>
      </c>
      <c r="G8" s="96" t="s">
        <v>2</v>
      </c>
      <c r="H8" s="96" t="s">
        <v>3</v>
      </c>
      <c r="I8" s="123" t="s">
        <v>46</v>
      </c>
      <c r="J8" s="123"/>
      <c r="K8" s="123"/>
      <c r="L8" s="123"/>
      <c r="M8" s="123"/>
      <c r="N8" s="99" t="s">
        <v>48</v>
      </c>
      <c r="O8" s="99"/>
      <c r="P8" s="99"/>
      <c r="Q8" s="99"/>
      <c r="R8" s="99"/>
      <c r="S8" s="100" t="s">
        <v>50</v>
      </c>
      <c r="T8" s="101"/>
      <c r="U8" s="102"/>
      <c r="V8" s="106" t="s">
        <v>15</v>
      </c>
      <c r="W8" s="108"/>
      <c r="X8" s="123" t="s">
        <v>46</v>
      </c>
      <c r="Y8" s="123"/>
      <c r="Z8" s="123"/>
      <c r="AA8" s="123"/>
      <c r="AB8" s="123"/>
      <c r="AC8" s="99" t="s">
        <v>48</v>
      </c>
      <c r="AD8" s="99"/>
      <c r="AE8" s="99"/>
      <c r="AF8" s="99"/>
      <c r="AG8" s="99"/>
      <c r="AH8" s="106" t="s">
        <v>16</v>
      </c>
      <c r="AI8" s="107"/>
      <c r="AJ8" s="108"/>
      <c r="AK8" s="94" t="s">
        <v>17</v>
      </c>
      <c r="AL8" s="94" t="s">
        <v>18</v>
      </c>
      <c r="AM8" s="94" t="s">
        <v>19</v>
      </c>
      <c r="AN8" s="96" t="s">
        <v>20</v>
      </c>
    </row>
    <row r="9" spans="2:40" ht="64.5">
      <c r="B9" s="112"/>
      <c r="C9" s="112"/>
      <c r="D9" s="112"/>
      <c r="E9" s="114"/>
      <c r="F9" s="97"/>
      <c r="G9" s="97"/>
      <c r="H9" s="97"/>
      <c r="I9" s="14" t="s">
        <v>4</v>
      </c>
      <c r="J9" s="14" t="s">
        <v>5</v>
      </c>
      <c r="K9" s="14" t="s">
        <v>6</v>
      </c>
      <c r="L9" s="14" t="s">
        <v>7</v>
      </c>
      <c r="M9" s="14" t="s">
        <v>8</v>
      </c>
      <c r="N9" s="8" t="s">
        <v>9</v>
      </c>
      <c r="O9" s="8" t="s">
        <v>10</v>
      </c>
      <c r="P9" s="8" t="s">
        <v>11</v>
      </c>
      <c r="Q9" s="8" t="s">
        <v>12</v>
      </c>
      <c r="R9" s="8" t="s">
        <v>13</v>
      </c>
      <c r="S9" s="103"/>
      <c r="T9" s="104"/>
      <c r="U9" s="105"/>
      <c r="V9" s="109"/>
      <c r="W9" s="111"/>
      <c r="X9" s="14" t="s">
        <v>4</v>
      </c>
      <c r="Y9" s="14" t="s">
        <v>5</v>
      </c>
      <c r="Z9" s="14" t="s">
        <v>6</v>
      </c>
      <c r="AA9" s="14" t="s">
        <v>7</v>
      </c>
      <c r="AB9" s="14" t="s">
        <v>8</v>
      </c>
      <c r="AC9" s="8" t="s">
        <v>9</v>
      </c>
      <c r="AD9" s="8" t="s">
        <v>10</v>
      </c>
      <c r="AE9" s="8" t="s">
        <v>11</v>
      </c>
      <c r="AF9" s="8" t="s">
        <v>12</v>
      </c>
      <c r="AG9" s="8" t="s">
        <v>13</v>
      </c>
      <c r="AH9" s="109"/>
      <c r="AI9" s="110"/>
      <c r="AJ9" s="111"/>
      <c r="AK9" s="94"/>
      <c r="AL9" s="94"/>
      <c r="AM9" s="94"/>
      <c r="AN9" s="97"/>
    </row>
    <row r="10" spans="2:40" ht="31.5" customHeight="1">
      <c r="B10" s="113"/>
      <c r="C10" s="113"/>
      <c r="D10" s="113"/>
      <c r="E10" s="114"/>
      <c r="F10" s="97"/>
      <c r="G10" s="97"/>
      <c r="H10" s="97"/>
      <c r="I10" s="32">
        <v>1</v>
      </c>
      <c r="J10" s="32">
        <v>2</v>
      </c>
      <c r="K10" s="32">
        <v>3</v>
      </c>
      <c r="L10" s="32">
        <v>4</v>
      </c>
      <c r="M10" s="32">
        <v>5</v>
      </c>
      <c r="N10" s="20">
        <v>1</v>
      </c>
      <c r="O10" s="20">
        <v>2</v>
      </c>
      <c r="P10" s="20">
        <v>3</v>
      </c>
      <c r="Q10" s="20">
        <v>4</v>
      </c>
      <c r="R10" s="20">
        <v>5</v>
      </c>
      <c r="S10" s="21" t="s">
        <v>38</v>
      </c>
      <c r="T10" s="21" t="s">
        <v>156</v>
      </c>
      <c r="U10" s="21" t="s">
        <v>47</v>
      </c>
      <c r="V10" s="109"/>
      <c r="W10" s="111"/>
      <c r="X10" s="32">
        <v>1</v>
      </c>
      <c r="Y10" s="32">
        <v>2</v>
      </c>
      <c r="Z10" s="32">
        <v>3</v>
      </c>
      <c r="AA10" s="32">
        <v>4</v>
      </c>
      <c r="AB10" s="32">
        <v>5</v>
      </c>
      <c r="AC10" s="20">
        <v>1</v>
      </c>
      <c r="AD10" s="20">
        <v>2</v>
      </c>
      <c r="AE10" s="20">
        <v>3</v>
      </c>
      <c r="AF10" s="20">
        <v>4</v>
      </c>
      <c r="AG10" s="20">
        <v>5</v>
      </c>
      <c r="AH10" s="21" t="s">
        <v>38</v>
      </c>
      <c r="AI10" s="21" t="s">
        <v>156</v>
      </c>
      <c r="AJ10" s="21" t="s">
        <v>47</v>
      </c>
      <c r="AK10" s="95"/>
      <c r="AL10" s="95"/>
      <c r="AM10" s="95"/>
      <c r="AN10" s="97"/>
    </row>
    <row r="11" spans="2:40">
      <c r="B11" s="48" t="s">
        <v>52</v>
      </c>
      <c r="C11" s="33"/>
      <c r="D11" s="33"/>
      <c r="E11" s="33"/>
      <c r="F11" s="34"/>
      <c r="G11" s="34"/>
      <c r="H11" s="34"/>
      <c r="I11" s="35"/>
      <c r="J11" s="35"/>
      <c r="K11" s="35"/>
      <c r="L11" s="35"/>
      <c r="M11" s="35"/>
      <c r="N11" s="33"/>
      <c r="O11" s="33"/>
      <c r="P11" s="33"/>
      <c r="Q11" s="33"/>
      <c r="R11" s="33"/>
      <c r="S11" s="34"/>
      <c r="T11" s="34"/>
      <c r="U11" s="34"/>
      <c r="V11" s="33"/>
      <c r="W11" s="33"/>
      <c r="X11" s="35"/>
      <c r="Y11" s="35"/>
      <c r="Z11" s="35"/>
      <c r="AA11" s="35"/>
      <c r="AB11" s="35"/>
      <c r="AC11" s="33"/>
      <c r="AD11" s="33"/>
      <c r="AE11" s="33"/>
      <c r="AF11" s="33"/>
      <c r="AG11" s="33"/>
      <c r="AH11" s="34"/>
      <c r="AI11" s="34"/>
      <c r="AJ11" s="34"/>
      <c r="AK11" s="36"/>
      <c r="AL11" s="19"/>
      <c r="AM11" s="19"/>
      <c r="AN11" s="49"/>
    </row>
    <row r="12" spans="2:40" s="1" customFormat="1" ht="105">
      <c r="B12" s="9">
        <v>1</v>
      </c>
      <c r="C12" s="98" t="s">
        <v>54</v>
      </c>
      <c r="D12" s="98"/>
      <c r="E12" s="56" t="s">
        <v>55</v>
      </c>
      <c r="F12" s="56" t="s">
        <v>56</v>
      </c>
      <c r="G12" s="56" t="s">
        <v>57</v>
      </c>
      <c r="H12" s="56" t="s">
        <v>58</v>
      </c>
      <c r="I12" s="15"/>
      <c r="J12" s="15"/>
      <c r="K12" s="15">
        <v>3</v>
      </c>
      <c r="L12" s="15"/>
      <c r="M12" s="15"/>
      <c r="N12" s="9"/>
      <c r="O12" s="9">
        <v>2</v>
      </c>
      <c r="P12" s="9"/>
      <c r="Q12" s="9"/>
      <c r="R12" s="9"/>
      <c r="S12" s="61" t="str">
        <f>IF(T12&gt;=15,"E",IF(T12&gt;=8,"HR",IF(T12&gt;=4,"MR",IF(T12&gt;=2,"LR","SR"))))</f>
        <v>MR</v>
      </c>
      <c r="T12" s="61">
        <f>SUM(I12:M12)*SUM(N12:R12)</f>
        <v>6</v>
      </c>
      <c r="U12" s="18" t="str">
        <f>VLOOKUP(S12,REMARK!$B$4:$E$9,4,FALSE)</f>
        <v>Secara periodik dimonitor (Sebulan Sekali)</v>
      </c>
      <c r="V12" s="88" t="s">
        <v>72</v>
      </c>
      <c r="W12" s="88"/>
      <c r="X12" s="17"/>
      <c r="Y12" s="15">
        <v>2</v>
      </c>
      <c r="Z12" s="15"/>
      <c r="AA12" s="15"/>
      <c r="AB12" s="15"/>
      <c r="AC12" s="9">
        <v>1</v>
      </c>
      <c r="AD12" s="9"/>
      <c r="AE12" s="9"/>
      <c r="AF12" s="9"/>
      <c r="AG12" s="9"/>
      <c r="AH12" s="61" t="str">
        <f>IF(AI12&gt;=15,"E",IF(AI12&gt;=8,"HR",IF(AI12&gt;=4,"MR",IF(AI12&gt;=2,"LR","SR"))))</f>
        <v>LR</v>
      </c>
      <c r="AI12" s="61">
        <f>SUM(X12:AB12)*SUM(AC12:AG12)</f>
        <v>2</v>
      </c>
      <c r="AJ12" s="18" t="str">
        <f>VLOOKUP(AH12,REMARK!$B$4:$E$9,4,FALSE)</f>
        <v>Sesekali dimonitor (Setiap enam bulan sekali)</v>
      </c>
      <c r="AK12" s="18" t="s">
        <v>163</v>
      </c>
      <c r="AL12" s="18" t="s">
        <v>163</v>
      </c>
      <c r="AM12" s="18" t="s">
        <v>163</v>
      </c>
      <c r="AN12" s="9" t="s">
        <v>75</v>
      </c>
    </row>
    <row r="13" spans="2:40" s="1" customFormat="1" ht="105">
      <c r="B13" s="7">
        <v>2</v>
      </c>
      <c r="C13" s="91" t="s">
        <v>66</v>
      </c>
      <c r="D13" s="91"/>
      <c r="E13" s="18" t="s">
        <v>59</v>
      </c>
      <c r="F13" s="18" t="s">
        <v>60</v>
      </c>
      <c r="G13" s="18" t="s">
        <v>61</v>
      </c>
      <c r="H13" s="7" t="s">
        <v>101</v>
      </c>
      <c r="I13" s="16"/>
      <c r="J13" s="16"/>
      <c r="K13" s="16">
        <v>3</v>
      </c>
      <c r="L13" s="16"/>
      <c r="M13" s="16"/>
      <c r="N13" s="7"/>
      <c r="O13" s="7">
        <v>2</v>
      </c>
      <c r="P13" s="7"/>
      <c r="Q13" s="7"/>
      <c r="R13" s="7"/>
      <c r="S13" s="61" t="str">
        <f t="shared" ref="S13:S21" si="0">IF(T13&gt;=15,"E",IF(T13&gt;=8,"HR",IF(T13&gt;=4,"MR",IF(T13&gt;=2,"LR","SR"))))</f>
        <v>MR</v>
      </c>
      <c r="T13" s="61">
        <f t="shared" ref="T13:T28" si="1">SUM(I13:M13)*SUM(N13:R13)</f>
        <v>6</v>
      </c>
      <c r="U13" s="18" t="str">
        <f>VLOOKUP(S13,REMARK!$B$4:$E$9,4,FALSE)</f>
        <v>Secara periodik dimonitor (Sebulan Sekali)</v>
      </c>
      <c r="V13" s="88" t="s">
        <v>74</v>
      </c>
      <c r="W13" s="88"/>
      <c r="X13" s="16"/>
      <c r="Y13" s="16">
        <v>2</v>
      </c>
      <c r="Z13" s="16"/>
      <c r="AA13" s="16"/>
      <c r="AB13" s="16"/>
      <c r="AC13" s="7">
        <v>1</v>
      </c>
      <c r="AD13" s="7"/>
      <c r="AE13" s="7"/>
      <c r="AF13" s="7"/>
      <c r="AG13" s="7"/>
      <c r="AH13" s="61" t="str">
        <f t="shared" ref="AH13:AH28" si="2">IF(AI13&gt;=15,"E",IF(AI13&gt;=8,"HR",IF(AI13&gt;=4,"MR",IF(AI13&gt;=2,"LR","SR"))))</f>
        <v>LR</v>
      </c>
      <c r="AI13" s="61">
        <f t="shared" ref="AI13:AI28" si="3">SUM(X13:AB13)*SUM(AC13:AG13)</f>
        <v>2</v>
      </c>
      <c r="AJ13" s="18" t="str">
        <f>VLOOKUP(AH13,REMARK!$B$4:$E$9,4,FALSE)</f>
        <v>Sesekali dimonitor (Setiap enam bulan sekali)</v>
      </c>
      <c r="AK13" s="18" t="s">
        <v>163</v>
      </c>
      <c r="AL13" s="18" t="s">
        <v>163</v>
      </c>
      <c r="AM13" s="18" t="s">
        <v>163</v>
      </c>
      <c r="AN13" s="18" t="s">
        <v>76</v>
      </c>
    </row>
    <row r="14" spans="2:40" s="1" customFormat="1" ht="105">
      <c r="B14" s="9">
        <v>3</v>
      </c>
      <c r="C14" s="91" t="s">
        <v>67</v>
      </c>
      <c r="D14" s="91"/>
      <c r="E14" s="18" t="s">
        <v>62</v>
      </c>
      <c r="F14" s="18" t="s">
        <v>63</v>
      </c>
      <c r="G14" s="18" t="s">
        <v>64</v>
      </c>
      <c r="H14" s="18" t="s">
        <v>65</v>
      </c>
      <c r="I14" s="16"/>
      <c r="J14" s="16"/>
      <c r="K14" s="16">
        <v>3</v>
      </c>
      <c r="L14" s="16"/>
      <c r="M14" s="16"/>
      <c r="N14" s="7"/>
      <c r="O14" s="7">
        <v>2</v>
      </c>
      <c r="P14" s="7"/>
      <c r="Q14" s="7"/>
      <c r="R14" s="7"/>
      <c r="S14" s="61" t="str">
        <f t="shared" si="0"/>
        <v>MR</v>
      </c>
      <c r="T14" s="61">
        <f t="shared" si="1"/>
        <v>6</v>
      </c>
      <c r="U14" s="18" t="str">
        <f>VLOOKUP(S14,REMARK!$B$4:$E$9,4,FALSE)</f>
        <v>Secara periodik dimonitor (Sebulan Sekali)</v>
      </c>
      <c r="V14" s="88" t="s">
        <v>73</v>
      </c>
      <c r="W14" s="88"/>
      <c r="X14" s="16"/>
      <c r="Y14" s="16">
        <v>2</v>
      </c>
      <c r="Z14" s="16"/>
      <c r="AA14" s="16"/>
      <c r="AB14" s="16"/>
      <c r="AC14" s="7">
        <v>1</v>
      </c>
      <c r="AD14" s="7"/>
      <c r="AE14" s="7"/>
      <c r="AF14" s="7"/>
      <c r="AG14" s="7"/>
      <c r="AH14" s="61" t="str">
        <f t="shared" si="2"/>
        <v>LR</v>
      </c>
      <c r="AI14" s="61">
        <f t="shared" si="3"/>
        <v>2</v>
      </c>
      <c r="AJ14" s="18" t="str">
        <f>VLOOKUP(AH14,REMARK!$B$4:$E$9,4,FALSE)</f>
        <v>Sesekali dimonitor (Setiap enam bulan sekali)</v>
      </c>
      <c r="AK14" s="18" t="s">
        <v>163</v>
      </c>
      <c r="AL14" s="18" t="s">
        <v>163</v>
      </c>
      <c r="AM14" s="18" t="s">
        <v>163</v>
      </c>
      <c r="AN14" s="18" t="s">
        <v>76</v>
      </c>
    </row>
    <row r="15" spans="2:40" s="1" customFormat="1" ht="105">
      <c r="B15" s="7">
        <v>4</v>
      </c>
      <c r="C15" s="91" t="s">
        <v>68</v>
      </c>
      <c r="D15" s="93"/>
      <c r="E15" s="18" t="s">
        <v>69</v>
      </c>
      <c r="F15" s="18" t="s">
        <v>71</v>
      </c>
      <c r="G15" s="18" t="s">
        <v>70</v>
      </c>
      <c r="H15" s="18" t="s">
        <v>107</v>
      </c>
      <c r="I15" s="16"/>
      <c r="J15" s="16"/>
      <c r="K15" s="16">
        <v>3</v>
      </c>
      <c r="L15" s="16"/>
      <c r="M15" s="16"/>
      <c r="N15" s="7"/>
      <c r="O15" s="7"/>
      <c r="P15" s="7">
        <v>3</v>
      </c>
      <c r="Q15" s="7"/>
      <c r="R15" s="7"/>
      <c r="S15" s="61" t="str">
        <f t="shared" si="0"/>
        <v>HR</v>
      </c>
      <c r="T15" s="61">
        <f t="shared" si="1"/>
        <v>9</v>
      </c>
      <c r="U15" s="18" t="str">
        <f>VLOOKUP(S15,REMARK!$B$4:$E$9,4,FALSE)</f>
        <v>Harus Selalu dimonitoring (Semingu Sekali)</v>
      </c>
      <c r="V15" s="88" t="s">
        <v>78</v>
      </c>
      <c r="W15" s="88"/>
      <c r="X15" s="16"/>
      <c r="Y15" s="16">
        <v>2</v>
      </c>
      <c r="Z15" s="16"/>
      <c r="AA15" s="16"/>
      <c r="AB15" s="16"/>
      <c r="AC15" s="7">
        <v>1</v>
      </c>
      <c r="AD15" s="7"/>
      <c r="AE15" s="7"/>
      <c r="AF15" s="7"/>
      <c r="AG15" s="7"/>
      <c r="AH15" s="61" t="str">
        <f t="shared" si="2"/>
        <v>LR</v>
      </c>
      <c r="AI15" s="61">
        <f t="shared" si="3"/>
        <v>2</v>
      </c>
      <c r="AJ15" s="18" t="str">
        <f>VLOOKUP(AH15,REMARK!$B$4:$E$9,4,FALSE)</f>
        <v>Sesekali dimonitor (Setiap enam bulan sekali)</v>
      </c>
      <c r="AK15" s="18" t="s">
        <v>163</v>
      </c>
      <c r="AL15" s="18" t="s">
        <v>163</v>
      </c>
      <c r="AM15" s="18" t="s">
        <v>163</v>
      </c>
      <c r="AN15" s="7" t="s">
        <v>77</v>
      </c>
    </row>
    <row r="16" spans="2:40" s="1" customFormat="1" ht="105">
      <c r="B16" s="9">
        <v>5</v>
      </c>
      <c r="C16" s="91" t="s">
        <v>79</v>
      </c>
      <c r="D16" s="91"/>
      <c r="E16" s="18" t="s">
        <v>80</v>
      </c>
      <c r="F16" s="18" t="s">
        <v>81</v>
      </c>
      <c r="G16" s="18" t="s">
        <v>82</v>
      </c>
      <c r="H16" s="18" t="s">
        <v>83</v>
      </c>
      <c r="I16" s="16"/>
      <c r="J16" s="16">
        <v>2</v>
      </c>
      <c r="K16" s="16"/>
      <c r="L16" s="16"/>
      <c r="M16" s="16"/>
      <c r="N16" s="7"/>
      <c r="O16" s="7"/>
      <c r="P16" s="7"/>
      <c r="Q16" s="7">
        <v>4</v>
      </c>
      <c r="R16" s="7"/>
      <c r="S16" s="61" t="str">
        <f t="shared" si="0"/>
        <v>HR</v>
      </c>
      <c r="T16" s="61">
        <f t="shared" si="1"/>
        <v>8</v>
      </c>
      <c r="U16" s="18" t="str">
        <f>VLOOKUP(S16,REMARK!$B$4:$E$9,4,FALSE)</f>
        <v>Harus Selalu dimonitoring (Semingu Sekali)</v>
      </c>
      <c r="V16" s="88" t="s">
        <v>84</v>
      </c>
      <c r="W16" s="88"/>
      <c r="X16" s="16">
        <v>1</v>
      </c>
      <c r="Y16" s="16"/>
      <c r="Z16" s="16"/>
      <c r="AA16" s="16"/>
      <c r="AB16" s="16"/>
      <c r="AC16" s="7">
        <v>1</v>
      </c>
      <c r="AD16" s="7"/>
      <c r="AE16" s="7"/>
      <c r="AF16" s="7"/>
      <c r="AG16" s="7"/>
      <c r="AH16" s="61" t="str">
        <f t="shared" si="2"/>
        <v>SR</v>
      </c>
      <c r="AI16" s="61">
        <f t="shared" si="3"/>
        <v>1</v>
      </c>
      <c r="AJ16" s="18" t="str">
        <f>VLOOKUP(AH16,REMARK!$B$4:$E$9,4,FALSE)</f>
        <v>Tidak perlu tindakan khusus</v>
      </c>
      <c r="AK16" s="18" t="s">
        <v>163</v>
      </c>
      <c r="AL16" s="18" t="s">
        <v>163</v>
      </c>
      <c r="AM16" s="18" t="s">
        <v>163</v>
      </c>
      <c r="AN16" s="18" t="s">
        <v>85</v>
      </c>
    </row>
    <row r="17" spans="2:40" s="1" customFormat="1" ht="105">
      <c r="B17" s="7">
        <v>6</v>
      </c>
      <c r="C17" s="91" t="s">
        <v>86</v>
      </c>
      <c r="D17" s="91"/>
      <c r="E17" s="18" t="s">
        <v>87</v>
      </c>
      <c r="F17" s="18" t="s">
        <v>88</v>
      </c>
      <c r="G17" s="18" t="s">
        <v>89</v>
      </c>
      <c r="H17" s="7" t="s">
        <v>101</v>
      </c>
      <c r="I17" s="16"/>
      <c r="J17" s="16">
        <v>2</v>
      </c>
      <c r="K17" s="16"/>
      <c r="L17" s="16"/>
      <c r="M17" s="16"/>
      <c r="N17" s="7"/>
      <c r="O17" s="7">
        <v>2</v>
      </c>
      <c r="P17" s="7"/>
      <c r="Q17" s="7"/>
      <c r="R17" s="7"/>
      <c r="S17" s="61" t="str">
        <f t="shared" si="0"/>
        <v>MR</v>
      </c>
      <c r="T17" s="61">
        <f t="shared" si="1"/>
        <v>4</v>
      </c>
      <c r="U17" s="18" t="str">
        <f>VLOOKUP(S17,REMARK!$B$4:$E$9,4,FALSE)</f>
        <v>Secara periodik dimonitor (Sebulan Sekali)</v>
      </c>
      <c r="V17" s="88" t="s">
        <v>90</v>
      </c>
      <c r="W17" s="88"/>
      <c r="X17" s="16">
        <v>1</v>
      </c>
      <c r="Y17" s="16"/>
      <c r="Z17" s="16"/>
      <c r="AA17" s="16"/>
      <c r="AB17" s="16"/>
      <c r="AC17" s="7">
        <v>1</v>
      </c>
      <c r="AD17" s="7"/>
      <c r="AE17" s="7"/>
      <c r="AF17" s="7"/>
      <c r="AG17" s="7"/>
      <c r="AH17" s="61" t="str">
        <f t="shared" si="2"/>
        <v>SR</v>
      </c>
      <c r="AI17" s="61">
        <f t="shared" si="3"/>
        <v>1</v>
      </c>
      <c r="AJ17" s="18" t="str">
        <f>VLOOKUP(AH17,REMARK!$B$4:$E$9,4,FALSE)</f>
        <v>Tidak perlu tindakan khusus</v>
      </c>
      <c r="AK17" s="18" t="s">
        <v>163</v>
      </c>
      <c r="AL17" s="18" t="s">
        <v>163</v>
      </c>
      <c r="AM17" s="18" t="s">
        <v>163</v>
      </c>
      <c r="AN17" s="7" t="s">
        <v>91</v>
      </c>
    </row>
    <row r="18" spans="2:40" s="1" customFormat="1" ht="105">
      <c r="B18" s="9">
        <v>7</v>
      </c>
      <c r="C18" s="91" t="s">
        <v>92</v>
      </c>
      <c r="D18" s="91"/>
      <c r="E18" s="18" t="s">
        <v>93</v>
      </c>
      <c r="F18" s="18" t="s">
        <v>158</v>
      </c>
      <c r="G18" s="18" t="s">
        <v>94</v>
      </c>
      <c r="H18" s="7" t="s">
        <v>101</v>
      </c>
      <c r="I18" s="16">
        <v>1</v>
      </c>
      <c r="J18" s="16"/>
      <c r="K18" s="16"/>
      <c r="L18" s="16"/>
      <c r="M18" s="16"/>
      <c r="N18" s="7">
        <v>1</v>
      </c>
      <c r="O18" s="7"/>
      <c r="P18" s="7"/>
      <c r="Q18" s="7"/>
      <c r="R18" s="7"/>
      <c r="S18" s="61" t="str">
        <f t="shared" si="0"/>
        <v>SR</v>
      </c>
      <c r="T18" s="61">
        <f t="shared" si="1"/>
        <v>1</v>
      </c>
      <c r="U18" s="18" t="str">
        <f>VLOOKUP(S18,REMARK!$B$4:$E$9,4,FALSE)</f>
        <v>Tidak perlu tindakan khusus</v>
      </c>
      <c r="V18" s="88" t="s">
        <v>95</v>
      </c>
      <c r="W18" s="88"/>
      <c r="X18" s="16">
        <v>1</v>
      </c>
      <c r="Y18" s="16"/>
      <c r="Z18" s="16"/>
      <c r="AA18" s="16"/>
      <c r="AB18" s="16"/>
      <c r="AC18" s="7">
        <v>1</v>
      </c>
      <c r="AD18" s="7"/>
      <c r="AE18" s="7"/>
      <c r="AF18" s="7"/>
      <c r="AG18" s="7"/>
      <c r="AH18" s="61" t="str">
        <f t="shared" si="2"/>
        <v>SR</v>
      </c>
      <c r="AI18" s="61">
        <f t="shared" si="3"/>
        <v>1</v>
      </c>
      <c r="AJ18" s="18" t="str">
        <f>VLOOKUP(AH18,REMARK!$B$4:$E$9,4,FALSE)</f>
        <v>Tidak perlu tindakan khusus</v>
      </c>
      <c r="AK18" s="18" t="s">
        <v>163</v>
      </c>
      <c r="AL18" s="18" t="s">
        <v>163</v>
      </c>
      <c r="AM18" s="18" t="s">
        <v>163</v>
      </c>
      <c r="AN18" s="18" t="s">
        <v>96</v>
      </c>
    </row>
    <row r="19" spans="2:40" s="1" customFormat="1" ht="105">
      <c r="B19" s="7">
        <v>8</v>
      </c>
      <c r="C19" s="91" t="s">
        <v>97</v>
      </c>
      <c r="D19" s="91"/>
      <c r="E19" s="18" t="s">
        <v>98</v>
      </c>
      <c r="F19" s="18" t="s">
        <v>99</v>
      </c>
      <c r="G19" s="18" t="s">
        <v>100</v>
      </c>
      <c r="H19" s="7" t="s">
        <v>101</v>
      </c>
      <c r="I19" s="16"/>
      <c r="J19" s="16"/>
      <c r="K19" s="16">
        <v>3</v>
      </c>
      <c r="L19" s="16"/>
      <c r="M19" s="16"/>
      <c r="N19" s="7"/>
      <c r="O19" s="7">
        <v>2</v>
      </c>
      <c r="P19" s="7"/>
      <c r="Q19" s="7"/>
      <c r="R19" s="7"/>
      <c r="S19" s="61" t="str">
        <f t="shared" si="0"/>
        <v>MR</v>
      </c>
      <c r="T19" s="61">
        <f t="shared" si="1"/>
        <v>6</v>
      </c>
      <c r="U19" s="18" t="str">
        <f>VLOOKUP(S19,REMARK!$B$4:$E$9,4,FALSE)</f>
        <v>Secara periodik dimonitor (Sebulan Sekali)</v>
      </c>
      <c r="V19" s="88" t="s">
        <v>102</v>
      </c>
      <c r="W19" s="88"/>
      <c r="X19" s="16"/>
      <c r="Y19" s="16">
        <v>2</v>
      </c>
      <c r="Z19" s="16"/>
      <c r="AA19" s="16"/>
      <c r="AB19" s="16"/>
      <c r="AC19" s="7">
        <v>1</v>
      </c>
      <c r="AD19" s="7"/>
      <c r="AE19" s="7"/>
      <c r="AF19" s="7"/>
      <c r="AG19" s="7"/>
      <c r="AH19" s="61" t="str">
        <f t="shared" si="2"/>
        <v>LR</v>
      </c>
      <c r="AI19" s="61">
        <f t="shared" si="3"/>
        <v>2</v>
      </c>
      <c r="AJ19" s="18" t="str">
        <f>VLOOKUP(AH19,REMARK!$B$4:$E$9,4,FALSE)</f>
        <v>Sesekali dimonitor (Setiap enam bulan sekali)</v>
      </c>
      <c r="AK19" s="18" t="s">
        <v>163</v>
      </c>
      <c r="AL19" s="18" t="s">
        <v>163</v>
      </c>
      <c r="AM19" s="18" t="s">
        <v>163</v>
      </c>
      <c r="AN19" s="18" t="s">
        <v>104</v>
      </c>
    </row>
    <row r="20" spans="2:40" s="1" customFormat="1" ht="105">
      <c r="B20" s="51">
        <v>9</v>
      </c>
      <c r="C20" s="86" t="s">
        <v>141</v>
      </c>
      <c r="D20" s="87"/>
      <c r="E20" s="18" t="s">
        <v>142</v>
      </c>
      <c r="F20" s="18" t="s">
        <v>143</v>
      </c>
      <c r="G20" s="18" t="s">
        <v>144</v>
      </c>
      <c r="H20" s="7" t="s">
        <v>101</v>
      </c>
      <c r="I20" s="16"/>
      <c r="J20" s="16"/>
      <c r="K20" s="16">
        <v>3</v>
      </c>
      <c r="L20" s="16"/>
      <c r="M20" s="16"/>
      <c r="N20" s="7"/>
      <c r="O20" s="7">
        <v>2</v>
      </c>
      <c r="P20" s="7"/>
      <c r="Q20" s="7"/>
      <c r="R20" s="7"/>
      <c r="S20" s="61" t="str">
        <f t="shared" si="0"/>
        <v>MR</v>
      </c>
      <c r="T20" s="61">
        <f t="shared" si="1"/>
        <v>6</v>
      </c>
      <c r="U20" s="18" t="str">
        <f>VLOOKUP(S20,REMARK!$B$4:$E$9,4,FALSE)</f>
        <v>Secara periodik dimonitor (Sebulan Sekali)</v>
      </c>
      <c r="V20" s="89" t="s">
        <v>145</v>
      </c>
      <c r="W20" s="90"/>
      <c r="X20" s="16"/>
      <c r="Y20" s="16">
        <v>2</v>
      </c>
      <c r="Z20" s="16"/>
      <c r="AA20" s="16"/>
      <c r="AB20" s="16"/>
      <c r="AC20" s="7">
        <v>1</v>
      </c>
      <c r="AD20" s="7"/>
      <c r="AE20" s="7"/>
      <c r="AF20" s="7"/>
      <c r="AG20" s="7"/>
      <c r="AH20" s="61" t="str">
        <f t="shared" si="2"/>
        <v>LR</v>
      </c>
      <c r="AI20" s="61">
        <f t="shared" si="3"/>
        <v>2</v>
      </c>
      <c r="AJ20" s="18" t="str">
        <f>VLOOKUP(AH20,REMARK!$B$4:$E$9,4,FALSE)</f>
        <v>Sesekali dimonitor (Setiap enam bulan sekali)</v>
      </c>
      <c r="AK20" s="18" t="s">
        <v>163</v>
      </c>
      <c r="AL20" s="18" t="s">
        <v>163</v>
      </c>
      <c r="AM20" s="18" t="s">
        <v>163</v>
      </c>
      <c r="AN20" s="28" t="s">
        <v>146</v>
      </c>
    </row>
    <row r="21" spans="2:40" s="1" customFormat="1" ht="105">
      <c r="B21" s="51">
        <v>10</v>
      </c>
      <c r="C21" s="86" t="s">
        <v>147</v>
      </c>
      <c r="D21" s="87"/>
      <c r="E21" s="18" t="s">
        <v>149</v>
      </c>
      <c r="F21" s="18" t="s">
        <v>148</v>
      </c>
      <c r="G21" s="18" t="s">
        <v>150</v>
      </c>
      <c r="H21" s="18" t="s">
        <v>65</v>
      </c>
      <c r="I21" s="16"/>
      <c r="J21" s="16"/>
      <c r="K21" s="16">
        <v>3</v>
      </c>
      <c r="L21" s="16"/>
      <c r="M21" s="16"/>
      <c r="N21" s="7"/>
      <c r="O21" s="7">
        <v>2</v>
      </c>
      <c r="P21" s="7"/>
      <c r="Q21" s="7"/>
      <c r="R21" s="7"/>
      <c r="S21" s="61" t="str">
        <f t="shared" si="0"/>
        <v>MR</v>
      </c>
      <c r="T21" s="61">
        <f t="shared" si="1"/>
        <v>6</v>
      </c>
      <c r="U21" s="18" t="str">
        <f>VLOOKUP(S21,REMARK!$B$4:$E$9,4,FALSE)</f>
        <v>Secara periodik dimonitor (Sebulan Sekali)</v>
      </c>
      <c r="V21" s="89" t="s">
        <v>159</v>
      </c>
      <c r="W21" s="90"/>
      <c r="X21" s="16"/>
      <c r="Y21" s="16">
        <v>2</v>
      </c>
      <c r="Z21" s="16"/>
      <c r="AA21" s="16"/>
      <c r="AB21" s="16"/>
      <c r="AC21" s="7">
        <v>1</v>
      </c>
      <c r="AD21" s="7"/>
      <c r="AE21" s="7"/>
      <c r="AF21" s="7"/>
      <c r="AG21" s="7"/>
      <c r="AH21" s="61" t="str">
        <f t="shared" si="2"/>
        <v>LR</v>
      </c>
      <c r="AI21" s="61">
        <f t="shared" si="3"/>
        <v>2</v>
      </c>
      <c r="AJ21" s="18" t="str">
        <f>VLOOKUP(AH21,REMARK!$B$4:$E$9,4,FALSE)</f>
        <v>Sesekali dimonitor (Setiap enam bulan sekali)</v>
      </c>
      <c r="AK21" s="18" t="s">
        <v>163</v>
      </c>
      <c r="AL21" s="18" t="s">
        <v>163</v>
      </c>
      <c r="AM21" s="18" t="s">
        <v>163</v>
      </c>
      <c r="AN21" s="28" t="s">
        <v>151</v>
      </c>
    </row>
    <row r="22" spans="2:40" s="1" customFormat="1" ht="18.75">
      <c r="B22" s="48" t="s">
        <v>165</v>
      </c>
      <c r="C22" s="29"/>
      <c r="D22" s="28"/>
      <c r="E22" s="18"/>
      <c r="F22" s="18"/>
      <c r="G22" s="18"/>
      <c r="H22" s="7"/>
      <c r="I22" s="16"/>
      <c r="J22" s="16"/>
      <c r="K22" s="16"/>
      <c r="L22" s="16"/>
      <c r="M22" s="16"/>
      <c r="N22" s="7"/>
      <c r="O22" s="7"/>
      <c r="P22" s="7"/>
      <c r="Q22" s="7"/>
      <c r="R22" s="7"/>
      <c r="S22" s="61"/>
      <c r="T22" s="61"/>
      <c r="U22" s="7"/>
      <c r="V22" s="31"/>
      <c r="W22" s="30"/>
      <c r="X22" s="16"/>
      <c r="Y22" s="16"/>
      <c r="Z22" s="16"/>
      <c r="AA22" s="16"/>
      <c r="AB22" s="16"/>
      <c r="AC22" s="7"/>
      <c r="AD22" s="7"/>
      <c r="AE22" s="7"/>
      <c r="AF22" s="7"/>
      <c r="AG22" s="7"/>
      <c r="AH22" s="61"/>
      <c r="AI22" s="61"/>
      <c r="AJ22" s="18"/>
      <c r="AK22" s="27"/>
      <c r="AL22" s="27"/>
      <c r="AM22" s="27"/>
      <c r="AN22" s="50"/>
    </row>
    <row r="23" spans="2:40" s="1" customFormat="1" ht="105">
      <c r="B23" s="51">
        <v>11</v>
      </c>
      <c r="C23" s="86" t="s">
        <v>108</v>
      </c>
      <c r="D23" s="87"/>
      <c r="E23" s="18" t="s">
        <v>69</v>
      </c>
      <c r="F23" s="18" t="s">
        <v>105</v>
      </c>
      <c r="G23" s="18" t="s">
        <v>106</v>
      </c>
      <c r="H23" s="18" t="s">
        <v>120</v>
      </c>
      <c r="I23" s="16"/>
      <c r="J23" s="16">
        <v>2</v>
      </c>
      <c r="K23" s="16"/>
      <c r="L23" s="16"/>
      <c r="M23" s="16"/>
      <c r="N23" s="7">
        <v>1</v>
      </c>
      <c r="O23" s="7"/>
      <c r="P23" s="7"/>
      <c r="Q23" s="7"/>
      <c r="R23" s="7"/>
      <c r="S23" s="61" t="str">
        <f>IF(T23&gt;=15,"E",IF(T23&gt;=8,"HR",IF(T23&gt;=4,"MR",IF(T23&gt;=2,"LR","SR"))))</f>
        <v>LR</v>
      </c>
      <c r="T23" s="61">
        <f t="shared" si="1"/>
        <v>2</v>
      </c>
      <c r="U23" s="18" t="str">
        <f>VLOOKUP(S23,REMARK!$B$4:$E$9,4,FALSE)</f>
        <v>Sesekali dimonitor (Setiap enam bulan sekali)</v>
      </c>
      <c r="V23" s="88" t="s">
        <v>109</v>
      </c>
      <c r="W23" s="88"/>
      <c r="X23" s="16">
        <v>1</v>
      </c>
      <c r="Y23" s="16"/>
      <c r="Z23" s="16"/>
      <c r="AA23" s="16"/>
      <c r="AB23" s="16"/>
      <c r="AC23" s="7">
        <v>1</v>
      </c>
      <c r="AD23" s="7"/>
      <c r="AE23" s="7"/>
      <c r="AF23" s="7"/>
      <c r="AG23" s="7"/>
      <c r="AH23" s="61" t="str">
        <f t="shared" si="2"/>
        <v>SR</v>
      </c>
      <c r="AI23" s="61">
        <f t="shared" si="3"/>
        <v>1</v>
      </c>
      <c r="AJ23" s="18" t="str">
        <f>VLOOKUP(AH23,REMARK!$B$4:$E$9,4,FALSE)</f>
        <v>Tidak perlu tindakan khusus</v>
      </c>
      <c r="AK23" s="18" t="s">
        <v>163</v>
      </c>
      <c r="AL23" s="18" t="s">
        <v>163</v>
      </c>
      <c r="AM23" s="18" t="s">
        <v>163</v>
      </c>
      <c r="AN23" s="50" t="s">
        <v>110</v>
      </c>
    </row>
    <row r="24" spans="2:40" s="1" customFormat="1" ht="105">
      <c r="B24" s="51">
        <v>12</v>
      </c>
      <c r="C24" s="86" t="s">
        <v>111</v>
      </c>
      <c r="D24" s="87"/>
      <c r="E24" s="18" t="s">
        <v>113</v>
      </c>
      <c r="F24" s="18" t="s">
        <v>112</v>
      </c>
      <c r="G24" s="18" t="s">
        <v>82</v>
      </c>
      <c r="H24" s="18" t="s">
        <v>120</v>
      </c>
      <c r="I24" s="16"/>
      <c r="J24" s="16"/>
      <c r="K24" s="16">
        <v>3</v>
      </c>
      <c r="L24" s="16"/>
      <c r="M24" s="16"/>
      <c r="N24" s="7"/>
      <c r="O24" s="7"/>
      <c r="P24" s="7"/>
      <c r="Q24" s="7">
        <v>4</v>
      </c>
      <c r="R24" s="7"/>
      <c r="S24" s="61" t="str">
        <f t="shared" ref="S24:S28" si="4">IF(T24&gt;=15,"E",IF(T24&gt;=8,"HR",IF(T24&gt;=4,"MR",IF(T24&gt;=2,"LR","SR"))))</f>
        <v>HR</v>
      </c>
      <c r="T24" s="61">
        <f t="shared" si="1"/>
        <v>12</v>
      </c>
      <c r="U24" s="18" t="str">
        <f>VLOOKUP(S24,REMARK!$B$4:$E$9,4,FALSE)</f>
        <v>Harus Selalu dimonitoring (Semingu Sekali)</v>
      </c>
      <c r="V24" s="88" t="s">
        <v>114</v>
      </c>
      <c r="W24" s="88"/>
      <c r="X24" s="16"/>
      <c r="Y24" s="16">
        <v>2</v>
      </c>
      <c r="Z24" s="16"/>
      <c r="AA24" s="16"/>
      <c r="AB24" s="16"/>
      <c r="AC24" s="7">
        <v>1</v>
      </c>
      <c r="AD24" s="7"/>
      <c r="AE24" s="7"/>
      <c r="AF24" s="7"/>
      <c r="AG24" s="7"/>
      <c r="AH24" s="61" t="str">
        <f t="shared" si="2"/>
        <v>LR</v>
      </c>
      <c r="AI24" s="61">
        <f t="shared" si="3"/>
        <v>2</v>
      </c>
      <c r="AJ24" s="18" t="str">
        <f>VLOOKUP(AH24,REMARK!$B$4:$E$9,4,FALSE)</f>
        <v>Sesekali dimonitor (Setiap enam bulan sekali)</v>
      </c>
      <c r="AK24" s="18" t="s">
        <v>163</v>
      </c>
      <c r="AL24" s="18" t="s">
        <v>163</v>
      </c>
      <c r="AM24" s="18" t="s">
        <v>163</v>
      </c>
      <c r="AN24" s="28" t="s">
        <v>115</v>
      </c>
    </row>
    <row r="25" spans="2:40" s="1" customFormat="1" ht="105">
      <c r="B25" s="51">
        <v>13</v>
      </c>
      <c r="C25" s="86" t="s">
        <v>116</v>
      </c>
      <c r="D25" s="87"/>
      <c r="E25" s="18" t="s">
        <v>117</v>
      </c>
      <c r="F25" s="18" t="s">
        <v>118</v>
      </c>
      <c r="G25" s="18" t="s">
        <v>119</v>
      </c>
      <c r="H25" s="18" t="s">
        <v>121</v>
      </c>
      <c r="I25" s="16"/>
      <c r="J25" s="16">
        <v>2</v>
      </c>
      <c r="K25" s="16"/>
      <c r="L25" s="16"/>
      <c r="M25" s="16"/>
      <c r="N25" s="7"/>
      <c r="O25" s="7"/>
      <c r="P25" s="7">
        <v>3</v>
      </c>
      <c r="Q25" s="7"/>
      <c r="R25" s="7"/>
      <c r="S25" s="61" t="str">
        <f t="shared" si="4"/>
        <v>MR</v>
      </c>
      <c r="T25" s="61">
        <f t="shared" si="1"/>
        <v>6</v>
      </c>
      <c r="U25" s="18" t="str">
        <f>VLOOKUP(S25,REMARK!$B$4:$E$9,4,FALSE)</f>
        <v>Secara periodik dimonitor (Sebulan Sekali)</v>
      </c>
      <c r="V25" s="88" t="s">
        <v>122</v>
      </c>
      <c r="W25" s="88"/>
      <c r="X25" s="16">
        <v>1</v>
      </c>
      <c r="Y25" s="16"/>
      <c r="Z25" s="16"/>
      <c r="AA25" s="16"/>
      <c r="AB25" s="16"/>
      <c r="AC25" s="7">
        <v>1</v>
      </c>
      <c r="AD25" s="7"/>
      <c r="AE25" s="7"/>
      <c r="AF25" s="7"/>
      <c r="AG25" s="7"/>
      <c r="AH25" s="61" t="str">
        <f t="shared" si="2"/>
        <v>SR</v>
      </c>
      <c r="AI25" s="61">
        <f t="shared" si="3"/>
        <v>1</v>
      </c>
      <c r="AJ25" s="18" t="str">
        <f>VLOOKUP(AH25,REMARK!$B$4:$E$9,4,FALSE)</f>
        <v>Tidak perlu tindakan khusus</v>
      </c>
      <c r="AK25" s="18" t="s">
        <v>163</v>
      </c>
      <c r="AL25" s="18" t="s">
        <v>163</v>
      </c>
      <c r="AM25" s="18" t="s">
        <v>163</v>
      </c>
      <c r="AN25" s="28" t="s">
        <v>123</v>
      </c>
    </row>
    <row r="26" spans="2:40" s="1" customFormat="1" ht="105">
      <c r="B26" s="51">
        <v>14</v>
      </c>
      <c r="C26" s="86" t="s">
        <v>124</v>
      </c>
      <c r="D26" s="87"/>
      <c r="E26" s="18" t="s">
        <v>125</v>
      </c>
      <c r="F26" s="18" t="s">
        <v>126</v>
      </c>
      <c r="G26" s="18" t="s">
        <v>127</v>
      </c>
      <c r="H26" s="18" t="s">
        <v>121</v>
      </c>
      <c r="I26" s="16">
        <v>1</v>
      </c>
      <c r="J26" s="16"/>
      <c r="K26" s="16"/>
      <c r="L26" s="16"/>
      <c r="M26" s="16"/>
      <c r="N26" s="7"/>
      <c r="O26" s="7">
        <v>2</v>
      </c>
      <c r="P26" s="7"/>
      <c r="Q26" s="7"/>
      <c r="R26" s="7"/>
      <c r="S26" s="61" t="str">
        <f t="shared" si="4"/>
        <v>LR</v>
      </c>
      <c r="T26" s="61">
        <f t="shared" si="1"/>
        <v>2</v>
      </c>
      <c r="U26" s="18" t="str">
        <f>VLOOKUP(S26,REMARK!$B$4:$E$9,4,FALSE)</f>
        <v>Sesekali dimonitor (Setiap enam bulan sekali)</v>
      </c>
      <c r="V26" s="88" t="s">
        <v>128</v>
      </c>
      <c r="W26" s="88"/>
      <c r="X26" s="16">
        <v>1</v>
      </c>
      <c r="Y26" s="16"/>
      <c r="Z26" s="16"/>
      <c r="AA26" s="16"/>
      <c r="AB26" s="16"/>
      <c r="AC26" s="7">
        <v>1</v>
      </c>
      <c r="AD26" s="7"/>
      <c r="AE26" s="7"/>
      <c r="AF26" s="7"/>
      <c r="AG26" s="7"/>
      <c r="AH26" s="61" t="str">
        <f t="shared" si="2"/>
        <v>SR</v>
      </c>
      <c r="AI26" s="61">
        <f t="shared" si="3"/>
        <v>1</v>
      </c>
      <c r="AJ26" s="18" t="str">
        <f>VLOOKUP(AH26,REMARK!$B$4:$E$9,4,FALSE)</f>
        <v>Tidak perlu tindakan khusus</v>
      </c>
      <c r="AK26" s="18" t="s">
        <v>163</v>
      </c>
      <c r="AL26" s="18" t="s">
        <v>175</v>
      </c>
      <c r="AM26" s="18" t="s">
        <v>163</v>
      </c>
      <c r="AN26" s="60" t="s">
        <v>103</v>
      </c>
    </row>
    <row r="27" spans="2:40" s="1" customFormat="1" ht="105">
      <c r="B27" s="51">
        <v>15</v>
      </c>
      <c r="C27" s="86" t="s">
        <v>135</v>
      </c>
      <c r="D27" s="87"/>
      <c r="E27" s="18" t="s">
        <v>136</v>
      </c>
      <c r="F27" s="18" t="s">
        <v>137</v>
      </c>
      <c r="G27" s="18" t="s">
        <v>138</v>
      </c>
      <c r="H27" s="18" t="s">
        <v>121</v>
      </c>
      <c r="I27" s="16">
        <v>1</v>
      </c>
      <c r="J27" s="16"/>
      <c r="K27" s="16"/>
      <c r="L27" s="16"/>
      <c r="M27" s="16"/>
      <c r="N27" s="7">
        <v>1</v>
      </c>
      <c r="O27" s="7"/>
      <c r="P27" s="7"/>
      <c r="Q27" s="7"/>
      <c r="R27" s="7"/>
      <c r="S27" s="61" t="str">
        <f t="shared" si="4"/>
        <v>SR</v>
      </c>
      <c r="T27" s="61">
        <f t="shared" si="1"/>
        <v>1</v>
      </c>
      <c r="U27" s="18" t="str">
        <f>VLOOKUP(S27,REMARK!$B$4:$E$9,4,FALSE)</f>
        <v>Tidak perlu tindakan khusus</v>
      </c>
      <c r="V27" s="89" t="s">
        <v>139</v>
      </c>
      <c r="W27" s="90"/>
      <c r="X27" s="16">
        <v>1</v>
      </c>
      <c r="Y27" s="16"/>
      <c r="Z27" s="16"/>
      <c r="AA27" s="16"/>
      <c r="AB27" s="16"/>
      <c r="AC27" s="7">
        <v>1</v>
      </c>
      <c r="AD27" s="7"/>
      <c r="AE27" s="7"/>
      <c r="AF27" s="7"/>
      <c r="AG27" s="7"/>
      <c r="AH27" s="61" t="str">
        <f t="shared" si="2"/>
        <v>SR</v>
      </c>
      <c r="AI27" s="61">
        <f t="shared" si="3"/>
        <v>1</v>
      </c>
      <c r="AJ27" s="18" t="str">
        <f>VLOOKUP(AH27,REMARK!$B$4:$E$9,4,FALSE)</f>
        <v>Tidak perlu tindakan khusus</v>
      </c>
      <c r="AK27" s="18" t="s">
        <v>163</v>
      </c>
      <c r="AL27" s="18" t="s">
        <v>174</v>
      </c>
      <c r="AM27" s="18" t="s">
        <v>163</v>
      </c>
      <c r="AN27" s="50" t="s">
        <v>140</v>
      </c>
    </row>
    <row r="28" spans="2:40" s="1" customFormat="1" ht="75">
      <c r="B28" s="51">
        <v>16</v>
      </c>
      <c r="C28" s="86" t="s">
        <v>130</v>
      </c>
      <c r="D28" s="87"/>
      <c r="E28" s="18" t="s">
        <v>129</v>
      </c>
      <c r="F28" s="18" t="s">
        <v>131</v>
      </c>
      <c r="G28" s="18" t="s">
        <v>132</v>
      </c>
      <c r="H28" s="18" t="s">
        <v>121</v>
      </c>
      <c r="I28" s="16"/>
      <c r="J28" s="16">
        <v>2</v>
      </c>
      <c r="K28" s="16"/>
      <c r="L28" s="16"/>
      <c r="M28" s="16"/>
      <c r="N28" s="7"/>
      <c r="O28" s="7">
        <v>2</v>
      </c>
      <c r="P28" s="7"/>
      <c r="Q28" s="7"/>
      <c r="R28" s="7"/>
      <c r="S28" s="61" t="str">
        <f t="shared" si="4"/>
        <v>MR</v>
      </c>
      <c r="T28" s="61">
        <f t="shared" si="1"/>
        <v>4</v>
      </c>
      <c r="U28" s="18" t="str">
        <f>VLOOKUP(S28,REMARK!$B$4:$E$9,4,FALSE)</f>
        <v>Secara periodik dimonitor (Sebulan Sekali)</v>
      </c>
      <c r="V28" s="88" t="s">
        <v>133</v>
      </c>
      <c r="W28" s="88"/>
      <c r="X28" s="16">
        <v>1</v>
      </c>
      <c r="Y28" s="16"/>
      <c r="Z28" s="16"/>
      <c r="AA28" s="16"/>
      <c r="AB28" s="16"/>
      <c r="AC28" s="7">
        <v>1</v>
      </c>
      <c r="AD28" s="7"/>
      <c r="AE28" s="7"/>
      <c r="AF28" s="7"/>
      <c r="AG28" s="7"/>
      <c r="AH28" s="61" t="str">
        <f t="shared" si="2"/>
        <v>SR</v>
      </c>
      <c r="AI28" s="61">
        <f t="shared" si="3"/>
        <v>1</v>
      </c>
      <c r="AJ28" s="18" t="str">
        <f>VLOOKUP(AH28,REMARK!$B$4:$E$9,4,FALSE)</f>
        <v>Tidak perlu tindakan khusus</v>
      </c>
      <c r="AK28" s="18" t="s">
        <v>37</v>
      </c>
      <c r="AL28" s="18" t="s">
        <v>171</v>
      </c>
      <c r="AM28" s="18" t="s">
        <v>163</v>
      </c>
      <c r="AN28" s="28" t="s">
        <v>134</v>
      </c>
    </row>
    <row r="29" spans="2:40">
      <c r="B29" s="85" t="s">
        <v>166</v>
      </c>
      <c r="C29" s="38"/>
      <c r="D29" s="38"/>
      <c r="E29" s="38"/>
      <c r="F29" s="38"/>
      <c r="G29" s="38"/>
      <c r="H29" s="38"/>
      <c r="I29" s="52"/>
      <c r="J29" s="52"/>
      <c r="K29" s="52"/>
      <c r="L29" s="52"/>
      <c r="M29" s="52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53" cm="1">
        <f t="array" ref="AN29">A23:AN29</f>
        <v>0</v>
      </c>
    </row>
    <row r="30" spans="2:40" ht="90">
      <c r="B30" s="51">
        <v>17</v>
      </c>
      <c r="C30" s="86" t="s">
        <v>108</v>
      </c>
      <c r="D30" s="87"/>
      <c r="E30" s="18" t="s">
        <v>168</v>
      </c>
      <c r="F30" s="18" t="s">
        <v>167</v>
      </c>
      <c r="G30" s="18" t="s">
        <v>169</v>
      </c>
      <c r="H30" s="18" t="s">
        <v>120</v>
      </c>
      <c r="I30" s="16"/>
      <c r="J30" s="16"/>
      <c r="K30" s="16">
        <v>3</v>
      </c>
      <c r="L30" s="16"/>
      <c r="M30" s="16"/>
      <c r="N30" s="7">
        <v>1</v>
      </c>
      <c r="O30" s="7"/>
      <c r="P30" s="7"/>
      <c r="Q30" s="7"/>
      <c r="R30" s="7">
        <v>4</v>
      </c>
      <c r="S30" s="61" t="s">
        <v>153</v>
      </c>
      <c r="T30" s="61">
        <f t="shared" ref="T30" si="5">SUM(I30:M30)*SUM(N30:R30)</f>
        <v>15</v>
      </c>
      <c r="U30" s="18" t="str">
        <f>VLOOKUP(S30,REMARK!$B$4:$E$9,4,FALSE)</f>
        <v>Secara periodik dimonitor (Sebulan Sekali)</v>
      </c>
      <c r="V30" s="88" t="s">
        <v>109</v>
      </c>
      <c r="W30" s="88"/>
      <c r="X30" s="16"/>
      <c r="Y30" s="16">
        <v>2</v>
      </c>
      <c r="Z30" s="16"/>
      <c r="AA30" s="16"/>
      <c r="AB30" s="16"/>
      <c r="AC30" s="7">
        <v>1</v>
      </c>
      <c r="AD30" s="7"/>
      <c r="AE30" s="7"/>
      <c r="AF30" s="7"/>
      <c r="AG30" s="7"/>
      <c r="AH30" s="61" t="s">
        <v>154</v>
      </c>
      <c r="AI30" s="61">
        <v>3</v>
      </c>
      <c r="AJ30" s="18" t="str">
        <f>VLOOKUP(AH30,REMARK!$B$4:$E$9,4,FALSE)</f>
        <v>Sesekali dimonitor (Setiap enam bulan sekali)</v>
      </c>
      <c r="AK30" s="18" t="s">
        <v>173</v>
      </c>
      <c r="AL30" s="18" t="s">
        <v>171</v>
      </c>
      <c r="AM30" s="18" t="s">
        <v>172</v>
      </c>
      <c r="AN30" s="50" t="s">
        <v>110</v>
      </c>
    </row>
    <row r="31" spans="2:40" ht="75">
      <c r="B31" s="51">
        <v>18</v>
      </c>
      <c r="C31" s="86" t="s">
        <v>116</v>
      </c>
      <c r="D31" s="87"/>
      <c r="E31" s="18" t="s">
        <v>170</v>
      </c>
      <c r="F31" s="18" t="s">
        <v>177</v>
      </c>
      <c r="G31" s="18" t="s">
        <v>119</v>
      </c>
      <c r="H31" s="18" t="s">
        <v>121</v>
      </c>
      <c r="I31" s="16"/>
      <c r="J31" s="16">
        <v>2</v>
      </c>
      <c r="K31" s="16"/>
      <c r="L31" s="16"/>
      <c r="M31" s="16"/>
      <c r="N31" s="7"/>
      <c r="O31" s="7"/>
      <c r="P31" s="7">
        <v>3</v>
      </c>
      <c r="Q31" s="7"/>
      <c r="R31" s="7">
        <v>5</v>
      </c>
      <c r="S31" s="61" t="s">
        <v>153</v>
      </c>
      <c r="T31" s="61">
        <f>SUM(I31:M31)*SUM(N31:R31)</f>
        <v>16</v>
      </c>
      <c r="U31" s="18" t="str">
        <f>VLOOKUP(S31,REMARK!$B$4:$E$9,4,FALSE)</f>
        <v>Secara periodik dimonitor (Sebulan Sekali)</v>
      </c>
      <c r="V31" s="88" t="s">
        <v>122</v>
      </c>
      <c r="W31" s="88"/>
      <c r="X31" s="16">
        <v>1</v>
      </c>
      <c r="Y31" s="16"/>
      <c r="Z31" s="16"/>
      <c r="AA31" s="16"/>
      <c r="AB31" s="16"/>
      <c r="AC31" s="7">
        <v>1</v>
      </c>
      <c r="AD31" s="7"/>
      <c r="AE31" s="7"/>
      <c r="AF31" s="7"/>
      <c r="AG31" s="7"/>
      <c r="AH31" s="61" t="str">
        <f>IF(AI31&gt;=15,"E",IF(AI31&gt;=8,"HR",IF(AI31&gt;=4,"MR",IF(AI31&gt;=2,"LR","SR"))))</f>
        <v>LR</v>
      </c>
      <c r="AI31" s="61">
        <v>2</v>
      </c>
      <c r="AJ31" s="18" t="str">
        <f>VLOOKUP(AH31,REMARK!$B$4:$E$9,4,FALSE)</f>
        <v>Sesekali dimonitor (Setiap enam bulan sekali)</v>
      </c>
      <c r="AK31" s="18" t="s">
        <v>37</v>
      </c>
      <c r="AL31" s="18" t="s">
        <v>176</v>
      </c>
      <c r="AM31" s="18" t="s">
        <v>172</v>
      </c>
      <c r="AN31" s="28" t="s">
        <v>123</v>
      </c>
    </row>
    <row r="32" spans="2:40">
      <c r="K32"/>
      <c r="L32"/>
      <c r="P32" s="55"/>
      <c r="Q32" s="55"/>
      <c r="R32" s="55"/>
      <c r="S32" s="55"/>
      <c r="T32" s="55"/>
      <c r="U32" s="55"/>
      <c r="V32" s="55"/>
      <c r="W32" s="55"/>
      <c r="X32" s="55"/>
      <c r="Z32" s="55"/>
    </row>
    <row r="33" spans="2:40">
      <c r="K33"/>
      <c r="L33"/>
      <c r="P33" s="55"/>
      <c r="Q33" s="55"/>
      <c r="R33" s="55"/>
      <c r="S33" s="55"/>
      <c r="T33" s="55"/>
      <c r="U33" s="55"/>
      <c r="V33" s="55"/>
      <c r="W33" s="55"/>
      <c r="X33" s="55"/>
      <c r="Z33" s="55"/>
    </row>
    <row r="35" spans="2:40">
      <c r="B35" s="12"/>
      <c r="C35" s="10"/>
      <c r="D35" s="10"/>
      <c r="E35" s="10"/>
      <c r="F35" s="10"/>
      <c r="G35" s="10"/>
      <c r="H35" s="10"/>
      <c r="I35" s="10"/>
      <c r="J35" s="10"/>
      <c r="K35" s="10"/>
      <c r="L35" s="11"/>
      <c r="M35" s="13"/>
      <c r="N35" s="12"/>
      <c r="O35" s="12"/>
    </row>
    <row r="36" spans="2:40">
      <c r="B36" s="12"/>
      <c r="C36" s="10"/>
      <c r="D36" s="10"/>
      <c r="E36" s="10"/>
      <c r="F36" s="10"/>
      <c r="G36" s="10"/>
      <c r="H36" s="10"/>
      <c r="I36" s="10"/>
      <c r="J36" s="10"/>
      <c r="K36" s="10"/>
      <c r="L36" s="11"/>
      <c r="M36" s="13"/>
      <c r="N36" s="12"/>
      <c r="O36" s="12"/>
    </row>
    <row r="37" spans="2:40">
      <c r="B37" s="12"/>
      <c r="C37" s="10"/>
      <c r="D37" s="10"/>
      <c r="E37" s="10"/>
      <c r="F37" s="10"/>
      <c r="G37" s="10"/>
      <c r="H37" s="10"/>
      <c r="I37" s="10"/>
      <c r="J37" s="10"/>
      <c r="K37" s="10"/>
      <c r="L37" s="11"/>
      <c r="M37" s="13"/>
      <c r="N37" s="12"/>
      <c r="O37" s="12"/>
    </row>
    <row r="38" spans="2:40">
      <c r="B38" s="12"/>
      <c r="C38" s="10"/>
      <c r="D38" s="10"/>
      <c r="E38" s="10"/>
      <c r="F38" s="10"/>
      <c r="G38" s="10"/>
      <c r="H38" s="10"/>
      <c r="I38" s="10"/>
      <c r="J38" s="10"/>
      <c r="K38" s="10"/>
      <c r="L38" s="11"/>
      <c r="M38" s="13"/>
      <c r="N38" s="12"/>
      <c r="O38" s="12"/>
    </row>
    <row r="39" spans="2:40">
      <c r="B39" s="12"/>
      <c r="C39" s="10"/>
      <c r="D39" s="10"/>
      <c r="E39" s="10"/>
      <c r="F39" s="10"/>
      <c r="G39" s="10"/>
      <c r="H39" s="10"/>
      <c r="I39" s="10"/>
      <c r="J39" s="10"/>
      <c r="K39" s="10"/>
      <c r="L39" s="11"/>
      <c r="M39" s="13"/>
      <c r="N39" s="12"/>
      <c r="O39" s="12"/>
      <c r="AK39" s="93" t="s">
        <v>30</v>
      </c>
      <c r="AL39" s="93"/>
      <c r="AM39" s="7" t="s">
        <v>31</v>
      </c>
      <c r="AN39" s="7" t="s">
        <v>32</v>
      </c>
    </row>
    <row r="40" spans="2:40">
      <c r="B40" s="12"/>
      <c r="C40" s="10"/>
      <c r="D40" s="10"/>
      <c r="E40" s="10"/>
      <c r="F40" s="10"/>
      <c r="G40" s="10"/>
      <c r="H40" s="10"/>
      <c r="I40" s="10"/>
      <c r="J40" s="10"/>
      <c r="K40" s="10"/>
      <c r="L40" s="11"/>
      <c r="M40" s="13"/>
      <c r="N40" s="12"/>
      <c r="O40" s="12"/>
      <c r="AK40" s="117"/>
      <c r="AL40" s="118"/>
      <c r="AM40" s="6"/>
      <c r="AN40" s="6"/>
    </row>
    <row r="41" spans="2:40" ht="6" customHeight="1">
      <c r="B41" s="12"/>
      <c r="C41" s="10"/>
      <c r="D41" s="10"/>
      <c r="E41" s="10"/>
      <c r="F41" s="10"/>
      <c r="G41" s="10"/>
      <c r="H41" s="10"/>
      <c r="I41" s="10"/>
      <c r="J41" s="10"/>
      <c r="K41" s="10"/>
      <c r="L41" s="11"/>
      <c r="M41" s="13"/>
      <c r="N41" s="12"/>
      <c r="O41" s="12"/>
      <c r="AK41" s="119"/>
      <c r="AL41" s="120"/>
      <c r="AM41" s="6"/>
      <c r="AN41" s="6"/>
    </row>
    <row r="42" spans="2:40">
      <c r="B42" s="12"/>
      <c r="C42" s="10"/>
      <c r="D42" s="10"/>
      <c r="E42" s="10"/>
      <c r="F42" s="10"/>
      <c r="G42" s="10"/>
      <c r="H42" s="10"/>
      <c r="I42" s="10"/>
      <c r="J42" s="10"/>
      <c r="K42" s="10"/>
      <c r="L42" s="11"/>
      <c r="M42" s="13"/>
      <c r="N42" s="12"/>
      <c r="O42" s="12"/>
      <c r="AK42" s="119"/>
      <c r="AL42" s="120"/>
      <c r="AM42" s="6"/>
      <c r="AN42" s="6"/>
    </row>
    <row r="43" spans="2:40">
      <c r="B43" s="12"/>
      <c r="C43" s="10"/>
      <c r="D43" s="10"/>
      <c r="E43" s="10"/>
      <c r="F43" s="10"/>
      <c r="G43" s="10"/>
      <c r="H43" s="10"/>
      <c r="I43" s="10"/>
      <c r="J43" s="10"/>
      <c r="K43" s="10"/>
      <c r="L43" s="11"/>
      <c r="M43" s="13"/>
      <c r="N43" s="12"/>
      <c r="O43" s="12"/>
      <c r="AK43" s="119"/>
      <c r="AL43" s="120"/>
      <c r="AM43" s="6"/>
      <c r="AN43" s="6"/>
    </row>
    <row r="44" spans="2:40">
      <c r="B44" s="12"/>
      <c r="C44" s="10"/>
      <c r="D44" s="10"/>
      <c r="E44" s="10"/>
      <c r="F44" s="10"/>
      <c r="G44" s="10"/>
      <c r="H44" s="10"/>
      <c r="I44" s="10"/>
      <c r="J44" s="10"/>
      <c r="K44" s="10"/>
      <c r="L44" s="11"/>
      <c r="M44" s="13"/>
      <c r="N44" s="12"/>
      <c r="O44" s="12"/>
      <c r="AK44" s="121"/>
      <c r="AL44" s="122"/>
      <c r="AM44" s="4"/>
      <c r="AN44" s="4"/>
    </row>
    <row r="45" spans="2:40">
      <c r="B45" s="12"/>
      <c r="C45" s="10"/>
      <c r="D45" s="10"/>
      <c r="E45" s="10"/>
      <c r="F45" s="10"/>
      <c r="G45" s="10"/>
      <c r="H45" s="10"/>
      <c r="I45" s="10"/>
      <c r="J45" s="10"/>
      <c r="K45" s="10"/>
      <c r="L45" s="11"/>
      <c r="M45" s="13"/>
      <c r="N45" s="12"/>
      <c r="O45" s="12"/>
      <c r="AK45" s="92" t="s">
        <v>160</v>
      </c>
      <c r="AL45" s="92"/>
      <c r="AM45" s="84" t="s">
        <v>161</v>
      </c>
      <c r="AN45" s="84" t="s">
        <v>162</v>
      </c>
    </row>
    <row r="46" spans="2:40">
      <c r="B46" s="12"/>
      <c r="C46" s="10"/>
      <c r="D46" s="10"/>
      <c r="E46" s="10"/>
      <c r="F46" s="10"/>
      <c r="G46" s="10"/>
      <c r="H46" s="10"/>
      <c r="I46" s="10"/>
      <c r="J46" s="10"/>
      <c r="K46" s="10"/>
      <c r="L46" s="11"/>
      <c r="M46" s="13"/>
      <c r="N46" s="12"/>
      <c r="O46" s="12"/>
      <c r="AK46" s="92"/>
      <c r="AL46" s="92"/>
      <c r="AM46" s="3"/>
      <c r="AN46" s="3"/>
    </row>
    <row r="47" spans="2:40">
      <c r="B47" s="12"/>
      <c r="C47" s="10"/>
      <c r="D47" s="10"/>
      <c r="E47" s="10"/>
      <c r="F47" s="10"/>
      <c r="G47" s="10"/>
      <c r="H47" s="10"/>
      <c r="I47" s="10"/>
      <c r="J47" s="10"/>
      <c r="K47" s="10"/>
      <c r="L47" s="11"/>
      <c r="M47" s="13"/>
      <c r="N47" s="12"/>
      <c r="O47" s="12"/>
    </row>
    <row r="48" spans="2:40">
      <c r="B48" s="12"/>
      <c r="C48" s="12"/>
      <c r="D48" s="12"/>
      <c r="E48" s="12"/>
      <c r="F48" s="12"/>
      <c r="G48" s="12"/>
      <c r="H48" s="12"/>
      <c r="I48" s="13"/>
      <c r="J48" s="13"/>
      <c r="K48" s="13"/>
      <c r="L48" s="13"/>
      <c r="M48" s="13"/>
      <c r="N48" s="12"/>
      <c r="O48" s="12"/>
    </row>
    <row r="49" spans="2:15">
      <c r="B49" s="12"/>
      <c r="C49" s="12"/>
      <c r="D49" s="12"/>
      <c r="E49" s="12"/>
      <c r="F49" s="12"/>
      <c r="G49" s="12"/>
      <c r="H49" s="12"/>
      <c r="I49" s="13"/>
      <c r="J49" s="13"/>
      <c r="K49" s="13"/>
      <c r="L49" s="13"/>
      <c r="M49" s="13"/>
      <c r="N49" s="12"/>
      <c r="O49" s="12"/>
    </row>
  </sheetData>
  <sortState ref="B34:I40">
    <sortCondition descending="1" ref="I34:I39"/>
  </sortState>
  <mergeCells count="58">
    <mergeCell ref="C17:D17"/>
    <mergeCell ref="V17:W17"/>
    <mergeCell ref="AM3:AM4"/>
    <mergeCell ref="AK40:AL44"/>
    <mergeCell ref="C14:D14"/>
    <mergeCell ref="V14:W14"/>
    <mergeCell ref="C15:D15"/>
    <mergeCell ref="V15:W15"/>
    <mergeCell ref="C16:D16"/>
    <mergeCell ref="V16:W16"/>
    <mergeCell ref="C13:D13"/>
    <mergeCell ref="V13:W13"/>
    <mergeCell ref="V8:W10"/>
    <mergeCell ref="X8:AB8"/>
    <mergeCell ref="H8:H10"/>
    <mergeCell ref="I8:M8"/>
    <mergeCell ref="B8:B10"/>
    <mergeCell ref="C8:D10"/>
    <mergeCell ref="E8:E10"/>
    <mergeCell ref="F8:F10"/>
    <mergeCell ref="G8:G10"/>
    <mergeCell ref="AM8:AM10"/>
    <mergeCell ref="AN8:AN10"/>
    <mergeCell ref="C12:D12"/>
    <mergeCell ref="V12:W12"/>
    <mergeCell ref="AC8:AG8"/>
    <mergeCell ref="AK8:AK10"/>
    <mergeCell ref="S8:U9"/>
    <mergeCell ref="AH8:AJ9"/>
    <mergeCell ref="AL8:AL10"/>
    <mergeCell ref="N8:R8"/>
    <mergeCell ref="C18:D18"/>
    <mergeCell ref="V18:W18"/>
    <mergeCell ref="C19:D19"/>
    <mergeCell ref="V19:W19"/>
    <mergeCell ref="AK46:AL46"/>
    <mergeCell ref="AK39:AL39"/>
    <mergeCell ref="AK45:AL45"/>
    <mergeCell ref="C20:D20"/>
    <mergeCell ref="V20:W20"/>
    <mergeCell ref="C21:D21"/>
    <mergeCell ref="C23:D23"/>
    <mergeCell ref="V28:W28"/>
    <mergeCell ref="C24:D24"/>
    <mergeCell ref="C25:D25"/>
    <mergeCell ref="C26:D26"/>
    <mergeCell ref="C27:D27"/>
    <mergeCell ref="V27:W27"/>
    <mergeCell ref="V21:W21"/>
    <mergeCell ref="V23:W23"/>
    <mergeCell ref="V24:W24"/>
    <mergeCell ref="V25:W25"/>
    <mergeCell ref="V26:W26"/>
    <mergeCell ref="C30:D30"/>
    <mergeCell ref="V30:W30"/>
    <mergeCell ref="C31:D31"/>
    <mergeCell ref="V31:W31"/>
    <mergeCell ref="C28:D28"/>
  </mergeCells>
  <phoneticPr fontId="8" type="noConversion"/>
  <conditionalFormatting sqref="I12:M28 X12:AB28">
    <cfRule type="cellIs" dxfId="25" priority="22" operator="greaterThan">
      <formula>0</formula>
    </cfRule>
  </conditionalFormatting>
  <conditionalFormatting sqref="I30:M31 X30:AB31">
    <cfRule type="cellIs" dxfId="24" priority="7" operator="greaterThan">
      <formula>0</formula>
    </cfRule>
  </conditionalFormatting>
  <conditionalFormatting sqref="I12:T28 X12:AI28">
    <cfRule type="cellIs" dxfId="23" priority="29" operator="equal">
      <formula>VL</formula>
    </cfRule>
  </conditionalFormatting>
  <conditionalFormatting sqref="I30:T31 X30:AI31">
    <cfRule type="cellIs" dxfId="22" priority="13" operator="equal">
      <formula>VL</formula>
    </cfRule>
  </conditionalFormatting>
  <conditionalFormatting sqref="N12:R28 AC12:AG28">
    <cfRule type="cellIs" dxfId="21" priority="21" operator="greaterThan">
      <formula>0</formula>
    </cfRule>
  </conditionalFormatting>
  <conditionalFormatting sqref="N30:R31 AC30:AG31">
    <cfRule type="cellIs" dxfId="20" priority="6" operator="greaterThan">
      <formula>0</formula>
    </cfRule>
  </conditionalFormatting>
  <conditionalFormatting sqref="S12:S28 AH12:AH28">
    <cfRule type="cellIs" dxfId="19" priority="14" operator="equal">
      <formula>"E"</formula>
    </cfRule>
    <cfRule type="cellIs" dxfId="18" priority="15" operator="equal">
      <formula>"HR"</formula>
    </cfRule>
    <cfRule type="cellIs" dxfId="17" priority="16" operator="equal">
      <formula>"MR"</formula>
    </cfRule>
    <cfRule type="cellIs" dxfId="16" priority="17" operator="equal">
      <formula>"LR"</formula>
    </cfRule>
    <cfRule type="cellIs" dxfId="15" priority="18" operator="equal">
      <formula>"SR"</formula>
    </cfRule>
  </conditionalFormatting>
  <conditionalFormatting sqref="S30:S31 AH30:AH31">
    <cfRule type="cellIs" dxfId="14" priority="1" operator="equal">
      <formula>"E"</formula>
    </cfRule>
    <cfRule type="cellIs" dxfId="13" priority="2" operator="equal">
      <formula>"HR"</formula>
    </cfRule>
    <cfRule type="cellIs" dxfId="12" priority="3" operator="equal">
      <formula>"MR"</formula>
    </cfRule>
    <cfRule type="cellIs" dxfId="11" priority="4" operator="equal">
      <formula>"LR"</formula>
    </cfRule>
    <cfRule type="cellIs" dxfId="10" priority="5" operator="equal">
      <formula>"SR"</formula>
    </cfRule>
  </conditionalFormatting>
  <conditionalFormatting sqref="S12:T28 AH12:AI28">
    <cfRule type="cellIs" dxfId="9" priority="23" operator="equal">
      <formula>"VL"</formula>
    </cfRule>
    <cfRule type="cellIs" dxfId="8" priority="24" operator="equal">
      <formula>"VH"</formula>
    </cfRule>
    <cfRule type="cellIs" dxfId="7" priority="25" operator="equal">
      <formula>"H"</formula>
    </cfRule>
    <cfRule type="cellIs" dxfId="6" priority="26" operator="equal">
      <formula>"M"</formula>
    </cfRule>
    <cfRule type="cellIs" dxfId="5" priority="27" operator="equal">
      <formula>"L"</formula>
    </cfRule>
  </conditionalFormatting>
  <conditionalFormatting sqref="S30:T31 AH30:AI31">
    <cfRule type="cellIs" dxfId="4" priority="8" operator="equal">
      <formula>"VL"</formula>
    </cfRule>
    <cfRule type="cellIs" dxfId="3" priority="9" operator="equal">
      <formula>"VH"</formula>
    </cfRule>
    <cfRule type="cellIs" dxfId="2" priority="10" operator="equal">
      <formula>"H"</formula>
    </cfRule>
    <cfRule type="cellIs" dxfId="1" priority="11" operator="equal">
      <formula>"M"</formula>
    </cfRule>
    <cfRule type="cellIs" dxfId="0" priority="12" operator="equal">
      <formula>"L"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8" scale="55" orientation="landscape" horizont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3:AD9"/>
  <sheetViews>
    <sheetView workbookViewId="0">
      <selection activeCell="E21" sqref="E21"/>
    </sheetView>
  </sheetViews>
  <sheetFormatPr defaultRowHeight="15"/>
  <cols>
    <col min="3" max="3" width="12.5703125" bestFit="1" customWidth="1"/>
    <col min="4" max="4" width="9.140625" style="63"/>
    <col min="5" max="5" width="65.28515625" bestFit="1" customWidth="1"/>
  </cols>
  <sheetData>
    <row r="3" spans="2:30">
      <c r="C3" s="70"/>
      <c r="D3" s="74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</row>
    <row r="4" spans="2:30" s="54" customFormat="1" ht="24" customHeight="1">
      <c r="B4" s="83">
        <v>1</v>
      </c>
      <c r="C4" s="75">
        <v>2</v>
      </c>
      <c r="D4" s="75">
        <v>3</v>
      </c>
      <c r="E4" s="75">
        <v>4</v>
      </c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</row>
    <row r="5" spans="2:30">
      <c r="B5" s="64" t="s">
        <v>14</v>
      </c>
      <c r="C5" s="76" t="s">
        <v>39</v>
      </c>
      <c r="D5" s="62" t="s">
        <v>40</v>
      </c>
      <c r="E5" s="65" t="s">
        <v>33</v>
      </c>
      <c r="F5" s="55"/>
      <c r="G5" s="72"/>
      <c r="H5" s="73"/>
      <c r="I5" s="72"/>
      <c r="J5" s="72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</row>
    <row r="6" spans="2:30">
      <c r="B6" s="66" t="s">
        <v>152</v>
      </c>
      <c r="C6" s="77" t="s">
        <v>41</v>
      </c>
      <c r="D6" s="62" t="s">
        <v>42</v>
      </c>
      <c r="E6" s="3" t="s">
        <v>34</v>
      </c>
    </row>
    <row r="7" spans="2:30">
      <c r="B7" s="67" t="s">
        <v>153</v>
      </c>
      <c r="C7" s="78" t="s">
        <v>43</v>
      </c>
      <c r="D7" s="62" t="s">
        <v>44</v>
      </c>
      <c r="E7" s="3" t="s">
        <v>35</v>
      </c>
    </row>
    <row r="8" spans="2:30">
      <c r="B8" s="68" t="s">
        <v>154</v>
      </c>
      <c r="C8" s="79" t="s">
        <v>45</v>
      </c>
      <c r="D8" s="80" t="s">
        <v>157</v>
      </c>
      <c r="E8" s="3" t="s">
        <v>36</v>
      </c>
    </row>
    <row r="9" spans="2:30">
      <c r="B9" s="69" t="s">
        <v>155</v>
      </c>
      <c r="C9" s="81" t="s">
        <v>49</v>
      </c>
      <c r="D9" s="82">
        <v>1</v>
      </c>
      <c r="E9" s="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HIRAC MSD</vt:lpstr>
      <vt:lpstr>REMARK</vt:lpstr>
      <vt:lpstr>'HIRAC MSD'!Print_Area</vt:lpstr>
      <vt:lpstr>'HIRAC MSD'!Print_Titles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TTI_Humas&amp;K3lh</dc:creator>
  <cp:lastModifiedBy>HSE</cp:lastModifiedBy>
  <cp:lastPrinted>2023-05-23T01:13:38Z</cp:lastPrinted>
  <dcterms:created xsi:type="dcterms:W3CDTF">2018-07-27T03:04:23Z</dcterms:created>
  <dcterms:modified xsi:type="dcterms:W3CDTF">2023-08-09T02:11:54Z</dcterms:modified>
</cp:coreProperties>
</file>