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Data D\6. CMS\5. BSC Coorporate N\Before\"/>
    </mc:Choice>
  </mc:AlternateContent>
  <xr:revisionPtr revIDLastSave="0" documentId="13_ncr:1_{CBE5F59B-7596-4B16-9F19-A9FC1A22BE1A}" xr6:coauthVersionLast="47" xr6:coauthVersionMax="47" xr10:uidLastSave="{00000000-0000-0000-0000-000000000000}"/>
  <bookViews>
    <workbookView xWindow="-108" yWindow="-108" windowWidth="23256" windowHeight="12456" tabRatio="787" xr2:uid="{0C0479D0-87BE-47AE-B789-CA5AD6BE36C6}"/>
  </bookViews>
  <sheets>
    <sheet name="IDENTIFIKASI CINT" sheetId="11" r:id="rId1"/>
    <sheet name="Strength CINT" sheetId="12" r:id="rId2"/>
    <sheet name="Weakness-CINT" sheetId="6" r:id="rId3"/>
    <sheet name="Opportunity  CINT" sheetId="13" r:id="rId4"/>
    <sheet name="Threat CINT" sheetId="14" r:id="rId5"/>
    <sheet name="POSITIONING" sheetId="9" r:id="rId6"/>
    <sheet name="Matrix Strategi SWOT" sheetId="2" r:id="rId7"/>
    <sheet name="Katagori &amp; Definisi" sheetId="4" r:id="rId8"/>
  </sheets>
  <externalReferences>
    <externalReference r:id="rId9"/>
  </externalReferences>
  <definedNames>
    <definedName name="_xlnm._FilterDatabase" localSheetId="0" hidden="1">'IDENTIFIKASI CINT'!$A$6:$K$112</definedName>
    <definedName name="_xlnm._FilterDatabase" localSheetId="3" hidden="1">'Opportunity  CINT'!$C$3:$G$16</definedName>
    <definedName name="_xlnm._FilterDatabase" localSheetId="1" hidden="1">'Strength CINT'!$C$3:$G$27</definedName>
    <definedName name="_xlnm._FilterDatabase" localSheetId="4" hidden="1">'Threat CINT'!$C$3:$G$16</definedName>
    <definedName name="_xlnm._FilterDatabase" localSheetId="2" hidden="1">'Weakness-CINT'!$C$3:$G$11</definedName>
    <definedName name="_xlnm.Print_Area" localSheetId="0">'IDENTIFIKASI CINT'!$A$1:$L$111</definedName>
    <definedName name="_xlnm.Print_Area" localSheetId="6">'Matrix Strategi SWOT'!$A$3:$J$45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9" l="1"/>
  <c r="C6" i="9"/>
  <c r="C4" i="9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G20" i="14" s="1"/>
  <c r="E4" i="14"/>
  <c r="E21" i="14" s="1"/>
  <c r="F21" i="14"/>
  <c r="D21" i="14"/>
  <c r="F28" i="13"/>
  <c r="D28" i="13"/>
  <c r="F31" i="6"/>
  <c r="D31" i="6"/>
  <c r="E19" i="6" s="1"/>
  <c r="G19" i="6" s="1"/>
  <c r="N20" i="14"/>
  <c r="C20" i="14" s="1"/>
  <c r="M20" i="14"/>
  <c r="B20" i="14" s="1"/>
  <c r="Q20" i="13"/>
  <c r="C20" i="13" s="1"/>
  <c r="P20" i="13"/>
  <c r="B20" i="13" s="1"/>
  <c r="Q19" i="13"/>
  <c r="C22" i="13" s="1"/>
  <c r="P19" i="13"/>
  <c r="B22" i="13" s="1"/>
  <c r="Q18" i="13"/>
  <c r="C13" i="13" s="1"/>
  <c r="P18" i="13"/>
  <c r="B13" i="13" s="1"/>
  <c r="Q14" i="13"/>
  <c r="C14" i="13" s="1"/>
  <c r="P14" i="13"/>
  <c r="B14" i="13" s="1"/>
  <c r="Q10" i="13"/>
  <c r="C9" i="13" s="1"/>
  <c r="P10" i="13"/>
  <c r="B9" i="13" s="1"/>
  <c r="N30" i="6"/>
  <c r="C30" i="6" s="1"/>
  <c r="N29" i="6"/>
  <c r="C29" i="6" s="1"/>
  <c r="M30" i="6"/>
  <c r="B30" i="6" s="1"/>
  <c r="M29" i="6"/>
  <c r="B29" i="6" s="1"/>
  <c r="N28" i="6"/>
  <c r="C28" i="6" s="1"/>
  <c r="M28" i="6"/>
  <c r="B28" i="6" s="1"/>
  <c r="N27" i="6"/>
  <c r="C27" i="6" s="1"/>
  <c r="M27" i="6"/>
  <c r="B27" i="6" s="1"/>
  <c r="N14" i="12"/>
  <c r="C10" i="12" s="1"/>
  <c r="M14" i="12"/>
  <c r="B10" i="12" s="1"/>
  <c r="N16" i="12"/>
  <c r="C16" i="12" s="1"/>
  <c r="M16" i="12"/>
  <c r="B16" i="12" s="1"/>
  <c r="N4" i="12"/>
  <c r="C15" i="12" s="1"/>
  <c r="M4" i="12"/>
  <c r="B15" i="12" s="1"/>
  <c r="C24" i="12"/>
  <c r="B24" i="12"/>
  <c r="N19" i="14"/>
  <c r="N18" i="14"/>
  <c r="C18" i="14" s="1"/>
  <c r="N17" i="14"/>
  <c r="C4" i="14" s="1"/>
  <c r="N16" i="14"/>
  <c r="C5" i="14" s="1"/>
  <c r="N15" i="14"/>
  <c r="C8" i="14" s="1"/>
  <c r="N14" i="14"/>
  <c r="C7" i="14" s="1"/>
  <c r="N13" i="14"/>
  <c r="C16" i="14" s="1"/>
  <c r="N12" i="14"/>
  <c r="C15" i="14" s="1"/>
  <c r="N11" i="14"/>
  <c r="C13" i="14" s="1"/>
  <c r="N10" i="14"/>
  <c r="C17" i="14" s="1"/>
  <c r="N9" i="14"/>
  <c r="C14" i="14" s="1"/>
  <c r="N8" i="14"/>
  <c r="C10" i="14" s="1"/>
  <c r="N7" i="14"/>
  <c r="N6" i="14"/>
  <c r="C6" i="14" s="1"/>
  <c r="N5" i="14"/>
  <c r="N4" i="14"/>
  <c r="M19" i="14"/>
  <c r="M18" i="14"/>
  <c r="B19" i="14" s="1"/>
  <c r="M17" i="14"/>
  <c r="B4" i="14" s="1"/>
  <c r="M16" i="14"/>
  <c r="B5" i="14" s="1"/>
  <c r="M15" i="14"/>
  <c r="B8" i="14" s="1"/>
  <c r="M14" i="14"/>
  <c r="B7" i="14" s="1"/>
  <c r="M13" i="14"/>
  <c r="B16" i="14" s="1"/>
  <c r="M12" i="14"/>
  <c r="B15" i="14" s="1"/>
  <c r="M11" i="14"/>
  <c r="B13" i="14" s="1"/>
  <c r="M10" i="14"/>
  <c r="B17" i="14" s="1"/>
  <c r="M9" i="14"/>
  <c r="B14" i="14" s="1"/>
  <c r="M8" i="14"/>
  <c r="B10" i="14" s="1"/>
  <c r="M7" i="14"/>
  <c r="B9" i="14" s="1"/>
  <c r="M6" i="14"/>
  <c r="B6" i="14" s="1"/>
  <c r="M5" i="14"/>
  <c r="B12" i="14" s="1"/>
  <c r="M4" i="14"/>
  <c r="B11" i="14" s="1"/>
  <c r="Q27" i="13"/>
  <c r="C26" i="13" s="1"/>
  <c r="Q26" i="13"/>
  <c r="C25" i="13" s="1"/>
  <c r="Q25" i="13"/>
  <c r="C24" i="13" s="1"/>
  <c r="Q24" i="13"/>
  <c r="C23" i="13" s="1"/>
  <c r="Q23" i="13"/>
  <c r="C19" i="13" s="1"/>
  <c r="Q22" i="13"/>
  <c r="C18" i="13" s="1"/>
  <c r="Q21" i="13"/>
  <c r="C21" i="13" s="1"/>
  <c r="Q17" i="13"/>
  <c r="C15" i="13" s="1"/>
  <c r="Q16" i="13"/>
  <c r="C16" i="13" s="1"/>
  <c r="Q15" i="13"/>
  <c r="C27" i="13" s="1"/>
  <c r="Q13" i="13"/>
  <c r="C12" i="13" s="1"/>
  <c r="Q12" i="13"/>
  <c r="C10" i="13" s="1"/>
  <c r="Q11" i="13"/>
  <c r="C11" i="13" s="1"/>
  <c r="Q9" i="13"/>
  <c r="C8" i="13" s="1"/>
  <c r="Q8" i="13"/>
  <c r="C7" i="13" s="1"/>
  <c r="Q7" i="13"/>
  <c r="C6" i="13" s="1"/>
  <c r="Q6" i="13"/>
  <c r="Q5" i="13"/>
  <c r="C4" i="13" s="1"/>
  <c r="Q4" i="13"/>
  <c r="C17" i="13" s="1"/>
  <c r="P27" i="13"/>
  <c r="B26" i="13" s="1"/>
  <c r="P26" i="13"/>
  <c r="B25" i="13" s="1"/>
  <c r="P25" i="13"/>
  <c r="B24" i="13" s="1"/>
  <c r="P24" i="13"/>
  <c r="B23" i="13" s="1"/>
  <c r="P23" i="13"/>
  <c r="B19" i="13" s="1"/>
  <c r="P22" i="13"/>
  <c r="B18" i="13" s="1"/>
  <c r="P21" i="13"/>
  <c r="B21" i="13" s="1"/>
  <c r="P17" i="13"/>
  <c r="B15" i="13" s="1"/>
  <c r="P16" i="13"/>
  <c r="B16" i="13" s="1"/>
  <c r="P15" i="13"/>
  <c r="B27" i="13" s="1"/>
  <c r="P13" i="13"/>
  <c r="B12" i="13" s="1"/>
  <c r="P12" i="13"/>
  <c r="B10" i="13" s="1"/>
  <c r="P11" i="13"/>
  <c r="B11" i="13" s="1"/>
  <c r="P9" i="13"/>
  <c r="B8" i="13" s="1"/>
  <c r="P8" i="13"/>
  <c r="B7" i="13" s="1"/>
  <c r="P7" i="13"/>
  <c r="B6" i="13" s="1"/>
  <c r="P6" i="13"/>
  <c r="B5" i="13" s="1"/>
  <c r="P5" i="13"/>
  <c r="B4" i="13" s="1"/>
  <c r="P4" i="13"/>
  <c r="B17" i="13" s="1"/>
  <c r="B25" i="6"/>
  <c r="B24" i="6"/>
  <c r="B23" i="6"/>
  <c r="N26" i="6"/>
  <c r="C22" i="6" s="1"/>
  <c r="N25" i="6"/>
  <c r="C26" i="6" s="1"/>
  <c r="N21" i="6"/>
  <c r="C19" i="6" s="1"/>
  <c r="N20" i="6"/>
  <c r="C16" i="6" s="1"/>
  <c r="N19" i="6"/>
  <c r="C15" i="6" s="1"/>
  <c r="N18" i="6"/>
  <c r="N17" i="6"/>
  <c r="C7" i="6" s="1"/>
  <c r="N16" i="6"/>
  <c r="C11" i="6" s="1"/>
  <c r="N15" i="6"/>
  <c r="C6" i="6" s="1"/>
  <c r="N14" i="6"/>
  <c r="N13" i="6"/>
  <c r="C9" i="6" s="1"/>
  <c r="N12" i="6"/>
  <c r="C5" i="6" s="1"/>
  <c r="N11" i="6"/>
  <c r="C4" i="6" s="1"/>
  <c r="N10" i="6"/>
  <c r="C21" i="6" s="1"/>
  <c r="N9" i="6"/>
  <c r="C10" i="6" s="1"/>
  <c r="N8" i="6"/>
  <c r="C20" i="6" s="1"/>
  <c r="N7" i="6"/>
  <c r="C12" i="6" s="1"/>
  <c r="N6" i="6"/>
  <c r="C13" i="6" s="1"/>
  <c r="N5" i="6"/>
  <c r="C17" i="6" s="1"/>
  <c r="N4" i="6"/>
  <c r="C14" i="6" s="1"/>
  <c r="M26" i="6"/>
  <c r="B22" i="6" s="1"/>
  <c r="M25" i="6"/>
  <c r="B26" i="6" s="1"/>
  <c r="N24" i="6"/>
  <c r="C25" i="6" s="1"/>
  <c r="N23" i="6"/>
  <c r="C24" i="6" s="1"/>
  <c r="N22" i="6"/>
  <c r="C23" i="6" s="1"/>
  <c r="M21" i="6"/>
  <c r="B19" i="6" s="1"/>
  <c r="M20" i="6"/>
  <c r="B16" i="6" s="1"/>
  <c r="M19" i="6"/>
  <c r="B15" i="6" s="1"/>
  <c r="M18" i="6"/>
  <c r="B8" i="6" s="1"/>
  <c r="M17" i="6"/>
  <c r="B7" i="6" s="1"/>
  <c r="M16" i="6"/>
  <c r="B11" i="6" s="1"/>
  <c r="M15" i="6"/>
  <c r="B6" i="6" s="1"/>
  <c r="M14" i="6"/>
  <c r="B18" i="6" s="1"/>
  <c r="M13" i="6"/>
  <c r="B9" i="6" s="1"/>
  <c r="M12" i="6"/>
  <c r="B5" i="6" s="1"/>
  <c r="M11" i="6"/>
  <c r="B4" i="6" s="1"/>
  <c r="M10" i="6"/>
  <c r="B21" i="6" s="1"/>
  <c r="M9" i="6"/>
  <c r="B10" i="6" s="1"/>
  <c r="M8" i="6"/>
  <c r="B20" i="6" s="1"/>
  <c r="M7" i="6"/>
  <c r="B12" i="6" s="1"/>
  <c r="M6" i="6"/>
  <c r="B13" i="6" s="1"/>
  <c r="M4" i="6"/>
  <c r="B14" i="6" s="1"/>
  <c r="M5" i="6"/>
  <c r="B17" i="6" s="1"/>
  <c r="B17" i="12"/>
  <c r="B21" i="12"/>
  <c r="N22" i="12"/>
  <c r="C17" i="12" s="1"/>
  <c r="N21" i="12"/>
  <c r="C21" i="12" s="1"/>
  <c r="N27" i="12"/>
  <c r="C19" i="12" s="1"/>
  <c r="N26" i="12"/>
  <c r="N25" i="12"/>
  <c r="C27" i="12" s="1"/>
  <c r="N24" i="12"/>
  <c r="C26" i="12" s="1"/>
  <c r="N23" i="12"/>
  <c r="C23" i="12" s="1"/>
  <c r="N20" i="12"/>
  <c r="C12" i="12" s="1"/>
  <c r="N19" i="12"/>
  <c r="C14" i="12" s="1"/>
  <c r="N18" i="12"/>
  <c r="C13" i="12" s="1"/>
  <c r="N17" i="12"/>
  <c r="N15" i="12"/>
  <c r="C25" i="12" s="1"/>
  <c r="N13" i="12"/>
  <c r="C5" i="12" s="1"/>
  <c r="N12" i="12"/>
  <c r="C6" i="12" s="1"/>
  <c r="N11" i="12"/>
  <c r="C18" i="12" s="1"/>
  <c r="N10" i="12"/>
  <c r="C4" i="12" s="1"/>
  <c r="N9" i="12"/>
  <c r="C11" i="12" s="1"/>
  <c r="N8" i="12"/>
  <c r="C22" i="12" s="1"/>
  <c r="N7" i="12"/>
  <c r="C20" i="12" s="1"/>
  <c r="N6" i="12"/>
  <c r="C9" i="12" s="1"/>
  <c r="N5" i="12"/>
  <c r="C7" i="12" s="1"/>
  <c r="M27" i="12"/>
  <c r="B19" i="12" s="1"/>
  <c r="M26" i="12"/>
  <c r="M24" i="12"/>
  <c r="B26" i="12" s="1"/>
  <c r="M25" i="12"/>
  <c r="B27" i="12" s="1"/>
  <c r="M23" i="12"/>
  <c r="B23" i="12" s="1"/>
  <c r="M20" i="12"/>
  <c r="B12" i="12" s="1"/>
  <c r="M19" i="12"/>
  <c r="B14" i="12" s="1"/>
  <c r="M18" i="12"/>
  <c r="B13" i="12" s="1"/>
  <c r="M17" i="12"/>
  <c r="B8" i="12" s="1"/>
  <c r="M15" i="12"/>
  <c r="B25" i="12" s="1"/>
  <c r="M13" i="12"/>
  <c r="B5" i="12" s="1"/>
  <c r="M12" i="12"/>
  <c r="B6" i="12" s="1"/>
  <c r="M11" i="12"/>
  <c r="B18" i="12" s="1"/>
  <c r="M10" i="12"/>
  <c r="B4" i="12" s="1"/>
  <c r="M9" i="12"/>
  <c r="B11" i="12" s="1"/>
  <c r="M8" i="12"/>
  <c r="B22" i="12" s="1"/>
  <c r="M7" i="12"/>
  <c r="B20" i="12" s="1"/>
  <c r="M6" i="12"/>
  <c r="B9" i="12" s="1"/>
  <c r="M5" i="12"/>
  <c r="B7" i="12" s="1"/>
  <c r="N3" i="12"/>
  <c r="M3" i="12"/>
  <c r="C8" i="12"/>
  <c r="D6" i="9" l="1"/>
  <c r="E27" i="6"/>
  <c r="G27" i="6" s="1"/>
  <c r="E28" i="6"/>
  <c r="G28" i="6" s="1"/>
  <c r="E29" i="6"/>
  <c r="G29" i="6" s="1"/>
  <c r="E26" i="6"/>
  <c r="G26" i="6" s="1"/>
  <c r="E30" i="6"/>
  <c r="G30" i="6" s="1"/>
  <c r="E22" i="6"/>
  <c r="G22" i="6" s="1"/>
  <c r="E23" i="6"/>
  <c r="G23" i="6" s="1"/>
  <c r="E25" i="6"/>
  <c r="G25" i="6" s="1"/>
  <c r="E24" i="6"/>
  <c r="G24" i="6" s="1"/>
  <c r="E20" i="6"/>
  <c r="E7" i="6"/>
  <c r="E21" i="6"/>
  <c r="G21" i="6" s="1"/>
  <c r="E5" i="6"/>
  <c r="E4" i="6"/>
  <c r="E12" i="6"/>
  <c r="E17" i="6"/>
  <c r="G17" i="6" s="1"/>
  <c r="E16" i="6"/>
  <c r="G16" i="6" s="1"/>
  <c r="E18" i="6"/>
  <c r="G18" i="6" s="1"/>
  <c r="E9" i="6"/>
  <c r="E6" i="6"/>
  <c r="E11" i="6"/>
  <c r="E13" i="6"/>
  <c r="E10" i="6"/>
  <c r="E14" i="6"/>
  <c r="G14" i="6" s="1"/>
  <c r="E8" i="6"/>
  <c r="E15" i="6"/>
  <c r="G15" i="6" s="1"/>
  <c r="B18" i="14"/>
  <c r="F28" i="12"/>
  <c r="D28" i="12"/>
  <c r="E8" i="12" s="1"/>
  <c r="E31" i="6" l="1"/>
  <c r="E4" i="12"/>
  <c r="E14" i="12"/>
  <c r="E5" i="12"/>
  <c r="E22" i="12"/>
  <c r="E13" i="12"/>
  <c r="E21" i="12"/>
  <c r="E12" i="12"/>
  <c r="E20" i="12"/>
  <c r="E6" i="12"/>
  <c r="E9" i="13"/>
  <c r="E10" i="13"/>
  <c r="G10" i="13" s="1"/>
  <c r="E15" i="13"/>
  <c r="E23" i="13"/>
  <c r="E6" i="13"/>
  <c r="G17" i="14"/>
  <c r="E14" i="13"/>
  <c r="E26" i="12"/>
  <c r="E18" i="12"/>
  <c r="E23" i="12"/>
  <c r="E15" i="12"/>
  <c r="E7" i="12"/>
  <c r="E25" i="13"/>
  <c r="E17" i="13"/>
  <c r="G17" i="13" s="1"/>
  <c r="E8" i="13"/>
  <c r="E24" i="13"/>
  <c r="E16" i="13"/>
  <c r="E7" i="13"/>
  <c r="E5" i="13"/>
  <c r="E27" i="12"/>
  <c r="E19" i="12"/>
  <c r="E11" i="12"/>
  <c r="E4" i="13"/>
  <c r="E21" i="13"/>
  <c r="E13" i="13"/>
  <c r="E10" i="12"/>
  <c r="E20" i="13"/>
  <c r="E12" i="13"/>
  <c r="E22" i="13"/>
  <c r="E25" i="12"/>
  <c r="E17" i="12"/>
  <c r="E9" i="12"/>
  <c r="E27" i="13"/>
  <c r="E19" i="13"/>
  <c r="E11" i="13"/>
  <c r="E24" i="12"/>
  <c r="E16" i="12"/>
  <c r="E26" i="13"/>
  <c r="E18" i="13"/>
  <c r="E28" i="13" l="1"/>
  <c r="E28" i="12"/>
  <c r="G16" i="14"/>
  <c r="K112" i="11"/>
  <c r="G13" i="6" l="1"/>
  <c r="G11" i="6"/>
  <c r="G10" i="6"/>
  <c r="G20" i="6"/>
  <c r="G26" i="13"/>
  <c r="G20" i="13"/>
  <c r="G15" i="13"/>
  <c r="G27" i="13"/>
  <c r="G21" i="13"/>
  <c r="G22" i="13"/>
  <c r="G16" i="13"/>
  <c r="G14" i="13"/>
  <c r="G9" i="12" l="1"/>
  <c r="G15" i="14" l="1"/>
  <c r="G19" i="14"/>
  <c r="G18" i="14"/>
  <c r="G14" i="14"/>
  <c r="G13" i="14"/>
  <c r="G9" i="14"/>
  <c r="G12" i="14"/>
  <c r="G11" i="14"/>
  <c r="G10" i="14"/>
  <c r="G8" i="14"/>
  <c r="G7" i="14"/>
  <c r="G6" i="14"/>
  <c r="G22" i="12"/>
  <c r="G20" i="12"/>
  <c r="G27" i="12"/>
  <c r="G26" i="12"/>
  <c r="G16" i="12"/>
  <c r="G19" i="12"/>
  <c r="G18" i="12"/>
  <c r="G17" i="12"/>
  <c r="G25" i="12"/>
  <c r="G24" i="12"/>
  <c r="G21" i="12"/>
  <c r="G23" i="12"/>
  <c r="G4" i="12"/>
  <c r="G14" i="12"/>
  <c r="G13" i="12"/>
  <c r="G12" i="12"/>
  <c r="G8" i="12"/>
  <c r="G5" i="12"/>
  <c r="G15" i="12"/>
  <c r="G10" i="12"/>
  <c r="G7" i="12"/>
  <c r="G11" i="12"/>
  <c r="J112" i="11"/>
  <c r="I112" i="11"/>
  <c r="H112" i="11"/>
  <c r="G112" i="11"/>
  <c r="F112" i="11"/>
  <c r="G4" i="14" l="1"/>
  <c r="G5" i="14"/>
  <c r="G4" i="13"/>
  <c r="G5" i="13"/>
  <c r="G6" i="13"/>
  <c r="G7" i="13"/>
  <c r="G9" i="13"/>
  <c r="G11" i="13"/>
  <c r="G12" i="13"/>
  <c r="G18" i="13"/>
  <c r="G19" i="13"/>
  <c r="G23" i="13"/>
  <c r="G24" i="13"/>
  <c r="G25" i="13"/>
  <c r="G13" i="13"/>
  <c r="G6" i="12"/>
  <c r="G28" i="12" s="1"/>
  <c r="G21" i="14" l="1"/>
  <c r="G8" i="13"/>
  <c r="G28" i="13" s="1"/>
  <c r="G6" i="6" l="1"/>
  <c r="G8" i="6"/>
  <c r="G12" i="6"/>
  <c r="G5" i="6"/>
  <c r="G7" i="6"/>
  <c r="G9" i="6"/>
  <c r="G4" i="6" l="1"/>
  <c r="G31" i="6" s="1"/>
  <c r="F5" i="9" l="1"/>
  <c r="C11" i="9" l="1"/>
  <c r="C12" i="9"/>
  <c r="C9" i="9"/>
  <c r="C10" i="9" l="1"/>
  <c r="F3" i="9"/>
</calcChain>
</file>

<file path=xl/sharedStrings.xml><?xml version="1.0" encoding="utf-8"?>
<sst xmlns="http://schemas.openxmlformats.org/spreadsheetml/2006/main" count="602" uniqueCount="395">
  <si>
    <t>NO</t>
  </si>
  <si>
    <t>FAKTOR</t>
  </si>
  <si>
    <t>IN</t>
  </si>
  <si>
    <t>EKS</t>
  </si>
  <si>
    <t>S</t>
  </si>
  <si>
    <t>W</t>
  </si>
  <si>
    <t>O</t>
  </si>
  <si>
    <t>T</t>
  </si>
  <si>
    <t>SUMBER</t>
  </si>
  <si>
    <t>KATAGORI</t>
  </si>
  <si>
    <t>INTERNAL</t>
  </si>
  <si>
    <t>POSITIF</t>
  </si>
  <si>
    <t>NEGATIF</t>
  </si>
  <si>
    <t>F-MSD/12</t>
  </si>
  <si>
    <t>STRENGTH</t>
  </si>
  <si>
    <t>WEAKNESS</t>
  </si>
  <si>
    <t>OPPORTUNITY</t>
  </si>
  <si>
    <t>THREAT</t>
  </si>
  <si>
    <t>Ekonomi</t>
  </si>
  <si>
    <t>Sosial</t>
  </si>
  <si>
    <t>Teknologi</t>
  </si>
  <si>
    <t>Lingkungan</t>
  </si>
  <si>
    <t>Persaingan</t>
  </si>
  <si>
    <t>Politik</t>
  </si>
  <si>
    <t>System Management</t>
  </si>
  <si>
    <t xml:space="preserve"> </t>
  </si>
  <si>
    <t>ISSUES</t>
  </si>
  <si>
    <t>EXTERNAL</t>
  </si>
  <si>
    <t>F</t>
  </si>
  <si>
    <t>LG</t>
  </si>
  <si>
    <t>C</t>
  </si>
  <si>
    <t>IP</t>
  </si>
  <si>
    <t>Bobot</t>
  </si>
  <si>
    <t>Persen Bobot</t>
  </si>
  <si>
    <t>Tidak berpengaruh</t>
  </si>
  <si>
    <t>Kurang berpengaruh</t>
  </si>
  <si>
    <t>Cukup berpengaruh</t>
  </si>
  <si>
    <t>Sangat berpengaruh</t>
  </si>
  <si>
    <t xml:space="preserve">  1 atau -1</t>
  </si>
  <si>
    <t xml:space="preserve">  2 atau -2</t>
  </si>
  <si>
    <t xml:space="preserve">  3 atau -3</t>
  </si>
  <si>
    <t xml:space="preserve">  4 atau -4</t>
  </si>
  <si>
    <t>Rating</t>
  </si>
  <si>
    <t>Kecil</t>
  </si>
  <si>
    <t>Besar</t>
  </si>
  <si>
    <t>Sangat besar</t>
  </si>
  <si>
    <t>Sedang / cukup</t>
  </si>
  <si>
    <t>Nilai</t>
  </si>
  <si>
    <t>Statement</t>
  </si>
  <si>
    <t>Deskripsi</t>
  </si>
  <si>
    <t>Bobot per atribut  dibagi dengan total bobot dalam satu kategori</t>
  </si>
  <si>
    <t>Perkalian antara persen bobot dengan Rating masing-masing atribut</t>
  </si>
  <si>
    <t>ISU STRATEGIS</t>
  </si>
  <si>
    <t>BOBOT</t>
  </si>
  <si>
    <t>% BOBOT</t>
  </si>
  <si>
    <t>RATING</t>
  </si>
  <si>
    <t>SCORE</t>
  </si>
  <si>
    <t>Score</t>
  </si>
  <si>
    <t>KOORDINAT</t>
  </si>
  <si>
    <t>I</t>
  </si>
  <si>
    <t>II</t>
  </si>
  <si>
    <t>III</t>
  </si>
  <si>
    <t>IV</t>
  </si>
  <si>
    <t>EXPANSION</t>
  </si>
  <si>
    <t>STABILITY</t>
  </si>
  <si>
    <t>COMBINATION</t>
  </si>
  <si>
    <t>RETRENCHMENT</t>
  </si>
  <si>
    <t>PERTUMBUHAN PASAR TINGGI</t>
  </si>
  <si>
    <t>PERSAINGAN KUAT</t>
  </si>
  <si>
    <t>PERSAINGAN LEMAH</t>
  </si>
  <si>
    <t>PERTUMBUHAN PASAR RENDAH</t>
  </si>
  <si>
    <t>Kuadran I</t>
  </si>
  <si>
    <t>Kuadran II</t>
  </si>
  <si>
    <t>Kuadran III</t>
  </si>
  <si>
    <t>Kuadran IV</t>
  </si>
  <si>
    <t>Legal / Kepatuhan</t>
  </si>
  <si>
    <t>Kinerja Proses</t>
  </si>
  <si>
    <t>Persepsi nilai pengaruh atribut secara umum terhadap pencapaian target perusahaan</t>
  </si>
  <si>
    <t>Persepsi nilai performance setiap atribut, nilai rating positive untuk Strength dan Opportunity serta negative untuk Weakness dan Threat</t>
  </si>
  <si>
    <t>KUADRAN</t>
  </si>
  <si>
    <t>LUAS</t>
  </si>
  <si>
    <t>PRIORITAS STRATEGI</t>
  </si>
  <si>
    <t>1 st</t>
  </si>
  <si>
    <t>2 nd</t>
  </si>
  <si>
    <t>Tidak memberikan dampak pada percepatan atau perlambatan pencapaian target</t>
  </si>
  <si>
    <t>Tidak memberikan dampak secara langsung kepada pencapaian target</t>
  </si>
  <si>
    <t>Memberikan dampak secara langsung tetapi cukup signifikan</t>
  </si>
  <si>
    <t>Memberikan dampak langsung sangat besar pada pencapaian target</t>
  </si>
  <si>
    <t>4 th</t>
  </si>
  <si>
    <t>KEBUTUHAN DAN HARAPAN</t>
  </si>
  <si>
    <t>Pelayanan prima</t>
  </si>
  <si>
    <t>Mempunyai tanggung jawab sosial dan lingkungan</t>
  </si>
  <si>
    <t>Pengiriman tepat waktu</t>
  </si>
  <si>
    <t>KONTEKS ORGANISASI</t>
  </si>
  <si>
    <t>Harga kompetitif</t>
  </si>
  <si>
    <t>Mempunyai sarana ibadah dan olahraga yang memadai</t>
  </si>
  <si>
    <t>Suasana kerja kondusif</t>
  </si>
  <si>
    <t>Masyarakat sekitar</t>
  </si>
  <si>
    <t>Asuransi</t>
  </si>
  <si>
    <t>Mampu menunjukkan bukti pengelolaan risiko terutama terkait lingkungan</t>
  </si>
  <si>
    <t>Koperasi</t>
  </si>
  <si>
    <t>Pembayaran tidak terlambat</t>
  </si>
  <si>
    <t>Mematuhi peraturan perundang-undangan</t>
  </si>
  <si>
    <t>Transaksi perbankan berjalan baik dan lancar</t>
  </si>
  <si>
    <t>Forwarder</t>
  </si>
  <si>
    <t>Sekolah / Universitas</t>
  </si>
  <si>
    <t>Kantor Pajak</t>
  </si>
  <si>
    <t>Pelaporan pajak yang benar</t>
  </si>
  <si>
    <t>Pembayaran pajak yang benar dan tepat waktu</t>
  </si>
  <si>
    <t>Bursa Efek</t>
  </si>
  <si>
    <t>Kewajiban pelaporan tidak terlambat</t>
  </si>
  <si>
    <t>OJK</t>
  </si>
  <si>
    <t>Competitor</t>
  </si>
  <si>
    <t>Kualitas Produk</t>
  </si>
  <si>
    <t>Harga Produk</t>
  </si>
  <si>
    <t>Pengiriman Produk</t>
  </si>
  <si>
    <t>Promosi</t>
  </si>
  <si>
    <t>UPAH</t>
  </si>
  <si>
    <t>FASILITAS</t>
  </si>
  <si>
    <t>LINGKUNGAN DAN KESEHATAN KERJA</t>
  </si>
  <si>
    <t>PENGEMBANGAN</t>
  </si>
  <si>
    <t>TRAINING</t>
  </si>
  <si>
    <t>Karyawan / Serikat Pekerja</t>
  </si>
  <si>
    <t>Tempat kerja memenuhi standart kesehatan : udara, kebisingan, suhu</t>
  </si>
  <si>
    <t>Nilai &amp; Budaya Kerja</t>
  </si>
  <si>
    <t>K3</t>
  </si>
  <si>
    <t>Management</t>
  </si>
  <si>
    <t>Kinerja keuangan yang meningkat</t>
  </si>
  <si>
    <t>Kinerja Keuangan</t>
  </si>
  <si>
    <t>Kinerja Penjualan</t>
  </si>
  <si>
    <t>Kinerja penjualan yang meningkat</t>
  </si>
  <si>
    <t>Kompetensi</t>
  </si>
  <si>
    <t>Melaporkan secara cepat setiap kejadian atau perubahan terhadap object asuransi</t>
  </si>
  <si>
    <t>Perusahaan transparan dalam akses informasi yang dibutuhkan</t>
  </si>
  <si>
    <t>Performance saat ini tidak memberikan pengaruh terhadap pencapaian target</t>
  </si>
  <si>
    <t>Performance saat ini cukup memberikan pengaruh terhadap pencapaian target</t>
  </si>
  <si>
    <t>Performance saat ini  memberikan pengaruh besar terhadap pencapaian target</t>
  </si>
  <si>
    <t>Performance saat ini memberikan pengaruh sangat besar terhadap pencapaian target</t>
  </si>
  <si>
    <t>SO1</t>
  </si>
  <si>
    <t>SO2</t>
  </si>
  <si>
    <t>SO3</t>
  </si>
  <si>
    <t>WO1</t>
  </si>
  <si>
    <t>WO4</t>
  </si>
  <si>
    <t>WT1</t>
  </si>
  <si>
    <t>WT2</t>
  </si>
  <si>
    <t>WT3</t>
  </si>
  <si>
    <t>WT4</t>
  </si>
  <si>
    <t>ST2</t>
  </si>
  <si>
    <t>ST3</t>
  </si>
  <si>
    <t>ST4</t>
  </si>
  <si>
    <t>SO</t>
  </si>
  <si>
    <t>ST</t>
  </si>
  <si>
    <t>WO</t>
  </si>
  <si>
    <t>WT</t>
  </si>
  <si>
    <t>ST5</t>
  </si>
  <si>
    <t>ST6</t>
  </si>
  <si>
    <t>Kebebasan dalam berserikat dan mengutarakan pendapat</t>
  </si>
  <si>
    <t>3 rd</t>
  </si>
  <si>
    <t>SO4</t>
  </si>
  <si>
    <t>WT5</t>
  </si>
  <si>
    <t>Pengelolaan Agen</t>
  </si>
  <si>
    <t>Mengendalikan AR</t>
  </si>
  <si>
    <t>Mengendalikan AP</t>
  </si>
  <si>
    <t>Meningkatan program sustainability (ESG)</t>
  </si>
  <si>
    <t>F/IP</t>
  </si>
  <si>
    <t>Pemegang Saham/ Investor</t>
  </si>
  <si>
    <t>Paparan publik serta akses informasi</t>
  </si>
  <si>
    <t>Harga yang kompetitif</t>
  </si>
  <si>
    <t>TINJAUAN (FAKTOR)</t>
  </si>
  <si>
    <t>Kelayakan</t>
  </si>
  <si>
    <t>Kinerja  proses yang lebih produktif dan efisien</t>
  </si>
  <si>
    <t>Bank/ Finance Coy</t>
  </si>
  <si>
    <t>Pembayaran kewajiban tepat waktu yang ditentukan serta memenuhi persyaratan yang ditentukan</t>
  </si>
  <si>
    <t>Lingkungan/ NGO / Satgas</t>
  </si>
  <si>
    <t>Penurunan pada kualitas produk</t>
  </si>
  <si>
    <t>Kinerja keuangan</t>
  </si>
  <si>
    <t>Sustainability</t>
  </si>
  <si>
    <t>No</t>
  </si>
  <si>
    <t>Pelayanan Darurat</t>
  </si>
  <si>
    <t xml:space="preserve">Adanya SOP tanggap darurat </t>
  </si>
  <si>
    <t>Pelatihan tanggap darurat secara reguler</t>
  </si>
  <si>
    <t>Peralatan tanggap darurat</t>
  </si>
  <si>
    <t>Informasi tanggap darurat</t>
  </si>
  <si>
    <t>Pembagian deviden</t>
  </si>
  <si>
    <t>Kinerja proses</t>
  </si>
  <si>
    <t>Kinerja penjualan yang lebih agresif</t>
  </si>
  <si>
    <t>Peningkatan kerjasama financial dari yang sudah ada</t>
  </si>
  <si>
    <t>Penyediaan info terkait dengan tanggap darurat dan selalu di update</t>
  </si>
  <si>
    <t>Prosentase market share menurun</t>
  </si>
  <si>
    <t>Pelayanan dan komunikasi pada pelanggan</t>
  </si>
  <si>
    <t>Market segmen tertentu diambil oleh pesaing berakibat pada penurunan market share</t>
  </si>
  <si>
    <t>Kinerja SDM</t>
  </si>
  <si>
    <t>Kinerja penjualan</t>
  </si>
  <si>
    <t>Customer Retail/ Agen/ Holding/ E Cataloq</t>
  </si>
  <si>
    <t>Perubahan cara belanja pemerintah</t>
  </si>
  <si>
    <t>Persaingan dengan kompetitor lokal harga lebih murah</t>
  </si>
  <si>
    <t>Variasi produk sesuai harapan pelanggan</t>
  </si>
  <si>
    <t>Meminimalisasi dampak jika terjadi kebakaran pada lingkungan sekitar</t>
  </si>
  <si>
    <t>Sarana ibadah dan sarana olahraga sudah cukup tersedia</t>
  </si>
  <si>
    <t>Kelayakan &amp; Regulasi</t>
  </si>
  <si>
    <t>Hubungan dan komunikasi dengan masyarakat sekitar cukup baik</t>
  </si>
  <si>
    <t>Ketepatan dalam waktu pembayaran</t>
  </si>
  <si>
    <t>Waktu pembayaran ke supplier dan subkon masih terjadi keterlambatan atau ketidaksesuaian dari jadwal</t>
  </si>
  <si>
    <t>Peningkatan jumlah order</t>
  </si>
  <si>
    <t>Tidak ada kasus kesalahan pelaporan perpajakan</t>
  </si>
  <si>
    <t>Tidak ada kasus keterlambatan pembayaran perpajakan</t>
  </si>
  <si>
    <t>Meningkatkan penerapan sistem aplikasi ERP</t>
  </si>
  <si>
    <t>SO5</t>
  </si>
  <si>
    <t>SO6</t>
  </si>
  <si>
    <t>WO2</t>
  </si>
  <si>
    <t>WO3</t>
  </si>
  <si>
    <t xml:space="preserve">Terjadi keterlambatan pelaporan ke bursa </t>
  </si>
  <si>
    <t>Kenaikan nilai tukar rupiah berpengaruh pada kenaikan harga material</t>
  </si>
  <si>
    <t>Penyediaan APD dan penggunaan APD</t>
  </si>
  <si>
    <t>Kepatuhan pada regulasi terkait serikat pekerja  dan kebebasan mengutarakan pendapat masih sesuai</t>
  </si>
  <si>
    <t xml:space="preserve">Komunikasi dan hubungan baik dengan masyarakat sekitar </t>
  </si>
  <si>
    <t>Rencana penerapan SML SNI ISO 14001:2015</t>
  </si>
  <si>
    <t>Tidak ada keluhan pencemaran limbah  dan polusi pada Lingkungan</t>
  </si>
  <si>
    <t>Rencana penerapan SMK3 SNI ISO 45001:2018</t>
  </si>
  <si>
    <t>Kepedulian dan keterlibatan karyawan pada program 5 S perusahaan masih kurang</t>
  </si>
  <si>
    <t>Tersedia SOP tanggap darurat</t>
  </si>
  <si>
    <t>Image</t>
  </si>
  <si>
    <t>Penyediaan peralatan tanggap darurat sesuai standar</t>
  </si>
  <si>
    <t>Perencanaan yang kurang baik menyebabkan peningkatan stok material, komponen dan barang jadi</t>
  </si>
  <si>
    <t>Program promosi dan penjualan kurang agresif dan cenderung konservatif</t>
  </si>
  <si>
    <t>Pencapaian ROE dibawah target</t>
  </si>
  <si>
    <t>Penurunan Deviden per saham</t>
  </si>
  <si>
    <t>Terjadinya complain oleh NGO, Satgas ataupun instansi terkait akibat penelolaan lingkungan yang kurang baik</t>
  </si>
  <si>
    <t>Penambahan waktu tunggu trucking karena perubahan jadwal</t>
  </si>
  <si>
    <t>Jaringan Pemasaran</t>
  </si>
  <si>
    <t>Jaringan pemasaran PT. Chitose tersebar diseluruh indonesia</t>
  </si>
  <si>
    <t>Mengendalikan Inventory material, komponen dan barang jadi</t>
  </si>
  <si>
    <t>Menurunkan Complain customer lokal dan Eksport</t>
  </si>
  <si>
    <t>Peningkatan total profit perusahaan</t>
  </si>
  <si>
    <t>ST1</t>
  </si>
  <si>
    <t>WO5</t>
  </si>
  <si>
    <t>WT6</t>
  </si>
  <si>
    <t xml:space="preserve">Peningkatan kualitas produk </t>
  </si>
  <si>
    <t>(Direktur )</t>
  </si>
  <si>
    <t xml:space="preserve">Meningkatkan program cost eficiency </t>
  </si>
  <si>
    <t xml:space="preserve">Peningkatan produktifitas dari sumber daya yang dimiliki secara maksimal </t>
  </si>
  <si>
    <t>Merealisasikan transaksi real time di sistem SAP</t>
  </si>
  <si>
    <t>Zero Claim customer lokal dan eksport</t>
  </si>
  <si>
    <t>Pengelolaan Supplier/ Subkon</t>
  </si>
  <si>
    <t>Jangka waktu pembayaran lebih panjang</t>
  </si>
  <si>
    <t>Beberapa Supplier/ Subkon mempunyai DOH AP yang pendek</t>
  </si>
  <si>
    <t>Penyesuaian struktur organisasi yang effektif dan efisien</t>
  </si>
  <si>
    <t xml:space="preserve">Kepedulian karyawan pada regulasi SMK3 serta peraturan internal dalam penggunaan APD masih kurang </t>
  </si>
  <si>
    <t>Kerjasama dengan mitra outsourcing yang berjalan baik</t>
  </si>
  <si>
    <t>Persepsi pelanggan  terhadap kualitas produk ekspor Chitose sangat baik dengan indeks hasil survey ND 3,0</t>
  </si>
  <si>
    <t>Tidak ada keterlambatan dalam penyampaian laporan secara berkala kepada publik</t>
  </si>
  <si>
    <t>(Direktur)</t>
  </si>
  <si>
    <t>Hubungan Industrial yang harmonis</t>
  </si>
  <si>
    <t>Peningkatan kemampuan teknis dan kompetensi karyawan dengan training</t>
  </si>
  <si>
    <t>Pemerintah dan Regulator</t>
  </si>
  <si>
    <t>Penerapan minimal order dalam penjualan</t>
  </si>
  <si>
    <t>Umur mesin tidak berpengaruh pada kinerja proses</t>
  </si>
  <si>
    <t>Pembayaran ke koperasi sesuai jangka waktu</t>
  </si>
  <si>
    <t>Kerjasama dengan stake holder khususnya pendidikan</t>
  </si>
  <si>
    <t>STAKEHOLDERS</t>
  </si>
  <si>
    <t xml:space="preserve">Laporan Keuangan </t>
  </si>
  <si>
    <t>Laba (Rugi) Persaham menurun</t>
  </si>
  <si>
    <t>Kualitas Produk harus tetap terjaga</t>
  </si>
  <si>
    <t>Promotion tools selalu terpenuhi</t>
  </si>
  <si>
    <t xml:space="preserve">Pemerintah dalam tender pengadaan meggunakan e catalog dan mensyaratkan TKDN 
</t>
  </si>
  <si>
    <t>Jangka waktu kerjasama dan rutinitas order</t>
  </si>
  <si>
    <t>Order tidak rutin sehingga menyebabkan pemasok tidak loyal</t>
  </si>
  <si>
    <t>Peninjauan harga</t>
  </si>
  <si>
    <t>Kenaikan harga masih terkendali</t>
  </si>
  <si>
    <t xml:space="preserve">Jadwal pengiriman terencana dengan baik </t>
  </si>
  <si>
    <t>Jadwal pengiriman tidak terencana dengan baik</t>
  </si>
  <si>
    <t>Term of Payment (TOP) pembayaran yang terlalu pendek</t>
  </si>
  <si>
    <t>Struktur upah sesuai dengan struktur organisasi dan kinerja</t>
  </si>
  <si>
    <t>Struktur upah sudah sesuai</t>
  </si>
  <si>
    <t>Peninjauan upah setiap tahun</t>
  </si>
  <si>
    <t>Penetapan UMK &amp; UMP memberatkan pengusaha</t>
  </si>
  <si>
    <t>Kualitas makan layak</t>
  </si>
  <si>
    <t>Kualitas makan siang belum cukup layak</t>
  </si>
  <si>
    <t>Fasilitas toilet tetap terjaga kebersihan dan kelayakannya</t>
  </si>
  <si>
    <t>Kebersihan fasilitas toilet untuk karyawan dan kelayakan perlu ditingkatkan</t>
  </si>
  <si>
    <t>Sarana dan prasarana kerja bersih dan rapi</t>
  </si>
  <si>
    <t>Sistem kerja yang memperhatikan aspek ergonomis</t>
  </si>
  <si>
    <t>Sistem kerja belum ergonomis</t>
  </si>
  <si>
    <t>Tempat kerja telah memenuhi standar kesehatan (standart kesehatan : udara, kebisingan, suhu)</t>
  </si>
  <si>
    <t xml:space="preserve">Kejelasan fungsi dalam struktur serta jenjang karir </t>
  </si>
  <si>
    <t>Hubungan kerja yang baik antara atasan, bawahan dan rekan kerja</t>
  </si>
  <si>
    <t>Hubungan kerja baik atasan ke bawahan ataupun bawahan ke atasan  dan juga rekan kerja masih kondusif berdasar hasil survey EEI</t>
  </si>
  <si>
    <t>Kurangnya kemampuan teknis dan kompetensi pada level managerial berdasar employee Engagement Index pada Faktor Growth</t>
  </si>
  <si>
    <t>Lebih banyak training yang bersifat sharing knowledge</t>
  </si>
  <si>
    <t>Masih kurangnya training yang bersifat sharing knowledge</t>
  </si>
  <si>
    <t>Masih adanya limbah yang dibuang dan belum terolah dengan baik</t>
  </si>
  <si>
    <t>Limbah yang di buang ke area publik sudah sesuai dengan peraturan perundang-undangan</t>
  </si>
  <si>
    <t>Memberi kesempatan masyarakat sekitar untuk bisa ikut bekerja</t>
  </si>
  <si>
    <t>Memberikan kesempatan sesuai dengan kompetensi dan kebutuhan perusahaan</t>
  </si>
  <si>
    <t>Mematuhi peraturan dan perundangan yang berlaku yang wajib dilakukan oleh pelaku industri</t>
  </si>
  <si>
    <t>Sudah dipatuhinya perundangan yang berlaku</t>
  </si>
  <si>
    <t>Semua perijinan dan sertifikasi diperbaharui</t>
  </si>
  <si>
    <t>Semua perijinan telah diperbaharui dan dimonitor berbasis teknologi</t>
  </si>
  <si>
    <t>Kondisi ekonomi nasional tidak berpengaruh pada operasional perusahaan</t>
  </si>
  <si>
    <t>Penggunaan sumber daya yang belum efisien dan profit belum mencapai target</t>
  </si>
  <si>
    <t>Tidak adanya minimal order penjualan sehingga proses produksi tidak efektif dan efisien</t>
  </si>
  <si>
    <t>Kinerja pengembangan produk dapat mengikuti kebutuhan dan harapan pasar</t>
  </si>
  <si>
    <t>Kinerja Pengembangan</t>
  </si>
  <si>
    <t>Kondisi sosial dan politik nasional dan internasional tidak berpengaruh pada nilai tukar Rupiah terhadap Dollar</t>
  </si>
  <si>
    <t>Umur mesin berpengaruh pada penurunan kinerja proses</t>
  </si>
  <si>
    <t>Peningkatan kinerja sumberdaya manusia</t>
  </si>
  <si>
    <t>Kinerja produksi mencapai target</t>
  </si>
  <si>
    <t>Kinerja produksi belum mencapai target terutama dari sisi kuantitas yang belum optimal dan efisiensi</t>
  </si>
  <si>
    <t>Kinerja perencanaan SCM akurat</t>
  </si>
  <si>
    <t>Laporan akurat dan tepat waktu</t>
  </si>
  <si>
    <t>Transaksi SAP tidak real time dan belum konsisten</t>
  </si>
  <si>
    <t>Sistem terintegrasi dan diimplementaskan dengan optimal</t>
  </si>
  <si>
    <t>Penerapan ISO 9001 belum optimal</t>
  </si>
  <si>
    <t>Efektivitas dari struktur organisasi</t>
  </si>
  <si>
    <t>Operasional perusahaan berjalan sesuai GCG</t>
  </si>
  <si>
    <t>Pelaksanaan GCG belum berjalan dengan baik</t>
  </si>
  <si>
    <t>Menjalankan ESG</t>
  </si>
  <si>
    <t>Beberapa Agen (DH) melakukakn pembayaran piutang tidak sesuai jadwal</t>
  </si>
  <si>
    <t>Pelaporan ke asuransi sudah baik</t>
  </si>
  <si>
    <t>Pengelolaan resiko terkait lingkungan perlu ditingkatkan</t>
  </si>
  <si>
    <t>Pemeriksaan APAR dan fasilitas hidran secara rutin</t>
  </si>
  <si>
    <t>Kerjasama usaha berjalan dengan baik dan meningkat</t>
  </si>
  <si>
    <t>Karyawan Outsourcing</t>
  </si>
  <si>
    <t>Diangkat sebagai karyawan tetap</t>
  </si>
  <si>
    <t>Perusahaan tidak membutuhkan tambahan karyawan atau kompetensi yang tidak sesuai</t>
  </si>
  <si>
    <t>Perusahaan telah mematuhi peraturan perundangan</t>
  </si>
  <si>
    <t>Peningkatan kerjasama financial sesuai dengan kebutuhan</t>
  </si>
  <si>
    <t>Transaksi perbankan berjalan dengan mudah dan cepat</t>
  </si>
  <si>
    <t>Ketepatan dalam schedule loading</t>
  </si>
  <si>
    <t>Kebersediaan menjadi tempat Praktek Latihan Kerja</t>
  </si>
  <si>
    <t>Mematuhi Peraturan OJK</t>
  </si>
  <si>
    <t>Perusahaan sudah mematuhi Peraturan OJK</t>
  </si>
  <si>
    <t>PT CHITOSE INTERNASIONAL  Tbk.</t>
  </si>
  <si>
    <t>GRAND TOTAL</t>
  </si>
  <si>
    <t>Persepsi Pelanggan terhadap variasi dan desain produk chitose positif dengan indek hasil survey lokal NI 4,5 - dan indek hasil survey internasional NI 3,83</t>
  </si>
  <si>
    <t>Persepsi pelanggan terhadap kualias produk Chitose positif dengan indek hasil suyvey Lokal NI 3,88 - dan indek hasil survey internasional NI 3,00</t>
  </si>
  <si>
    <t>Persepsi Pelanggan terhadap Harga produk chitose positif dengan indek hasil survey lokal NI 3,63 - dan indek hasil survey internasional NI 3,33</t>
  </si>
  <si>
    <t>Persepsi Pelanggan terhadap Ketepatan dalam pengiriman produk chitose positif dengan indek hasil survey lokal NI 3,75 - dan indek hasil survey internasional NI 3,00</t>
  </si>
  <si>
    <t>Persepsi Pelanggan terhadap Pelayanan purna jual yang diberikan Chitose positif dengan indek hasil survey lokal NI 4,25 - dan indek hasil survey internasional NI 3,17</t>
  </si>
  <si>
    <t>Rasio keuangan dibawah standar</t>
  </si>
  <si>
    <t>Program reduksi emisi CO2 belum berjalan</t>
  </si>
  <si>
    <t>Program penghematan energi listrik dan air sudah sesuai target</t>
  </si>
  <si>
    <t>Pemenuhan pada baku mutu air limbah sesuai target</t>
  </si>
  <si>
    <t>Program pengendalian waste sludge masih diatas target</t>
  </si>
  <si>
    <t>Program pengendalian kecelakaan kerja masih diatas target</t>
  </si>
  <si>
    <t>Kerjama usaha dengan Koperasi tidak kompetitif</t>
  </si>
  <si>
    <t xml:space="preserve">Proses pembayaran local charges on time        </t>
  </si>
  <si>
    <t>Penerapan jalur merah untuk barang impor oleh system bea cukai menaikkan biaya impor</t>
  </si>
  <si>
    <t xml:space="preserve">Jalur Merah bea cukai dengan proses pemeriksaan lebih cepat </t>
  </si>
  <si>
    <t>Peningkatan kualitas hubungan kerja</t>
  </si>
  <si>
    <t>Opimalisasi penerapan sistem manajemen ISO 9001 dan rencana ISO  14001 dan 45001</t>
  </si>
  <si>
    <t>Memaksimalkan kinerja jaringan pemasaran</t>
  </si>
  <si>
    <t>Meningkatkan kinerja penjualan lokal</t>
  </si>
  <si>
    <t>Meningkatkan kinerja penjualan ekspor</t>
  </si>
  <si>
    <t>Meningkatkan effektifitas dan efisiensi perencanaan dan penjadwalan produksi serta pengadaan material</t>
  </si>
  <si>
    <t>Peningkatan kompetensi dengan pelatihan yang fokus pada human skill dan technical skill pada level managerial</t>
  </si>
  <si>
    <t>Review sistem kerja</t>
  </si>
  <si>
    <t>Meningkatkan efektifitas program 5S</t>
  </si>
  <si>
    <t>Peningkatan komunikasi dengan vendor</t>
  </si>
  <si>
    <t>3,4,5</t>
  </si>
  <si>
    <t>Penerapan sistem informasi berbasis teknologi</t>
  </si>
  <si>
    <t>1,2,4</t>
  </si>
  <si>
    <t>1,2,3</t>
  </si>
  <si>
    <t>Cimahi, 1 Desember 2022</t>
  </si>
  <si>
    <t>Cimahi, 01 Desember 2022</t>
  </si>
  <si>
    <t>Rata-rata complain produk dari customer sebanyak 2 per bulan, masih lebih dari target yaitu 1 complain produk per bulan</t>
  </si>
  <si>
    <t>Kecepatan dalam pemberian informasi dan respon terhadap Rencana Order Pelanggan (ROP) masih kurang</t>
  </si>
  <si>
    <t>Order belum mengalami pertumbuhan signifikan</t>
  </si>
  <si>
    <t>Supplier / Sub Contractor
(domestik dan internasional)</t>
  </si>
  <si>
    <t>Mendapatkan CSR untuk pemberdayaan masyarakat sekitar</t>
  </si>
  <si>
    <t>Program CSR belum efektif untuk pemberdayaan masyarakat</t>
  </si>
  <si>
    <t>Kondisi ekonomi nasional berpengaruh pada operasional perusahaan terutama kenaikan biaya</t>
  </si>
  <si>
    <t>Kinerja penjualan perlu di tingkatkan secara signifikan</t>
  </si>
  <si>
    <t>Biaya proses perlu ditingkatkan efektivitas dan efisiensinya</t>
  </si>
  <si>
    <t>Pengembangan produk masih belum bisa terserap pasar</t>
  </si>
  <si>
    <t>Kompetensi Sumber Daya Manusia belum mencapai standar kompetensi</t>
  </si>
  <si>
    <t>Perencanaan yang kurang baik menyebabkan peningkatan stock material, komponen dan barang jadi</t>
  </si>
  <si>
    <t>Hasil survey kepuasan pelanggan dapat menjadi feedback improvement</t>
  </si>
  <si>
    <t>Metode survey belum dapat menangkap kondisi aktual terkait kepuasan pelanggan</t>
  </si>
  <si>
    <t>Penggunaan SAP dan Aplikasi CINT-Intranet untuk memaksimalkan sistem informasi sudah optimal</t>
  </si>
  <si>
    <t>Jobdesk masih dalam proses penyesuaian terhadap struktur organisasi yang baru</t>
  </si>
  <si>
    <t>Tidak ada complain lingkungan dari masyarakat</t>
  </si>
  <si>
    <t>Fasilitas kesehatan tersedia dengan baik</t>
  </si>
  <si>
    <t>Tersedianya klinik pelayanan kesehatan 2x seninggu</t>
  </si>
  <si>
    <t>Jangka waktu penerimaan piutang sesuai jadwal</t>
  </si>
  <si>
    <t xml:space="preserve">Masih terjadi complain oleh NGO, satgas ataupun instansi terkait akibat pengelolaan lingkungan yang kurang baik </t>
  </si>
  <si>
    <t>Jadwal pelatihan tanggap darurat dalam satu tahun</t>
  </si>
  <si>
    <t>Kerjasama outsourcing dengan perusahaan berjalan baik dan jangka panjang</t>
  </si>
  <si>
    <t>Perusahaan memenuhi kewajiban dan persyaratan sesuai yang ditentukan</t>
  </si>
  <si>
    <t>Keterlambatan pembayaran local charges</t>
  </si>
  <si>
    <t>Transparansi laporan sesuai peraturan yang berlaku</t>
  </si>
  <si>
    <t>Belum ada program penyediaan promotion tools untuk buyer eksport</t>
  </si>
  <si>
    <t>3,4,5,6</t>
  </si>
  <si>
    <t>Belum terpenuhi sertifikasi ISO 14001, 45001</t>
  </si>
  <si>
    <t>STRATEGI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</si>
</sst>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48"/>
      <color theme="1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11"/>
      <color rgb="FF00B050"/>
      <name val="Calibri"/>
      <family val="2"/>
      <charset val="1"/>
      <scheme val="minor"/>
    </font>
    <font>
      <sz val="24"/>
      <color rgb="FF00B050"/>
      <name val="Calibri"/>
      <family val="2"/>
      <charset val="1"/>
      <scheme val="minor"/>
    </font>
    <font>
      <sz val="11"/>
      <color rgb="FF0070C0"/>
      <name val="Calibri"/>
      <family val="2"/>
      <charset val="1"/>
      <scheme val="minor"/>
    </font>
    <font>
      <sz val="24"/>
      <color rgb="FF0070C0"/>
      <name val="Calibri"/>
      <family val="2"/>
      <charset val="1"/>
      <scheme val="minor"/>
    </font>
    <font>
      <sz val="24"/>
      <color theme="7"/>
      <name val="Calibri"/>
      <family val="2"/>
      <charset val="1"/>
      <scheme val="minor"/>
    </font>
    <font>
      <sz val="11"/>
      <color theme="7"/>
      <name val="Calibri"/>
      <family val="2"/>
      <charset val="1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26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20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/>
    <xf numFmtId="0" fontId="18" fillId="0" borderId="0" xfId="0" applyFont="1"/>
    <xf numFmtId="0" fontId="17" fillId="0" borderId="1" xfId="0" applyFont="1" applyBorder="1"/>
    <xf numFmtId="0" fontId="18" fillId="0" borderId="0" xfId="0" applyFont="1" applyAlignment="1">
      <alignment horizontal="left"/>
    </xf>
    <xf numFmtId="0" fontId="16" fillId="0" borderId="0" xfId="0" applyFont="1"/>
    <xf numFmtId="0" fontId="17" fillId="3" borderId="1" xfId="0" applyFont="1" applyFill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21" fillId="0" borderId="11" xfId="0" applyFont="1" applyBorder="1"/>
    <xf numFmtId="0" fontId="23" fillId="0" borderId="11" xfId="0" applyFont="1" applyBorder="1"/>
    <xf numFmtId="0" fontId="24" fillId="0" borderId="11" xfId="0" applyFont="1" applyBorder="1" applyAlignment="1">
      <alignment horizontal="right" vertical="center"/>
    </xf>
    <xf numFmtId="0" fontId="24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right" vertical="center"/>
    </xf>
    <xf numFmtId="0" fontId="22" fillId="0" borderId="17" xfId="0" applyFont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left" vertical="center"/>
    </xf>
    <xf numFmtId="0" fontId="26" fillId="2" borderId="16" xfId="0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0" borderId="0" xfId="0" applyFont="1"/>
    <xf numFmtId="0" fontId="16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left" vertical="top" wrapText="1"/>
    </xf>
    <xf numFmtId="0" fontId="12" fillId="2" borderId="0" xfId="0" applyFont="1" applyFill="1"/>
    <xf numFmtId="0" fontId="28" fillId="0" borderId="0" xfId="0" applyFont="1"/>
    <xf numFmtId="0" fontId="28" fillId="0" borderId="0" xfId="0" applyFont="1" applyAlignment="1">
      <alignment horizontal="right"/>
    </xf>
    <xf numFmtId="0" fontId="28" fillId="3" borderId="24" xfId="0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 vertical="center"/>
    </xf>
    <xf numFmtId="0" fontId="28" fillId="4" borderId="24" xfId="0" applyFont="1" applyFill="1" applyBorder="1" applyAlignment="1">
      <alignment horizontal="center" vertical="center"/>
    </xf>
    <xf numFmtId="0" fontId="28" fillId="4" borderId="24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2" borderId="0" xfId="0" applyFont="1" applyFill="1" applyAlignment="1">
      <alignment horizontal="right"/>
    </xf>
    <xf numFmtId="0" fontId="28" fillId="2" borderId="0" xfId="0" applyFont="1" applyFill="1"/>
    <xf numFmtId="0" fontId="28" fillId="3" borderId="1" xfId="0" applyFont="1" applyFill="1" applyBorder="1" applyAlignment="1">
      <alignment horizontal="center" vertical="center"/>
    </xf>
    <xf numFmtId="0" fontId="29" fillId="0" borderId="0" xfId="0" applyFont="1"/>
    <xf numFmtId="0" fontId="34" fillId="0" borderId="0" xfId="0" applyFont="1"/>
    <xf numFmtId="0" fontId="28" fillId="4" borderId="1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32" fillId="5" borderId="25" xfId="0" applyFont="1" applyFill="1" applyBorder="1" applyAlignment="1">
      <alignment horizontal="center" vertical="center"/>
    </xf>
    <xf numFmtId="0" fontId="32" fillId="5" borderId="20" xfId="0" applyFont="1" applyFill="1" applyBorder="1" applyAlignment="1">
      <alignment vertical="center"/>
    </xf>
    <xf numFmtId="0" fontId="28" fillId="5" borderId="6" xfId="0" applyFont="1" applyFill="1" applyBorder="1" applyAlignment="1">
      <alignment horizontal="center" vertical="center" wrapText="1"/>
    </xf>
    <xf numFmtId="0" fontId="32" fillId="5" borderId="24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vertical="center"/>
    </xf>
    <xf numFmtId="0" fontId="32" fillId="5" borderId="24" xfId="0" applyFont="1" applyFill="1" applyBorder="1" applyAlignment="1">
      <alignment vertical="center"/>
    </xf>
    <xf numFmtId="0" fontId="32" fillId="4" borderId="31" xfId="0" applyFont="1" applyFill="1" applyBorder="1" applyAlignment="1">
      <alignment vertical="center"/>
    </xf>
    <xf numFmtId="0" fontId="28" fillId="4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32" fillId="3" borderId="31" xfId="0" applyFont="1" applyFill="1" applyBorder="1" applyAlignment="1">
      <alignment vertical="center"/>
    </xf>
    <xf numFmtId="0" fontId="30" fillId="0" borderId="32" xfId="0" applyFont="1" applyBorder="1" applyAlignment="1">
      <alignment vertical="center"/>
    </xf>
    <xf numFmtId="0" fontId="30" fillId="0" borderId="29" xfId="0" applyFont="1" applyBorder="1" applyAlignment="1">
      <alignment vertical="center"/>
    </xf>
    <xf numFmtId="0" fontId="28" fillId="5" borderId="37" xfId="0" applyFont="1" applyFill="1" applyBorder="1" applyAlignment="1">
      <alignment horizontal="center" vertical="center" wrapText="1"/>
    </xf>
    <xf numFmtId="0" fontId="28" fillId="5" borderId="37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  <xf numFmtId="0" fontId="34" fillId="5" borderId="35" xfId="0" applyFont="1" applyFill="1" applyBorder="1" applyAlignment="1">
      <alignment horizontal="center" vertical="center"/>
    </xf>
    <xf numFmtId="0" fontId="28" fillId="4" borderId="25" xfId="0" applyFont="1" applyFill="1" applyBorder="1" applyAlignment="1">
      <alignment horizontal="center" vertical="center" wrapText="1"/>
    </xf>
    <xf numFmtId="0" fontId="34" fillId="3" borderId="35" xfId="0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0" fontId="32" fillId="4" borderId="31" xfId="0" applyFont="1" applyFill="1" applyBorder="1" applyAlignment="1">
      <alignment horizontal="left" vertical="center" wrapText="1"/>
    </xf>
    <xf numFmtId="0" fontId="32" fillId="4" borderId="6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vertical="center"/>
    </xf>
    <xf numFmtId="0" fontId="28" fillId="4" borderId="1" xfId="0" applyFont="1" applyFill="1" applyBorder="1" applyAlignment="1">
      <alignment horizontal="left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34" fillId="6" borderId="35" xfId="0" applyFont="1" applyFill="1" applyBorder="1" applyAlignment="1">
      <alignment horizontal="center" vertical="center"/>
    </xf>
    <xf numFmtId="0" fontId="28" fillId="6" borderId="34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/>
    </xf>
    <xf numFmtId="0" fontId="28" fillId="6" borderId="36" xfId="0" applyFont="1" applyFill="1" applyBorder="1" applyAlignment="1">
      <alignment horizontal="center" vertical="center"/>
    </xf>
    <xf numFmtId="0" fontId="32" fillId="6" borderId="27" xfId="0" applyFont="1" applyFill="1" applyBorder="1" applyAlignment="1">
      <alignment horizontal="center" vertical="center"/>
    </xf>
    <xf numFmtId="0" fontId="32" fillId="6" borderId="31" xfId="0" applyFont="1" applyFill="1" applyBorder="1" applyAlignment="1">
      <alignment vertical="center"/>
    </xf>
    <xf numFmtId="0" fontId="28" fillId="6" borderId="1" xfId="0" applyFont="1" applyFill="1" applyBorder="1" applyAlignment="1">
      <alignment horizontal="center" vertical="center"/>
    </xf>
    <xf numFmtId="0" fontId="32" fillId="6" borderId="24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vertical="center"/>
    </xf>
    <xf numFmtId="0" fontId="32" fillId="6" borderId="24" xfId="0" applyFont="1" applyFill="1" applyBorder="1" applyAlignment="1">
      <alignment vertical="center"/>
    </xf>
    <xf numFmtId="0" fontId="32" fillId="3" borderId="24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left" vertical="center"/>
    </xf>
    <xf numFmtId="0" fontId="28" fillId="3" borderId="8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vertical="center"/>
    </xf>
    <xf numFmtId="0" fontId="32" fillId="3" borderId="24" xfId="0" applyFont="1" applyFill="1" applyBorder="1" applyAlignment="1">
      <alignment vertical="center"/>
    </xf>
    <xf numFmtId="0" fontId="28" fillId="3" borderId="3" xfId="0" applyFont="1" applyFill="1" applyBorder="1" applyAlignment="1">
      <alignment horizontal="center" vertical="center"/>
    </xf>
    <xf numFmtId="0" fontId="34" fillId="3" borderId="34" xfId="0" applyFont="1" applyFill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/>
    </xf>
    <xf numFmtId="0" fontId="33" fillId="2" borderId="0" xfId="0" applyFont="1" applyFill="1"/>
    <xf numFmtId="0" fontId="32" fillId="4" borderId="30" xfId="0" applyFont="1" applyFill="1" applyBorder="1" applyAlignment="1">
      <alignment vertical="center"/>
    </xf>
    <xf numFmtId="0" fontId="28" fillId="4" borderId="3" xfId="0" applyFont="1" applyFill="1" applyBorder="1" applyAlignment="1">
      <alignment horizontal="center" vertical="center"/>
    </xf>
    <xf numFmtId="0" fontId="32" fillId="3" borderId="38" xfId="0" applyFont="1" applyFill="1" applyBorder="1" applyAlignment="1">
      <alignment horizontal="center" vertical="center"/>
    </xf>
    <xf numFmtId="0" fontId="32" fillId="4" borderId="39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 wrapText="1"/>
    </xf>
    <xf numFmtId="0" fontId="32" fillId="3" borderId="33" xfId="0" applyFont="1" applyFill="1" applyBorder="1" applyAlignment="1">
      <alignment vertical="center"/>
    </xf>
    <xf numFmtId="0" fontId="32" fillId="3" borderId="2" xfId="0" applyFont="1" applyFill="1" applyBorder="1" applyAlignment="1">
      <alignment vertical="center"/>
    </xf>
    <xf numFmtId="0" fontId="32" fillId="3" borderId="40" xfId="0" applyFont="1" applyFill="1" applyBorder="1" applyAlignment="1">
      <alignment vertical="center"/>
    </xf>
    <xf numFmtId="0" fontId="34" fillId="5" borderId="2" xfId="0" applyFont="1" applyFill="1" applyBorder="1" applyAlignment="1">
      <alignment horizontal="center"/>
    </xf>
    <xf numFmtId="0" fontId="34" fillId="4" borderId="2" xfId="0" applyFont="1" applyFill="1" applyBorder="1" applyAlignment="1">
      <alignment horizontal="center"/>
    </xf>
    <xf numFmtId="0" fontId="35" fillId="2" borderId="0" xfId="0" applyFont="1" applyFill="1" applyAlignment="1">
      <alignment vertical="center"/>
    </xf>
    <xf numFmtId="0" fontId="36" fillId="2" borderId="0" xfId="0" applyFont="1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wrapText="1"/>
    </xf>
    <xf numFmtId="0" fontId="0" fillId="3" borderId="1" xfId="0" applyFill="1" applyBorder="1" applyAlignment="1">
      <alignment horizontal="left" vertical="center" wrapText="1"/>
    </xf>
    <xf numFmtId="0" fontId="32" fillId="6" borderId="22" xfId="0" applyFont="1" applyFill="1" applyBorder="1" applyAlignment="1">
      <alignment vertical="center"/>
    </xf>
    <xf numFmtId="0" fontId="32" fillId="6" borderId="38" xfId="0" applyFont="1" applyFill="1" applyBorder="1" applyAlignment="1">
      <alignment horizontal="center" vertical="center"/>
    </xf>
    <xf numFmtId="0" fontId="32" fillId="4" borderId="41" xfId="0" applyFont="1" applyFill="1" applyBorder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2" fillId="6" borderId="31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 vertical="center"/>
    </xf>
    <xf numFmtId="164" fontId="0" fillId="2" borderId="0" xfId="0" applyNumberFormat="1" applyFill="1" applyAlignment="1">
      <alignment horizontal="center"/>
    </xf>
    <xf numFmtId="0" fontId="0" fillId="2" borderId="20" xfId="0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32" fillId="5" borderId="20" xfId="0" applyFont="1" applyFill="1" applyBorder="1" applyAlignment="1">
      <alignment vertical="center" wrapText="1"/>
    </xf>
    <xf numFmtId="0" fontId="32" fillId="6" borderId="23" xfId="0" applyFont="1" applyFill="1" applyBorder="1" applyAlignment="1">
      <alignment vertical="center" wrapText="1"/>
    </xf>
    <xf numFmtId="0" fontId="32" fillId="3" borderId="31" xfId="0" applyFont="1" applyFill="1" applyBorder="1" applyAlignment="1">
      <alignment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34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164" fontId="17" fillId="2" borderId="0" xfId="0" applyNumberFormat="1" applyFont="1" applyFill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164" fontId="17" fillId="2" borderId="1" xfId="0" applyNumberFormat="1" applyFont="1" applyFill="1" applyBorder="1" applyAlignment="1">
      <alignment vertical="center"/>
    </xf>
    <xf numFmtId="164" fontId="17" fillId="2" borderId="24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7" fillId="3" borderId="24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/>
    </xf>
    <xf numFmtId="164" fontId="17" fillId="4" borderId="1" xfId="0" applyNumberFormat="1" applyFont="1" applyFill="1" applyBorder="1" applyAlignment="1">
      <alignment vertical="center"/>
    </xf>
    <xf numFmtId="164" fontId="17" fillId="4" borderId="24" xfId="0" applyNumberFormat="1" applyFont="1" applyFill="1" applyBorder="1" applyAlignment="1">
      <alignment vertical="center"/>
    </xf>
    <xf numFmtId="0" fontId="5" fillId="3" borderId="35" xfId="0" applyFont="1" applyFill="1" applyBorder="1" applyAlignment="1">
      <alignment horizontal="center" vertical="center" wrapText="1"/>
    </xf>
    <xf numFmtId="0" fontId="0" fillId="0" borderId="49" xfId="0" applyBorder="1"/>
    <xf numFmtId="0" fontId="7" fillId="3" borderId="20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2" borderId="3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0" fillId="2" borderId="8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/>
    </xf>
    <xf numFmtId="0" fontId="17" fillId="2" borderId="3" xfId="0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0" fillId="2" borderId="5" xfId="0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7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5" xfId="0" applyFont="1" applyFill="1" applyBorder="1" applyAlignment="1">
      <alignment horizontal="right" wrapText="1"/>
    </xf>
    <xf numFmtId="0" fontId="17" fillId="7" borderId="2" xfId="0" applyFont="1" applyFill="1" applyBorder="1" applyAlignment="1">
      <alignment vertical="center"/>
    </xf>
    <xf numFmtId="0" fontId="17" fillId="7" borderId="2" xfId="0" applyFont="1" applyFill="1" applyBorder="1" applyAlignment="1">
      <alignment vertical="center" wrapText="1"/>
    </xf>
    <xf numFmtId="0" fontId="17" fillId="7" borderId="51" xfId="0" applyFont="1" applyFill="1" applyBorder="1" applyAlignment="1">
      <alignment vertical="center" wrapText="1"/>
    </xf>
    <xf numFmtId="0" fontId="0" fillId="2" borderId="4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/>
    </xf>
    <xf numFmtId="0" fontId="5" fillId="2" borderId="19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2" borderId="51" xfId="0" applyFill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27" fillId="2" borderId="4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17" fillId="0" borderId="4" xfId="0" applyFont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/>
    </xf>
    <xf numFmtId="0" fontId="0" fillId="0" borderId="51" xfId="0" applyBorder="1" applyAlignment="1">
      <alignment horizontal="left" vertical="top" wrapText="1"/>
    </xf>
    <xf numFmtId="0" fontId="0" fillId="0" borderId="51" xfId="0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7" fillId="7" borderId="8" xfId="0" applyFont="1" applyFill="1" applyBorder="1" applyAlignment="1">
      <alignment horizontal="center" vertical="center"/>
    </xf>
    <xf numFmtId="0" fontId="17" fillId="7" borderId="18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top" wrapText="1"/>
    </xf>
    <xf numFmtId="0" fontId="0" fillId="5" borderId="0" xfId="0" applyFill="1"/>
    <xf numFmtId="0" fontId="0" fillId="5" borderId="0" xfId="0" applyFill="1" applyAlignment="1">
      <alignment wrapText="1"/>
    </xf>
    <xf numFmtId="0" fontId="0" fillId="0" borderId="20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164" fontId="17" fillId="0" borderId="1" xfId="0" applyNumberFormat="1" applyFont="1" applyBorder="1" applyAlignment="1">
      <alignment vertical="center"/>
    </xf>
    <xf numFmtId="164" fontId="17" fillId="0" borderId="24" xfId="0" applyNumberFormat="1" applyFont="1" applyBorder="1" applyAlignment="1">
      <alignment vertical="center"/>
    </xf>
    <xf numFmtId="0" fontId="5" fillId="3" borderId="4" xfId="0" applyFont="1" applyFill="1" applyBorder="1" applyAlignment="1">
      <alignment vertical="center" wrapText="1"/>
    </xf>
    <xf numFmtId="0" fontId="0" fillId="0" borderId="48" xfId="0" applyBorder="1"/>
    <xf numFmtId="164" fontId="0" fillId="0" borderId="49" xfId="0" applyNumberFormat="1" applyBorder="1"/>
    <xf numFmtId="164" fontId="0" fillId="0" borderId="50" xfId="0" applyNumberForma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1" fillId="5" borderId="20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4" borderId="43" xfId="0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164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0" fillId="5" borderId="35" xfId="0" applyFill="1" applyBorder="1"/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0" fontId="27" fillId="0" borderId="1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 wrapText="1"/>
    </xf>
    <xf numFmtId="0" fontId="0" fillId="8" borderId="0" xfId="0" applyFill="1"/>
    <xf numFmtId="0" fontId="8" fillId="7" borderId="22" xfId="0" applyFont="1" applyFill="1" applyBorder="1" applyAlignment="1">
      <alignment horizontal="center" vertical="center" wrapText="1"/>
    </xf>
    <xf numFmtId="164" fontId="17" fillId="2" borderId="0" xfId="0" applyNumberFormat="1" applyFont="1" applyFill="1" applyAlignment="1">
      <alignment vertical="center"/>
    </xf>
    <xf numFmtId="164" fontId="17" fillId="0" borderId="0" xfId="0" applyNumberFormat="1" applyFont="1" applyAlignment="1">
      <alignment vertical="center"/>
    </xf>
    <xf numFmtId="164" fontId="0" fillId="0" borderId="0" xfId="0" applyNumberFormat="1"/>
    <xf numFmtId="0" fontId="7" fillId="0" borderId="2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12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5" fillId="4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5" fillId="4" borderId="3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7" fillId="3" borderId="43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left" vertical="center" wrapText="1"/>
    </xf>
    <xf numFmtId="0" fontId="0" fillId="3" borderId="35" xfId="0" applyFill="1" applyBorder="1" applyAlignment="1">
      <alignment horizontal="center" vertical="center"/>
    </xf>
    <xf numFmtId="2" fontId="0" fillId="3" borderId="35" xfId="0" applyNumberFormat="1" applyFill="1" applyBorder="1" applyAlignment="1">
      <alignment horizontal="center" vertical="center"/>
    </xf>
    <xf numFmtId="2" fontId="0" fillId="3" borderId="42" xfId="0" applyNumberForma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center" wrapText="1"/>
    </xf>
    <xf numFmtId="0" fontId="17" fillId="8" borderId="23" xfId="0" applyFont="1" applyFill="1" applyBorder="1" applyAlignment="1">
      <alignment horizontal="center" vertical="center"/>
    </xf>
    <xf numFmtId="0" fontId="17" fillId="8" borderId="34" xfId="0" applyFont="1" applyFill="1" applyBorder="1" applyAlignment="1">
      <alignment horizontal="center" vertical="center"/>
    </xf>
    <xf numFmtId="0" fontId="17" fillId="8" borderId="27" xfId="0" applyFont="1" applyFill="1" applyBorder="1" applyAlignment="1">
      <alignment horizontal="center" vertical="center"/>
    </xf>
    <xf numFmtId="0" fontId="17" fillId="8" borderId="34" xfId="0" applyFont="1" applyFill="1" applyBorder="1" applyAlignment="1">
      <alignment horizontal="left" vertical="center"/>
    </xf>
    <xf numFmtId="0" fontId="17" fillId="8" borderId="2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1" fillId="0" borderId="8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wrapText="1"/>
    </xf>
    <xf numFmtId="0" fontId="0" fillId="6" borderId="1" xfId="0" applyFill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28" fillId="6" borderId="1" xfId="0" applyFont="1" applyFill="1" applyBorder="1" applyAlignment="1">
      <alignment horizontal="center" vertical="top" wrapText="1"/>
    </xf>
    <xf numFmtId="0" fontId="28" fillId="3" borderId="24" xfId="0" applyFont="1" applyFill="1" applyBorder="1" applyAlignment="1">
      <alignment horizontal="center" vertical="top"/>
    </xf>
    <xf numFmtId="0" fontId="28" fillId="6" borderId="3" xfId="0" applyFont="1" applyFill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0" fontId="17" fillId="7" borderId="4" xfId="0" applyFont="1" applyFill="1" applyBorder="1" applyAlignment="1">
      <alignment horizontal="center"/>
    </xf>
    <xf numFmtId="0" fontId="17" fillId="7" borderId="5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7" fillId="7" borderId="6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7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0" fillId="0" borderId="51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2" borderId="51" xfId="0" applyFill="1" applyBorder="1" applyAlignment="1">
      <alignment horizontal="left" vertical="top" wrapText="1"/>
    </xf>
    <xf numFmtId="0" fontId="0" fillId="2" borderId="18" xfId="0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0" fontId="19" fillId="0" borderId="16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textRotation="255" wrapText="1"/>
    </xf>
    <xf numFmtId="0" fontId="20" fillId="0" borderId="14" xfId="0" applyFont="1" applyBorder="1" applyAlignment="1">
      <alignment horizontal="center" vertical="center" textRotation="255" wrapText="1"/>
    </xf>
    <xf numFmtId="0" fontId="20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31" fillId="2" borderId="40" xfId="0" applyFont="1" applyFill="1" applyBorder="1" applyAlignment="1">
      <alignment horizontal="center" vertical="center" textRotation="255"/>
    </xf>
    <xf numFmtId="0" fontId="31" fillId="2" borderId="26" xfId="0" applyFont="1" applyFill="1" applyBorder="1" applyAlignment="1">
      <alignment horizontal="center" vertical="center" textRotation="255"/>
    </xf>
    <xf numFmtId="0" fontId="31" fillId="2" borderId="25" xfId="0" applyFont="1" applyFill="1" applyBorder="1" applyAlignment="1">
      <alignment horizontal="center" vertical="center" textRotation="255"/>
    </xf>
    <xf numFmtId="0" fontId="31" fillId="2" borderId="32" xfId="0" applyFont="1" applyFill="1" applyBorder="1" applyAlignment="1">
      <alignment horizontal="center" vertical="center"/>
    </xf>
    <xf numFmtId="0" fontId="31" fillId="2" borderId="28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52335</xdr:colOff>
      <xdr:row>8</xdr:row>
      <xdr:rowOff>460550</xdr:rowOff>
    </xdr:from>
    <xdr:to>
      <xdr:col>13</xdr:col>
      <xdr:colOff>303543</xdr:colOff>
      <xdr:row>9</xdr:row>
      <xdr:rowOff>104670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7295522" y="2344616"/>
          <a:ext cx="251208" cy="1988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13</xdr:col>
      <xdr:colOff>52336</xdr:colOff>
      <xdr:row>9</xdr:row>
      <xdr:rowOff>429148</xdr:rowOff>
    </xdr:from>
    <xdr:to>
      <xdr:col>13</xdr:col>
      <xdr:colOff>303544</xdr:colOff>
      <xdr:row>10</xdr:row>
      <xdr:rowOff>73269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7295523" y="2867967"/>
          <a:ext cx="251208" cy="1988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13</xdr:col>
      <xdr:colOff>83736</xdr:colOff>
      <xdr:row>16</xdr:row>
      <xdr:rowOff>408214</xdr:rowOff>
    </xdr:from>
    <xdr:to>
      <xdr:col>13</xdr:col>
      <xdr:colOff>387279</xdr:colOff>
      <xdr:row>17</xdr:row>
      <xdr:rowOff>83735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7128049" y="6981511"/>
          <a:ext cx="303543" cy="2302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13</xdr:col>
      <xdr:colOff>555624</xdr:colOff>
      <xdr:row>7</xdr:row>
      <xdr:rowOff>492123</xdr:rowOff>
    </xdr:from>
    <xdr:to>
      <xdr:col>17</xdr:col>
      <xdr:colOff>587375</xdr:colOff>
      <xdr:row>12</xdr:row>
      <xdr:rowOff>317499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7604124" y="2079623"/>
          <a:ext cx="2444751" cy="2603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Peningkatan penjualan</a:t>
          </a:r>
        </a:p>
        <a:p>
          <a:r>
            <a:rPr lang="en-US" sz="1400"/>
            <a:t>2. Expansi usaha</a:t>
          </a:r>
        </a:p>
        <a:p>
          <a:r>
            <a:rPr lang="en-US" sz="1400"/>
            <a:t>3. Penetrasi pasar</a:t>
          </a:r>
        </a:p>
        <a:p>
          <a:r>
            <a:rPr lang="en-US" sz="1400"/>
            <a:t>4. Pengembangan pasar</a:t>
          </a:r>
        </a:p>
        <a:p>
          <a:r>
            <a:rPr lang="en-US" sz="1400"/>
            <a:t>5. Pengembangan produk</a:t>
          </a:r>
        </a:p>
        <a:p>
          <a:r>
            <a:rPr lang="en-US" sz="1400"/>
            <a:t>6. Kendali jalur distribusi</a:t>
          </a:r>
        </a:p>
        <a:p>
          <a:r>
            <a:rPr lang="en-US" sz="1400"/>
            <a:t>7.</a:t>
          </a:r>
          <a:r>
            <a:rPr lang="en-US" sz="1400" baseline="0"/>
            <a:t> Kendali supplier</a:t>
          </a:r>
        </a:p>
        <a:p>
          <a:r>
            <a:rPr lang="en-US" sz="1400" baseline="0"/>
            <a:t>8. Kendali pesaing</a:t>
          </a:r>
        </a:p>
        <a:p>
          <a:r>
            <a:rPr lang="en-US" sz="1400" baseline="0"/>
            <a:t>9. Produk baru sejenis</a:t>
          </a:r>
        </a:p>
        <a:p>
          <a:r>
            <a:rPr lang="en-US" sz="1400" baseline="0"/>
            <a:t>10. Produk baru tidak sejenis</a:t>
          </a:r>
        </a:p>
        <a:p>
          <a:r>
            <a:rPr lang="en-US" sz="1400" baseline="0"/>
            <a:t>11. Akuisisi</a:t>
          </a:r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8</xdr:col>
      <xdr:colOff>587375</xdr:colOff>
      <xdr:row>14</xdr:row>
      <xdr:rowOff>444500</xdr:rowOff>
    </xdr:from>
    <xdr:to>
      <xdr:col>11</xdr:col>
      <xdr:colOff>222250</xdr:colOff>
      <xdr:row>16</xdr:row>
      <xdr:rowOff>396875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4619625" y="5921375"/>
          <a:ext cx="1444625" cy="1063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Efisiensi</a:t>
          </a:r>
        </a:p>
        <a:p>
          <a:r>
            <a:rPr lang="en-US" sz="1400"/>
            <a:t>2. Divestasi</a:t>
          </a:r>
        </a:p>
        <a:p>
          <a:r>
            <a:rPr lang="en-US" sz="1400"/>
            <a:t>3. Likuidasi</a:t>
          </a:r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7</xdr:col>
      <xdr:colOff>206375</xdr:colOff>
      <xdr:row>8</xdr:row>
      <xdr:rowOff>381000</xdr:rowOff>
    </xdr:from>
    <xdr:to>
      <xdr:col>12</xdr:col>
      <xdr:colOff>254000</xdr:colOff>
      <xdr:row>10</xdr:row>
      <xdr:rowOff>349250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3635375" y="2524125"/>
          <a:ext cx="3063875" cy="1079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Mempertahankan</a:t>
          </a:r>
          <a:r>
            <a:rPr lang="en-US" sz="1400" baseline="0"/>
            <a:t> produk yang sama</a:t>
          </a:r>
          <a:endParaRPr lang="en-US" sz="1400"/>
        </a:p>
        <a:p>
          <a:r>
            <a:rPr lang="en-US" sz="1400"/>
            <a:t>2. Mempertahankan </a:t>
          </a:r>
          <a:r>
            <a:rPr lang="en-US" sz="1400" baseline="0"/>
            <a:t> pangsa pasar</a:t>
          </a:r>
        </a:p>
        <a:p>
          <a:r>
            <a:rPr lang="en-US" sz="1400" baseline="0"/>
            <a:t>3. Mempertahankan jumlah  produksi</a:t>
          </a:r>
          <a:endParaRPr lang="en-US" sz="1400"/>
        </a:p>
        <a:p>
          <a:r>
            <a:rPr lang="id-ID" sz="1400"/>
            <a:t>4</a:t>
          </a:r>
          <a:r>
            <a:rPr lang="en-US" sz="1400"/>
            <a:t>. Mempertahankan tingkat</a:t>
          </a:r>
          <a:r>
            <a:rPr lang="en-US" sz="1400" baseline="0"/>
            <a:t> profit</a:t>
          </a:r>
          <a:endParaRPr lang="en-US" sz="1400"/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14</xdr:col>
      <xdr:colOff>164705</xdr:colOff>
      <xdr:row>14</xdr:row>
      <xdr:rowOff>418703</xdr:rowOff>
    </xdr:from>
    <xdr:to>
      <xdr:col>18</xdr:col>
      <xdr:colOff>317501</xdr:colOff>
      <xdr:row>16</xdr:row>
      <xdr:rowOff>386953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10324705" y="5885656"/>
          <a:ext cx="2573734" cy="1079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Menggabungkan beberapa strategi</a:t>
          </a:r>
          <a:r>
            <a:rPr lang="en-US" sz="1400" baseline="0"/>
            <a:t> yang relevan sekaligus</a:t>
          </a:r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8</xdr:col>
      <xdr:colOff>387280</xdr:colOff>
      <xdr:row>10</xdr:row>
      <xdr:rowOff>418682</xdr:rowOff>
    </xdr:from>
    <xdr:to>
      <xdr:col>17</xdr:col>
      <xdr:colOff>125605</xdr:colOff>
      <xdr:row>16</xdr:row>
      <xdr:rowOff>83736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A96D986C-CB9C-260E-A719-1790E54D70F0}"/>
            </a:ext>
          </a:extLst>
        </xdr:cNvPr>
        <xdr:cNvGrpSpPr/>
      </xdr:nvGrpSpPr>
      <xdr:grpSpPr>
        <a:xfrm>
          <a:off x="7092880" y="3600032"/>
          <a:ext cx="5224725" cy="2979754"/>
          <a:chOff x="7092880" y="3600032"/>
          <a:chExt cx="5224725" cy="2979754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SpPr txBox="1"/>
        </xdr:nvSpPr>
        <xdr:spPr>
          <a:xfrm>
            <a:off x="8953081" y="4579328"/>
            <a:ext cx="306056" cy="18840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-1</a:t>
            </a:r>
          </a:p>
        </xdr:txBody>
      </xdr: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 txBox="1"/>
        </xdr:nvSpPr>
        <xdr:spPr>
          <a:xfrm>
            <a:off x="10844684" y="4558393"/>
            <a:ext cx="253720" cy="19887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2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>
          <a:xfrm>
            <a:off x="10235084" y="4568860"/>
            <a:ext cx="253720" cy="19887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1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>
            <a:off x="7723414" y="4583907"/>
            <a:ext cx="326990" cy="19429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-3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/>
        </xdr:nvSpPr>
        <xdr:spPr>
          <a:xfrm>
            <a:off x="7092880" y="4579327"/>
            <a:ext cx="337457" cy="21980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-4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 txBox="1"/>
        </xdr:nvSpPr>
        <xdr:spPr>
          <a:xfrm>
            <a:off x="12063884" y="4558393"/>
            <a:ext cx="253721" cy="19887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4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 txBox="1"/>
        </xdr:nvSpPr>
        <xdr:spPr>
          <a:xfrm>
            <a:off x="9826869" y="3600032"/>
            <a:ext cx="251208" cy="19657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2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 txBox="1"/>
        </xdr:nvSpPr>
        <xdr:spPr>
          <a:xfrm>
            <a:off x="8333014" y="4568860"/>
            <a:ext cx="326990" cy="21980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-2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 txBox="1"/>
        </xdr:nvSpPr>
        <xdr:spPr>
          <a:xfrm>
            <a:off x="11454283" y="4558393"/>
            <a:ext cx="253720" cy="19887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3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 txBox="1"/>
        </xdr:nvSpPr>
        <xdr:spPr>
          <a:xfrm>
            <a:off x="9826869" y="6404150"/>
            <a:ext cx="303544" cy="17563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-3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 txBox="1"/>
        </xdr:nvSpPr>
        <xdr:spPr>
          <a:xfrm>
            <a:off x="9816402" y="5299248"/>
            <a:ext cx="355879" cy="19657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-1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 txBox="1"/>
        </xdr:nvSpPr>
        <xdr:spPr>
          <a:xfrm>
            <a:off x="9837336" y="5841233"/>
            <a:ext cx="324477" cy="21750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-2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 txBox="1"/>
        </xdr:nvSpPr>
        <xdr:spPr>
          <a:xfrm>
            <a:off x="9811797" y="4168810"/>
            <a:ext cx="251208" cy="19657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1</a:t>
            </a:r>
          </a:p>
        </xdr:txBody>
      </xdr:sp>
      <xdr:sp macro="" textlink="">
        <xdr:nvSpPr>
          <xdr:cNvPr id="7" name="5-Point Star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9799881" y="4256671"/>
            <a:ext cx="466531" cy="401054"/>
          </a:xfrm>
          <a:prstGeom prst="star5">
            <a:avLst/>
          </a:prstGeom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29" name="Straight Connector 28">
            <a:extLst>
              <a:ext uri="{FF2B5EF4-FFF2-40B4-BE49-F238E27FC236}">
                <a16:creationId xmlns:a16="http://schemas.microsoft.com/office/drawing/2014/main" id="{00000000-0008-0000-0500-00001D000000}"/>
              </a:ext>
            </a:extLst>
          </xdr:cNvPr>
          <xdr:cNvCxnSpPr/>
        </xdr:nvCxnSpPr>
        <xdr:spPr>
          <a:xfrm flipV="1">
            <a:off x="7534275" y="3695700"/>
            <a:ext cx="4314825" cy="38100"/>
          </a:xfrm>
          <a:prstGeom prst="line">
            <a:avLst/>
          </a:prstGeom>
          <a:ln w="47625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Straight Connector 29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CxnSpPr/>
        </xdr:nvCxnSpPr>
        <xdr:spPr>
          <a:xfrm flipV="1">
            <a:off x="7324725" y="6315075"/>
            <a:ext cx="4581525" cy="47625"/>
          </a:xfrm>
          <a:prstGeom prst="line">
            <a:avLst/>
          </a:prstGeom>
          <a:ln w="47625">
            <a:solidFill>
              <a:srgbClr val="00B05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Straight Connector 31">
            <a:extLst>
              <a:ext uri="{FF2B5EF4-FFF2-40B4-BE49-F238E27FC236}">
                <a16:creationId xmlns:a16="http://schemas.microsoft.com/office/drawing/2014/main" id="{00000000-0008-0000-0500-000020000000}"/>
              </a:ext>
            </a:extLst>
          </xdr:cNvPr>
          <xdr:cNvCxnSpPr>
            <a:stCxn id="20" idx="1"/>
          </xdr:cNvCxnSpPr>
        </xdr:nvCxnSpPr>
        <xdr:spPr>
          <a:xfrm flipV="1">
            <a:off x="7292975" y="3705225"/>
            <a:ext cx="4594225" cy="2659063"/>
          </a:xfrm>
          <a:prstGeom prst="line">
            <a:avLst/>
          </a:prstGeom>
          <a:ln w="47625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D/Agung/BSC%20Coorporate/SW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enght"/>
      <sheetName val="Weakness"/>
      <sheetName val="Opportunity"/>
      <sheetName val="Threat"/>
    </sheetNames>
    <sheetDataSet>
      <sheetData sheetId="0">
        <row r="30">
          <cell r="G30">
            <v>3.2222222222222223</v>
          </cell>
        </row>
      </sheetData>
      <sheetData sheetId="1">
        <row r="32">
          <cell r="G32">
            <v>-3.4444444444444429</v>
          </cell>
        </row>
      </sheetData>
      <sheetData sheetId="2">
        <row r="29">
          <cell r="G29">
            <v>3.2048192771084341</v>
          </cell>
        </row>
      </sheetData>
      <sheetData sheetId="3">
        <row r="22">
          <cell r="G22">
            <v>-2.7647058823529407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17"/>
  <sheetViews>
    <sheetView tabSelected="1" workbookViewId="0">
      <pane ySplit="6" topLeftCell="A68" activePane="bottomLeft" state="frozen"/>
      <selection pane="bottomLeft" activeCell="E101" sqref="E101"/>
    </sheetView>
  </sheetViews>
  <sheetFormatPr defaultColWidth="9.109375" defaultRowHeight="14.4" x14ac:dyDescent="0.3"/>
  <cols>
    <col min="1" max="1" width="3.44140625" style="123" customWidth="1"/>
    <col min="2" max="2" width="24.44140625" style="123" customWidth="1"/>
    <col min="3" max="3" width="46.33203125" style="43" customWidth="1"/>
    <col min="4" max="4" width="27.88671875" style="46" customWidth="1"/>
    <col min="5" max="5" width="62.33203125" style="125" customWidth="1"/>
    <col min="6" max="6" width="5.88671875" style="123" customWidth="1"/>
    <col min="7" max="7" width="6.44140625" style="123" customWidth="1"/>
    <col min="8" max="11" width="5.6640625" style="123" customWidth="1"/>
    <col min="12" max="12" width="9.88671875" style="43" customWidth="1"/>
    <col min="13" max="16384" width="9.109375" style="43"/>
  </cols>
  <sheetData>
    <row r="1" spans="1:12" s="122" customFormat="1" ht="18" x14ac:dyDescent="0.35">
      <c r="A1" s="179"/>
      <c r="B1" s="179"/>
      <c r="C1" s="121"/>
      <c r="D1" s="179" t="s">
        <v>93</v>
      </c>
      <c r="E1" s="121"/>
      <c r="F1" s="179"/>
      <c r="G1" s="179"/>
      <c r="H1" s="179"/>
      <c r="I1" s="179"/>
      <c r="J1" s="179"/>
      <c r="K1" s="179"/>
      <c r="L1" s="121"/>
    </row>
    <row r="2" spans="1:12" s="122" customFormat="1" ht="18" x14ac:dyDescent="0.35">
      <c r="A2" s="179"/>
      <c r="B2" s="179"/>
      <c r="C2" s="121"/>
      <c r="D2" s="179" t="s">
        <v>332</v>
      </c>
      <c r="E2" s="121"/>
      <c r="F2" s="179"/>
      <c r="G2" s="179"/>
      <c r="H2" s="179"/>
      <c r="I2" s="179"/>
      <c r="J2" s="179"/>
      <c r="K2" s="179"/>
      <c r="L2" s="121"/>
    </row>
    <row r="3" spans="1:12" s="122" customFormat="1" ht="18" x14ac:dyDescent="0.35">
      <c r="A3" s="179"/>
      <c r="B3" s="179"/>
      <c r="C3" s="121"/>
      <c r="D3" s="179">
        <v>2023</v>
      </c>
      <c r="E3" s="121"/>
      <c r="F3" s="179"/>
      <c r="G3" s="179"/>
      <c r="H3" s="179"/>
      <c r="I3" s="179"/>
      <c r="J3" s="179"/>
      <c r="K3" s="179"/>
      <c r="L3" s="121"/>
    </row>
    <row r="5" spans="1:12" customFormat="1" x14ac:dyDescent="0.3">
      <c r="A5" s="224"/>
      <c r="B5" s="224"/>
      <c r="C5" s="226"/>
      <c r="D5" s="225"/>
      <c r="E5" s="225"/>
      <c r="F5" s="378" t="s">
        <v>8</v>
      </c>
      <c r="G5" s="379"/>
      <c r="H5" s="378" t="s">
        <v>9</v>
      </c>
      <c r="I5" s="383"/>
      <c r="J5" s="383"/>
      <c r="K5" s="379"/>
    </row>
    <row r="6" spans="1:12" customFormat="1" x14ac:dyDescent="0.3">
      <c r="A6" s="248" t="s">
        <v>177</v>
      </c>
      <c r="B6" s="248" t="s">
        <v>259</v>
      </c>
      <c r="C6" s="249" t="s">
        <v>89</v>
      </c>
      <c r="D6" s="250" t="s">
        <v>168</v>
      </c>
      <c r="E6" s="250" t="s">
        <v>26</v>
      </c>
      <c r="F6" s="218" t="s">
        <v>2</v>
      </c>
      <c r="G6" s="218" t="s">
        <v>3</v>
      </c>
      <c r="H6" s="219" t="s">
        <v>4</v>
      </c>
      <c r="I6" s="219" t="s">
        <v>5</v>
      </c>
      <c r="J6" s="219" t="s">
        <v>6</v>
      </c>
      <c r="K6" s="219" t="s">
        <v>7</v>
      </c>
    </row>
    <row r="7" spans="1:12" s="211" customFormat="1" ht="21.75" customHeight="1" x14ac:dyDescent="0.3">
      <c r="A7" s="194">
        <v>1</v>
      </c>
      <c r="B7" s="195" t="s">
        <v>165</v>
      </c>
      <c r="C7" s="227" t="s">
        <v>260</v>
      </c>
      <c r="D7" s="185" t="s">
        <v>175</v>
      </c>
      <c r="E7" s="252" t="s">
        <v>339</v>
      </c>
      <c r="F7" s="199"/>
      <c r="G7" s="199">
        <v>1</v>
      </c>
      <c r="H7" s="199"/>
      <c r="I7" s="199"/>
      <c r="J7" s="199"/>
      <c r="K7" s="199">
        <v>1</v>
      </c>
    </row>
    <row r="8" spans="1:12" s="211" customFormat="1" ht="28.8" x14ac:dyDescent="0.3">
      <c r="A8" s="191"/>
      <c r="B8" s="192"/>
      <c r="C8" s="228" t="s">
        <v>166</v>
      </c>
      <c r="D8" s="185" t="s">
        <v>176</v>
      </c>
      <c r="E8" s="185" t="s">
        <v>250</v>
      </c>
      <c r="F8" s="199"/>
      <c r="G8" s="199">
        <v>1</v>
      </c>
      <c r="H8" s="199"/>
      <c r="I8" s="199"/>
      <c r="J8" s="199">
        <v>1</v>
      </c>
      <c r="K8" s="199"/>
    </row>
    <row r="9" spans="1:12" s="211" customFormat="1" x14ac:dyDescent="0.3">
      <c r="A9" s="197"/>
      <c r="B9" s="180"/>
      <c r="C9" s="186" t="s">
        <v>183</v>
      </c>
      <c r="D9" s="185" t="s">
        <v>175</v>
      </c>
      <c r="E9" s="184" t="s">
        <v>261</v>
      </c>
      <c r="F9" s="200"/>
      <c r="G9" s="200">
        <v>1</v>
      </c>
      <c r="H9" s="200"/>
      <c r="I9" s="200"/>
      <c r="J9" s="200"/>
      <c r="K9" s="200">
        <v>1</v>
      </c>
    </row>
    <row r="10" spans="1:12" s="211" customFormat="1" x14ac:dyDescent="0.3">
      <c r="A10" s="191">
        <v>2</v>
      </c>
      <c r="B10" s="194" t="s">
        <v>112</v>
      </c>
      <c r="C10" s="229" t="s">
        <v>167</v>
      </c>
      <c r="D10" s="185" t="s">
        <v>22</v>
      </c>
      <c r="E10" s="45" t="s">
        <v>195</v>
      </c>
      <c r="F10" s="200"/>
      <c r="G10" s="200">
        <v>1</v>
      </c>
      <c r="H10" s="200"/>
      <c r="I10" s="200"/>
      <c r="J10" s="200"/>
      <c r="K10" s="200">
        <v>1</v>
      </c>
    </row>
    <row r="11" spans="1:12" s="211" customFormat="1" ht="28.8" x14ac:dyDescent="0.3">
      <c r="A11" s="191"/>
      <c r="B11" s="191"/>
      <c r="C11" s="229" t="s">
        <v>188</v>
      </c>
      <c r="D11" s="185" t="s">
        <v>22</v>
      </c>
      <c r="E11" s="45" t="s">
        <v>190</v>
      </c>
      <c r="F11" s="200"/>
      <c r="G11" s="200">
        <v>1</v>
      </c>
      <c r="H11" s="200"/>
      <c r="I11" s="200"/>
      <c r="J11" s="200"/>
      <c r="K11" s="200">
        <v>1</v>
      </c>
    </row>
    <row r="12" spans="1:12" s="211" customFormat="1" ht="28.8" x14ac:dyDescent="0.3">
      <c r="A12" s="191"/>
      <c r="B12" s="191"/>
      <c r="C12" s="229" t="s">
        <v>174</v>
      </c>
      <c r="D12" s="185" t="s">
        <v>22</v>
      </c>
      <c r="E12" s="45" t="s">
        <v>365</v>
      </c>
      <c r="F12" s="200"/>
      <c r="G12" s="200">
        <v>1</v>
      </c>
      <c r="H12" s="200"/>
      <c r="I12" s="200"/>
      <c r="J12" s="200"/>
      <c r="K12" s="200">
        <v>1</v>
      </c>
    </row>
    <row r="13" spans="1:12" s="211" customFormat="1" ht="28.8" x14ac:dyDescent="0.3">
      <c r="A13" s="197"/>
      <c r="B13" s="197"/>
      <c r="C13" s="229" t="s">
        <v>189</v>
      </c>
      <c r="D13" s="185" t="s">
        <v>22</v>
      </c>
      <c r="E13" s="182" t="s">
        <v>366</v>
      </c>
      <c r="F13" s="200"/>
      <c r="G13" s="200">
        <v>1</v>
      </c>
      <c r="H13" s="200"/>
      <c r="I13" s="200"/>
      <c r="J13" s="200"/>
      <c r="K13" s="200">
        <v>1</v>
      </c>
    </row>
    <row r="14" spans="1:12" s="211" customFormat="1" ht="44.25" customHeight="1" x14ac:dyDescent="0.3">
      <c r="A14" s="194">
        <v>3</v>
      </c>
      <c r="B14" s="195" t="s">
        <v>193</v>
      </c>
      <c r="C14" s="228" t="s">
        <v>196</v>
      </c>
      <c r="D14" s="185" t="s">
        <v>113</v>
      </c>
      <c r="E14" s="212" t="s">
        <v>334</v>
      </c>
      <c r="F14" s="199"/>
      <c r="G14" s="199">
        <v>1</v>
      </c>
      <c r="H14" s="199"/>
      <c r="I14" s="199"/>
      <c r="J14" s="199">
        <v>1</v>
      </c>
      <c r="K14" s="199"/>
    </row>
    <row r="15" spans="1:12" s="211" customFormat="1" ht="28.8" x14ac:dyDescent="0.3">
      <c r="A15" s="191"/>
      <c r="B15" s="192"/>
      <c r="C15" s="230" t="s">
        <v>262</v>
      </c>
      <c r="D15" s="185" t="s">
        <v>113</v>
      </c>
      <c r="E15" s="212" t="s">
        <v>335</v>
      </c>
      <c r="F15" s="199"/>
      <c r="G15" s="199">
        <v>1</v>
      </c>
      <c r="H15" s="199"/>
      <c r="I15" s="199"/>
      <c r="J15" s="199">
        <v>1</v>
      </c>
      <c r="K15" s="199"/>
    </row>
    <row r="16" spans="1:12" s="211" customFormat="1" ht="28.8" x14ac:dyDescent="0.3">
      <c r="A16" s="191"/>
      <c r="B16" s="192"/>
      <c r="C16" s="231" t="s">
        <v>94</v>
      </c>
      <c r="D16" s="185" t="s">
        <v>114</v>
      </c>
      <c r="E16" s="212" t="s">
        <v>336</v>
      </c>
      <c r="F16" s="199"/>
      <c r="G16" s="199">
        <v>1</v>
      </c>
      <c r="H16" s="199"/>
      <c r="I16" s="199"/>
      <c r="J16" s="199">
        <v>1</v>
      </c>
      <c r="K16" s="199"/>
    </row>
    <row r="17" spans="1:11" s="211" customFormat="1" ht="43.2" x14ac:dyDescent="0.3">
      <c r="A17" s="191"/>
      <c r="B17" s="192"/>
      <c r="C17" s="228" t="s">
        <v>92</v>
      </c>
      <c r="D17" s="185" t="s">
        <v>115</v>
      </c>
      <c r="E17" s="362" t="s">
        <v>337</v>
      </c>
      <c r="F17" s="199"/>
      <c r="G17" s="199">
        <v>1</v>
      </c>
      <c r="H17" s="199"/>
      <c r="I17" s="199"/>
      <c r="J17" s="199">
        <v>1</v>
      </c>
      <c r="K17" s="199"/>
    </row>
    <row r="18" spans="1:11" s="211" customFormat="1" ht="43.2" x14ac:dyDescent="0.3">
      <c r="A18" s="191"/>
      <c r="B18" s="192"/>
      <c r="C18" s="231" t="s">
        <v>90</v>
      </c>
      <c r="D18" s="185" t="s">
        <v>76</v>
      </c>
      <c r="E18" s="212" t="s">
        <v>338</v>
      </c>
      <c r="F18" s="199"/>
      <c r="G18" s="199">
        <v>1</v>
      </c>
      <c r="H18" s="199"/>
      <c r="I18" s="199"/>
      <c r="J18" s="199">
        <v>1</v>
      </c>
      <c r="K18" s="199"/>
    </row>
    <row r="19" spans="1:11" s="211" customFormat="1" x14ac:dyDescent="0.3">
      <c r="A19" s="191"/>
      <c r="B19" s="192"/>
      <c r="C19" s="232" t="s">
        <v>91</v>
      </c>
      <c r="D19" s="187" t="s">
        <v>221</v>
      </c>
      <c r="E19" s="362" t="s">
        <v>393</v>
      </c>
      <c r="F19" s="201">
        <v>1</v>
      </c>
      <c r="G19" s="201"/>
      <c r="H19" s="201"/>
      <c r="I19" s="201">
        <v>1</v>
      </c>
      <c r="J19" s="202"/>
      <c r="K19" s="202"/>
    </row>
    <row r="20" spans="1:11" s="211" customFormat="1" x14ac:dyDescent="0.3">
      <c r="A20" s="205"/>
      <c r="B20" s="210"/>
      <c r="C20" s="213" t="s">
        <v>263</v>
      </c>
      <c r="D20" s="189" t="s">
        <v>116</v>
      </c>
      <c r="E20" s="362" t="s">
        <v>391</v>
      </c>
      <c r="F20" s="202"/>
      <c r="G20" s="202">
        <v>1</v>
      </c>
      <c r="H20" s="202"/>
      <c r="I20" s="202"/>
      <c r="J20" s="202"/>
      <c r="K20" s="202">
        <v>1</v>
      </c>
    </row>
    <row r="21" spans="1:11" s="211" customFormat="1" ht="31.5" customHeight="1" x14ac:dyDescent="0.3">
      <c r="A21" s="191"/>
      <c r="B21" s="192"/>
      <c r="C21" s="229" t="s">
        <v>194</v>
      </c>
      <c r="D21" s="189" t="s">
        <v>129</v>
      </c>
      <c r="E21" s="187" t="s">
        <v>264</v>
      </c>
      <c r="F21" s="200"/>
      <c r="G21" s="200">
        <v>1</v>
      </c>
      <c r="H21" s="200"/>
      <c r="I21" s="200"/>
      <c r="J21" s="200">
        <v>1</v>
      </c>
      <c r="K21" s="200"/>
    </row>
    <row r="22" spans="1:11" s="211" customFormat="1" x14ac:dyDescent="0.3">
      <c r="A22" s="191"/>
      <c r="B22" s="192"/>
      <c r="C22" s="229" t="s">
        <v>229</v>
      </c>
      <c r="D22" s="189" t="s">
        <v>192</v>
      </c>
      <c r="E22" s="189" t="s">
        <v>230</v>
      </c>
      <c r="F22" s="200">
        <v>1</v>
      </c>
      <c r="G22" s="200"/>
      <c r="H22" s="200">
        <v>1</v>
      </c>
      <c r="I22" s="200"/>
      <c r="J22" s="200"/>
      <c r="K22" s="200"/>
    </row>
    <row r="23" spans="1:11" s="211" customFormat="1" x14ac:dyDescent="0.3">
      <c r="A23" s="191"/>
      <c r="B23" s="192"/>
      <c r="C23" s="229" t="s">
        <v>203</v>
      </c>
      <c r="D23" s="189" t="s">
        <v>129</v>
      </c>
      <c r="E23" s="183" t="s">
        <v>367</v>
      </c>
      <c r="F23" s="200"/>
      <c r="G23" s="200">
        <v>1</v>
      </c>
      <c r="H23" s="200"/>
      <c r="I23" s="200"/>
      <c r="J23" s="199">
        <v>1</v>
      </c>
      <c r="K23" s="202"/>
    </row>
    <row r="24" spans="1:11" s="211" customFormat="1" ht="28.8" x14ac:dyDescent="0.3">
      <c r="A24" s="194">
        <v>3</v>
      </c>
      <c r="B24" s="195" t="s">
        <v>368</v>
      </c>
      <c r="C24" s="233" t="s">
        <v>265</v>
      </c>
      <c r="D24" s="189" t="s">
        <v>76</v>
      </c>
      <c r="E24" s="187" t="s">
        <v>266</v>
      </c>
      <c r="F24" s="200"/>
      <c r="G24" s="200">
        <v>1</v>
      </c>
      <c r="H24" s="200"/>
      <c r="I24" s="200"/>
      <c r="J24" s="200"/>
      <c r="K24" s="200">
        <v>1</v>
      </c>
    </row>
    <row r="25" spans="1:11" s="211" customFormat="1" x14ac:dyDescent="0.3">
      <c r="A25" s="191"/>
      <c r="B25" s="192"/>
      <c r="C25" s="233" t="s">
        <v>267</v>
      </c>
      <c r="D25" s="187" t="s">
        <v>128</v>
      </c>
      <c r="E25" s="187" t="s">
        <v>268</v>
      </c>
      <c r="F25" s="200"/>
      <c r="G25" s="200">
        <v>1</v>
      </c>
      <c r="H25" s="200"/>
      <c r="I25" s="200"/>
      <c r="J25" s="200">
        <v>1</v>
      </c>
      <c r="K25" s="200"/>
    </row>
    <row r="26" spans="1:11" s="211" customFormat="1" x14ac:dyDescent="0.3">
      <c r="A26" s="191"/>
      <c r="B26" s="192"/>
      <c r="C26" s="234" t="s">
        <v>269</v>
      </c>
      <c r="D26" s="189" t="s">
        <v>76</v>
      </c>
      <c r="E26" s="187" t="s">
        <v>270</v>
      </c>
      <c r="F26" s="200"/>
      <c r="G26" s="200">
        <v>1</v>
      </c>
      <c r="H26" s="200"/>
      <c r="I26" s="200"/>
      <c r="J26" s="200"/>
      <c r="K26" s="200">
        <v>1</v>
      </c>
    </row>
    <row r="27" spans="1:11" s="211" customFormat="1" ht="28.8" x14ac:dyDescent="0.3">
      <c r="A27" s="191"/>
      <c r="B27" s="192"/>
      <c r="C27" s="385" t="s">
        <v>201</v>
      </c>
      <c r="D27" s="268" t="s">
        <v>18</v>
      </c>
      <c r="E27" s="187" t="s">
        <v>202</v>
      </c>
      <c r="F27" s="200">
        <v>1</v>
      </c>
      <c r="G27" s="200"/>
      <c r="H27" s="200"/>
      <c r="I27" s="200">
        <v>1</v>
      </c>
      <c r="J27" s="200"/>
      <c r="K27" s="200"/>
    </row>
    <row r="28" spans="1:11" s="211" customFormat="1" ht="15" customHeight="1" x14ac:dyDescent="0.3">
      <c r="A28" s="191"/>
      <c r="B28" s="192"/>
      <c r="C28" s="386"/>
      <c r="D28" s="269" t="s">
        <v>175</v>
      </c>
      <c r="E28" s="187" t="s">
        <v>271</v>
      </c>
      <c r="F28" s="200"/>
      <c r="G28" s="200">
        <v>1</v>
      </c>
      <c r="H28" s="200"/>
      <c r="I28" s="200"/>
      <c r="J28" s="200">
        <v>1</v>
      </c>
      <c r="K28" s="200"/>
    </row>
    <row r="29" spans="1:11" s="211" customFormat="1" ht="32.25" customHeight="1" x14ac:dyDescent="0.3">
      <c r="A29" s="205"/>
      <c r="B29" s="206"/>
      <c r="C29" s="307" t="s">
        <v>348</v>
      </c>
      <c r="D29" s="212" t="s">
        <v>76</v>
      </c>
      <c r="E29" s="212" t="s">
        <v>347</v>
      </c>
      <c r="F29" s="202"/>
      <c r="G29" s="202">
        <v>1</v>
      </c>
      <c r="H29" s="202"/>
      <c r="I29" s="202"/>
      <c r="J29" s="202"/>
      <c r="K29" s="202">
        <v>1</v>
      </c>
    </row>
    <row r="30" spans="1:11" s="211" customFormat="1" ht="15" customHeight="1" x14ac:dyDescent="0.3">
      <c r="A30" s="194">
        <v>4</v>
      </c>
      <c r="B30" s="192" t="s">
        <v>122</v>
      </c>
      <c r="C30" s="235" t="s">
        <v>117</v>
      </c>
      <c r="D30" s="208"/>
      <c r="E30" s="185"/>
      <c r="F30" s="200"/>
      <c r="G30" s="200"/>
      <c r="H30" s="200"/>
      <c r="I30" s="200"/>
      <c r="J30" s="200"/>
      <c r="K30" s="200"/>
    </row>
    <row r="31" spans="1:11" s="211" customFormat="1" ht="28.8" x14ac:dyDescent="0.3">
      <c r="A31" s="191"/>
      <c r="B31" s="192"/>
      <c r="C31" s="236" t="s">
        <v>272</v>
      </c>
      <c r="D31" s="189" t="s">
        <v>124</v>
      </c>
      <c r="E31" s="183" t="s">
        <v>273</v>
      </c>
      <c r="F31" s="200">
        <v>1</v>
      </c>
      <c r="G31" s="200"/>
      <c r="H31" s="200">
        <v>1</v>
      </c>
      <c r="I31" s="200"/>
      <c r="J31" s="200"/>
      <c r="K31" s="200"/>
    </row>
    <row r="32" spans="1:11" s="211" customFormat="1" x14ac:dyDescent="0.3">
      <c r="A32" s="191"/>
      <c r="B32" s="192"/>
      <c r="C32" s="230" t="s">
        <v>274</v>
      </c>
      <c r="D32" s="189" t="s">
        <v>124</v>
      </c>
      <c r="E32" s="207" t="s">
        <v>275</v>
      </c>
      <c r="F32" s="200"/>
      <c r="G32" s="200">
        <v>1</v>
      </c>
      <c r="H32" s="200"/>
      <c r="I32" s="200"/>
      <c r="J32" s="200"/>
      <c r="K32" s="200">
        <v>1</v>
      </c>
    </row>
    <row r="33" spans="1:11" s="211" customFormat="1" x14ac:dyDescent="0.3">
      <c r="A33" s="191"/>
      <c r="B33" s="192"/>
      <c r="C33" s="230"/>
      <c r="D33" s="208"/>
      <c r="E33" s="208"/>
      <c r="F33" s="200"/>
      <c r="G33" s="200"/>
      <c r="H33" s="200"/>
      <c r="I33" s="200"/>
      <c r="J33" s="200"/>
      <c r="K33" s="200"/>
    </row>
    <row r="34" spans="1:11" s="211" customFormat="1" x14ac:dyDescent="0.3">
      <c r="A34" s="191"/>
      <c r="B34" s="192"/>
      <c r="C34" s="237" t="s">
        <v>118</v>
      </c>
      <c r="D34" s="208"/>
      <c r="E34" s="183"/>
      <c r="F34" s="200"/>
      <c r="G34" s="200"/>
      <c r="H34" s="200"/>
      <c r="I34" s="200"/>
      <c r="J34" s="200"/>
      <c r="K34" s="200"/>
    </row>
    <row r="35" spans="1:11" s="211" customFormat="1" x14ac:dyDescent="0.3">
      <c r="A35" s="191"/>
      <c r="B35" s="192"/>
      <c r="C35" s="236" t="s">
        <v>276</v>
      </c>
      <c r="D35" s="215" t="s">
        <v>169</v>
      </c>
      <c r="E35" s="183" t="s">
        <v>277</v>
      </c>
      <c r="F35" s="200">
        <v>1</v>
      </c>
      <c r="G35" s="200"/>
      <c r="H35" s="200"/>
      <c r="I35" s="200">
        <v>1</v>
      </c>
      <c r="J35" s="200"/>
      <c r="K35" s="200"/>
    </row>
    <row r="36" spans="1:11" s="211" customFormat="1" ht="28.8" x14ac:dyDescent="0.3">
      <c r="A36" s="191"/>
      <c r="B36" s="192"/>
      <c r="C36" s="236" t="s">
        <v>278</v>
      </c>
      <c r="D36" s="189" t="s">
        <v>199</v>
      </c>
      <c r="E36" s="183" t="s">
        <v>279</v>
      </c>
      <c r="F36" s="200">
        <v>1</v>
      </c>
      <c r="G36" s="200"/>
      <c r="H36" s="200">
        <v>1</v>
      </c>
      <c r="I36" s="200"/>
      <c r="J36" s="200"/>
      <c r="K36" s="200"/>
    </row>
    <row r="37" spans="1:11" s="211" customFormat="1" x14ac:dyDescent="0.3">
      <c r="A37" s="191"/>
      <c r="B37" s="192"/>
      <c r="C37" s="236" t="s">
        <v>382</v>
      </c>
      <c r="D37" s="189" t="s">
        <v>199</v>
      </c>
      <c r="E37" s="183" t="s">
        <v>383</v>
      </c>
      <c r="F37" s="202">
        <v>1</v>
      </c>
      <c r="G37" s="202"/>
      <c r="H37" s="202">
        <v>1</v>
      </c>
      <c r="I37" s="202"/>
      <c r="J37" s="202"/>
      <c r="K37" s="202"/>
    </row>
    <row r="38" spans="1:11" s="211" customFormat="1" ht="28.8" x14ac:dyDescent="0.3">
      <c r="A38" s="191"/>
      <c r="B38" s="192"/>
      <c r="C38" s="238" t="s">
        <v>95</v>
      </c>
      <c r="D38" s="208" t="s">
        <v>124</v>
      </c>
      <c r="E38" s="45" t="s">
        <v>198</v>
      </c>
      <c r="F38" s="200">
        <v>1</v>
      </c>
      <c r="G38" s="200"/>
      <c r="H38" s="200">
        <v>1</v>
      </c>
      <c r="I38" s="200"/>
      <c r="J38" s="200"/>
      <c r="K38" s="200"/>
    </row>
    <row r="39" spans="1:11" s="211" customFormat="1" x14ac:dyDescent="0.3">
      <c r="A39" s="191"/>
      <c r="B39" s="192"/>
      <c r="C39" s="239"/>
      <c r="D39" s="332"/>
      <c r="E39" s="188"/>
      <c r="F39" s="200"/>
      <c r="G39" s="200"/>
      <c r="H39" s="200"/>
      <c r="I39" s="200"/>
      <c r="J39" s="200"/>
      <c r="K39" s="200"/>
    </row>
    <row r="40" spans="1:11" s="211" customFormat="1" x14ac:dyDescent="0.3">
      <c r="A40" s="191"/>
      <c r="B40" s="192"/>
      <c r="C40" s="235" t="s">
        <v>119</v>
      </c>
      <c r="D40" s="332"/>
      <c r="E40" s="188"/>
      <c r="F40" s="199"/>
      <c r="G40" s="199"/>
      <c r="H40" s="199"/>
      <c r="I40" s="199"/>
      <c r="J40" s="199"/>
      <c r="K40" s="199"/>
    </row>
    <row r="41" spans="1:11" s="211" customFormat="1" ht="28.8" x14ac:dyDescent="0.3">
      <c r="A41" s="191"/>
      <c r="B41" s="192"/>
      <c r="C41" s="236" t="s">
        <v>280</v>
      </c>
      <c r="D41" s="189" t="s">
        <v>21</v>
      </c>
      <c r="E41" s="362" t="s">
        <v>219</v>
      </c>
      <c r="F41" s="201">
        <v>1</v>
      </c>
      <c r="G41" s="201"/>
      <c r="H41" s="201"/>
      <c r="I41" s="201">
        <v>1</v>
      </c>
      <c r="J41" s="201"/>
      <c r="K41" s="201"/>
    </row>
    <row r="42" spans="1:11" s="211" customFormat="1" ht="18" customHeight="1" x14ac:dyDescent="0.3">
      <c r="A42" s="191"/>
      <c r="B42" s="192"/>
      <c r="C42" s="236" t="s">
        <v>281</v>
      </c>
      <c r="D42" s="189" t="s">
        <v>21</v>
      </c>
      <c r="E42" s="187" t="s">
        <v>282</v>
      </c>
      <c r="F42" s="201">
        <v>1</v>
      </c>
      <c r="G42" s="201"/>
      <c r="H42" s="201"/>
      <c r="I42" s="201">
        <v>1</v>
      </c>
      <c r="J42" s="201"/>
      <c r="K42" s="201"/>
    </row>
    <row r="43" spans="1:11" s="211" customFormat="1" ht="28.8" x14ac:dyDescent="0.3">
      <c r="A43" s="191"/>
      <c r="B43" s="192"/>
      <c r="C43" s="236" t="s">
        <v>123</v>
      </c>
      <c r="D43" s="187" t="s">
        <v>21</v>
      </c>
      <c r="E43" s="187" t="s">
        <v>283</v>
      </c>
      <c r="F43" s="201">
        <v>1</v>
      </c>
      <c r="G43" s="201"/>
      <c r="H43" s="201">
        <v>1</v>
      </c>
      <c r="I43" s="201"/>
      <c r="J43" s="201"/>
      <c r="K43" s="201"/>
    </row>
    <row r="44" spans="1:11" s="211" customFormat="1" ht="28.8" x14ac:dyDescent="0.3">
      <c r="A44" s="191"/>
      <c r="B44" s="192"/>
      <c r="C44" s="230" t="s">
        <v>213</v>
      </c>
      <c r="D44" s="189" t="s">
        <v>125</v>
      </c>
      <c r="E44" s="189" t="s">
        <v>247</v>
      </c>
      <c r="F44" s="196">
        <v>1</v>
      </c>
      <c r="G44" s="196"/>
      <c r="H44" s="196"/>
      <c r="I44" s="196">
        <v>1</v>
      </c>
      <c r="J44" s="196"/>
      <c r="K44" s="196"/>
    </row>
    <row r="45" spans="1:11" s="211" customFormat="1" x14ac:dyDescent="0.3">
      <c r="A45" s="191"/>
      <c r="B45" s="192"/>
      <c r="C45" s="230" t="s">
        <v>96</v>
      </c>
      <c r="D45" s="189" t="s">
        <v>19</v>
      </c>
      <c r="E45" s="209" t="s">
        <v>252</v>
      </c>
      <c r="F45" s="196">
        <v>1</v>
      </c>
      <c r="G45" s="196"/>
      <c r="H45" s="196">
        <v>1</v>
      </c>
      <c r="I45" s="196"/>
      <c r="J45" s="196"/>
      <c r="K45" s="196"/>
    </row>
    <row r="46" spans="1:11" s="211" customFormat="1" ht="28.8" x14ac:dyDescent="0.3">
      <c r="A46" s="191"/>
      <c r="B46" s="192"/>
      <c r="C46" s="236" t="s">
        <v>156</v>
      </c>
      <c r="D46" s="187" t="s">
        <v>19</v>
      </c>
      <c r="E46" s="189" t="s">
        <v>214</v>
      </c>
      <c r="F46" s="196">
        <v>1</v>
      </c>
      <c r="G46" s="196"/>
      <c r="H46" s="196">
        <v>1</v>
      </c>
      <c r="I46" s="196"/>
      <c r="J46" s="196"/>
      <c r="K46" s="196"/>
    </row>
    <row r="47" spans="1:11" s="211" customFormat="1" x14ac:dyDescent="0.3">
      <c r="A47" s="205"/>
      <c r="B47" s="210"/>
      <c r="C47" s="236"/>
      <c r="D47" s="187"/>
      <c r="E47" s="189"/>
      <c r="F47" s="196"/>
      <c r="G47" s="196"/>
      <c r="H47" s="196"/>
      <c r="I47" s="196"/>
      <c r="J47" s="196"/>
      <c r="K47" s="196"/>
    </row>
    <row r="48" spans="1:11" s="211" customFormat="1" x14ac:dyDescent="0.3">
      <c r="A48" s="191"/>
      <c r="B48" s="192"/>
      <c r="C48" s="235" t="s">
        <v>120</v>
      </c>
      <c r="D48" s="332"/>
      <c r="E48" s="188"/>
      <c r="F48" s="181"/>
      <c r="G48" s="181"/>
      <c r="H48" s="181"/>
      <c r="I48" s="181"/>
      <c r="J48" s="181"/>
      <c r="K48" s="181"/>
    </row>
    <row r="49" spans="1:11" s="211" customFormat="1" x14ac:dyDescent="0.3">
      <c r="A49" s="191"/>
      <c r="B49" s="192"/>
      <c r="C49" s="236" t="s">
        <v>284</v>
      </c>
      <c r="D49" s="189" t="s">
        <v>169</v>
      </c>
      <c r="E49" s="189" t="s">
        <v>246</v>
      </c>
      <c r="F49" s="181">
        <v>1</v>
      </c>
      <c r="G49" s="181"/>
      <c r="H49" s="181">
        <v>1</v>
      </c>
      <c r="I49" s="181"/>
      <c r="J49" s="181"/>
      <c r="K49" s="181"/>
    </row>
    <row r="50" spans="1:11" s="211" customFormat="1" ht="31.5" customHeight="1" x14ac:dyDescent="0.3">
      <c r="A50" s="191"/>
      <c r="B50" s="192"/>
      <c r="C50" s="236" t="s">
        <v>285</v>
      </c>
      <c r="D50" s="189" t="s">
        <v>19</v>
      </c>
      <c r="E50" s="212" t="s">
        <v>286</v>
      </c>
      <c r="F50" s="181">
        <v>1</v>
      </c>
      <c r="G50" s="181"/>
      <c r="H50" s="181">
        <v>1</v>
      </c>
      <c r="I50" s="181"/>
      <c r="J50" s="181"/>
      <c r="K50" s="181"/>
    </row>
    <row r="51" spans="1:11" s="211" customFormat="1" x14ac:dyDescent="0.3">
      <c r="A51" s="191"/>
      <c r="B51" s="192"/>
      <c r="C51" s="237" t="s">
        <v>121</v>
      </c>
      <c r="D51" s="209"/>
      <c r="E51" s="190"/>
      <c r="F51" s="181"/>
      <c r="G51" s="181"/>
      <c r="H51" s="181"/>
      <c r="I51" s="181"/>
      <c r="J51" s="181"/>
      <c r="K51" s="181"/>
    </row>
    <row r="52" spans="1:11" s="211" customFormat="1" ht="31.5" customHeight="1" x14ac:dyDescent="0.3">
      <c r="A52" s="191"/>
      <c r="B52" s="192"/>
      <c r="C52" s="236" t="s">
        <v>253</v>
      </c>
      <c r="D52" s="189" t="s">
        <v>131</v>
      </c>
      <c r="E52" s="212" t="s">
        <v>287</v>
      </c>
      <c r="F52" s="181">
        <v>1</v>
      </c>
      <c r="G52" s="181"/>
      <c r="H52" s="181"/>
      <c r="I52" s="181">
        <v>1</v>
      </c>
      <c r="J52" s="181"/>
      <c r="K52" s="181"/>
    </row>
    <row r="53" spans="1:11" s="211" customFormat="1" x14ac:dyDescent="0.3">
      <c r="A53" s="197"/>
      <c r="B53" s="180"/>
      <c r="C53" s="236" t="s">
        <v>288</v>
      </c>
      <c r="D53" s="189" t="s">
        <v>131</v>
      </c>
      <c r="E53" s="187" t="s">
        <v>289</v>
      </c>
      <c r="F53" s="181">
        <v>1</v>
      </c>
      <c r="G53" s="181"/>
      <c r="H53" s="181"/>
      <c r="I53" s="181">
        <v>1</v>
      </c>
      <c r="J53" s="181"/>
      <c r="K53" s="181"/>
    </row>
    <row r="54" spans="1:11" s="211" customFormat="1" ht="28.8" x14ac:dyDescent="0.3">
      <c r="A54" s="194">
        <v>5</v>
      </c>
      <c r="B54" s="194" t="s">
        <v>97</v>
      </c>
      <c r="C54" s="236" t="s">
        <v>291</v>
      </c>
      <c r="D54" s="189" t="s">
        <v>21</v>
      </c>
      <c r="E54" s="187" t="s">
        <v>290</v>
      </c>
      <c r="F54" s="196">
        <v>1</v>
      </c>
      <c r="G54" s="196"/>
      <c r="H54" s="196"/>
      <c r="I54" s="196">
        <v>1</v>
      </c>
      <c r="J54" s="196"/>
      <c r="K54" s="196"/>
    </row>
    <row r="55" spans="1:11" s="211" customFormat="1" ht="28.8" x14ac:dyDescent="0.3">
      <c r="A55" s="191"/>
      <c r="B55" s="191"/>
      <c r="C55" s="236" t="s">
        <v>215</v>
      </c>
      <c r="D55" s="189" t="s">
        <v>21</v>
      </c>
      <c r="E55" s="189" t="s">
        <v>200</v>
      </c>
      <c r="F55" s="196"/>
      <c r="G55" s="196">
        <v>1</v>
      </c>
      <c r="H55" s="196"/>
      <c r="I55" s="196"/>
      <c r="J55" s="196">
        <v>1</v>
      </c>
      <c r="K55" s="196"/>
    </row>
    <row r="56" spans="1:11" s="211" customFormat="1" ht="28.8" x14ac:dyDescent="0.3">
      <c r="A56" s="191"/>
      <c r="B56" s="191"/>
      <c r="C56" s="227" t="s">
        <v>292</v>
      </c>
      <c r="D56" s="189" t="s">
        <v>19</v>
      </c>
      <c r="E56" s="184" t="s">
        <v>293</v>
      </c>
      <c r="F56" s="181"/>
      <c r="G56" s="181">
        <v>1</v>
      </c>
      <c r="H56" s="181"/>
      <c r="I56" s="181"/>
      <c r="J56" s="181">
        <v>1</v>
      </c>
      <c r="K56" s="181"/>
    </row>
    <row r="57" spans="1:11" s="211" customFormat="1" ht="28.8" x14ac:dyDescent="0.3">
      <c r="A57" s="197"/>
      <c r="B57" s="197"/>
      <c r="C57" s="227" t="s">
        <v>369</v>
      </c>
      <c r="D57" s="362" t="s">
        <v>19</v>
      </c>
      <c r="E57" s="363" t="s">
        <v>370</v>
      </c>
      <c r="F57" s="181"/>
      <c r="G57" s="181">
        <v>1</v>
      </c>
      <c r="H57" s="181"/>
      <c r="I57" s="181"/>
      <c r="J57" s="181"/>
      <c r="K57" s="181">
        <v>1</v>
      </c>
    </row>
    <row r="58" spans="1:11" s="211" customFormat="1" ht="28.8" x14ac:dyDescent="0.3">
      <c r="A58" s="191">
        <v>6</v>
      </c>
      <c r="B58" s="192" t="s">
        <v>254</v>
      </c>
      <c r="C58" s="227" t="s">
        <v>294</v>
      </c>
      <c r="D58" s="208" t="s">
        <v>23</v>
      </c>
      <c r="E58" s="184" t="s">
        <v>295</v>
      </c>
      <c r="F58" s="181"/>
      <c r="G58" s="181">
        <v>1</v>
      </c>
      <c r="H58" s="181"/>
      <c r="I58" s="181"/>
      <c r="J58" s="181">
        <v>1</v>
      </c>
      <c r="K58" s="181"/>
    </row>
    <row r="59" spans="1:11" s="211" customFormat="1" x14ac:dyDescent="0.3">
      <c r="A59" s="191"/>
      <c r="B59" s="192"/>
      <c r="C59" s="236" t="s">
        <v>296</v>
      </c>
      <c r="D59" s="187" t="s">
        <v>76</v>
      </c>
      <c r="E59" s="187" t="s">
        <v>297</v>
      </c>
      <c r="F59" s="181">
        <v>1</v>
      </c>
      <c r="G59" s="181"/>
      <c r="H59" s="181">
        <v>1</v>
      </c>
      <c r="I59" s="181"/>
      <c r="J59" s="181"/>
      <c r="K59" s="181"/>
    </row>
    <row r="60" spans="1:11" s="211" customFormat="1" ht="28.8" x14ac:dyDescent="0.3">
      <c r="A60" s="191"/>
      <c r="B60" s="192"/>
      <c r="C60" s="236" t="s">
        <v>298</v>
      </c>
      <c r="D60" s="208" t="s">
        <v>18</v>
      </c>
      <c r="E60" s="362" t="s">
        <v>371</v>
      </c>
      <c r="F60" s="181"/>
      <c r="G60" s="181">
        <v>1</v>
      </c>
      <c r="H60" s="181"/>
      <c r="I60" s="181"/>
      <c r="J60" s="181"/>
      <c r="K60" s="181">
        <v>1</v>
      </c>
    </row>
    <row r="61" spans="1:11" s="211" customFormat="1" ht="28.8" x14ac:dyDescent="0.3">
      <c r="A61" s="194">
        <v>7</v>
      </c>
      <c r="B61" s="194" t="s">
        <v>126</v>
      </c>
      <c r="C61" s="230" t="s">
        <v>127</v>
      </c>
      <c r="D61" s="242" t="s">
        <v>128</v>
      </c>
      <c r="E61" s="183" t="s">
        <v>299</v>
      </c>
      <c r="F61" s="181">
        <v>1</v>
      </c>
      <c r="G61" s="181"/>
      <c r="H61" s="181"/>
      <c r="I61" s="181">
        <v>1</v>
      </c>
      <c r="J61" s="181"/>
      <c r="K61" s="181"/>
    </row>
    <row r="62" spans="1:11" s="211" customFormat="1" x14ac:dyDescent="0.3">
      <c r="A62" s="191"/>
      <c r="B62" s="191"/>
      <c r="C62" s="228" t="s">
        <v>130</v>
      </c>
      <c r="D62" s="333" t="s">
        <v>128</v>
      </c>
      <c r="E62" s="183" t="s">
        <v>372</v>
      </c>
      <c r="F62" s="181">
        <v>1</v>
      </c>
      <c r="G62" s="181"/>
      <c r="H62" s="181"/>
      <c r="I62" s="181">
        <v>1</v>
      </c>
      <c r="J62" s="181"/>
      <c r="K62" s="181"/>
    </row>
    <row r="63" spans="1:11" s="211" customFormat="1" x14ac:dyDescent="0.3">
      <c r="A63" s="191"/>
      <c r="B63" s="191"/>
      <c r="C63" s="228" t="s">
        <v>170</v>
      </c>
      <c r="D63" s="333" t="s">
        <v>128</v>
      </c>
      <c r="E63" s="183" t="s">
        <v>373</v>
      </c>
      <c r="F63" s="181">
        <v>1</v>
      </c>
      <c r="G63" s="181"/>
      <c r="H63" s="181"/>
      <c r="I63" s="181">
        <v>1</v>
      </c>
      <c r="J63" s="181"/>
      <c r="K63" s="181"/>
    </row>
    <row r="64" spans="1:11" s="211" customFormat="1" x14ac:dyDescent="0.3">
      <c r="A64" s="191"/>
      <c r="B64" s="191"/>
      <c r="C64" s="228" t="s">
        <v>185</v>
      </c>
      <c r="D64" s="243" t="s">
        <v>129</v>
      </c>
      <c r="E64" s="182" t="s">
        <v>224</v>
      </c>
      <c r="F64" s="197">
        <v>1</v>
      </c>
      <c r="G64" s="197"/>
      <c r="H64" s="197"/>
      <c r="I64" s="197">
        <v>1</v>
      </c>
      <c r="J64" s="197"/>
      <c r="K64" s="197"/>
    </row>
    <row r="65" spans="1:11" s="211" customFormat="1" ht="28.8" x14ac:dyDescent="0.3">
      <c r="A65" s="191"/>
      <c r="B65" s="191"/>
      <c r="C65" s="230" t="s">
        <v>255</v>
      </c>
      <c r="D65" s="243" t="s">
        <v>184</v>
      </c>
      <c r="E65" s="207" t="s">
        <v>300</v>
      </c>
      <c r="F65" s="197">
        <v>1</v>
      </c>
      <c r="G65" s="197"/>
      <c r="H65" s="197"/>
      <c r="I65" s="197">
        <v>1</v>
      </c>
      <c r="J65" s="197"/>
      <c r="K65" s="197"/>
    </row>
    <row r="66" spans="1:11" s="211" customFormat="1" ht="28.8" x14ac:dyDescent="0.3">
      <c r="A66" s="205"/>
      <c r="B66" s="205"/>
      <c r="C66" s="236" t="s">
        <v>301</v>
      </c>
      <c r="D66" s="244" t="s">
        <v>302</v>
      </c>
      <c r="E66" s="207" t="s">
        <v>374</v>
      </c>
      <c r="F66" s="198"/>
      <c r="G66" s="198">
        <v>1</v>
      </c>
      <c r="H66" s="198"/>
      <c r="I66" s="198"/>
      <c r="J66" s="198">
        <v>1</v>
      </c>
      <c r="K66" s="198"/>
    </row>
    <row r="67" spans="1:11" s="211" customFormat="1" ht="43.2" x14ac:dyDescent="0.3">
      <c r="A67" s="191"/>
      <c r="B67" s="191"/>
      <c r="C67" s="236" t="s">
        <v>303</v>
      </c>
      <c r="D67" s="243" t="s">
        <v>18</v>
      </c>
      <c r="E67" s="207" t="s">
        <v>212</v>
      </c>
      <c r="F67" s="197"/>
      <c r="G67" s="197">
        <v>1</v>
      </c>
      <c r="H67" s="197"/>
      <c r="I67" s="197"/>
      <c r="J67" s="197"/>
      <c r="K67" s="197">
        <v>1</v>
      </c>
    </row>
    <row r="68" spans="1:11" s="211" customFormat="1" x14ac:dyDescent="0.3">
      <c r="A68" s="191"/>
      <c r="B68" s="191"/>
      <c r="C68" s="230" t="s">
        <v>256</v>
      </c>
      <c r="D68" s="243" t="s">
        <v>20</v>
      </c>
      <c r="E68" s="207" t="s">
        <v>304</v>
      </c>
      <c r="F68" s="197">
        <v>1</v>
      </c>
      <c r="G68" s="197"/>
      <c r="H68" s="197"/>
      <c r="I68" s="197">
        <v>1</v>
      </c>
      <c r="J68" s="197"/>
      <c r="K68" s="197"/>
    </row>
    <row r="69" spans="1:11" s="211" customFormat="1" x14ac:dyDescent="0.3">
      <c r="A69" s="191"/>
      <c r="B69" s="191"/>
      <c r="C69" s="230" t="s">
        <v>305</v>
      </c>
      <c r="D69" s="243" t="s">
        <v>191</v>
      </c>
      <c r="E69" s="207" t="s">
        <v>375</v>
      </c>
      <c r="F69" s="198">
        <v>1</v>
      </c>
      <c r="G69" s="198"/>
      <c r="H69" s="198"/>
      <c r="I69" s="198">
        <v>1</v>
      </c>
      <c r="J69" s="198"/>
      <c r="K69" s="197"/>
    </row>
    <row r="70" spans="1:11" s="211" customFormat="1" ht="28.8" x14ac:dyDescent="0.3">
      <c r="A70" s="191"/>
      <c r="B70" s="191"/>
      <c r="C70" s="230" t="s">
        <v>306</v>
      </c>
      <c r="D70" s="243" t="s">
        <v>184</v>
      </c>
      <c r="E70" s="207" t="s">
        <v>307</v>
      </c>
      <c r="F70" s="197">
        <v>1</v>
      </c>
      <c r="G70" s="197"/>
      <c r="H70" s="197"/>
      <c r="I70" s="197">
        <v>1</v>
      </c>
      <c r="J70" s="197"/>
      <c r="K70" s="197"/>
    </row>
    <row r="71" spans="1:11" s="211" customFormat="1" ht="28.8" x14ac:dyDescent="0.3">
      <c r="A71" s="191"/>
      <c r="B71" s="191"/>
      <c r="C71" s="230" t="s">
        <v>308</v>
      </c>
      <c r="D71" s="243" t="s">
        <v>76</v>
      </c>
      <c r="E71" s="182" t="s">
        <v>376</v>
      </c>
      <c r="F71" s="197">
        <v>1</v>
      </c>
      <c r="G71" s="197"/>
      <c r="H71" s="197"/>
      <c r="I71" s="197">
        <v>1</v>
      </c>
      <c r="J71" s="197"/>
      <c r="K71" s="197"/>
    </row>
    <row r="72" spans="1:11" s="211" customFormat="1" ht="28.8" x14ac:dyDescent="0.3">
      <c r="A72" s="191"/>
      <c r="B72" s="191"/>
      <c r="C72" s="240" t="s">
        <v>377</v>
      </c>
      <c r="D72" s="364" t="s">
        <v>24</v>
      </c>
      <c r="E72" s="182" t="s">
        <v>378</v>
      </c>
      <c r="F72" s="197">
        <v>1</v>
      </c>
      <c r="G72" s="197"/>
      <c r="H72" s="197"/>
      <c r="I72" s="197">
        <v>1</v>
      </c>
      <c r="J72" s="197"/>
      <c r="K72" s="197"/>
    </row>
    <row r="73" spans="1:11" s="211" customFormat="1" x14ac:dyDescent="0.3">
      <c r="A73" s="191"/>
      <c r="B73" s="191"/>
      <c r="C73" s="387" t="s">
        <v>309</v>
      </c>
      <c r="D73" s="243" t="s">
        <v>76</v>
      </c>
      <c r="E73" s="207" t="s">
        <v>310</v>
      </c>
      <c r="F73" s="197">
        <v>1</v>
      </c>
      <c r="G73" s="197"/>
      <c r="H73" s="197"/>
      <c r="I73" s="197">
        <v>1</v>
      </c>
      <c r="J73" s="197"/>
      <c r="K73" s="197"/>
    </row>
    <row r="74" spans="1:11" s="211" customFormat="1" ht="28.8" x14ac:dyDescent="0.3">
      <c r="A74" s="191"/>
      <c r="B74" s="191"/>
      <c r="C74" s="388"/>
      <c r="D74" s="362" t="s">
        <v>24</v>
      </c>
      <c r="E74" s="183" t="s">
        <v>379</v>
      </c>
      <c r="F74" s="181">
        <v>1</v>
      </c>
      <c r="G74" s="181"/>
      <c r="H74" s="181">
        <v>1</v>
      </c>
      <c r="I74" s="181"/>
      <c r="J74" s="181"/>
      <c r="K74" s="181"/>
    </row>
    <row r="75" spans="1:11" s="211" customFormat="1" x14ac:dyDescent="0.3">
      <c r="A75" s="191"/>
      <c r="B75" s="191"/>
      <c r="C75" s="389" t="s">
        <v>311</v>
      </c>
      <c r="D75" s="189" t="s">
        <v>24</v>
      </c>
      <c r="E75" s="45" t="s">
        <v>216</v>
      </c>
      <c r="F75" s="181">
        <v>1</v>
      </c>
      <c r="G75" s="181"/>
      <c r="H75" s="181">
        <v>1</v>
      </c>
      <c r="I75" s="181"/>
      <c r="J75" s="181"/>
      <c r="K75" s="181"/>
    </row>
    <row r="76" spans="1:11" s="211" customFormat="1" x14ac:dyDescent="0.3">
      <c r="A76" s="191"/>
      <c r="B76" s="191"/>
      <c r="C76" s="390"/>
      <c r="D76" s="189" t="s">
        <v>24</v>
      </c>
      <c r="E76" s="182" t="s">
        <v>218</v>
      </c>
      <c r="F76" s="181">
        <v>1</v>
      </c>
      <c r="G76" s="181"/>
      <c r="H76" s="181">
        <v>1</v>
      </c>
      <c r="I76" s="181"/>
      <c r="J76" s="181"/>
      <c r="K76" s="181"/>
    </row>
    <row r="77" spans="1:11" s="211" customFormat="1" x14ac:dyDescent="0.3">
      <c r="A77" s="191"/>
      <c r="B77" s="191"/>
      <c r="C77" s="391"/>
      <c r="D77" s="189" t="s">
        <v>24</v>
      </c>
      <c r="E77" s="182" t="s">
        <v>312</v>
      </c>
      <c r="F77" s="181">
        <v>1</v>
      </c>
      <c r="G77" s="181"/>
      <c r="H77" s="181">
        <v>1</v>
      </c>
      <c r="I77" s="181"/>
      <c r="J77" s="181"/>
      <c r="K77" s="181"/>
    </row>
    <row r="78" spans="1:11" s="211" customFormat="1" ht="28.8" x14ac:dyDescent="0.3">
      <c r="A78" s="191"/>
      <c r="B78" s="191"/>
      <c r="C78" s="228" t="s">
        <v>313</v>
      </c>
      <c r="D78" s="189" t="s">
        <v>24</v>
      </c>
      <c r="E78" s="183" t="s">
        <v>380</v>
      </c>
      <c r="F78" s="181">
        <v>1</v>
      </c>
      <c r="G78" s="181"/>
      <c r="H78" s="181"/>
      <c r="I78" s="181">
        <v>1</v>
      </c>
      <c r="J78" s="181"/>
      <c r="K78" s="181"/>
    </row>
    <row r="79" spans="1:11" s="211" customFormat="1" x14ac:dyDescent="0.3">
      <c r="A79" s="191"/>
      <c r="B79" s="191"/>
      <c r="C79" s="228" t="s">
        <v>314</v>
      </c>
      <c r="D79" s="189" t="s">
        <v>75</v>
      </c>
      <c r="E79" s="184" t="s">
        <v>315</v>
      </c>
      <c r="F79" s="181">
        <v>1</v>
      </c>
      <c r="G79" s="181"/>
      <c r="H79" s="181"/>
      <c r="I79" s="181">
        <v>1</v>
      </c>
      <c r="J79" s="181"/>
      <c r="K79" s="181"/>
    </row>
    <row r="80" spans="1:11" s="211" customFormat="1" ht="14.4" customHeight="1" x14ac:dyDescent="0.3">
      <c r="A80" s="191"/>
      <c r="B80" s="191"/>
      <c r="C80" s="380" t="s">
        <v>316</v>
      </c>
      <c r="D80" s="308" t="s">
        <v>21</v>
      </c>
      <c r="E80" s="207" t="s">
        <v>340</v>
      </c>
      <c r="F80" s="196">
        <v>1</v>
      </c>
      <c r="G80" s="196"/>
      <c r="H80" s="196"/>
      <c r="I80" s="196">
        <v>1</v>
      </c>
      <c r="J80" s="196"/>
      <c r="K80" s="196"/>
    </row>
    <row r="81" spans="1:11" s="211" customFormat="1" x14ac:dyDescent="0.3">
      <c r="A81" s="191"/>
      <c r="B81" s="191"/>
      <c r="C81" s="381"/>
      <c r="D81" s="368" t="s">
        <v>21</v>
      </c>
      <c r="E81" s="183" t="s">
        <v>342</v>
      </c>
      <c r="F81" s="196">
        <v>1</v>
      </c>
      <c r="G81" s="196"/>
      <c r="H81" s="196">
        <v>1</v>
      </c>
      <c r="I81" s="196"/>
      <c r="J81" s="196"/>
      <c r="K81" s="196"/>
    </row>
    <row r="82" spans="1:11" s="211" customFormat="1" x14ac:dyDescent="0.3">
      <c r="A82" s="191"/>
      <c r="B82" s="191"/>
      <c r="C82" s="381"/>
      <c r="D82" s="368" t="s">
        <v>21</v>
      </c>
      <c r="E82" s="207" t="s">
        <v>341</v>
      </c>
      <c r="F82" s="198">
        <v>1</v>
      </c>
      <c r="G82" s="198"/>
      <c r="H82" s="198">
        <v>1</v>
      </c>
      <c r="I82" s="198"/>
      <c r="J82" s="198"/>
      <c r="K82" s="198"/>
    </row>
    <row r="83" spans="1:11" s="211" customFormat="1" ht="18.75" customHeight="1" x14ac:dyDescent="0.3">
      <c r="A83" s="191"/>
      <c r="B83" s="191"/>
      <c r="C83" s="381"/>
      <c r="D83" s="308" t="s">
        <v>21</v>
      </c>
      <c r="E83" s="207" t="s">
        <v>343</v>
      </c>
      <c r="F83" s="198">
        <v>1</v>
      </c>
      <c r="G83" s="198"/>
      <c r="H83" s="198"/>
      <c r="I83" s="198">
        <v>1</v>
      </c>
      <c r="J83" s="198"/>
      <c r="K83" s="198"/>
    </row>
    <row r="84" spans="1:11" s="211" customFormat="1" ht="14.4" customHeight="1" x14ac:dyDescent="0.3">
      <c r="A84" s="191"/>
      <c r="B84" s="191"/>
      <c r="C84" s="381"/>
      <c r="D84" s="308" t="s">
        <v>21</v>
      </c>
      <c r="E84" s="207" t="s">
        <v>344</v>
      </c>
      <c r="F84" s="198">
        <v>1</v>
      </c>
      <c r="G84" s="198"/>
      <c r="H84" s="198"/>
      <c r="I84" s="198">
        <v>1</v>
      </c>
      <c r="J84" s="198"/>
      <c r="K84" s="198"/>
    </row>
    <row r="85" spans="1:11" s="211" customFormat="1" x14ac:dyDescent="0.3">
      <c r="A85" s="191"/>
      <c r="B85" s="191"/>
      <c r="C85" s="382"/>
      <c r="D85" s="365" t="s">
        <v>19</v>
      </c>
      <c r="E85" s="207" t="s">
        <v>381</v>
      </c>
      <c r="F85" s="198">
        <v>1</v>
      </c>
      <c r="G85" s="198"/>
      <c r="H85" s="198">
        <v>1</v>
      </c>
      <c r="I85" s="198"/>
      <c r="J85" s="198"/>
      <c r="K85" s="198"/>
    </row>
    <row r="86" spans="1:11" s="211" customFormat="1" x14ac:dyDescent="0.3">
      <c r="A86" s="191"/>
      <c r="B86" s="191"/>
      <c r="C86" s="228" t="s">
        <v>244</v>
      </c>
      <c r="D86" s="334" t="s">
        <v>243</v>
      </c>
      <c r="E86" s="185" t="s">
        <v>245</v>
      </c>
      <c r="F86" s="200"/>
      <c r="G86" s="203">
        <v>1</v>
      </c>
      <c r="H86" s="200"/>
      <c r="I86" s="200"/>
      <c r="J86" s="200"/>
      <c r="K86" s="203">
        <v>1</v>
      </c>
    </row>
    <row r="87" spans="1:11" s="211" customFormat="1" x14ac:dyDescent="0.3">
      <c r="A87" s="191"/>
      <c r="B87" s="191"/>
      <c r="C87" s="230" t="s">
        <v>384</v>
      </c>
      <c r="D87" s="215" t="s">
        <v>160</v>
      </c>
      <c r="E87" s="187" t="s">
        <v>317</v>
      </c>
      <c r="F87" s="200"/>
      <c r="G87" s="203">
        <v>1</v>
      </c>
      <c r="H87" s="200"/>
      <c r="I87" s="200"/>
      <c r="J87" s="200"/>
      <c r="K87" s="203">
        <v>1</v>
      </c>
    </row>
    <row r="88" spans="1:11" s="211" customFormat="1" ht="28.8" x14ac:dyDescent="0.3">
      <c r="A88" s="193">
        <v>8</v>
      </c>
      <c r="B88" s="193" t="s">
        <v>98</v>
      </c>
      <c r="C88" s="236" t="s">
        <v>132</v>
      </c>
      <c r="D88" s="189" t="s">
        <v>125</v>
      </c>
      <c r="E88" s="187" t="s">
        <v>318</v>
      </c>
      <c r="F88" s="196">
        <v>1</v>
      </c>
      <c r="G88" s="196"/>
      <c r="H88" s="196">
        <v>1</v>
      </c>
      <c r="I88" s="196"/>
      <c r="J88" s="196"/>
      <c r="K88" s="196"/>
    </row>
    <row r="89" spans="1:11" s="211" customFormat="1" ht="28.8" x14ac:dyDescent="0.3">
      <c r="A89" s="198"/>
      <c r="B89" s="205"/>
      <c r="C89" s="236" t="s">
        <v>99</v>
      </c>
      <c r="D89" s="189" t="s">
        <v>125</v>
      </c>
      <c r="E89" s="187" t="s">
        <v>319</v>
      </c>
      <c r="F89" s="196">
        <v>1</v>
      </c>
      <c r="G89" s="196"/>
      <c r="H89" s="196"/>
      <c r="I89" s="196">
        <v>1</v>
      </c>
      <c r="J89" s="196"/>
      <c r="K89" s="196"/>
    </row>
    <row r="90" spans="1:11" s="211" customFormat="1" ht="28.8" x14ac:dyDescent="0.3">
      <c r="A90" s="193">
        <v>9</v>
      </c>
      <c r="B90" s="216" t="s">
        <v>173</v>
      </c>
      <c r="C90" s="240" t="s">
        <v>217</v>
      </c>
      <c r="D90" s="245" t="s">
        <v>21</v>
      </c>
      <c r="E90" s="362" t="s">
        <v>385</v>
      </c>
      <c r="F90" s="196"/>
      <c r="G90" s="196">
        <v>1</v>
      </c>
      <c r="H90" s="196"/>
      <c r="I90" s="196"/>
      <c r="J90" s="196"/>
      <c r="K90" s="196">
        <v>1</v>
      </c>
    </row>
    <row r="91" spans="1:11" s="211" customFormat="1" ht="28.8" x14ac:dyDescent="0.3">
      <c r="A91" s="198"/>
      <c r="B91" s="206"/>
      <c r="C91" s="240" t="s">
        <v>197</v>
      </c>
      <c r="D91" s="189" t="s">
        <v>21</v>
      </c>
      <c r="E91" s="187" t="s">
        <v>320</v>
      </c>
      <c r="F91" s="196">
        <v>1</v>
      </c>
      <c r="G91" s="196"/>
      <c r="H91" s="196">
        <v>1</v>
      </c>
      <c r="I91" s="196"/>
      <c r="J91" s="196"/>
      <c r="K91" s="196"/>
    </row>
    <row r="92" spans="1:11" s="211" customFormat="1" x14ac:dyDescent="0.3">
      <c r="A92" s="205">
        <v>10</v>
      </c>
      <c r="B92" s="210" t="s">
        <v>178</v>
      </c>
      <c r="C92" s="240" t="s">
        <v>179</v>
      </c>
      <c r="D92" s="189" t="s">
        <v>125</v>
      </c>
      <c r="E92" s="189" t="s">
        <v>220</v>
      </c>
      <c r="F92" s="196">
        <v>1</v>
      </c>
      <c r="G92" s="196"/>
      <c r="H92" s="196">
        <v>1</v>
      </c>
      <c r="I92" s="196"/>
      <c r="J92" s="196"/>
      <c r="K92" s="196"/>
    </row>
    <row r="93" spans="1:11" s="211" customFormat="1" x14ac:dyDescent="0.3">
      <c r="A93" s="205"/>
      <c r="B93" s="210"/>
      <c r="C93" s="240" t="s">
        <v>180</v>
      </c>
      <c r="D93" s="189" t="s">
        <v>125</v>
      </c>
      <c r="E93" s="362" t="s">
        <v>386</v>
      </c>
      <c r="F93" s="196">
        <v>1</v>
      </c>
      <c r="G93" s="196"/>
      <c r="H93" s="196">
        <v>1</v>
      </c>
      <c r="I93" s="196"/>
      <c r="J93" s="196"/>
      <c r="K93" s="196"/>
    </row>
    <row r="94" spans="1:11" s="211" customFormat="1" x14ac:dyDescent="0.3">
      <c r="A94" s="205"/>
      <c r="B94" s="210"/>
      <c r="C94" s="240" t="s">
        <v>181</v>
      </c>
      <c r="D94" s="189" t="s">
        <v>125</v>
      </c>
      <c r="E94" s="189" t="s">
        <v>222</v>
      </c>
      <c r="F94" s="196">
        <v>1</v>
      </c>
      <c r="G94" s="196"/>
      <c r="H94" s="196">
        <v>1</v>
      </c>
      <c r="I94" s="196"/>
      <c r="J94" s="196"/>
      <c r="K94" s="196"/>
    </row>
    <row r="95" spans="1:11" s="211" customFormat="1" x14ac:dyDescent="0.3">
      <c r="A95" s="205"/>
      <c r="B95" s="210"/>
      <c r="C95" s="240" t="s">
        <v>182</v>
      </c>
      <c r="D95" s="189" t="s">
        <v>125</v>
      </c>
      <c r="E95" s="189" t="s">
        <v>187</v>
      </c>
      <c r="F95" s="196">
        <v>1</v>
      </c>
      <c r="G95" s="196"/>
      <c r="H95" s="196">
        <v>1</v>
      </c>
      <c r="I95" s="196"/>
      <c r="J95" s="196"/>
      <c r="K95" s="196"/>
    </row>
    <row r="96" spans="1:11" s="211" customFormat="1" x14ac:dyDescent="0.3">
      <c r="A96" s="193">
        <v>11</v>
      </c>
      <c r="B96" s="194" t="s">
        <v>100</v>
      </c>
      <c r="C96" s="240" t="s">
        <v>321</v>
      </c>
      <c r="D96" s="189" t="s">
        <v>18</v>
      </c>
      <c r="E96" s="288" t="s">
        <v>345</v>
      </c>
      <c r="F96" s="214"/>
      <c r="G96" s="181">
        <v>1</v>
      </c>
      <c r="H96" s="181"/>
      <c r="I96" s="181"/>
      <c r="J96" s="181">
        <v>1</v>
      </c>
      <c r="K96" s="181"/>
    </row>
    <row r="97" spans="1:11" s="211" customFormat="1" x14ac:dyDescent="0.3">
      <c r="A97" s="205"/>
      <c r="B97" s="191"/>
      <c r="C97" s="240" t="s">
        <v>101</v>
      </c>
      <c r="D97" s="187" t="s">
        <v>18</v>
      </c>
      <c r="E97" s="204" t="s">
        <v>257</v>
      </c>
      <c r="F97" s="214"/>
      <c r="G97" s="181">
        <v>1</v>
      </c>
      <c r="H97" s="181"/>
      <c r="I97" s="181"/>
      <c r="J97" s="181">
        <v>1</v>
      </c>
      <c r="K97" s="181"/>
    </row>
    <row r="98" spans="1:11" s="211" customFormat="1" ht="28.8" x14ac:dyDescent="0.3">
      <c r="A98" s="194">
        <v>12</v>
      </c>
      <c r="B98" s="194" t="s">
        <v>322</v>
      </c>
      <c r="C98" s="240" t="s">
        <v>387</v>
      </c>
      <c r="D98" s="189" t="s">
        <v>18</v>
      </c>
      <c r="E98" s="366" t="s">
        <v>248</v>
      </c>
      <c r="F98" s="214"/>
      <c r="G98" s="181">
        <v>1</v>
      </c>
      <c r="H98" s="181"/>
      <c r="I98" s="181"/>
      <c r="J98" s="181">
        <v>1</v>
      </c>
      <c r="K98" s="181"/>
    </row>
    <row r="99" spans="1:11" s="211" customFormat="1" ht="28.8" x14ac:dyDescent="0.3">
      <c r="A99" s="191"/>
      <c r="B99" s="191"/>
      <c r="C99" s="241" t="s">
        <v>323</v>
      </c>
      <c r="D99" s="187" t="s">
        <v>18</v>
      </c>
      <c r="E99" s="213" t="s">
        <v>324</v>
      </c>
      <c r="F99" s="181">
        <v>1</v>
      </c>
      <c r="G99" s="181"/>
      <c r="H99" s="181">
        <v>1</v>
      </c>
      <c r="I99" s="181"/>
      <c r="J99" s="181"/>
      <c r="K99" s="181"/>
    </row>
    <row r="100" spans="1:11" s="211" customFormat="1" ht="33" customHeight="1" x14ac:dyDescent="0.3">
      <c r="A100" s="195">
        <v>13</v>
      </c>
      <c r="B100" s="195" t="s">
        <v>171</v>
      </c>
      <c r="C100" s="236" t="s">
        <v>172</v>
      </c>
      <c r="D100" s="246" t="s">
        <v>18</v>
      </c>
      <c r="E100" s="362" t="s">
        <v>388</v>
      </c>
      <c r="F100" s="181"/>
      <c r="G100" s="181">
        <v>1</v>
      </c>
      <c r="H100" s="181"/>
      <c r="I100" s="181"/>
      <c r="J100" s="181">
        <v>1</v>
      </c>
      <c r="K100" s="181"/>
    </row>
    <row r="101" spans="1:11" s="211" customFormat="1" x14ac:dyDescent="0.3">
      <c r="A101" s="192"/>
      <c r="B101" s="192"/>
      <c r="C101" s="236" t="s">
        <v>102</v>
      </c>
      <c r="D101" s="246" t="s">
        <v>18</v>
      </c>
      <c r="E101" s="187" t="s">
        <v>325</v>
      </c>
      <c r="F101" s="181"/>
      <c r="G101" s="181">
        <v>1</v>
      </c>
      <c r="H101" s="181"/>
      <c r="I101" s="181"/>
      <c r="J101" s="181">
        <v>1</v>
      </c>
      <c r="K101" s="181"/>
    </row>
    <row r="102" spans="1:11" s="211" customFormat="1" x14ac:dyDescent="0.3">
      <c r="A102" s="192"/>
      <c r="B102" s="192"/>
      <c r="C102" s="236" t="s">
        <v>186</v>
      </c>
      <c r="D102" s="187" t="s">
        <v>18</v>
      </c>
      <c r="E102" s="187" t="s">
        <v>326</v>
      </c>
      <c r="F102" s="181"/>
      <c r="G102" s="181">
        <v>1</v>
      </c>
      <c r="H102" s="181"/>
      <c r="I102" s="181"/>
      <c r="J102" s="181">
        <v>1</v>
      </c>
      <c r="K102" s="181"/>
    </row>
    <row r="103" spans="1:11" s="211" customFormat="1" x14ac:dyDescent="0.3">
      <c r="A103" s="180"/>
      <c r="B103" s="180"/>
      <c r="C103" s="236" t="s">
        <v>103</v>
      </c>
      <c r="D103" s="246" t="s">
        <v>18</v>
      </c>
      <c r="E103" s="187" t="s">
        <v>327</v>
      </c>
      <c r="F103" s="181"/>
      <c r="G103" s="181">
        <v>1</v>
      </c>
      <c r="H103" s="181"/>
      <c r="I103" s="181"/>
      <c r="J103" s="181">
        <v>1</v>
      </c>
      <c r="K103" s="181"/>
    </row>
    <row r="104" spans="1:11" s="211" customFormat="1" x14ac:dyDescent="0.3">
      <c r="A104" s="392">
        <v>14</v>
      </c>
      <c r="B104" s="392" t="s">
        <v>104</v>
      </c>
      <c r="C104" s="236" t="s">
        <v>328</v>
      </c>
      <c r="D104" s="212" t="s">
        <v>184</v>
      </c>
      <c r="E104" s="187" t="s">
        <v>228</v>
      </c>
      <c r="F104" s="181">
        <v>1</v>
      </c>
      <c r="G104" s="181"/>
      <c r="H104" s="181"/>
      <c r="I104" s="181">
        <v>1</v>
      </c>
      <c r="J104" s="181"/>
      <c r="K104" s="181"/>
    </row>
    <row r="105" spans="1:11" s="211" customFormat="1" x14ac:dyDescent="0.3">
      <c r="A105" s="393"/>
      <c r="B105" s="393"/>
      <c r="C105" s="240" t="s">
        <v>346</v>
      </c>
      <c r="D105" s="212" t="s">
        <v>76</v>
      </c>
      <c r="E105" s="362" t="s">
        <v>389</v>
      </c>
      <c r="F105" s="196">
        <v>1</v>
      </c>
      <c r="G105" s="196"/>
      <c r="H105" s="196"/>
      <c r="I105" s="196">
        <v>1</v>
      </c>
      <c r="J105" s="196"/>
      <c r="K105" s="196"/>
    </row>
    <row r="106" spans="1:11" s="211" customFormat="1" x14ac:dyDescent="0.3">
      <c r="A106" s="194">
        <v>15</v>
      </c>
      <c r="B106" s="195" t="s">
        <v>105</v>
      </c>
      <c r="C106" s="231" t="s">
        <v>329</v>
      </c>
      <c r="D106" s="215" t="s">
        <v>19</v>
      </c>
      <c r="E106" s="209" t="s">
        <v>258</v>
      </c>
      <c r="F106" s="181">
        <v>1</v>
      </c>
      <c r="G106" s="181"/>
      <c r="H106" s="181">
        <v>1</v>
      </c>
      <c r="I106" s="181"/>
      <c r="J106" s="181"/>
      <c r="K106" s="181"/>
    </row>
    <row r="107" spans="1:11" s="211" customFormat="1" x14ac:dyDescent="0.3">
      <c r="A107" s="194">
        <v>16</v>
      </c>
      <c r="B107" s="194" t="s">
        <v>106</v>
      </c>
      <c r="C107" s="228" t="s">
        <v>107</v>
      </c>
      <c r="D107" s="245" t="s">
        <v>75</v>
      </c>
      <c r="E107" s="185" t="s">
        <v>204</v>
      </c>
      <c r="F107" s="181"/>
      <c r="G107" s="181">
        <v>1</v>
      </c>
      <c r="H107" s="181"/>
      <c r="I107" s="181"/>
      <c r="J107" s="181">
        <v>1</v>
      </c>
      <c r="K107" s="181"/>
    </row>
    <row r="108" spans="1:11" s="211" customFormat="1" x14ac:dyDescent="0.3">
      <c r="A108" s="197"/>
      <c r="B108" s="197"/>
      <c r="C108" s="228" t="s">
        <v>108</v>
      </c>
      <c r="D108" s="245" t="s">
        <v>75</v>
      </c>
      <c r="E108" s="185" t="s">
        <v>205</v>
      </c>
      <c r="F108" s="181"/>
      <c r="G108" s="181">
        <v>1</v>
      </c>
      <c r="H108" s="181"/>
      <c r="I108" s="181"/>
      <c r="J108" s="181">
        <v>1</v>
      </c>
      <c r="K108" s="181"/>
    </row>
    <row r="109" spans="1:11" s="211" customFormat="1" ht="28.8" x14ac:dyDescent="0.3">
      <c r="A109" s="194">
        <v>17</v>
      </c>
      <c r="B109" s="193" t="s">
        <v>109</v>
      </c>
      <c r="C109" s="227" t="s">
        <v>133</v>
      </c>
      <c r="D109" s="245" t="s">
        <v>75</v>
      </c>
      <c r="E109" s="363" t="s">
        <v>390</v>
      </c>
      <c r="F109" s="181"/>
      <c r="G109" s="181">
        <v>1</v>
      </c>
      <c r="H109" s="181"/>
      <c r="I109" s="181"/>
      <c r="J109" s="181">
        <v>1</v>
      </c>
      <c r="K109" s="181"/>
    </row>
    <row r="110" spans="1:11" s="211" customFormat="1" x14ac:dyDescent="0.3">
      <c r="A110" s="197"/>
      <c r="B110" s="198"/>
      <c r="C110" s="228" t="s">
        <v>110</v>
      </c>
      <c r="D110" s="245" t="s">
        <v>75</v>
      </c>
      <c r="E110" s="185" t="s">
        <v>211</v>
      </c>
      <c r="F110" s="181"/>
      <c r="G110" s="181">
        <v>1</v>
      </c>
      <c r="H110" s="181"/>
      <c r="I110" s="181"/>
      <c r="J110" s="181"/>
      <c r="K110" s="181">
        <v>1</v>
      </c>
    </row>
    <row r="111" spans="1:11" s="211" customFormat="1" x14ac:dyDescent="0.3">
      <c r="A111" s="181">
        <v>18</v>
      </c>
      <c r="B111" s="196" t="s">
        <v>111</v>
      </c>
      <c r="C111" s="228" t="s">
        <v>330</v>
      </c>
      <c r="D111" s="247" t="s">
        <v>75</v>
      </c>
      <c r="E111" s="184" t="s">
        <v>331</v>
      </c>
      <c r="F111" s="181"/>
      <c r="G111" s="181">
        <v>1</v>
      </c>
      <c r="H111" s="181"/>
      <c r="I111" s="181"/>
      <c r="J111" s="181">
        <v>1</v>
      </c>
      <c r="K111" s="181"/>
    </row>
    <row r="112" spans="1:11" x14ac:dyDescent="0.3">
      <c r="A112" s="220"/>
      <c r="B112" s="221"/>
      <c r="C112" s="222"/>
      <c r="D112" s="222"/>
      <c r="E112" s="223" t="s">
        <v>333</v>
      </c>
      <c r="F112" s="219">
        <f t="shared" ref="F112:K112" si="0">SUM(F7:F111)</f>
        <v>54</v>
      </c>
      <c r="G112" s="219">
        <f t="shared" si="0"/>
        <v>43</v>
      </c>
      <c r="H112" s="219">
        <f t="shared" si="0"/>
        <v>26</v>
      </c>
      <c r="I112" s="219">
        <f t="shared" si="0"/>
        <v>28</v>
      </c>
      <c r="J112" s="219">
        <f t="shared" si="0"/>
        <v>25</v>
      </c>
      <c r="K112" s="219">
        <f t="shared" si="0"/>
        <v>18</v>
      </c>
    </row>
    <row r="113" spans="2:11" x14ac:dyDescent="0.3">
      <c r="B113" s="217"/>
      <c r="C113"/>
    </row>
    <row r="114" spans="2:11" x14ac:dyDescent="0.3">
      <c r="B114" s="7"/>
      <c r="C114"/>
      <c r="H114" s="384" t="s">
        <v>363</v>
      </c>
      <c r="I114" s="384"/>
      <c r="J114" s="384"/>
      <c r="K114" s="384"/>
    </row>
    <row r="115" spans="2:11" x14ac:dyDescent="0.3">
      <c r="B115" s="7"/>
      <c r="C115"/>
    </row>
    <row r="117" spans="2:11" x14ac:dyDescent="0.3">
      <c r="J117" s="44" t="s">
        <v>251</v>
      </c>
    </row>
  </sheetData>
  <autoFilter ref="A6:K112" xr:uid="{00000000-0009-0000-0000-000004000000}"/>
  <mergeCells count="9">
    <mergeCell ref="A104:A105"/>
    <mergeCell ref="B104:B105"/>
    <mergeCell ref="F5:G5"/>
    <mergeCell ref="C80:C85"/>
    <mergeCell ref="H5:K5"/>
    <mergeCell ref="H114:K114"/>
    <mergeCell ref="C27:C28"/>
    <mergeCell ref="C73:C74"/>
    <mergeCell ref="C75:C7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N29"/>
  <sheetViews>
    <sheetView topLeftCell="A16" workbookViewId="0">
      <selection activeCell="I19" sqref="I19"/>
    </sheetView>
  </sheetViews>
  <sheetFormatPr defaultRowHeight="14.4" x14ac:dyDescent="0.3"/>
  <cols>
    <col min="1" max="1" width="5.109375" customWidth="1"/>
    <col min="2" max="2" width="21" customWidth="1"/>
    <col min="3" max="3" width="65.109375" style="43" customWidth="1"/>
    <col min="4" max="4" width="8.109375" customWidth="1"/>
    <col min="5" max="5" width="9.5546875" customWidth="1"/>
    <col min="6" max="8" width="9.109375" customWidth="1"/>
    <col min="9" max="11" width="9.109375" hidden="1" customWidth="1"/>
    <col min="12" max="12" width="7" hidden="1" customWidth="1"/>
    <col min="13" max="13" width="18.44140625" customWidth="1"/>
    <col min="14" max="14" width="82.109375" customWidth="1"/>
    <col min="15" max="15" width="8.88671875" customWidth="1"/>
  </cols>
  <sheetData>
    <row r="1" spans="1:14" ht="22.5" customHeight="1" x14ac:dyDescent="0.45">
      <c r="A1" s="394" t="s">
        <v>14</v>
      </c>
      <c r="B1" s="394"/>
      <c r="C1" s="394"/>
      <c r="D1" s="394"/>
      <c r="E1" s="394"/>
      <c r="F1" s="394"/>
      <c r="G1" s="394"/>
      <c r="H1" s="159"/>
      <c r="I1" s="159"/>
      <c r="J1" s="159"/>
      <c r="K1" s="159"/>
    </row>
    <row r="2" spans="1:14" ht="15.75" customHeight="1" thickBot="1" x14ac:dyDescent="0.5">
      <c r="C2" s="42"/>
    </row>
    <row r="3" spans="1:14" ht="22.5" customHeight="1" thickTop="1" x14ac:dyDescent="0.3">
      <c r="A3" s="357" t="s">
        <v>0</v>
      </c>
      <c r="B3" s="358" t="s">
        <v>1</v>
      </c>
      <c r="C3" s="358" t="s">
        <v>52</v>
      </c>
      <c r="D3" s="358" t="s">
        <v>53</v>
      </c>
      <c r="E3" s="358" t="s">
        <v>54</v>
      </c>
      <c r="F3" s="358" t="s">
        <v>55</v>
      </c>
      <c r="G3" s="359" t="s">
        <v>56</v>
      </c>
      <c r="H3" s="160"/>
      <c r="I3" s="160"/>
      <c r="J3" s="160"/>
      <c r="K3" s="160"/>
      <c r="M3" s="160" t="str">
        <f>'IDENTIFIKASI CINT'!D6</f>
        <v>TINJAUAN (FAKTOR)</v>
      </c>
      <c r="N3" s="160" t="str">
        <f>'IDENTIFIKASI CINT'!E6</f>
        <v>ISSUES</v>
      </c>
    </row>
    <row r="4" spans="1:14" ht="35.25" customHeight="1" x14ac:dyDescent="0.3">
      <c r="A4" s="255">
        <v>1</v>
      </c>
      <c r="B4" s="256" t="str">
        <f>M10</f>
        <v>Sosial</v>
      </c>
      <c r="C4" s="256" t="str">
        <f>N10</f>
        <v>Hubungan Industrial yang harmonis</v>
      </c>
      <c r="D4" s="163">
        <v>4</v>
      </c>
      <c r="E4" s="164">
        <f t="shared" ref="E4:E27" si="0">D4/$D$28</f>
        <v>5.4054054054054057E-2</v>
      </c>
      <c r="F4" s="163">
        <v>4</v>
      </c>
      <c r="G4" s="165">
        <f t="shared" ref="G4:G27" si="1">E4*F4</f>
        <v>0.21621621621621623</v>
      </c>
      <c r="H4" s="316"/>
      <c r="I4" s="316"/>
      <c r="J4" s="316"/>
      <c r="K4" s="161"/>
      <c r="M4" s="253" t="str">
        <f>'IDENTIFIKASI CINT'!D99</f>
        <v>Ekonomi</v>
      </c>
      <c r="N4" s="253" t="str">
        <f>'IDENTIFIKASI CINT'!E99</f>
        <v>Perusahaan tidak membutuhkan tambahan karyawan atau kompetensi yang tidak sesuai</v>
      </c>
    </row>
    <row r="5" spans="1:14" ht="31.5" customHeight="1" x14ac:dyDescent="0.3">
      <c r="A5" s="255">
        <v>2</v>
      </c>
      <c r="B5" s="257" t="str">
        <f>M13</f>
        <v>Sosial</v>
      </c>
      <c r="C5" s="257" t="str">
        <f>N13</f>
        <v>Hubungan kerja baik atasan ke bawahan ataupun bawahan ke atasan  dan juga rekan kerja masih kondusif berdasar hasil survey EEI</v>
      </c>
      <c r="D5" s="163">
        <v>4</v>
      </c>
      <c r="E5" s="164">
        <f t="shared" si="0"/>
        <v>5.4054054054054057E-2</v>
      </c>
      <c r="F5" s="163">
        <v>4</v>
      </c>
      <c r="G5" s="165">
        <f t="shared" si="1"/>
        <v>0.21621621621621623</v>
      </c>
      <c r="H5" s="316"/>
      <c r="I5" s="316"/>
      <c r="J5" s="316"/>
      <c r="K5" s="161"/>
      <c r="M5" s="253" t="str">
        <f>'IDENTIFIKASI CINT'!D22</f>
        <v>Kinerja penjualan</v>
      </c>
      <c r="N5" s="253" t="str">
        <f>'IDENTIFIKASI CINT'!E22</f>
        <v>Jaringan pemasaran PT. Chitose tersebar diseluruh indonesia</v>
      </c>
    </row>
    <row r="6" spans="1:14" ht="39" customHeight="1" x14ac:dyDescent="0.3">
      <c r="A6" s="255">
        <v>3</v>
      </c>
      <c r="B6" s="257" t="str">
        <f>M12</f>
        <v>Kelayakan</v>
      </c>
      <c r="C6" s="257" t="str">
        <f>N12</f>
        <v>Penyesuaian struktur organisasi yang effektif dan efisien</v>
      </c>
      <c r="D6" s="163">
        <v>4</v>
      </c>
      <c r="E6" s="164">
        <f t="shared" si="0"/>
        <v>5.4054054054054057E-2</v>
      </c>
      <c r="F6" s="163">
        <v>4</v>
      </c>
      <c r="G6" s="165">
        <f t="shared" si="1"/>
        <v>0.21621621621621623</v>
      </c>
      <c r="H6" s="316"/>
      <c r="I6" s="316"/>
      <c r="J6" s="316"/>
      <c r="K6" s="161"/>
      <c r="M6" s="253" t="str">
        <f>'IDENTIFIKASI CINT'!D31</f>
        <v>Nilai &amp; Budaya Kerja</v>
      </c>
      <c r="N6" s="253" t="str">
        <f>'IDENTIFIKASI CINT'!E31</f>
        <v>Struktur upah sudah sesuai</v>
      </c>
    </row>
    <row r="7" spans="1:14" ht="35.25" customHeight="1" x14ac:dyDescent="0.3">
      <c r="A7" s="255">
        <v>4</v>
      </c>
      <c r="B7" s="257" t="str">
        <f>M5</f>
        <v>Kinerja penjualan</v>
      </c>
      <c r="C7" s="257" t="str">
        <f>N5</f>
        <v>Jaringan pemasaran PT. Chitose tersebar diseluruh indonesia</v>
      </c>
      <c r="D7" s="163">
        <v>4</v>
      </c>
      <c r="E7" s="164">
        <f t="shared" si="0"/>
        <v>5.4054054054054057E-2</v>
      </c>
      <c r="F7" s="163">
        <v>4</v>
      </c>
      <c r="G7" s="165">
        <f t="shared" si="1"/>
        <v>0.21621621621621623</v>
      </c>
      <c r="H7" s="316"/>
      <c r="I7" s="316"/>
      <c r="J7" s="316"/>
      <c r="K7" s="162"/>
      <c r="M7" s="253" t="str">
        <f>'IDENTIFIKASI CINT'!D36</f>
        <v>Kelayakan &amp; Regulasi</v>
      </c>
      <c r="N7" s="253" t="str">
        <f>'IDENTIFIKASI CINT'!E36</f>
        <v>Kebersihan fasilitas toilet untuk karyawan dan kelayakan perlu ditingkatkan</v>
      </c>
    </row>
    <row r="8" spans="1:14" ht="30" customHeight="1" x14ac:dyDescent="0.3">
      <c r="A8" s="255">
        <v>5</v>
      </c>
      <c r="B8" s="257" t="str">
        <f>M17</f>
        <v>System Management</v>
      </c>
      <c r="C8" s="257" t="str">
        <f>'IDENTIFIKASI CINT'!E74</f>
        <v>Penggunaan SAP dan Aplikasi CINT-Intranet untuk memaksimalkan sistem informasi sudah optimal</v>
      </c>
      <c r="D8" s="163">
        <v>4</v>
      </c>
      <c r="E8" s="164">
        <f t="shared" si="0"/>
        <v>5.4054054054054057E-2</v>
      </c>
      <c r="F8" s="163">
        <v>4</v>
      </c>
      <c r="G8" s="165">
        <f t="shared" si="1"/>
        <v>0.21621621621621623</v>
      </c>
      <c r="H8" s="316"/>
      <c r="I8" s="316"/>
      <c r="J8" s="316"/>
      <c r="K8" s="162"/>
      <c r="M8" s="253" t="str">
        <f>'IDENTIFIKASI CINT'!D38</f>
        <v>Nilai &amp; Budaya Kerja</v>
      </c>
      <c r="N8" s="253" t="str">
        <f>'IDENTIFIKASI CINT'!E38</f>
        <v>Sarana ibadah dan sarana olahraga sudah cukup tersedia</v>
      </c>
    </row>
    <row r="9" spans="1:14" ht="33" customHeight="1" x14ac:dyDescent="0.3">
      <c r="A9" s="255">
        <v>6</v>
      </c>
      <c r="B9" s="258" t="str">
        <f>M6</f>
        <v>Nilai &amp; Budaya Kerja</v>
      </c>
      <c r="C9" s="258" t="str">
        <f>N6</f>
        <v>Struktur upah sudah sesuai</v>
      </c>
      <c r="D9" s="163">
        <v>4</v>
      </c>
      <c r="E9" s="164">
        <f t="shared" si="0"/>
        <v>5.4054054054054057E-2</v>
      </c>
      <c r="F9" s="163">
        <v>4</v>
      </c>
      <c r="G9" s="165">
        <f t="shared" si="1"/>
        <v>0.21621621621621623</v>
      </c>
      <c r="H9" s="316"/>
      <c r="I9" s="316"/>
      <c r="J9" s="316"/>
      <c r="K9" s="162"/>
      <c r="M9" s="253" t="str">
        <f>'IDENTIFIKASI CINT'!D43</f>
        <v>Lingkungan</v>
      </c>
      <c r="N9" s="254" t="str">
        <f>'IDENTIFIKASI CINT'!E43</f>
        <v>Tempat kerja telah memenuhi standar kesehatan (standart kesehatan : udara, kebisingan, suhu)</v>
      </c>
    </row>
    <row r="10" spans="1:14" ht="15" customHeight="1" x14ac:dyDescent="0.3">
      <c r="A10" s="255">
        <v>7</v>
      </c>
      <c r="B10" s="170" t="str">
        <f>M14</f>
        <v>K3</v>
      </c>
      <c r="C10" s="170" t="str">
        <f>N14</f>
        <v>Pelaporan ke asuransi sudah baik</v>
      </c>
      <c r="D10" s="171">
        <v>4</v>
      </c>
      <c r="E10" s="172">
        <f t="shared" si="0"/>
        <v>5.4054054054054057E-2</v>
      </c>
      <c r="F10" s="171">
        <v>3</v>
      </c>
      <c r="G10" s="173">
        <f t="shared" si="1"/>
        <v>0.16216216216216217</v>
      </c>
      <c r="H10" s="317"/>
      <c r="I10" s="317"/>
      <c r="J10" s="317"/>
      <c r="K10" s="162"/>
      <c r="M10" s="253" t="str">
        <f>'IDENTIFIKASI CINT'!D45</f>
        <v>Sosial</v>
      </c>
      <c r="N10" s="253" t="str">
        <f>'IDENTIFIKASI CINT'!E45</f>
        <v>Hubungan Industrial yang harmonis</v>
      </c>
    </row>
    <row r="11" spans="1:14" ht="32.25" customHeight="1" x14ac:dyDescent="0.3">
      <c r="A11" s="255">
        <v>8</v>
      </c>
      <c r="B11" s="166" t="str">
        <f>M9</f>
        <v>Lingkungan</v>
      </c>
      <c r="C11" s="166" t="str">
        <f>N9</f>
        <v>Tempat kerja telah memenuhi standar kesehatan (standart kesehatan : udara, kebisingan, suhu)</v>
      </c>
      <c r="D11" s="167">
        <v>4</v>
      </c>
      <c r="E11" s="168">
        <f t="shared" si="0"/>
        <v>5.4054054054054057E-2</v>
      </c>
      <c r="F11" s="167">
        <v>3</v>
      </c>
      <c r="G11" s="169">
        <f t="shared" si="1"/>
        <v>0.16216216216216217</v>
      </c>
      <c r="H11" s="317"/>
      <c r="I11" s="317"/>
      <c r="J11" s="317"/>
      <c r="K11" s="162"/>
      <c r="M11" s="253" t="str">
        <f>'IDENTIFIKASI CINT'!D46</f>
        <v>Sosial</v>
      </c>
      <c r="N11" s="254" t="str">
        <f>'IDENTIFIKASI CINT'!E46</f>
        <v>Kepatuhan pada regulasi terkait serikat pekerja  dan kebebasan mengutarakan pendapat masih sesuai</v>
      </c>
    </row>
    <row r="12" spans="1:14" ht="38.25" customHeight="1" x14ac:dyDescent="0.3">
      <c r="A12" s="255">
        <v>9</v>
      </c>
      <c r="B12" s="257" t="str">
        <f>M20</f>
        <v>System Management</v>
      </c>
      <c r="C12" s="257" t="str">
        <f>N20</f>
        <v>Penerapan ISO 9001 belum optimal</v>
      </c>
      <c r="D12" s="163">
        <v>3</v>
      </c>
      <c r="E12" s="164">
        <f t="shared" si="0"/>
        <v>4.0540540540540543E-2</v>
      </c>
      <c r="F12" s="163">
        <v>3</v>
      </c>
      <c r="G12" s="165">
        <f t="shared" si="1"/>
        <v>0.12162162162162163</v>
      </c>
      <c r="H12" s="317"/>
      <c r="I12" s="317"/>
      <c r="J12" s="317"/>
      <c r="K12" s="162"/>
      <c r="M12" s="253" t="str">
        <f>'IDENTIFIKASI CINT'!D49</f>
        <v>Kelayakan</v>
      </c>
      <c r="N12" s="253" t="str">
        <f>'IDENTIFIKASI CINT'!E49</f>
        <v>Penyesuaian struktur organisasi yang effektif dan efisien</v>
      </c>
    </row>
    <row r="13" spans="1:14" ht="33.75" customHeight="1" x14ac:dyDescent="0.3">
      <c r="A13" s="255">
        <v>10</v>
      </c>
      <c r="B13" s="257" t="str">
        <f>M18</f>
        <v>System Management</v>
      </c>
      <c r="C13" s="257" t="str">
        <f>N18</f>
        <v>Rencana penerapan SML SNI ISO 14001:2015</v>
      </c>
      <c r="D13" s="163">
        <v>3</v>
      </c>
      <c r="E13" s="164">
        <f t="shared" si="0"/>
        <v>4.0540540540540543E-2</v>
      </c>
      <c r="F13" s="163">
        <v>3</v>
      </c>
      <c r="G13" s="165">
        <f t="shared" si="1"/>
        <v>0.12162162162162163</v>
      </c>
      <c r="H13" s="317"/>
      <c r="I13" s="317"/>
      <c r="J13" s="317"/>
      <c r="K13" s="162"/>
      <c r="M13" s="253" t="str">
        <f>'IDENTIFIKASI CINT'!D50</f>
        <v>Sosial</v>
      </c>
      <c r="N13" s="254" t="str">
        <f>'IDENTIFIKASI CINT'!E50</f>
        <v>Hubungan kerja baik atasan ke bawahan ataupun bawahan ke atasan  dan juga rekan kerja masih kondusif berdasar hasil survey EEI</v>
      </c>
    </row>
    <row r="14" spans="1:14" ht="15.75" customHeight="1" x14ac:dyDescent="0.3">
      <c r="A14" s="255">
        <v>11</v>
      </c>
      <c r="B14" s="258" t="str">
        <f>M19</f>
        <v>System Management</v>
      </c>
      <c r="C14" s="258" t="str">
        <f>N19</f>
        <v>Rencana penerapan SMK3 SNI ISO 45001:2018</v>
      </c>
      <c r="D14" s="163">
        <v>3</v>
      </c>
      <c r="E14" s="164">
        <f t="shared" si="0"/>
        <v>4.0540540540540543E-2</v>
      </c>
      <c r="F14" s="163">
        <v>3</v>
      </c>
      <c r="G14" s="165">
        <f t="shared" si="1"/>
        <v>0.12162162162162163</v>
      </c>
      <c r="H14" s="317"/>
      <c r="I14" s="317"/>
      <c r="J14" s="317"/>
      <c r="K14" s="162"/>
      <c r="M14" s="253" t="str">
        <f>'IDENTIFIKASI CINT'!D88</f>
        <v>K3</v>
      </c>
      <c r="N14" s="253" t="str">
        <f>'IDENTIFIKASI CINT'!E88</f>
        <v>Pelaporan ke asuransi sudah baik</v>
      </c>
    </row>
    <row r="15" spans="1:14" ht="31.8" customHeight="1" x14ac:dyDescent="0.3">
      <c r="A15" s="255">
        <v>12</v>
      </c>
      <c r="B15" s="257" t="str">
        <f>M4</f>
        <v>Ekonomi</v>
      </c>
      <c r="C15" s="257" t="str">
        <f>N4</f>
        <v>Perusahaan tidak membutuhkan tambahan karyawan atau kompetensi yang tidak sesuai</v>
      </c>
      <c r="D15" s="260">
        <v>3</v>
      </c>
      <c r="E15" s="261">
        <f t="shared" si="0"/>
        <v>4.0540540540540543E-2</v>
      </c>
      <c r="F15" s="260">
        <v>3</v>
      </c>
      <c r="G15" s="262">
        <f t="shared" si="1"/>
        <v>0.12162162162162163</v>
      </c>
      <c r="H15" s="317"/>
      <c r="I15" s="317"/>
      <c r="J15" s="317"/>
      <c r="K15" s="162"/>
      <c r="M15" s="253" t="str">
        <f>'IDENTIFIKASI CINT'!D59</f>
        <v>Kinerja Proses</v>
      </c>
      <c r="N15" s="253" t="str">
        <f>'IDENTIFIKASI CINT'!E59</f>
        <v>Semua perijinan telah diperbaharui dan dimonitor berbasis teknologi</v>
      </c>
    </row>
    <row r="16" spans="1:14" ht="32.25" customHeight="1" x14ac:dyDescent="0.3">
      <c r="A16" s="255">
        <v>13</v>
      </c>
      <c r="B16" s="263" t="str">
        <f>M16</f>
        <v>Lingkungan</v>
      </c>
      <c r="C16" s="263" t="str">
        <f>N16</f>
        <v>Pemeriksaan APAR dan fasilitas hidran secara rutin</v>
      </c>
      <c r="D16" s="167">
        <v>3</v>
      </c>
      <c r="E16" s="168">
        <f t="shared" si="0"/>
        <v>4.0540540540540543E-2</v>
      </c>
      <c r="F16" s="167">
        <v>3</v>
      </c>
      <c r="G16" s="169">
        <f t="shared" si="1"/>
        <v>0.12162162162162163</v>
      </c>
      <c r="H16" s="317"/>
      <c r="I16" s="317"/>
      <c r="J16" s="317"/>
      <c r="K16" s="162"/>
      <c r="M16" s="253" t="str">
        <f>'IDENTIFIKASI CINT'!D91</f>
        <v>Lingkungan</v>
      </c>
      <c r="N16" s="253" t="str">
        <f>'IDENTIFIKASI CINT'!E91</f>
        <v>Pemeriksaan APAR dan fasilitas hidran secara rutin</v>
      </c>
    </row>
    <row r="17" spans="1:14" ht="15" customHeight="1" x14ac:dyDescent="0.3">
      <c r="A17" s="255">
        <v>14</v>
      </c>
      <c r="B17" s="263" t="str">
        <f>M22</f>
        <v>Lingkungan</v>
      </c>
      <c r="C17" s="263" t="str">
        <f>N22</f>
        <v>Program penghematan energi listrik dan air sudah sesuai target</v>
      </c>
      <c r="D17" s="167">
        <v>3</v>
      </c>
      <c r="E17" s="168">
        <f t="shared" si="0"/>
        <v>4.0540540540540543E-2</v>
      </c>
      <c r="F17" s="167">
        <v>3</v>
      </c>
      <c r="G17" s="169">
        <f t="shared" si="1"/>
        <v>0.12162162162162163</v>
      </c>
      <c r="H17" s="317"/>
      <c r="I17" s="317"/>
      <c r="J17" s="317"/>
      <c r="K17" s="162"/>
      <c r="M17" s="253" t="str">
        <f>'IDENTIFIKASI CINT'!D74</f>
        <v>System Management</v>
      </c>
      <c r="N17" s="253" t="str">
        <f>'IDENTIFIKASI CINT'!E74</f>
        <v>Penggunaan SAP dan Aplikasi CINT-Intranet untuk memaksimalkan sistem informasi sudah optimal</v>
      </c>
    </row>
    <row r="18" spans="1:14" ht="37.5" customHeight="1" x14ac:dyDescent="0.3">
      <c r="A18" s="255">
        <v>15</v>
      </c>
      <c r="B18" s="259" t="str">
        <f>M11</f>
        <v>Sosial</v>
      </c>
      <c r="C18" s="259" t="str">
        <f>N11</f>
        <v>Kepatuhan pada regulasi terkait serikat pekerja  dan kebebasan mengutarakan pendapat masih sesuai</v>
      </c>
      <c r="D18" s="260">
        <v>3</v>
      </c>
      <c r="E18" s="261">
        <f t="shared" si="0"/>
        <v>4.0540540540540543E-2</v>
      </c>
      <c r="F18" s="260">
        <v>3</v>
      </c>
      <c r="G18" s="262">
        <f t="shared" si="1"/>
        <v>0.12162162162162163</v>
      </c>
      <c r="H18" s="317"/>
      <c r="I18" s="317"/>
      <c r="J18" s="317"/>
      <c r="K18" s="162"/>
      <c r="M18" s="253" t="str">
        <f>'IDENTIFIKASI CINT'!D75</f>
        <v>System Management</v>
      </c>
      <c r="N18" s="253" t="str">
        <f>'IDENTIFIKASI CINT'!E75</f>
        <v>Rencana penerapan SML SNI ISO 14001:2015</v>
      </c>
    </row>
    <row r="19" spans="1:14" ht="15" customHeight="1" x14ac:dyDescent="0.3">
      <c r="A19" s="255">
        <v>16</v>
      </c>
      <c r="B19" s="257" t="str">
        <f>M27</f>
        <v>Sosial</v>
      </c>
      <c r="C19" s="257" t="str">
        <f>N27</f>
        <v>Kerjasama dengan stake holder khususnya pendidikan</v>
      </c>
      <c r="D19" s="163">
        <v>3</v>
      </c>
      <c r="E19" s="164">
        <f t="shared" si="0"/>
        <v>4.0540540540540543E-2</v>
      </c>
      <c r="F19" s="163">
        <v>3</v>
      </c>
      <c r="G19" s="165">
        <f t="shared" si="1"/>
        <v>0.12162162162162163</v>
      </c>
      <c r="H19" s="317"/>
      <c r="I19" s="317"/>
      <c r="J19" s="317"/>
      <c r="K19" s="162"/>
      <c r="M19" s="253" t="str">
        <f>'IDENTIFIKASI CINT'!D76</f>
        <v>System Management</v>
      </c>
      <c r="N19" s="253" t="str">
        <f>'IDENTIFIKASI CINT'!E76</f>
        <v>Rencana penerapan SMK3 SNI ISO 45001:2018</v>
      </c>
    </row>
    <row r="20" spans="1:14" ht="15" customHeight="1" x14ac:dyDescent="0.3">
      <c r="A20" s="255">
        <v>17</v>
      </c>
      <c r="B20" s="257" t="str">
        <f>M7</f>
        <v>Kelayakan &amp; Regulasi</v>
      </c>
      <c r="C20" s="257" t="str">
        <f>N7</f>
        <v>Kebersihan fasilitas toilet untuk karyawan dan kelayakan perlu ditingkatkan</v>
      </c>
      <c r="D20" s="163">
        <v>3</v>
      </c>
      <c r="E20" s="164">
        <f t="shared" si="0"/>
        <v>4.0540540540540543E-2</v>
      </c>
      <c r="F20" s="163">
        <v>3</v>
      </c>
      <c r="G20" s="165">
        <f t="shared" si="1"/>
        <v>0.12162162162162163</v>
      </c>
      <c r="H20" s="317"/>
      <c r="I20" s="317"/>
      <c r="J20" s="317"/>
      <c r="K20" s="162"/>
      <c r="M20" s="253" t="str">
        <f>'IDENTIFIKASI CINT'!D77</f>
        <v>System Management</v>
      </c>
      <c r="N20" s="253" t="str">
        <f>'IDENTIFIKASI CINT'!E77</f>
        <v>Penerapan ISO 9001 belum optimal</v>
      </c>
    </row>
    <row r="21" spans="1:14" ht="15" customHeight="1" x14ac:dyDescent="0.3">
      <c r="A21" s="255">
        <v>18</v>
      </c>
      <c r="B21" s="166" t="str">
        <f>M21</f>
        <v>Lingkungan</v>
      </c>
      <c r="C21" s="166" t="str">
        <f>N21</f>
        <v>Pemenuhan pada baku mutu air limbah sesuai target</v>
      </c>
      <c r="D21" s="167">
        <v>3</v>
      </c>
      <c r="E21" s="168">
        <f t="shared" si="0"/>
        <v>4.0540540540540543E-2</v>
      </c>
      <c r="F21" s="167">
        <v>3</v>
      </c>
      <c r="G21" s="169">
        <f t="shared" si="1"/>
        <v>0.12162162162162163</v>
      </c>
      <c r="H21" s="317"/>
      <c r="I21" s="317"/>
      <c r="J21" s="317"/>
      <c r="K21" s="162"/>
      <c r="M21" s="253" t="s">
        <v>21</v>
      </c>
      <c r="N21" s="253" t="str">
        <f>'IDENTIFIKASI CINT'!E81</f>
        <v>Pemenuhan pada baku mutu air limbah sesuai target</v>
      </c>
    </row>
    <row r="22" spans="1:14" ht="15" customHeight="1" x14ac:dyDescent="0.3">
      <c r="A22" s="255">
        <v>19</v>
      </c>
      <c r="B22" s="257" t="str">
        <f>M8</f>
        <v>Nilai &amp; Budaya Kerja</v>
      </c>
      <c r="C22" s="257" t="str">
        <f>N8</f>
        <v>Sarana ibadah dan sarana olahraga sudah cukup tersedia</v>
      </c>
      <c r="D22" s="163">
        <v>2</v>
      </c>
      <c r="E22" s="164">
        <f t="shared" si="0"/>
        <v>2.7027027027027029E-2</v>
      </c>
      <c r="F22" s="163">
        <v>3</v>
      </c>
      <c r="G22" s="165">
        <f t="shared" si="1"/>
        <v>8.1081081081081086E-2</v>
      </c>
      <c r="H22" s="317"/>
      <c r="I22" s="317"/>
      <c r="J22" s="317"/>
      <c r="K22" s="162"/>
      <c r="M22" s="253" t="s">
        <v>21</v>
      </c>
      <c r="N22" s="253" t="str">
        <f>'IDENTIFIKASI CINT'!E82</f>
        <v>Program penghematan energi listrik dan air sudah sesuai target</v>
      </c>
    </row>
    <row r="23" spans="1:14" ht="15" customHeight="1" x14ac:dyDescent="0.3">
      <c r="A23" s="255">
        <v>20</v>
      </c>
      <c r="B23" s="170" t="str">
        <f>M23</f>
        <v>K3</v>
      </c>
      <c r="C23" s="170" t="str">
        <f>N23</f>
        <v>Tersedia SOP tanggap darurat</v>
      </c>
      <c r="D23" s="171">
        <v>2</v>
      </c>
      <c r="E23" s="172">
        <f t="shared" si="0"/>
        <v>2.7027027027027029E-2</v>
      </c>
      <c r="F23" s="171">
        <v>3</v>
      </c>
      <c r="G23" s="173">
        <f t="shared" si="1"/>
        <v>8.1081081081081086E-2</v>
      </c>
      <c r="H23" s="317"/>
      <c r="I23" s="317"/>
      <c r="J23" s="317"/>
      <c r="K23" s="162"/>
      <c r="M23" s="253" t="str">
        <f>'IDENTIFIKASI CINT'!D92</f>
        <v>K3</v>
      </c>
      <c r="N23" s="253" t="str">
        <f>'IDENTIFIKASI CINT'!E92</f>
        <v>Tersedia SOP tanggap darurat</v>
      </c>
    </row>
    <row r="24" spans="1:14" ht="15" customHeight="1" x14ac:dyDescent="0.3">
      <c r="A24" s="255">
        <v>21</v>
      </c>
      <c r="B24" s="170" t="str">
        <f>'IDENTIFIKASI CINT'!D88</f>
        <v>K3</v>
      </c>
      <c r="C24" s="170" t="str">
        <f>'IDENTIFIKASI CINT'!E88</f>
        <v>Pelaporan ke asuransi sudah baik</v>
      </c>
      <c r="D24" s="171">
        <v>2</v>
      </c>
      <c r="E24" s="172">
        <f t="shared" si="0"/>
        <v>2.7027027027027029E-2</v>
      </c>
      <c r="F24" s="171">
        <v>3</v>
      </c>
      <c r="G24" s="173">
        <f t="shared" si="1"/>
        <v>8.1081081081081086E-2</v>
      </c>
      <c r="H24" s="317"/>
      <c r="I24" s="317"/>
      <c r="J24" s="317"/>
      <c r="K24" s="162"/>
      <c r="M24" s="253" t="str">
        <f>'IDENTIFIKASI CINT'!D93</f>
        <v>K3</v>
      </c>
      <c r="N24" s="253" t="str">
        <f>'IDENTIFIKASI CINT'!E93</f>
        <v>Jadwal pelatihan tanggap darurat dalam satu tahun</v>
      </c>
    </row>
    <row r="25" spans="1:14" ht="28.5" customHeight="1" x14ac:dyDescent="0.3">
      <c r="A25" s="255">
        <v>22</v>
      </c>
      <c r="B25" s="257" t="str">
        <f>M15</f>
        <v>Kinerja Proses</v>
      </c>
      <c r="C25" s="257" t="str">
        <f>N15</f>
        <v>Semua perijinan telah diperbaharui dan dimonitor berbasis teknologi</v>
      </c>
      <c r="D25" s="163">
        <v>2</v>
      </c>
      <c r="E25" s="164">
        <f t="shared" si="0"/>
        <v>2.7027027027027029E-2</v>
      </c>
      <c r="F25" s="163">
        <v>3</v>
      </c>
      <c r="G25" s="165">
        <f t="shared" si="1"/>
        <v>8.1081081081081086E-2</v>
      </c>
      <c r="H25" s="317"/>
      <c r="I25" s="317"/>
      <c r="J25" s="317"/>
      <c r="K25" s="162"/>
      <c r="M25" s="253" t="str">
        <f>'IDENTIFIKASI CINT'!D94</f>
        <v>K3</v>
      </c>
      <c r="N25" s="253" t="str">
        <f>'IDENTIFIKASI CINT'!E94</f>
        <v>Penyediaan peralatan tanggap darurat sesuai standar</v>
      </c>
    </row>
    <row r="26" spans="1:14" ht="28.5" customHeight="1" x14ac:dyDescent="0.3">
      <c r="A26" s="255">
        <v>23</v>
      </c>
      <c r="B26" s="170" t="str">
        <f t="shared" ref="B26:C27" si="2">M24</f>
        <v>K3</v>
      </c>
      <c r="C26" s="170" t="str">
        <f t="shared" si="2"/>
        <v>Jadwal pelatihan tanggap darurat dalam satu tahun</v>
      </c>
      <c r="D26" s="171">
        <v>2</v>
      </c>
      <c r="E26" s="172">
        <f t="shared" si="0"/>
        <v>2.7027027027027029E-2</v>
      </c>
      <c r="F26" s="171">
        <v>3</v>
      </c>
      <c r="G26" s="173">
        <f t="shared" si="1"/>
        <v>8.1081081081081086E-2</v>
      </c>
      <c r="H26" s="317"/>
      <c r="I26" s="317"/>
      <c r="J26" s="317"/>
      <c r="K26" s="162"/>
      <c r="M26" s="253" t="str">
        <f>'IDENTIFIKASI CINT'!D95</f>
        <v>K3</v>
      </c>
      <c r="N26" s="253" t="str">
        <f>'IDENTIFIKASI CINT'!E95</f>
        <v>Penyediaan info terkait dengan tanggap darurat dan selalu di update</v>
      </c>
    </row>
    <row r="27" spans="1:14" ht="15" customHeight="1" x14ac:dyDescent="0.3">
      <c r="A27" s="255">
        <v>24</v>
      </c>
      <c r="B27" s="170" t="str">
        <f t="shared" si="2"/>
        <v>K3</v>
      </c>
      <c r="C27" s="170" t="str">
        <f t="shared" si="2"/>
        <v>Penyediaan peralatan tanggap darurat sesuai standar</v>
      </c>
      <c r="D27" s="171">
        <v>2</v>
      </c>
      <c r="E27" s="172">
        <f t="shared" si="0"/>
        <v>2.7027027027027029E-2</v>
      </c>
      <c r="F27" s="171">
        <v>3</v>
      </c>
      <c r="G27" s="173">
        <f t="shared" si="1"/>
        <v>8.1081081081081086E-2</v>
      </c>
      <c r="H27" s="317"/>
      <c r="I27" s="317"/>
      <c r="J27" s="317"/>
      <c r="K27" s="162"/>
      <c r="M27" s="253" t="str">
        <f>'IDENTIFIKASI CINT'!D106</f>
        <v>Sosial</v>
      </c>
      <c r="N27" s="253" t="str">
        <f>'IDENTIFIKASI CINT'!E106</f>
        <v>Kerjasama dengan stake holder khususnya pendidikan</v>
      </c>
    </row>
    <row r="28" spans="1:14" ht="15" thickBot="1" x14ac:dyDescent="0.35">
      <c r="D28" s="264">
        <f>SUM(D4:D27)</f>
        <v>74</v>
      </c>
      <c r="E28" s="265">
        <f>SUM(E4:E27)</f>
        <v>1</v>
      </c>
      <c r="F28" s="175">
        <f>SUM(F4:F27)</f>
        <v>78</v>
      </c>
      <c r="G28" s="266">
        <f>SUM(G4:G27)</f>
        <v>3.3243243243243246</v>
      </c>
      <c r="H28" s="318"/>
      <c r="I28" s="318"/>
      <c r="J28" s="318"/>
    </row>
    <row r="29" spans="1:14" ht="15" thickTop="1" x14ac:dyDescent="0.3"/>
  </sheetData>
  <sortState xmlns:xlrd2="http://schemas.microsoft.com/office/spreadsheetml/2017/richdata2" ref="A4:G28">
    <sortCondition descending="1" ref="G4:G28"/>
  </sortState>
  <mergeCells count="1">
    <mergeCell ref="A1:G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N32"/>
  <sheetViews>
    <sheetView topLeftCell="A13" workbookViewId="0">
      <selection activeCell="I19" sqref="I19"/>
    </sheetView>
  </sheetViews>
  <sheetFormatPr defaultRowHeight="14.4" x14ac:dyDescent="0.3"/>
  <cols>
    <col min="1" max="1" width="3.88671875" customWidth="1"/>
    <col min="2" max="2" width="22.33203125" customWidth="1"/>
    <col min="3" max="3" width="72.6640625" style="43" customWidth="1"/>
    <col min="4" max="4" width="7.109375" style="2" customWidth="1"/>
    <col min="5" max="5" width="9.109375" customWidth="1"/>
    <col min="6" max="10" width="7.88671875" customWidth="1"/>
    <col min="11" max="11" width="5.109375" customWidth="1"/>
    <col min="12" max="12" width="5.44140625" hidden="1" customWidth="1"/>
    <col min="13" max="13" width="19.44140625" hidden="1" customWidth="1"/>
    <col min="14" max="14" width="80.5546875" hidden="1" customWidth="1"/>
    <col min="15" max="15" width="9.109375" customWidth="1"/>
    <col min="16" max="16" width="8.88671875" customWidth="1"/>
  </cols>
  <sheetData>
    <row r="1" spans="1:14" ht="23.4" x14ac:dyDescent="0.45">
      <c r="A1" s="394" t="s">
        <v>15</v>
      </c>
      <c r="B1" s="394"/>
      <c r="C1" s="394"/>
      <c r="D1" s="394"/>
      <c r="E1" s="394"/>
      <c r="F1" s="394"/>
      <c r="G1" s="394"/>
      <c r="H1" s="159"/>
      <c r="I1" s="159"/>
      <c r="J1" s="159"/>
    </row>
    <row r="2" spans="1:14" ht="14.25" customHeight="1" thickBot="1" x14ac:dyDescent="0.5">
      <c r="C2" s="42"/>
    </row>
    <row r="3" spans="1:14" ht="20.25" customHeight="1" thickTop="1" x14ac:dyDescent="0.3">
      <c r="A3" s="357" t="s">
        <v>0</v>
      </c>
      <c r="B3" s="358" t="s">
        <v>1</v>
      </c>
      <c r="C3" s="358" t="s">
        <v>52</v>
      </c>
      <c r="D3" s="358" t="s">
        <v>53</v>
      </c>
      <c r="E3" s="358" t="s">
        <v>54</v>
      </c>
      <c r="F3" s="358" t="s">
        <v>55</v>
      </c>
      <c r="G3" s="359" t="s">
        <v>56</v>
      </c>
      <c r="H3" s="160"/>
      <c r="I3" s="160"/>
      <c r="J3" s="160"/>
      <c r="L3" s="142" t="s">
        <v>0</v>
      </c>
      <c r="M3" s="135" t="s">
        <v>1</v>
      </c>
      <c r="N3" s="149" t="s">
        <v>52</v>
      </c>
    </row>
    <row r="4" spans="1:14" ht="18.899999999999999" customHeight="1" x14ac:dyDescent="0.3">
      <c r="A4" s="275">
        <v>1</v>
      </c>
      <c r="B4" s="276" t="str">
        <f>M11</f>
        <v>Kinerja Keuangan</v>
      </c>
      <c r="C4" s="337" t="str">
        <f>N11</f>
        <v>Penggunaan sumber daya yang belum efisien dan profit belum mencapai target</v>
      </c>
      <c r="D4" s="3">
        <v>4</v>
      </c>
      <c r="E4" s="277">
        <f>D4/$D$31</f>
        <v>4.3010752688172046E-2</v>
      </c>
      <c r="F4" s="3">
        <v>-4</v>
      </c>
      <c r="G4" s="278">
        <f t="shared" ref="G4:G30" si="0">E4*F4</f>
        <v>-0.17204301075268819</v>
      </c>
      <c r="H4" s="160"/>
      <c r="I4" s="160"/>
      <c r="J4" s="160"/>
      <c r="L4" s="144">
        <v>1</v>
      </c>
      <c r="M4" s="309" t="str">
        <f>'IDENTIFIKASI CINT'!D27</f>
        <v>Ekonomi</v>
      </c>
      <c r="N4" s="272" t="str">
        <f>'IDENTIFIKASI CINT'!E27</f>
        <v>Waktu pembayaran ke supplier dan subkon masih terjadi keterlambatan atau ketidaksesuaian dari jadwal</v>
      </c>
    </row>
    <row r="5" spans="1:14" ht="18.899999999999999" customHeight="1" x14ac:dyDescent="0.3">
      <c r="A5" s="144">
        <v>2</v>
      </c>
      <c r="B5" s="276" t="str">
        <f>M12</f>
        <v>Kinerja Keuangan</v>
      </c>
      <c r="C5" s="337" t="str">
        <f>N12</f>
        <v>Kinerja penjualan perlu di tingkatkan secara signifikan</v>
      </c>
      <c r="D5" s="3">
        <v>4</v>
      </c>
      <c r="E5" s="277">
        <f t="shared" ref="E5:E11" si="1">D5/$D$31</f>
        <v>4.3010752688172046E-2</v>
      </c>
      <c r="F5" s="3">
        <v>-4</v>
      </c>
      <c r="G5" s="278">
        <f t="shared" si="0"/>
        <v>-0.17204301075268819</v>
      </c>
      <c r="H5" s="160"/>
      <c r="I5" s="160"/>
      <c r="J5" s="160"/>
      <c r="L5" s="141">
        <v>2</v>
      </c>
      <c r="M5" s="309" t="str">
        <f>'IDENTIFIKASI CINT'!D35</f>
        <v>Kelayakan</v>
      </c>
      <c r="N5" s="272" t="str">
        <f>'IDENTIFIKASI CINT'!E35</f>
        <v>Kualitas makan siang belum cukup layak</v>
      </c>
    </row>
    <row r="6" spans="1:14" ht="40.5" customHeight="1" x14ac:dyDescent="0.3">
      <c r="A6" s="275">
        <v>3</v>
      </c>
      <c r="B6" s="276" t="str">
        <f>M15</f>
        <v>Kinerja proses</v>
      </c>
      <c r="C6" s="280" t="str">
        <f>N15</f>
        <v>Tidak adanya minimal order penjualan sehingga proses produksi tidak efektif dan efisien</v>
      </c>
      <c r="D6" s="3">
        <v>4</v>
      </c>
      <c r="E6" s="277">
        <f t="shared" si="1"/>
        <v>4.3010752688172046E-2</v>
      </c>
      <c r="F6" s="3">
        <v>-4</v>
      </c>
      <c r="G6" s="278">
        <f t="shared" si="0"/>
        <v>-0.17204301075268819</v>
      </c>
      <c r="H6" s="160"/>
      <c r="I6" s="160"/>
      <c r="J6" s="160"/>
      <c r="L6" s="144">
        <v>3</v>
      </c>
      <c r="M6" s="309" t="str">
        <f>'IDENTIFIKASI CINT'!D41</f>
        <v>Lingkungan</v>
      </c>
      <c r="N6" s="272" t="str">
        <f>'IDENTIFIKASI CINT'!E41</f>
        <v>Kepedulian dan keterlibatan karyawan pada program 5 S perusahaan masih kurang</v>
      </c>
    </row>
    <row r="7" spans="1:14" ht="33" customHeight="1" x14ac:dyDescent="0.3">
      <c r="A7" s="144">
        <v>4</v>
      </c>
      <c r="B7" s="279" t="str">
        <f>M17</f>
        <v>Kinerja proses</v>
      </c>
      <c r="C7" s="280" t="str">
        <f>N17</f>
        <v>Kinerja produksi belum mencapai target terutama dari sisi kuantitas yang belum optimal dan efisiensi</v>
      </c>
      <c r="D7" s="3">
        <v>4</v>
      </c>
      <c r="E7" s="277">
        <f t="shared" si="1"/>
        <v>4.3010752688172046E-2</v>
      </c>
      <c r="F7" s="3">
        <v>-4</v>
      </c>
      <c r="G7" s="278">
        <f t="shared" si="0"/>
        <v>-0.17204301075268819</v>
      </c>
      <c r="H7" s="160"/>
      <c r="I7" s="160"/>
      <c r="J7" s="160"/>
      <c r="L7" s="141">
        <v>4</v>
      </c>
      <c r="M7" s="309" t="str">
        <f>'IDENTIFIKASI CINT'!D42</f>
        <v>Lingkungan</v>
      </c>
      <c r="N7" s="130" t="str">
        <f>'IDENTIFIKASI CINT'!E42</f>
        <v>Sistem kerja belum ergonomis</v>
      </c>
    </row>
    <row r="8" spans="1:14" ht="31.5" customHeight="1" x14ac:dyDescent="0.3">
      <c r="A8" s="275">
        <v>5</v>
      </c>
      <c r="B8" s="279" t="str">
        <f>M18</f>
        <v>Kinerja Proses</v>
      </c>
      <c r="C8" s="280" t="s">
        <v>223</v>
      </c>
      <c r="D8" s="3">
        <v>4</v>
      </c>
      <c r="E8" s="277">
        <f t="shared" si="1"/>
        <v>4.3010752688172046E-2</v>
      </c>
      <c r="F8" s="3">
        <v>-4</v>
      </c>
      <c r="G8" s="278">
        <f t="shared" si="0"/>
        <v>-0.17204301075268819</v>
      </c>
      <c r="H8" s="160"/>
      <c r="I8" s="160"/>
      <c r="J8" s="160"/>
      <c r="L8" s="144">
        <v>5</v>
      </c>
      <c r="M8" s="309" t="str">
        <f>'IDENTIFIKASI CINT'!D44</f>
        <v>K3</v>
      </c>
      <c r="N8" s="272" t="str">
        <f>'IDENTIFIKASI CINT'!E44</f>
        <v xml:space="preserve">Kepedulian karyawan pada regulasi SMK3 serta peraturan internal dalam penggunaan APD masih kurang </v>
      </c>
    </row>
    <row r="9" spans="1:14" ht="36.75" customHeight="1" x14ac:dyDescent="0.3">
      <c r="A9" s="144">
        <v>6</v>
      </c>
      <c r="B9" s="279" t="str">
        <f>M13</f>
        <v>Kinerja Keuangan</v>
      </c>
      <c r="C9" s="280" t="str">
        <f>N13</f>
        <v>Biaya proses perlu ditingkatkan efektivitas dan efisiensinya</v>
      </c>
      <c r="D9" s="3">
        <v>4</v>
      </c>
      <c r="E9" s="277">
        <f t="shared" si="1"/>
        <v>4.3010752688172046E-2</v>
      </c>
      <c r="F9" s="3">
        <v>-4</v>
      </c>
      <c r="G9" s="278">
        <f t="shared" si="0"/>
        <v>-0.17204301075268819</v>
      </c>
      <c r="H9" s="160"/>
      <c r="I9" s="160"/>
      <c r="J9" s="160"/>
      <c r="L9" s="141">
        <v>6</v>
      </c>
      <c r="M9" s="310" t="str">
        <f>'IDENTIFIKASI CINT'!D52</f>
        <v>Kompetensi</v>
      </c>
      <c r="N9" s="273" t="str">
        <f>'IDENTIFIKASI CINT'!E52</f>
        <v>Kurangnya kemampuan teknis dan kompetensi pada level managerial berdasar employee Engagement Index pada Faktor Growth</v>
      </c>
    </row>
    <row r="10" spans="1:14" ht="36.75" customHeight="1" x14ac:dyDescent="0.3">
      <c r="A10" s="275">
        <v>7</v>
      </c>
      <c r="B10" s="276" t="str">
        <f>M9</f>
        <v>Kompetensi</v>
      </c>
      <c r="C10" s="280" t="str">
        <f>N9</f>
        <v>Kurangnya kemampuan teknis dan kompetensi pada level managerial berdasar employee Engagement Index pada Faktor Growth</v>
      </c>
      <c r="D10" s="3">
        <v>4</v>
      </c>
      <c r="E10" s="277">
        <f t="shared" si="1"/>
        <v>4.3010752688172046E-2</v>
      </c>
      <c r="F10" s="3">
        <v>-4</v>
      </c>
      <c r="G10" s="278">
        <f t="shared" si="0"/>
        <v>-0.17204301075268819</v>
      </c>
      <c r="H10" s="160"/>
      <c r="I10" s="160"/>
      <c r="J10" s="160"/>
      <c r="L10" s="144">
        <v>7</v>
      </c>
      <c r="M10" s="311" t="str">
        <f>'IDENTIFIKASI CINT'!D54</f>
        <v>Lingkungan</v>
      </c>
      <c r="N10" s="270" t="str">
        <f>'IDENTIFIKASI CINT'!E54</f>
        <v>Masih adanya limbah yang dibuang dan belum terolah dengan baik</v>
      </c>
    </row>
    <row r="11" spans="1:14" ht="18.899999999999999" customHeight="1" x14ac:dyDescent="0.3">
      <c r="A11" s="144">
        <v>8</v>
      </c>
      <c r="B11" s="279" t="str">
        <f>M16</f>
        <v>Teknologi</v>
      </c>
      <c r="C11" s="280" t="str">
        <f>N16</f>
        <v>Umur mesin berpengaruh pada penurunan kinerja proses</v>
      </c>
      <c r="D11" s="3">
        <v>4</v>
      </c>
      <c r="E11" s="277">
        <f t="shared" si="1"/>
        <v>4.3010752688172046E-2</v>
      </c>
      <c r="F11" s="3">
        <v>-4</v>
      </c>
      <c r="G11" s="278">
        <f t="shared" si="0"/>
        <v>-0.17204301075268819</v>
      </c>
      <c r="H11" s="160"/>
      <c r="I11" s="160"/>
      <c r="J11" s="160"/>
      <c r="L11" s="141">
        <v>8</v>
      </c>
      <c r="M11" s="311" t="str">
        <f>'IDENTIFIKASI CINT'!D61</f>
        <v>Kinerja Keuangan</v>
      </c>
      <c r="N11" s="270" t="str">
        <f>'IDENTIFIKASI CINT'!E61</f>
        <v>Penggunaan sumber daya yang belum efisien dan profit belum mencapai target</v>
      </c>
    </row>
    <row r="12" spans="1:14" ht="32.25" customHeight="1" x14ac:dyDescent="0.3">
      <c r="A12" s="177">
        <v>9</v>
      </c>
      <c r="B12" s="146" t="str">
        <f>M7</f>
        <v>Lingkungan</v>
      </c>
      <c r="C12" s="335" t="str">
        <f>N7</f>
        <v>Sistem kerja belum ergonomis</v>
      </c>
      <c r="D12" s="251">
        <v>4</v>
      </c>
      <c r="E12" s="147">
        <f>D12/$D$31</f>
        <v>4.3010752688172046E-2</v>
      </c>
      <c r="F12" s="251">
        <v>-4</v>
      </c>
      <c r="G12" s="151">
        <f t="shared" si="0"/>
        <v>-0.17204301075268819</v>
      </c>
      <c r="H12" s="160"/>
      <c r="I12" s="160"/>
      <c r="J12" s="160"/>
      <c r="L12" s="144">
        <v>9</v>
      </c>
      <c r="M12" s="312" t="str">
        <f>'IDENTIFIKASI CINT'!D62</f>
        <v>Kinerja Keuangan</v>
      </c>
      <c r="N12" s="271" t="str">
        <f>'IDENTIFIKASI CINT'!E62</f>
        <v>Kinerja penjualan perlu di tingkatkan secara signifikan</v>
      </c>
    </row>
    <row r="13" spans="1:14" ht="30.75" customHeight="1" x14ac:dyDescent="0.3">
      <c r="A13" s="176">
        <v>10</v>
      </c>
      <c r="B13" s="132" t="str">
        <f>M6</f>
        <v>Lingkungan</v>
      </c>
      <c r="C13" s="126" t="str">
        <f>N6</f>
        <v>Kepedulian dan keterlibatan karyawan pada program 5 S perusahaan masih kurang</v>
      </c>
      <c r="D13" s="251">
        <v>4</v>
      </c>
      <c r="E13" s="147">
        <f>D13/$D$31</f>
        <v>4.3010752688172046E-2</v>
      </c>
      <c r="F13" s="251">
        <v>-3</v>
      </c>
      <c r="G13" s="151">
        <f t="shared" si="0"/>
        <v>-0.12903225806451613</v>
      </c>
      <c r="H13" s="160"/>
      <c r="I13" s="160"/>
      <c r="J13" s="160"/>
      <c r="L13" s="141">
        <v>10</v>
      </c>
      <c r="M13" s="312" t="str">
        <f>'IDENTIFIKASI CINT'!D63</f>
        <v>Kinerja Keuangan</v>
      </c>
      <c r="N13" s="271" t="str">
        <f>'IDENTIFIKASI CINT'!E63</f>
        <v>Biaya proses perlu ditingkatkan efektivitas dan efisiensinya</v>
      </c>
    </row>
    <row r="14" spans="1:14" ht="34.5" customHeight="1" x14ac:dyDescent="0.3">
      <c r="A14" s="275">
        <v>11</v>
      </c>
      <c r="B14" s="279" t="str">
        <f>M4</f>
        <v>Ekonomi</v>
      </c>
      <c r="C14" s="280" t="str">
        <f>N4</f>
        <v>Waktu pembayaran ke supplier dan subkon masih terjadi keterlambatan atau ketidaksesuaian dari jadwal</v>
      </c>
      <c r="D14" s="3">
        <v>4</v>
      </c>
      <c r="E14" s="277">
        <f t="shared" ref="E14:E19" si="2">D14/$D$31</f>
        <v>4.3010752688172046E-2</v>
      </c>
      <c r="F14" s="3">
        <v>-3</v>
      </c>
      <c r="G14" s="278">
        <f t="shared" ref="G14:G19" si="3">E14*F14</f>
        <v>-0.12903225806451613</v>
      </c>
      <c r="H14" s="160"/>
      <c r="I14" s="160"/>
      <c r="J14" s="160"/>
      <c r="L14" s="144">
        <v>11</v>
      </c>
      <c r="M14" s="312" t="str">
        <f>'IDENTIFIKASI CINT'!D64</f>
        <v>Kinerja Penjualan</v>
      </c>
      <c r="N14" s="271" t="str">
        <f>'IDENTIFIKASI CINT'!E64</f>
        <v>Program promosi dan penjualan kurang agresif dan cenderung konservatif</v>
      </c>
    </row>
    <row r="15" spans="1:14" ht="18.899999999999999" customHeight="1" x14ac:dyDescent="0.3">
      <c r="A15" s="144">
        <v>12</v>
      </c>
      <c r="B15" s="34" t="str">
        <f>M19</f>
        <v>Kinerja Proses</v>
      </c>
      <c r="C15" s="336" t="str">
        <f>N19</f>
        <v>Transaksi SAP tidak real time dan belum konsisten</v>
      </c>
      <c r="D15" s="3">
        <v>4</v>
      </c>
      <c r="E15" s="277">
        <f t="shared" si="2"/>
        <v>4.3010752688172046E-2</v>
      </c>
      <c r="F15" s="3">
        <v>-3</v>
      </c>
      <c r="G15" s="278">
        <f t="shared" si="3"/>
        <v>-0.12903225806451613</v>
      </c>
      <c r="H15" s="160"/>
      <c r="I15" s="160"/>
      <c r="J15" s="160"/>
      <c r="L15" s="141">
        <v>12</v>
      </c>
      <c r="M15" s="312" t="str">
        <f>'IDENTIFIKASI CINT'!D65</f>
        <v>Kinerja proses</v>
      </c>
      <c r="N15" s="271" t="str">
        <f>'IDENTIFIKASI CINT'!E65</f>
        <v>Tidak adanya minimal order penjualan sehingga proses produksi tidak efektif dan efisien</v>
      </c>
    </row>
    <row r="16" spans="1:14" ht="18.899999999999999" customHeight="1" x14ac:dyDescent="0.3">
      <c r="A16" s="275">
        <v>13</v>
      </c>
      <c r="B16" s="276" t="str">
        <f>M20</f>
        <v>System Management</v>
      </c>
      <c r="C16" s="337" t="str">
        <f>N20</f>
        <v>Jobdesk masih dalam proses penyesuaian terhadap struktur organisasi yang baru</v>
      </c>
      <c r="D16" s="3">
        <v>4</v>
      </c>
      <c r="E16" s="277">
        <f t="shared" si="2"/>
        <v>4.3010752688172046E-2</v>
      </c>
      <c r="F16" s="3">
        <v>-3</v>
      </c>
      <c r="G16" s="278">
        <f t="shared" si="3"/>
        <v>-0.12903225806451613</v>
      </c>
      <c r="H16" s="160"/>
      <c r="I16" s="160"/>
      <c r="J16" s="160"/>
      <c r="L16" s="144">
        <v>13</v>
      </c>
      <c r="M16" s="312" t="str">
        <f>'IDENTIFIKASI CINT'!D68</f>
        <v>Teknologi</v>
      </c>
      <c r="N16" s="271" t="str">
        <f>'IDENTIFIKASI CINT'!E68</f>
        <v>Umur mesin berpengaruh pada penurunan kinerja proses</v>
      </c>
    </row>
    <row r="17" spans="1:14" ht="30.75" customHeight="1" x14ac:dyDescent="0.3">
      <c r="A17" s="144">
        <v>14</v>
      </c>
      <c r="B17" s="34" t="str">
        <f>M5</f>
        <v>Kelayakan</v>
      </c>
      <c r="C17" s="336" t="str">
        <f>N5</f>
        <v>Kualitas makan siang belum cukup layak</v>
      </c>
      <c r="D17" s="3">
        <v>4</v>
      </c>
      <c r="E17" s="277">
        <f t="shared" si="2"/>
        <v>4.3010752688172046E-2</v>
      </c>
      <c r="F17" s="3">
        <v>-3</v>
      </c>
      <c r="G17" s="278">
        <f t="shared" si="3"/>
        <v>-0.12903225806451613</v>
      </c>
      <c r="H17" s="160"/>
      <c r="I17" s="160"/>
      <c r="J17" s="160"/>
      <c r="L17" s="141">
        <v>14</v>
      </c>
      <c r="M17" s="312" t="str">
        <f>'IDENTIFIKASI CINT'!D70</f>
        <v>Kinerja proses</v>
      </c>
      <c r="N17" s="272" t="str">
        <f>'IDENTIFIKASI CINT'!E70</f>
        <v>Kinerja produksi belum mencapai target terutama dari sisi kuantitas yang belum optimal dan efisiensi</v>
      </c>
    </row>
    <row r="18" spans="1:14" ht="28.8" x14ac:dyDescent="0.3">
      <c r="A18" s="275">
        <v>15</v>
      </c>
      <c r="B18" s="4" t="str">
        <f>M14</f>
        <v>Kinerja Penjualan</v>
      </c>
      <c r="C18" s="336" t="s">
        <v>224</v>
      </c>
      <c r="D18" s="3">
        <v>4</v>
      </c>
      <c r="E18" s="277">
        <f t="shared" si="2"/>
        <v>4.3010752688172046E-2</v>
      </c>
      <c r="F18" s="3">
        <v>-3</v>
      </c>
      <c r="G18" s="278">
        <f t="shared" si="3"/>
        <v>-0.12903225806451613</v>
      </c>
      <c r="H18" s="160"/>
      <c r="I18" s="160"/>
      <c r="J18" s="160"/>
      <c r="L18" s="144">
        <v>15</v>
      </c>
      <c r="M18" s="312" t="str">
        <f>'IDENTIFIKASI CINT'!D71</f>
        <v>Kinerja Proses</v>
      </c>
      <c r="N18" s="272" t="str">
        <f>'IDENTIFIKASI CINT'!E71</f>
        <v>Perencanaan yang kurang baik menyebabkan peningkatan stock material, komponen dan barang jadi</v>
      </c>
    </row>
    <row r="19" spans="1:14" x14ac:dyDescent="0.3">
      <c r="A19" s="144">
        <v>16</v>
      </c>
      <c r="B19" s="276" t="str">
        <f>M21</f>
        <v>Legal / Kepatuhan</v>
      </c>
      <c r="C19" s="337" t="str">
        <f>N21</f>
        <v>Pelaksanaan GCG belum berjalan dengan baik</v>
      </c>
      <c r="D19" s="3">
        <v>4</v>
      </c>
      <c r="E19" s="277">
        <f t="shared" si="2"/>
        <v>4.3010752688172046E-2</v>
      </c>
      <c r="F19" s="3">
        <v>-3</v>
      </c>
      <c r="G19" s="278">
        <f t="shared" si="3"/>
        <v>-0.12903225806451613</v>
      </c>
      <c r="H19" s="160"/>
      <c r="I19" s="160"/>
      <c r="J19" s="160"/>
      <c r="L19" s="141">
        <v>16</v>
      </c>
      <c r="M19" s="309" t="str">
        <f>'IDENTIFIKASI CINT'!D73</f>
        <v>Kinerja Proses</v>
      </c>
      <c r="N19" s="272" t="str">
        <f>'IDENTIFIKASI CINT'!E73</f>
        <v>Transaksi SAP tidak real time dan belum konsisten</v>
      </c>
    </row>
    <row r="20" spans="1:14" ht="28.8" x14ac:dyDescent="0.3">
      <c r="A20" s="178">
        <v>17</v>
      </c>
      <c r="B20" s="148" t="str">
        <f>M8</f>
        <v>K3</v>
      </c>
      <c r="C20" s="339" t="str">
        <f>N8</f>
        <v xml:space="preserve">Kepedulian karyawan pada regulasi SMK3 serta peraturan internal dalam penggunaan APD masih kurang </v>
      </c>
      <c r="D20" s="131">
        <v>4</v>
      </c>
      <c r="E20" s="145">
        <f>D20/$D$31</f>
        <v>4.3010752688172046E-2</v>
      </c>
      <c r="F20" s="131">
        <v>-3</v>
      </c>
      <c r="G20" s="150">
        <f t="shared" si="0"/>
        <v>-0.12903225806451613</v>
      </c>
      <c r="H20" s="160"/>
      <c r="I20" s="160"/>
      <c r="J20" s="160"/>
      <c r="L20" s="144">
        <v>17</v>
      </c>
      <c r="M20" s="309" t="str">
        <f>'IDENTIFIKASI CINT'!D78</f>
        <v>System Management</v>
      </c>
      <c r="N20" s="272" t="str">
        <f>'IDENTIFIKASI CINT'!E78</f>
        <v>Jobdesk masih dalam proses penyesuaian terhadap struktur organisasi yang baru</v>
      </c>
    </row>
    <row r="21" spans="1:14" x14ac:dyDescent="0.3">
      <c r="A21" s="176">
        <v>18</v>
      </c>
      <c r="B21" s="133" t="str">
        <f>M10</f>
        <v>Lingkungan</v>
      </c>
      <c r="C21" s="340" t="str">
        <f>N10</f>
        <v>Masih adanya limbah yang dibuang dan belum terolah dengan baik</v>
      </c>
      <c r="D21" s="251">
        <v>3</v>
      </c>
      <c r="E21" s="147">
        <f>D21/$D$31</f>
        <v>3.2258064516129031E-2</v>
      </c>
      <c r="F21" s="251">
        <v>-3</v>
      </c>
      <c r="G21" s="151">
        <f t="shared" ref="G21:G22" si="4">E21*F21</f>
        <v>-9.6774193548387094E-2</v>
      </c>
      <c r="H21" s="160"/>
      <c r="I21" s="160"/>
      <c r="J21" s="160"/>
      <c r="L21" s="141">
        <v>18</v>
      </c>
      <c r="M21" s="313" t="str">
        <f>'IDENTIFIKASI CINT'!D79</f>
        <v>Legal / Kepatuhan</v>
      </c>
      <c r="N21" s="274" t="str">
        <f>'IDENTIFIKASI CINT'!E79</f>
        <v>Pelaksanaan GCG belum berjalan dengan baik</v>
      </c>
    </row>
    <row r="22" spans="1:14" x14ac:dyDescent="0.3">
      <c r="A22" s="275">
        <v>19</v>
      </c>
      <c r="B22" s="34" t="str">
        <f>M26</f>
        <v>Kinerja proses</v>
      </c>
      <c r="C22" s="336" t="str">
        <f>N26</f>
        <v>Penambahan waktu tunggu trucking karena perubahan jadwal</v>
      </c>
      <c r="D22" s="3">
        <v>3</v>
      </c>
      <c r="E22" s="277">
        <f t="shared" ref="E22" si="5">D22/$D$31</f>
        <v>3.2258064516129031E-2</v>
      </c>
      <c r="F22" s="3">
        <v>-3</v>
      </c>
      <c r="G22" s="278">
        <f t="shared" si="4"/>
        <v>-9.6774193548387094E-2</v>
      </c>
      <c r="H22" s="160"/>
      <c r="I22" s="160"/>
      <c r="J22" s="160"/>
      <c r="L22" s="144">
        <v>19</v>
      </c>
      <c r="M22" s="314" t="s">
        <v>21</v>
      </c>
      <c r="N22" t="str">
        <f>'IDENTIFIKASI CINT'!E80</f>
        <v>Program reduksi emisi CO2 belum berjalan</v>
      </c>
    </row>
    <row r="23" spans="1:14" x14ac:dyDescent="0.3">
      <c r="A23" s="176">
        <v>20</v>
      </c>
      <c r="B23" s="132" t="str">
        <f t="shared" ref="B23:C26" si="6">M22</f>
        <v>Lingkungan</v>
      </c>
      <c r="C23" s="340" t="str">
        <f t="shared" si="6"/>
        <v>Program reduksi emisi CO2 belum berjalan</v>
      </c>
      <c r="D23" s="251">
        <v>3</v>
      </c>
      <c r="E23" s="147">
        <f t="shared" ref="E23:E25" si="7">D23/$D$31</f>
        <v>3.2258064516129031E-2</v>
      </c>
      <c r="F23" s="251">
        <v>-3</v>
      </c>
      <c r="G23" s="151">
        <f t="shared" ref="G23:G26" si="8">E23*F23</f>
        <v>-9.6774193548387094E-2</v>
      </c>
      <c r="H23" s="160"/>
      <c r="I23" s="160"/>
      <c r="J23" s="160"/>
      <c r="L23" s="141">
        <v>20</v>
      </c>
      <c r="M23" s="314" t="s">
        <v>21</v>
      </c>
      <c r="N23" t="str">
        <f>'IDENTIFIKASI CINT'!E83</f>
        <v>Program pengendalian waste sludge masih diatas target</v>
      </c>
    </row>
    <row r="24" spans="1:14" x14ac:dyDescent="0.3">
      <c r="A24" s="177">
        <v>21</v>
      </c>
      <c r="B24" s="132" t="str">
        <f t="shared" si="6"/>
        <v>Lingkungan</v>
      </c>
      <c r="C24" s="340" t="str">
        <f t="shared" si="6"/>
        <v>Program pengendalian waste sludge masih diatas target</v>
      </c>
      <c r="D24" s="251">
        <v>3</v>
      </c>
      <c r="E24" s="147">
        <f t="shared" si="7"/>
        <v>3.2258064516129031E-2</v>
      </c>
      <c r="F24" s="251">
        <v>-3</v>
      </c>
      <c r="G24" s="151">
        <f t="shared" si="8"/>
        <v>-9.6774193548387094E-2</v>
      </c>
      <c r="H24" s="160"/>
      <c r="I24" s="160"/>
      <c r="J24" s="160"/>
      <c r="L24" s="144">
        <v>21</v>
      </c>
      <c r="M24" s="314" t="s">
        <v>21</v>
      </c>
      <c r="N24" t="str">
        <f>'IDENTIFIKASI CINT'!E84</f>
        <v>Program pengendalian kecelakaan kerja masih diatas target</v>
      </c>
    </row>
    <row r="25" spans="1:14" x14ac:dyDescent="0.3">
      <c r="A25" s="176">
        <v>22</v>
      </c>
      <c r="B25" s="132" t="str">
        <f t="shared" si="6"/>
        <v>Lingkungan</v>
      </c>
      <c r="C25" s="340" t="str">
        <f t="shared" si="6"/>
        <v>Program pengendalian kecelakaan kerja masih diatas target</v>
      </c>
      <c r="D25" s="251">
        <v>3</v>
      </c>
      <c r="E25" s="147">
        <f t="shared" si="7"/>
        <v>3.2258064516129031E-2</v>
      </c>
      <c r="F25" s="251">
        <v>-3</v>
      </c>
      <c r="G25" s="151">
        <f t="shared" si="8"/>
        <v>-9.6774193548387094E-2</v>
      </c>
      <c r="H25" s="160"/>
      <c r="I25" s="160"/>
      <c r="J25" s="160"/>
      <c r="L25" s="141">
        <v>22</v>
      </c>
      <c r="M25" s="314" t="str">
        <f>'IDENTIFIKASI CINT'!D89</f>
        <v>K3</v>
      </c>
      <c r="N25" s="253" t="str">
        <f>'IDENTIFIKASI CINT'!E89</f>
        <v>Pengelolaan resiko terkait lingkungan perlu ditingkatkan</v>
      </c>
    </row>
    <row r="26" spans="1:14" ht="15" thickBot="1" x14ac:dyDescent="0.35">
      <c r="A26" s="281">
        <v>23</v>
      </c>
      <c r="B26" s="282" t="str">
        <f t="shared" si="6"/>
        <v>K3</v>
      </c>
      <c r="C26" s="341" t="str">
        <f t="shared" si="6"/>
        <v>Pengelolaan resiko terkait lingkungan perlu ditingkatkan</v>
      </c>
      <c r="D26" s="131">
        <v>2</v>
      </c>
      <c r="E26" s="145">
        <f>D26/$D$31</f>
        <v>2.1505376344086023E-2</v>
      </c>
      <c r="F26" s="131">
        <v>-3</v>
      </c>
      <c r="G26" s="150">
        <f t="shared" si="8"/>
        <v>-6.4516129032258063E-2</v>
      </c>
      <c r="H26" s="160"/>
      <c r="I26" s="160"/>
      <c r="J26" s="160"/>
      <c r="L26" s="144">
        <v>23</v>
      </c>
      <c r="M26" s="314" t="str">
        <f>'IDENTIFIKASI CINT'!D104</f>
        <v>Kinerja proses</v>
      </c>
      <c r="N26" s="253" t="str">
        <f>'IDENTIFIKASI CINT'!E104</f>
        <v>Penambahan waktu tunggu trucking karena perubahan jadwal</v>
      </c>
    </row>
    <row r="27" spans="1:14" ht="15" thickTop="1" x14ac:dyDescent="0.3">
      <c r="A27" s="319">
        <v>24</v>
      </c>
      <c r="B27" s="320" t="str">
        <f t="shared" ref="B27:C30" si="9">M27</f>
        <v>Image</v>
      </c>
      <c r="C27" s="346" t="str">
        <f t="shared" si="9"/>
        <v>Belum terpenuhi sertifikasi ISO 14001, 45001</v>
      </c>
      <c r="D27" s="3">
        <v>2</v>
      </c>
      <c r="E27" s="277">
        <f t="shared" ref="E27:E30" si="10">D27/$D$31</f>
        <v>2.1505376344086023E-2</v>
      </c>
      <c r="F27" s="3">
        <v>-3</v>
      </c>
      <c r="G27" s="278">
        <f t="shared" si="0"/>
        <v>-6.4516129032258063E-2</v>
      </c>
      <c r="L27" s="141">
        <v>24</v>
      </c>
      <c r="M27" t="str">
        <f>'IDENTIFIKASI CINT'!D19</f>
        <v>Image</v>
      </c>
      <c r="N27" t="str">
        <f>'IDENTIFIKASI CINT'!E19</f>
        <v>Belum terpenuhi sertifikasi ISO 14001, 45001</v>
      </c>
    </row>
    <row r="28" spans="1:14" x14ac:dyDescent="0.3">
      <c r="A28" s="275">
        <v>25</v>
      </c>
      <c r="B28" s="34" t="str">
        <f t="shared" si="9"/>
        <v>Kompetensi</v>
      </c>
      <c r="C28" s="336" t="str">
        <f t="shared" si="9"/>
        <v>Masih kurangnya training yang bersifat sharing knowledge</v>
      </c>
      <c r="D28" s="3">
        <v>2</v>
      </c>
      <c r="E28" s="277">
        <f t="shared" si="10"/>
        <v>2.1505376344086023E-2</v>
      </c>
      <c r="F28" s="3">
        <v>-3</v>
      </c>
      <c r="G28" s="278">
        <f t="shared" si="0"/>
        <v>-6.4516129032258063E-2</v>
      </c>
      <c r="L28" s="144">
        <v>25</v>
      </c>
      <c r="M28" t="str">
        <f>'IDENTIFIKASI CINT'!D53</f>
        <v>Kompetensi</v>
      </c>
      <c r="N28" t="str">
        <f>'IDENTIFIKASI CINT'!E53</f>
        <v>Masih kurangnya training yang bersifat sharing knowledge</v>
      </c>
    </row>
    <row r="29" spans="1:14" x14ac:dyDescent="0.3">
      <c r="A29" s="144">
        <v>26</v>
      </c>
      <c r="B29" s="34" t="str">
        <f t="shared" si="9"/>
        <v>Kinerja SDM</v>
      </c>
      <c r="C29" s="336" t="str">
        <f t="shared" si="9"/>
        <v>Kompetensi Sumber Daya Manusia belum mencapai standar kompetensi</v>
      </c>
      <c r="D29" s="3">
        <v>2</v>
      </c>
      <c r="E29" s="277">
        <f t="shared" si="10"/>
        <v>2.1505376344086023E-2</v>
      </c>
      <c r="F29" s="3">
        <v>-3</v>
      </c>
      <c r="G29" s="278">
        <f t="shared" si="0"/>
        <v>-6.4516129032258063E-2</v>
      </c>
      <c r="L29" s="141">
        <v>26</v>
      </c>
      <c r="M29" t="str">
        <f>'IDENTIFIKASI CINT'!D69</f>
        <v>Kinerja SDM</v>
      </c>
      <c r="N29" t="str">
        <f>'IDENTIFIKASI CINT'!E69</f>
        <v>Kompetensi Sumber Daya Manusia belum mencapai standar kompetensi</v>
      </c>
    </row>
    <row r="30" spans="1:14" ht="15" thickBot="1" x14ac:dyDescent="0.35">
      <c r="A30" s="321">
        <v>27</v>
      </c>
      <c r="B30" s="305" t="str">
        <f t="shared" si="9"/>
        <v>Kinerja Proses</v>
      </c>
      <c r="C30" s="347" t="str">
        <f t="shared" si="9"/>
        <v>Keterlambatan pembayaran local charges</v>
      </c>
      <c r="D30" s="322">
        <v>2</v>
      </c>
      <c r="E30" s="323">
        <f t="shared" si="10"/>
        <v>2.1505376344086023E-2</v>
      </c>
      <c r="F30" s="322">
        <v>-3</v>
      </c>
      <c r="G30" s="324">
        <f t="shared" si="0"/>
        <v>-6.4516129032258063E-2</v>
      </c>
      <c r="L30" s="144">
        <v>27</v>
      </c>
      <c r="M30" t="str">
        <f>'IDENTIFIKASI CINT'!D105</f>
        <v>Kinerja Proses</v>
      </c>
      <c r="N30" t="str">
        <f>'IDENTIFIKASI CINT'!E105</f>
        <v>Keterlambatan pembayaran local charges</v>
      </c>
    </row>
    <row r="31" spans="1:14" ht="15.6" thickTop="1" thickBot="1" x14ac:dyDescent="0.35">
      <c r="C31"/>
      <c r="D31" s="325">
        <f>SUM(D4:D30)</f>
        <v>93</v>
      </c>
      <c r="E31" s="326">
        <f t="shared" ref="E31:G31" si="11">SUM(E4:E30)</f>
        <v>0.99999999999999967</v>
      </c>
      <c r="F31" s="326">
        <f t="shared" si="11"/>
        <v>-90</v>
      </c>
      <c r="G31" s="327">
        <f t="shared" si="11"/>
        <v>-3.3870967741935472</v>
      </c>
    </row>
    <row r="32" spans="1:14" ht="15" thickTop="1" x14ac:dyDescent="0.3"/>
  </sheetData>
  <sortState xmlns:xlrd2="http://schemas.microsoft.com/office/spreadsheetml/2017/richdata2" ref="A4:G23">
    <sortCondition descending="1" ref="D4:D23"/>
    <sortCondition ref="F4:F23"/>
  </sortState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R29"/>
  <sheetViews>
    <sheetView topLeftCell="A9" workbookViewId="0">
      <selection activeCell="I19" sqref="I19"/>
    </sheetView>
  </sheetViews>
  <sheetFormatPr defaultRowHeight="14.4" x14ac:dyDescent="0.3"/>
  <cols>
    <col min="1" max="1" width="3.88671875" style="43" bestFit="1" customWidth="1"/>
    <col min="2" max="2" width="19.88671875" customWidth="1"/>
    <col min="3" max="3" width="68.6640625" customWidth="1"/>
    <col min="4" max="4" width="7.109375" customWidth="1"/>
    <col min="5" max="5" width="9.109375" customWidth="1"/>
    <col min="6" max="13" width="7.88671875" customWidth="1"/>
    <col min="14" max="15" width="6" hidden="1" customWidth="1"/>
    <col min="16" max="16" width="16.33203125" hidden="1" customWidth="1"/>
    <col min="17" max="17" width="78.6640625" hidden="1" customWidth="1"/>
    <col min="18" max="18" width="9.109375" hidden="1" customWidth="1"/>
    <col min="19" max="19" width="9.109375" customWidth="1"/>
  </cols>
  <sheetData>
    <row r="1" spans="1:17" ht="23.4" x14ac:dyDescent="0.45">
      <c r="A1" s="394" t="s">
        <v>16</v>
      </c>
      <c r="B1" s="394"/>
      <c r="C1" s="394"/>
      <c r="D1" s="394"/>
      <c r="E1" s="394"/>
      <c r="F1" s="394"/>
      <c r="G1" s="394"/>
      <c r="H1" s="159"/>
      <c r="I1" s="159"/>
      <c r="J1" s="159"/>
      <c r="K1" s="159"/>
      <c r="L1" s="159"/>
      <c r="M1" s="159"/>
    </row>
    <row r="2" spans="1:17" ht="15.75" customHeight="1" thickBot="1" x14ac:dyDescent="0.5">
      <c r="C2" s="12"/>
    </row>
    <row r="3" spans="1:17" ht="23.25" customHeight="1" thickTop="1" x14ac:dyDescent="0.3">
      <c r="A3" s="357" t="s">
        <v>0</v>
      </c>
      <c r="B3" s="358" t="s">
        <v>1</v>
      </c>
      <c r="C3" s="358" t="s">
        <v>52</v>
      </c>
      <c r="D3" s="360" t="s">
        <v>53</v>
      </c>
      <c r="E3" s="360" t="s">
        <v>54</v>
      </c>
      <c r="F3" s="360" t="s">
        <v>55</v>
      </c>
      <c r="G3" s="361" t="s">
        <v>56</v>
      </c>
      <c r="H3" s="289"/>
      <c r="I3" s="289"/>
      <c r="J3" s="289"/>
      <c r="K3" s="289"/>
      <c r="L3" s="289"/>
      <c r="M3" s="289"/>
      <c r="O3" s="134" t="s">
        <v>0</v>
      </c>
      <c r="P3" s="135" t="s">
        <v>1</v>
      </c>
      <c r="Q3" s="135" t="s">
        <v>52</v>
      </c>
    </row>
    <row r="4" spans="1:17" ht="48" customHeight="1" x14ac:dyDescent="0.3">
      <c r="A4" s="275">
        <v>1</v>
      </c>
      <c r="B4" s="279" t="str">
        <f>P5</f>
        <v>Kualitas Produk</v>
      </c>
      <c r="C4" s="280" t="str">
        <f>Q5</f>
        <v>Persepsi Pelanggan terhadap variasi dan desain produk chitose positif dengan indek hasil survey lokal NI 4,5 - dan indek hasil survey internasional NI 3,83</v>
      </c>
      <c r="D4" s="34">
        <v>4</v>
      </c>
      <c r="E4" s="291">
        <f t="shared" ref="E4:E27" si="0">D4/$D$28</f>
        <v>5.2631578947368418E-2</v>
      </c>
      <c r="F4" s="34">
        <v>4</v>
      </c>
      <c r="G4" s="292">
        <f t="shared" ref="G4:G27" si="1">E4*F4</f>
        <v>0.21052631578947367</v>
      </c>
      <c r="H4" s="293"/>
      <c r="I4" s="293"/>
      <c r="J4" s="293"/>
      <c r="K4" s="293"/>
      <c r="L4" s="293"/>
      <c r="M4" s="293"/>
      <c r="O4" s="141">
        <v>1</v>
      </c>
      <c r="P4" s="272" t="str">
        <f>'IDENTIFIKASI CINT'!D8</f>
        <v>Sustainability</v>
      </c>
      <c r="Q4" s="272" t="str">
        <f>'IDENTIFIKASI CINT'!E8</f>
        <v>Tidak ada keterlambatan dalam penyampaian laporan secara berkala kepada publik</v>
      </c>
    </row>
    <row r="5" spans="1:17" ht="37.5" customHeight="1" x14ac:dyDescent="0.3">
      <c r="A5" s="144">
        <v>2</v>
      </c>
      <c r="B5" s="279" t="str">
        <f>P6</f>
        <v>Kualitas Produk</v>
      </c>
      <c r="C5" s="280" t="s">
        <v>249</v>
      </c>
      <c r="D5" s="34">
        <v>4</v>
      </c>
      <c r="E5" s="291">
        <f t="shared" si="0"/>
        <v>5.2631578947368418E-2</v>
      </c>
      <c r="F5" s="34">
        <v>4</v>
      </c>
      <c r="G5" s="292">
        <f t="shared" si="1"/>
        <v>0.21052631578947367</v>
      </c>
      <c r="H5" s="293"/>
      <c r="I5" s="293"/>
      <c r="J5" s="293"/>
      <c r="K5" s="293"/>
      <c r="L5" s="293"/>
      <c r="M5" s="293"/>
      <c r="O5" s="136">
        <v>2</v>
      </c>
      <c r="P5" s="272" t="str">
        <f>'IDENTIFIKASI CINT'!D14</f>
        <v>Kualitas Produk</v>
      </c>
      <c r="Q5" s="272" t="str">
        <f>'IDENTIFIKASI CINT'!E14</f>
        <v>Persepsi Pelanggan terhadap variasi dan desain produk chitose positif dengan indek hasil survey lokal NI 4,5 - dan indek hasil survey internasional NI 3,83</v>
      </c>
    </row>
    <row r="6" spans="1:17" ht="49.5" customHeight="1" x14ac:dyDescent="0.3">
      <c r="A6" s="275">
        <v>3</v>
      </c>
      <c r="B6" s="279" t="str">
        <f>P7</f>
        <v>Harga Produk</v>
      </c>
      <c r="C6" s="280" t="str">
        <f>Q7</f>
        <v>Persepsi Pelanggan terhadap Harga produk chitose positif dengan indek hasil survey lokal NI 3,63 - dan indek hasil survey internasional NI 3,33</v>
      </c>
      <c r="D6" s="34">
        <v>4</v>
      </c>
      <c r="E6" s="291">
        <f t="shared" si="0"/>
        <v>5.2631578947368418E-2</v>
      </c>
      <c r="F6" s="34">
        <v>4</v>
      </c>
      <c r="G6" s="292">
        <f t="shared" si="1"/>
        <v>0.21052631578947367</v>
      </c>
      <c r="H6" s="293"/>
      <c r="I6" s="293"/>
      <c r="J6" s="293"/>
      <c r="K6" s="293"/>
      <c r="L6" s="293"/>
      <c r="M6" s="293"/>
      <c r="O6" s="141">
        <v>3</v>
      </c>
      <c r="P6" s="272" t="str">
        <f>'IDENTIFIKASI CINT'!D15</f>
        <v>Kualitas Produk</v>
      </c>
      <c r="Q6" s="272" t="str">
        <f>'IDENTIFIKASI CINT'!E15</f>
        <v>Persepsi pelanggan terhadap kualias produk Chitose positif dengan indek hasil suyvey Lokal NI 3,88 - dan indek hasil survey internasional NI 3,00</v>
      </c>
    </row>
    <row r="7" spans="1:17" ht="43.2" x14ac:dyDescent="0.3">
      <c r="A7" s="144">
        <v>4</v>
      </c>
      <c r="B7" s="279" t="str">
        <f>P8</f>
        <v>Pengiriman Produk</v>
      </c>
      <c r="C7" s="280" t="str">
        <f>Q8</f>
        <v>Persepsi Pelanggan terhadap Ketepatan dalam pengiriman produk chitose positif dengan indek hasil survey lokal NI 3,75 - dan indek hasil survey internasional NI 3,00</v>
      </c>
      <c r="D7" s="34">
        <v>4</v>
      </c>
      <c r="E7" s="291">
        <f t="shared" si="0"/>
        <v>5.2631578947368418E-2</v>
      </c>
      <c r="F7" s="34">
        <v>4</v>
      </c>
      <c r="G7" s="292">
        <f t="shared" si="1"/>
        <v>0.21052631578947367</v>
      </c>
      <c r="H7" s="293"/>
      <c r="I7" s="293"/>
      <c r="J7" s="293"/>
      <c r="K7" s="293"/>
      <c r="L7" s="293"/>
      <c r="M7" s="293"/>
      <c r="O7" s="136">
        <v>4</v>
      </c>
      <c r="P7" s="272" t="str">
        <f>'IDENTIFIKASI CINT'!D16</f>
        <v>Harga Produk</v>
      </c>
      <c r="Q7" s="272" t="str">
        <f>'IDENTIFIKASI CINT'!E16</f>
        <v>Persepsi Pelanggan terhadap Harga produk chitose positif dengan indek hasil survey lokal NI 3,63 - dan indek hasil survey internasional NI 3,33</v>
      </c>
    </row>
    <row r="8" spans="1:17" ht="43.2" x14ac:dyDescent="0.3">
      <c r="A8" s="275">
        <v>5</v>
      </c>
      <c r="B8" s="279" t="str">
        <f>P9</f>
        <v>Kinerja Proses</v>
      </c>
      <c r="C8" s="280" t="str">
        <f>Q9</f>
        <v>Persepsi Pelanggan terhadap Pelayanan purna jual yang diberikan Chitose positif dengan indek hasil survey lokal NI 4,25 - dan indek hasil survey internasional NI 3,17</v>
      </c>
      <c r="D8" s="34">
        <v>4</v>
      </c>
      <c r="E8" s="291">
        <f t="shared" si="0"/>
        <v>5.2631578947368418E-2</v>
      </c>
      <c r="F8" s="34">
        <v>4</v>
      </c>
      <c r="G8" s="292">
        <f t="shared" si="1"/>
        <v>0.21052631578947367</v>
      </c>
      <c r="H8" s="293"/>
      <c r="I8" s="293"/>
      <c r="J8" s="293"/>
      <c r="K8" s="293"/>
      <c r="L8" s="293"/>
      <c r="M8" s="293"/>
      <c r="O8" s="141">
        <v>5</v>
      </c>
      <c r="P8" s="283" t="str">
        <f>'IDENTIFIKASI CINT'!D17</f>
        <v>Pengiriman Produk</v>
      </c>
      <c r="Q8" s="283" t="str">
        <f>'IDENTIFIKASI CINT'!E17</f>
        <v>Persepsi Pelanggan terhadap Ketepatan dalam pengiriman produk chitose positif dengan indek hasil survey lokal NI 3,75 - dan indek hasil survey internasional NI 3,00</v>
      </c>
    </row>
    <row r="9" spans="1:17" ht="46.5" customHeight="1" x14ac:dyDescent="0.3">
      <c r="A9" s="144">
        <v>6</v>
      </c>
      <c r="B9" s="279" t="str">
        <f>P10</f>
        <v>Kinerja keuangan</v>
      </c>
      <c r="C9" s="280" t="str">
        <f>Q10</f>
        <v>Term of Payment (TOP) pembayaran yang terlalu pendek</v>
      </c>
      <c r="D9" s="34">
        <v>4</v>
      </c>
      <c r="E9" s="291">
        <f t="shared" si="0"/>
        <v>5.2631578947368418E-2</v>
      </c>
      <c r="F9" s="34">
        <v>3</v>
      </c>
      <c r="G9" s="292">
        <f t="shared" si="1"/>
        <v>0.15789473684210525</v>
      </c>
      <c r="H9" s="293"/>
      <c r="I9" s="293"/>
      <c r="J9" s="293"/>
      <c r="K9" s="293"/>
      <c r="L9" s="293"/>
      <c r="M9" s="293"/>
      <c r="O9" s="136">
        <v>6</v>
      </c>
      <c r="P9" s="272" t="str">
        <f>'IDENTIFIKASI CINT'!D18</f>
        <v>Kinerja Proses</v>
      </c>
      <c r="Q9" s="272" t="str">
        <f>'IDENTIFIKASI CINT'!E18</f>
        <v>Persepsi Pelanggan terhadap Pelayanan purna jual yang diberikan Chitose positif dengan indek hasil survey lokal NI 4,25 - dan indek hasil survey internasional NI 3,17</v>
      </c>
    </row>
    <row r="10" spans="1:17" ht="31.5" customHeight="1" x14ac:dyDescent="0.3">
      <c r="A10" s="275">
        <v>7</v>
      </c>
      <c r="B10" s="294" t="str">
        <f>P12</f>
        <v>Kinerja Penjualan</v>
      </c>
      <c r="C10" s="342" t="str">
        <f>Q12</f>
        <v>Order belum mengalami pertumbuhan signifikan</v>
      </c>
      <c r="D10" s="34">
        <v>4</v>
      </c>
      <c r="E10" s="291">
        <f t="shared" si="0"/>
        <v>5.2631578947368418E-2</v>
      </c>
      <c r="F10" s="34">
        <v>3</v>
      </c>
      <c r="G10" s="292">
        <f t="shared" si="1"/>
        <v>0.15789473684210525</v>
      </c>
      <c r="H10" s="293"/>
      <c r="I10" s="293"/>
      <c r="J10" s="293"/>
      <c r="K10" s="293"/>
      <c r="L10" s="293"/>
      <c r="M10" s="293"/>
      <c r="O10" s="141">
        <v>7</v>
      </c>
      <c r="P10" s="272" t="str">
        <f>'IDENTIFIKASI CINT'!D28</f>
        <v>Kinerja keuangan</v>
      </c>
      <c r="Q10" s="272" t="str">
        <f>'IDENTIFIKASI CINT'!E28</f>
        <v>Term of Payment (TOP) pembayaran yang terlalu pendek</v>
      </c>
    </row>
    <row r="11" spans="1:17" ht="35.25" customHeight="1" x14ac:dyDescent="0.3">
      <c r="A11" s="144">
        <v>8</v>
      </c>
      <c r="B11" s="279" t="str">
        <f>P11</f>
        <v>Kinerja Penjualan</v>
      </c>
      <c r="C11" s="280" t="str">
        <f>Q11</f>
        <v xml:space="preserve">Pemerintah dalam tender pengadaan meggunakan e catalog dan mensyaratkan TKDN 
</v>
      </c>
      <c r="D11" s="34">
        <v>4</v>
      </c>
      <c r="E11" s="291">
        <f t="shared" si="0"/>
        <v>5.2631578947368418E-2</v>
      </c>
      <c r="F11" s="34">
        <v>3</v>
      </c>
      <c r="G11" s="292">
        <f t="shared" si="1"/>
        <v>0.15789473684210525</v>
      </c>
      <c r="H11" s="293"/>
      <c r="I11" s="293"/>
      <c r="J11" s="293"/>
      <c r="K11" s="293"/>
      <c r="L11" s="293"/>
      <c r="M11" s="293"/>
      <c r="O11" s="136">
        <v>8</v>
      </c>
      <c r="P11" s="272" t="str">
        <f>'IDENTIFIKASI CINT'!D21</f>
        <v>Kinerja Penjualan</v>
      </c>
      <c r="Q11" s="272" t="str">
        <f>'IDENTIFIKASI CINT'!E21</f>
        <v xml:space="preserve">Pemerintah dalam tender pengadaan meggunakan e catalog dan mensyaratkan TKDN 
</v>
      </c>
    </row>
    <row r="12" spans="1:17" x14ac:dyDescent="0.3">
      <c r="A12" s="275">
        <v>9</v>
      </c>
      <c r="B12" s="276" t="str">
        <f>P13</f>
        <v>Kinerja Keuangan</v>
      </c>
      <c r="C12" s="337" t="str">
        <f>Q13</f>
        <v>Kenaikan harga masih terkendali</v>
      </c>
      <c r="D12" s="34">
        <v>4</v>
      </c>
      <c r="E12" s="291">
        <f t="shared" si="0"/>
        <v>5.2631578947368418E-2</v>
      </c>
      <c r="F12" s="34">
        <v>3</v>
      </c>
      <c r="G12" s="292">
        <f t="shared" si="1"/>
        <v>0.15789473684210525</v>
      </c>
      <c r="H12" s="293"/>
      <c r="I12" s="293"/>
      <c r="J12" s="293"/>
      <c r="K12" s="293"/>
      <c r="L12" s="293"/>
      <c r="M12" s="293"/>
      <c r="O12" s="141">
        <v>9</v>
      </c>
      <c r="P12" s="272" t="str">
        <f>'IDENTIFIKASI CINT'!D23</f>
        <v>Kinerja Penjualan</v>
      </c>
      <c r="Q12" s="272" t="str">
        <f>'IDENTIFIKASI CINT'!E23</f>
        <v>Order belum mengalami pertumbuhan signifikan</v>
      </c>
    </row>
    <row r="13" spans="1:17" x14ac:dyDescent="0.3">
      <c r="A13" s="144">
        <v>10</v>
      </c>
      <c r="B13" s="279" t="str">
        <f>P18</f>
        <v>Ekonomi</v>
      </c>
      <c r="C13" s="280" t="str">
        <f>Q18</f>
        <v>Kerjasama dengan mitra outsourcing yang berjalan baik</v>
      </c>
      <c r="D13" s="34">
        <v>3</v>
      </c>
      <c r="E13" s="291">
        <f t="shared" si="0"/>
        <v>3.9473684210526314E-2</v>
      </c>
      <c r="F13" s="34">
        <v>3</v>
      </c>
      <c r="G13" s="292">
        <f t="shared" si="1"/>
        <v>0.11842105263157894</v>
      </c>
      <c r="H13" s="293"/>
      <c r="I13" s="293"/>
      <c r="J13" s="293"/>
      <c r="K13" s="293"/>
      <c r="L13" s="293"/>
      <c r="M13" s="293"/>
      <c r="O13" s="136">
        <v>10</v>
      </c>
      <c r="P13" s="272" t="str">
        <f>'IDENTIFIKASI CINT'!D25</f>
        <v>Kinerja Keuangan</v>
      </c>
      <c r="Q13" s="272" t="str">
        <f>'IDENTIFIKASI CINT'!E25</f>
        <v>Kenaikan harga masih terkendali</v>
      </c>
    </row>
    <row r="14" spans="1:17" ht="28.8" x14ac:dyDescent="0.3">
      <c r="A14" s="275">
        <v>11</v>
      </c>
      <c r="B14" s="279" t="str">
        <f>P14</f>
        <v>Kinerja Pengembangan</v>
      </c>
      <c r="C14" s="280" t="str">
        <f>Q14</f>
        <v>Pengembangan produk masih belum bisa terserap pasar</v>
      </c>
      <c r="D14" s="34">
        <v>3</v>
      </c>
      <c r="E14" s="291">
        <f t="shared" si="0"/>
        <v>3.9473684210526314E-2</v>
      </c>
      <c r="F14" s="295">
        <v>3</v>
      </c>
      <c r="G14" s="292">
        <f t="shared" si="1"/>
        <v>0.11842105263157894</v>
      </c>
      <c r="H14" s="293"/>
      <c r="I14" s="293"/>
      <c r="J14" s="293"/>
      <c r="K14" s="293"/>
      <c r="L14" s="293"/>
      <c r="M14" s="293"/>
      <c r="O14" s="141">
        <v>11</v>
      </c>
      <c r="P14" s="286" t="str">
        <f>'IDENTIFIKASI CINT'!D66</f>
        <v>Kinerja Pengembangan</v>
      </c>
      <c r="Q14" s="286" t="str">
        <f>'IDENTIFIKASI CINT'!E66</f>
        <v>Pengembangan produk masih belum bisa terserap pasar</v>
      </c>
    </row>
    <row r="15" spans="1:17" ht="15.75" customHeight="1" x14ac:dyDescent="0.3">
      <c r="A15" s="144">
        <v>12</v>
      </c>
      <c r="B15" s="279" t="str">
        <f>P17</f>
        <v>Politik</v>
      </c>
      <c r="C15" s="280" t="str">
        <f>Q17</f>
        <v>Sudah dipatuhinya perundangan yang berlaku</v>
      </c>
      <c r="D15" s="34">
        <v>3</v>
      </c>
      <c r="E15" s="291">
        <f t="shared" si="0"/>
        <v>3.9473684210526314E-2</v>
      </c>
      <c r="F15" s="34">
        <v>3</v>
      </c>
      <c r="G15" s="292">
        <f t="shared" si="1"/>
        <v>0.11842105263157894</v>
      </c>
      <c r="H15" s="293"/>
      <c r="I15" s="293"/>
      <c r="J15" s="293"/>
      <c r="K15" s="293"/>
      <c r="L15" s="293"/>
      <c r="M15" s="293"/>
      <c r="O15" s="136">
        <v>12</v>
      </c>
      <c r="P15" s="285" t="str">
        <f>'IDENTIFIKASI CINT'!D55</f>
        <v>Lingkungan</v>
      </c>
      <c r="Q15" s="285" t="str">
        <f>'IDENTIFIKASI CINT'!E55</f>
        <v>Hubungan dan komunikasi dengan masyarakat sekitar cukup baik</v>
      </c>
    </row>
    <row r="16" spans="1:17" x14ac:dyDescent="0.3">
      <c r="A16" s="275">
        <v>13</v>
      </c>
      <c r="B16" s="279" t="str">
        <f>P16</f>
        <v>Sosial</v>
      </c>
      <c r="C16" s="280" t="str">
        <f>Q16</f>
        <v>Memberikan kesempatan sesuai dengan kompetensi dan kebutuhan perusahaan</v>
      </c>
      <c r="D16" s="34">
        <v>3</v>
      </c>
      <c r="E16" s="291">
        <f t="shared" si="0"/>
        <v>3.9473684210526314E-2</v>
      </c>
      <c r="F16" s="34">
        <v>3</v>
      </c>
      <c r="G16" s="292">
        <f t="shared" si="1"/>
        <v>0.11842105263157894</v>
      </c>
      <c r="H16" s="293"/>
      <c r="I16" s="293"/>
      <c r="J16" s="293"/>
      <c r="K16" s="293"/>
      <c r="L16" s="293"/>
      <c r="M16" s="293"/>
      <c r="O16" s="141">
        <v>13</v>
      </c>
      <c r="P16" s="272" t="str">
        <f>'IDENTIFIKASI CINT'!D56</f>
        <v>Sosial</v>
      </c>
      <c r="Q16" s="272" t="str">
        <f>'IDENTIFIKASI CINT'!E56</f>
        <v>Memberikan kesempatan sesuai dengan kompetensi dan kebutuhan perusahaan</v>
      </c>
    </row>
    <row r="17" spans="1:17" x14ac:dyDescent="0.3">
      <c r="A17" s="144">
        <v>14</v>
      </c>
      <c r="B17" s="279" t="str">
        <f>P4</f>
        <v>Sustainability</v>
      </c>
      <c r="C17" s="337" t="str">
        <f>Q4</f>
        <v>Tidak ada keterlambatan dalam penyampaian laporan secara berkala kepada publik</v>
      </c>
      <c r="D17" s="34">
        <v>3</v>
      </c>
      <c r="E17" s="291">
        <f t="shared" si="0"/>
        <v>3.9473684210526314E-2</v>
      </c>
      <c r="F17" s="34">
        <v>3</v>
      </c>
      <c r="G17" s="292">
        <f t="shared" si="1"/>
        <v>0.11842105263157894</v>
      </c>
      <c r="H17" s="293"/>
      <c r="I17" s="293"/>
      <c r="J17" s="293"/>
      <c r="K17" s="293"/>
      <c r="L17" s="293"/>
      <c r="M17" s="293"/>
      <c r="O17" s="136">
        <v>14</v>
      </c>
      <c r="P17" s="272" t="str">
        <f>'IDENTIFIKASI CINT'!D58</f>
        <v>Politik</v>
      </c>
      <c r="Q17" s="272" t="str">
        <f>'IDENTIFIKASI CINT'!E58</f>
        <v>Sudah dipatuhinya perundangan yang berlaku</v>
      </c>
    </row>
    <row r="18" spans="1:17" x14ac:dyDescent="0.3">
      <c r="A18" s="275">
        <v>15</v>
      </c>
      <c r="B18" s="296" t="str">
        <f>P22</f>
        <v>Ekonomi</v>
      </c>
      <c r="C18" s="343" t="str">
        <f>Q22</f>
        <v>Perusahaan memenuhi kewajiban dan persyaratan sesuai yang ditentukan</v>
      </c>
      <c r="D18" s="34">
        <v>3</v>
      </c>
      <c r="E18" s="291">
        <f t="shared" si="0"/>
        <v>3.9473684210526314E-2</v>
      </c>
      <c r="F18" s="34">
        <v>3</v>
      </c>
      <c r="G18" s="292">
        <f t="shared" si="1"/>
        <v>0.11842105263157894</v>
      </c>
      <c r="H18" s="293"/>
      <c r="I18" s="293"/>
      <c r="J18" s="293"/>
      <c r="K18" s="293"/>
      <c r="L18" s="293"/>
      <c r="M18" s="293"/>
      <c r="O18" s="141">
        <v>15</v>
      </c>
      <c r="P18" s="284" t="str">
        <f>'IDENTIFIKASI CINT'!D98</f>
        <v>Ekonomi</v>
      </c>
      <c r="Q18" s="284" t="str">
        <f>'IDENTIFIKASI CINT'!E98</f>
        <v>Kerjasama dengan mitra outsourcing yang berjalan baik</v>
      </c>
    </row>
    <row r="19" spans="1:17" x14ac:dyDescent="0.3">
      <c r="A19" s="144">
        <v>16</v>
      </c>
      <c r="B19" s="279" t="str">
        <f>P23</f>
        <v>Ekonomi</v>
      </c>
      <c r="C19" s="280" t="str">
        <f>Q23</f>
        <v>Perusahaan telah mematuhi peraturan perundangan</v>
      </c>
      <c r="D19" s="34">
        <v>3</v>
      </c>
      <c r="E19" s="291">
        <f t="shared" si="0"/>
        <v>3.9473684210526314E-2</v>
      </c>
      <c r="F19" s="34">
        <v>3</v>
      </c>
      <c r="G19" s="292">
        <f t="shared" si="1"/>
        <v>0.11842105263157894</v>
      </c>
      <c r="H19" s="293"/>
      <c r="I19" s="293"/>
      <c r="J19" s="293"/>
      <c r="K19" s="293"/>
      <c r="L19" s="293"/>
      <c r="M19" s="293"/>
      <c r="O19" s="136">
        <v>16</v>
      </c>
      <c r="P19" s="315" t="str">
        <f>'IDENTIFIKASI CINT'!D97</f>
        <v>Ekonomi</v>
      </c>
      <c r="Q19" s="315" t="str">
        <f>'IDENTIFIKASI CINT'!E97</f>
        <v>Pembayaran ke koperasi sesuai jangka waktu</v>
      </c>
    </row>
    <row r="20" spans="1:17" x14ac:dyDescent="0.3">
      <c r="A20" s="275">
        <v>17</v>
      </c>
      <c r="B20" s="279" t="str">
        <f>P20</f>
        <v>Ekonomi</v>
      </c>
      <c r="C20" s="280" t="str">
        <f>Q20</f>
        <v>Peningkatan kerjasama financial sesuai dengan kebutuhan</v>
      </c>
      <c r="D20" s="34">
        <v>3</v>
      </c>
      <c r="E20" s="291">
        <f t="shared" si="0"/>
        <v>3.9473684210526314E-2</v>
      </c>
      <c r="F20" s="34">
        <v>3</v>
      </c>
      <c r="G20" s="292">
        <f t="shared" si="1"/>
        <v>0.11842105263157894</v>
      </c>
      <c r="H20" s="293"/>
      <c r="I20" s="293"/>
      <c r="J20" s="293"/>
      <c r="K20" s="293"/>
      <c r="L20" s="293"/>
      <c r="M20" s="293"/>
      <c r="O20" s="141">
        <v>17</v>
      </c>
      <c r="P20" s="284" t="str">
        <f>'IDENTIFIKASI CINT'!D102</f>
        <v>Ekonomi</v>
      </c>
      <c r="Q20" s="284" t="str">
        <f>'IDENTIFIKASI CINT'!E102</f>
        <v>Peningkatan kerjasama financial sesuai dengan kebutuhan</v>
      </c>
    </row>
    <row r="21" spans="1:17" x14ac:dyDescent="0.3">
      <c r="A21" s="144">
        <v>18</v>
      </c>
      <c r="B21" s="279" t="str">
        <f>P21</f>
        <v>Ekonomi</v>
      </c>
      <c r="C21" s="280" t="str">
        <f>Q21</f>
        <v>Kerjasama dengan mitra outsourcing yang berjalan baik</v>
      </c>
      <c r="D21" s="34">
        <v>3</v>
      </c>
      <c r="E21" s="291">
        <f t="shared" si="0"/>
        <v>3.9473684210526314E-2</v>
      </c>
      <c r="F21" s="34">
        <v>3</v>
      </c>
      <c r="G21" s="292">
        <f t="shared" si="1"/>
        <v>0.11842105263157894</v>
      </c>
      <c r="H21" s="293"/>
      <c r="I21" s="293"/>
      <c r="J21" s="293"/>
      <c r="K21" s="293"/>
      <c r="L21" s="293"/>
      <c r="M21" s="293"/>
      <c r="O21" s="136">
        <v>18</v>
      </c>
      <c r="P21" s="284" t="str">
        <f>'IDENTIFIKASI CINT'!D98</f>
        <v>Ekonomi</v>
      </c>
      <c r="Q21" s="284" t="str">
        <f>'IDENTIFIKASI CINT'!E98</f>
        <v>Kerjasama dengan mitra outsourcing yang berjalan baik</v>
      </c>
    </row>
    <row r="22" spans="1:17" x14ac:dyDescent="0.3">
      <c r="A22" s="275">
        <v>19</v>
      </c>
      <c r="B22" s="279" t="str">
        <f>P19</f>
        <v>Ekonomi</v>
      </c>
      <c r="C22" s="280" t="str">
        <f>Q19</f>
        <v>Pembayaran ke koperasi sesuai jangka waktu</v>
      </c>
      <c r="D22" s="34">
        <v>3</v>
      </c>
      <c r="E22" s="291">
        <f t="shared" si="0"/>
        <v>3.9473684210526314E-2</v>
      </c>
      <c r="F22" s="34">
        <v>2</v>
      </c>
      <c r="G22" s="292">
        <f t="shared" si="1"/>
        <v>7.8947368421052627E-2</v>
      </c>
      <c r="H22" s="293"/>
      <c r="I22" s="293"/>
      <c r="J22" s="293"/>
      <c r="K22" s="293"/>
      <c r="L22" s="293"/>
      <c r="M22" s="293"/>
      <c r="O22" s="141">
        <v>19</v>
      </c>
      <c r="P22" s="287" t="str">
        <f>'IDENTIFIKASI CINT'!D100</f>
        <v>Ekonomi</v>
      </c>
      <c r="Q22" s="287" t="str">
        <f>'IDENTIFIKASI CINT'!E100</f>
        <v>Perusahaan memenuhi kewajiban dan persyaratan sesuai yang ditentukan</v>
      </c>
    </row>
    <row r="23" spans="1:17" x14ac:dyDescent="0.3">
      <c r="A23" s="144">
        <v>20</v>
      </c>
      <c r="B23" s="279" t="str">
        <f t="shared" ref="B23:C26" si="2">P24</f>
        <v>Ekonomi</v>
      </c>
      <c r="C23" s="280" t="str">
        <f t="shared" si="2"/>
        <v>Transaksi perbankan berjalan dengan mudah dan cepat</v>
      </c>
      <c r="D23" s="34">
        <v>2</v>
      </c>
      <c r="E23" s="291">
        <f t="shared" si="0"/>
        <v>2.6315789473684209E-2</v>
      </c>
      <c r="F23" s="34">
        <v>2</v>
      </c>
      <c r="G23" s="292">
        <f t="shared" si="1"/>
        <v>5.2631578947368418E-2</v>
      </c>
      <c r="H23" s="293"/>
      <c r="I23" s="293"/>
      <c r="J23" s="293"/>
      <c r="K23" s="293"/>
      <c r="L23" s="293"/>
      <c r="M23" s="293"/>
      <c r="O23" s="136">
        <v>20</v>
      </c>
      <c r="P23" s="287" t="str">
        <f>'IDENTIFIKASI CINT'!D101</f>
        <v>Ekonomi</v>
      </c>
      <c r="Q23" s="287" t="str">
        <f>'IDENTIFIKASI CINT'!E101</f>
        <v>Perusahaan telah mematuhi peraturan perundangan</v>
      </c>
    </row>
    <row r="24" spans="1:17" x14ac:dyDescent="0.3">
      <c r="A24" s="275">
        <v>21</v>
      </c>
      <c r="B24" s="279" t="str">
        <f t="shared" si="2"/>
        <v>Legal / Kepatuhan</v>
      </c>
      <c r="C24" s="280" t="str">
        <f t="shared" si="2"/>
        <v>Tidak ada kasus kesalahan pelaporan perpajakan</v>
      </c>
      <c r="D24" s="34">
        <v>2</v>
      </c>
      <c r="E24" s="291">
        <f t="shared" si="0"/>
        <v>2.6315789473684209E-2</v>
      </c>
      <c r="F24" s="34">
        <v>2</v>
      </c>
      <c r="G24" s="292">
        <f t="shared" si="1"/>
        <v>5.2631578947368418E-2</v>
      </c>
      <c r="H24" s="293"/>
      <c r="I24" s="293"/>
      <c r="J24" s="293"/>
      <c r="K24" s="293"/>
      <c r="L24" s="293"/>
      <c r="M24" s="293"/>
      <c r="O24" s="141">
        <v>21</v>
      </c>
      <c r="P24" s="287" t="str">
        <f>'IDENTIFIKASI CINT'!D103</f>
        <v>Ekonomi</v>
      </c>
      <c r="Q24" s="287" t="str">
        <f>'IDENTIFIKASI CINT'!E103</f>
        <v>Transaksi perbankan berjalan dengan mudah dan cepat</v>
      </c>
    </row>
    <row r="25" spans="1:17" x14ac:dyDescent="0.3">
      <c r="A25" s="144">
        <v>22</v>
      </c>
      <c r="B25" s="279" t="str">
        <f t="shared" si="2"/>
        <v>Legal / Kepatuhan</v>
      </c>
      <c r="C25" s="280" t="str">
        <f t="shared" si="2"/>
        <v>Tidak ada kasus keterlambatan pembayaran perpajakan</v>
      </c>
      <c r="D25" s="34">
        <v>2</v>
      </c>
      <c r="E25" s="291">
        <f t="shared" si="0"/>
        <v>2.6315789473684209E-2</v>
      </c>
      <c r="F25" s="34">
        <v>2</v>
      </c>
      <c r="G25" s="292">
        <f t="shared" si="1"/>
        <v>5.2631578947368418E-2</v>
      </c>
      <c r="H25" s="293"/>
      <c r="I25" s="293"/>
      <c r="J25" s="293"/>
      <c r="K25" s="293"/>
      <c r="L25" s="293"/>
      <c r="M25" s="293"/>
      <c r="O25" s="136">
        <v>22</v>
      </c>
      <c r="P25" s="287" t="str">
        <f>'IDENTIFIKASI CINT'!D107</f>
        <v>Legal / Kepatuhan</v>
      </c>
      <c r="Q25" s="287" t="str">
        <f>'IDENTIFIKASI CINT'!E107</f>
        <v>Tidak ada kasus kesalahan pelaporan perpajakan</v>
      </c>
    </row>
    <row r="26" spans="1:17" x14ac:dyDescent="0.3">
      <c r="A26" s="275">
        <v>23</v>
      </c>
      <c r="B26" s="267" t="str">
        <f t="shared" si="2"/>
        <v>Legal / Kepatuhan</v>
      </c>
      <c r="C26" s="308" t="str">
        <f t="shared" si="2"/>
        <v>Transparansi laporan sesuai peraturan yang berlaku</v>
      </c>
      <c r="D26" s="297">
        <v>2</v>
      </c>
      <c r="E26" s="291">
        <f t="shared" si="0"/>
        <v>2.6315789473684209E-2</v>
      </c>
      <c r="F26" s="297">
        <v>2</v>
      </c>
      <c r="G26" s="298">
        <f t="shared" si="1"/>
        <v>5.2631578947368418E-2</v>
      </c>
      <c r="H26" s="293"/>
      <c r="I26" s="293"/>
      <c r="J26" s="293"/>
      <c r="K26" s="293"/>
      <c r="L26" s="293"/>
      <c r="M26" s="293"/>
      <c r="O26" s="141">
        <v>23</v>
      </c>
      <c r="P26" s="287" t="str">
        <f>'IDENTIFIKASI CINT'!D108</f>
        <v>Legal / Kepatuhan</v>
      </c>
      <c r="Q26" s="287" t="str">
        <f>'IDENTIFIKASI CINT'!E108</f>
        <v>Tidak ada kasus keterlambatan pembayaran perpajakan</v>
      </c>
    </row>
    <row r="27" spans="1:17" ht="15" thickBot="1" x14ac:dyDescent="0.35">
      <c r="A27" s="348">
        <v>24</v>
      </c>
      <c r="B27" s="174" t="str">
        <f>P15</f>
        <v>Lingkungan</v>
      </c>
      <c r="C27" s="349" t="str">
        <f>Q15</f>
        <v>Hubungan dan komunikasi dengan masyarakat sekitar cukup baik</v>
      </c>
      <c r="D27" s="350">
        <v>2</v>
      </c>
      <c r="E27" s="351">
        <f t="shared" si="0"/>
        <v>2.6315789473684209E-2</v>
      </c>
      <c r="F27" s="350">
        <v>2</v>
      </c>
      <c r="G27" s="352">
        <f t="shared" si="1"/>
        <v>5.2631578947368418E-2</v>
      </c>
      <c r="H27" s="293"/>
      <c r="I27" s="293"/>
      <c r="J27" s="293"/>
      <c r="K27" s="293"/>
      <c r="L27" s="293"/>
      <c r="M27" s="293"/>
      <c r="O27" s="136">
        <v>24</v>
      </c>
      <c r="P27" s="253" t="str">
        <f>'IDENTIFIKASI CINT'!D109</f>
        <v>Legal / Kepatuhan</v>
      </c>
      <c r="Q27" s="253" t="str">
        <f>'IDENTIFIKASI CINT'!E109</f>
        <v>Transparansi laporan sesuai peraturan yang berlaku</v>
      </c>
    </row>
    <row r="28" spans="1:17" ht="15.6" thickTop="1" thickBot="1" x14ac:dyDescent="0.35">
      <c r="D28" s="328">
        <f>SUM(D4:D27)</f>
        <v>76</v>
      </c>
      <c r="E28" s="328">
        <f t="shared" ref="E28:G28" si="3">SUM(E4:E27)</f>
        <v>0.99999999999999989</v>
      </c>
      <c r="F28" s="328">
        <f t="shared" si="3"/>
        <v>71</v>
      </c>
      <c r="G28" s="328">
        <f t="shared" si="3"/>
        <v>3.0921052631578947</v>
      </c>
      <c r="H28" s="290"/>
      <c r="I28" s="290"/>
      <c r="J28" s="290"/>
      <c r="K28" s="290"/>
      <c r="L28" s="290"/>
      <c r="M28" s="290"/>
    </row>
    <row r="29" spans="1:17" ht="15" thickTop="1" x14ac:dyDescent="0.3"/>
  </sheetData>
  <sortState xmlns:xlrd2="http://schemas.microsoft.com/office/spreadsheetml/2017/richdata2" ref="A4:G27">
    <sortCondition descending="1" ref="G4:G27"/>
  </sortState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O22"/>
  <sheetViews>
    <sheetView topLeftCell="A8" workbookViewId="0">
      <selection activeCell="I19" sqref="I19"/>
    </sheetView>
  </sheetViews>
  <sheetFormatPr defaultColWidth="9.109375" defaultRowHeight="14.4" x14ac:dyDescent="0.3"/>
  <cols>
    <col min="1" max="1" width="3.88671875" style="43" bestFit="1" customWidth="1"/>
    <col min="2" max="2" width="19.6640625" style="43" customWidth="1"/>
    <col min="3" max="3" width="72" style="43" customWidth="1"/>
    <col min="4" max="4" width="7.109375" style="43" customWidth="1"/>
    <col min="5" max="5" width="9.109375" style="43" customWidth="1"/>
    <col min="6" max="10" width="7.88671875" style="43" customWidth="1"/>
    <col min="11" max="11" width="4.88671875" style="43" customWidth="1"/>
    <col min="12" max="12" width="6" style="43" hidden="1" customWidth="1"/>
    <col min="13" max="13" width="17.109375" style="43" hidden="1" customWidth="1"/>
    <col min="14" max="14" width="63.5546875" style="43" hidden="1" customWidth="1"/>
    <col min="15" max="15" width="9.109375" style="43" hidden="1" customWidth="1"/>
    <col min="16" max="16384" width="9.109375" style="43"/>
  </cols>
  <sheetData>
    <row r="1" spans="1:14" ht="23.4" x14ac:dyDescent="0.45">
      <c r="A1" s="395" t="s">
        <v>17</v>
      </c>
      <c r="B1" s="395"/>
      <c r="C1" s="395"/>
      <c r="D1" s="395"/>
      <c r="E1" s="395"/>
      <c r="F1" s="395"/>
      <c r="G1" s="395"/>
      <c r="H1" s="138"/>
      <c r="I1" s="138"/>
      <c r="J1" s="138"/>
      <c r="K1" s="138"/>
    </row>
    <row r="2" spans="1:14" ht="11.25" customHeight="1" thickBot="1" x14ac:dyDescent="0.5">
      <c r="C2" s="138"/>
      <c r="D2" s="138"/>
      <c r="E2" s="138"/>
      <c r="F2" s="138"/>
      <c r="G2" s="138"/>
      <c r="H2" s="138"/>
      <c r="I2" s="138"/>
      <c r="J2" s="138"/>
      <c r="K2" s="138"/>
    </row>
    <row r="3" spans="1:14" ht="21" customHeight="1" thickTop="1" x14ac:dyDescent="0.3">
      <c r="A3" s="357" t="s">
        <v>0</v>
      </c>
      <c r="B3" s="358" t="s">
        <v>1</v>
      </c>
      <c r="C3" s="358" t="s">
        <v>52</v>
      </c>
      <c r="D3" s="360" t="s">
        <v>53</v>
      </c>
      <c r="E3" s="360" t="s">
        <v>54</v>
      </c>
      <c r="F3" s="360" t="s">
        <v>55</v>
      </c>
      <c r="G3" s="361" t="s">
        <v>56</v>
      </c>
      <c r="H3" s="139"/>
      <c r="I3" s="139"/>
      <c r="J3" s="139"/>
      <c r="K3" s="139"/>
      <c r="L3" s="134" t="s">
        <v>0</v>
      </c>
      <c r="M3" s="143" t="s">
        <v>1</v>
      </c>
      <c r="N3" s="158" t="s">
        <v>52</v>
      </c>
    </row>
    <row r="4" spans="1:14" x14ac:dyDescent="0.3">
      <c r="A4" s="144">
        <v>1</v>
      </c>
      <c r="B4" s="279" t="str">
        <f>M17</f>
        <v>Pengelolaan Agen</v>
      </c>
      <c r="C4" s="280" t="str">
        <f>N17</f>
        <v>Beberapa Agen (DH) melakukakn pembayaran piutang tidak sesuai jadwal</v>
      </c>
      <c r="D4" s="303">
        <v>4</v>
      </c>
      <c r="E4" s="291">
        <f>D4/$D$21</f>
        <v>7.0175438596491224E-2</v>
      </c>
      <c r="F4" s="303">
        <v>-4</v>
      </c>
      <c r="G4" s="292">
        <f t="shared" ref="G4:G19" si="0">E4*F4</f>
        <v>-0.2807017543859649</v>
      </c>
      <c r="H4" s="293"/>
      <c r="I4" s="293"/>
      <c r="J4" s="293"/>
      <c r="K4" s="124"/>
      <c r="L4" s="141">
        <v>1</v>
      </c>
      <c r="M4" s="272" t="str">
        <f>'IDENTIFIKASI CINT'!D7</f>
        <v>Kinerja keuangan</v>
      </c>
      <c r="N4" s="272" t="str">
        <f>'IDENTIFIKASI CINT'!E7</f>
        <v>Rasio keuangan dibawah standar</v>
      </c>
    </row>
    <row r="5" spans="1:14" ht="32.25" customHeight="1" x14ac:dyDescent="0.3">
      <c r="A5" s="275">
        <v>2</v>
      </c>
      <c r="B5" s="279" t="str">
        <f>M16</f>
        <v>Pengelolaan Supplier/ Subkon</v>
      </c>
      <c r="C5" s="280" t="str">
        <f>N16</f>
        <v>Beberapa Supplier/ Subkon mempunyai DOH AP yang pendek</v>
      </c>
      <c r="D5" s="303">
        <v>4</v>
      </c>
      <c r="E5" s="291">
        <f t="shared" ref="E5:E20" si="1">D5/$D$21</f>
        <v>7.0175438596491224E-2</v>
      </c>
      <c r="F5" s="303">
        <v>-4</v>
      </c>
      <c r="G5" s="292">
        <f t="shared" si="0"/>
        <v>-0.2807017543859649</v>
      </c>
      <c r="H5" s="293"/>
      <c r="I5" s="293"/>
      <c r="J5" s="293"/>
      <c r="K5" s="124"/>
      <c r="L5" s="136">
        <v>2</v>
      </c>
      <c r="M5" s="272" t="str">
        <f>'IDENTIFIKASI CINT'!D9</f>
        <v>Kinerja keuangan</v>
      </c>
      <c r="N5" s="272" t="str">
        <f>'IDENTIFIKASI CINT'!E9</f>
        <v>Laba (Rugi) Persaham menurun</v>
      </c>
    </row>
    <row r="6" spans="1:14" ht="35.25" customHeight="1" x14ac:dyDescent="0.3">
      <c r="A6" s="144">
        <v>3</v>
      </c>
      <c r="B6" s="279" t="str">
        <f>M6</f>
        <v>Persaingan</v>
      </c>
      <c r="C6" s="280" t="str">
        <f>N6</f>
        <v>Persaingan dengan kompetitor lokal harga lebih murah</v>
      </c>
      <c r="D6" s="34">
        <v>4</v>
      </c>
      <c r="E6" s="291">
        <f t="shared" si="1"/>
        <v>7.0175438596491224E-2</v>
      </c>
      <c r="F6" s="34">
        <v>-4</v>
      </c>
      <c r="G6" s="292">
        <f t="shared" si="0"/>
        <v>-0.2807017543859649</v>
      </c>
      <c r="H6" s="293"/>
      <c r="I6" s="293"/>
      <c r="J6" s="293"/>
      <c r="K6" s="124"/>
      <c r="L6" s="141">
        <v>3</v>
      </c>
      <c r="M6" s="272" t="str">
        <f>'IDENTIFIKASI CINT'!D10</f>
        <v>Persaingan</v>
      </c>
      <c r="N6" s="272" t="str">
        <f>'IDENTIFIKASI CINT'!E10</f>
        <v>Persaingan dengan kompetitor lokal harga lebih murah</v>
      </c>
    </row>
    <row r="7" spans="1:14" ht="33" customHeight="1" x14ac:dyDescent="0.3">
      <c r="A7" s="275">
        <v>4</v>
      </c>
      <c r="B7" s="304" t="str">
        <f>M14</f>
        <v>Ekonomi</v>
      </c>
      <c r="C7" s="344" t="str">
        <f>N14</f>
        <v>Kondisi ekonomi nasional berpengaruh pada operasional perusahaan terutama kenaikan biaya</v>
      </c>
      <c r="D7" s="34">
        <v>4</v>
      </c>
      <c r="E7" s="291">
        <f t="shared" si="1"/>
        <v>7.0175438596491224E-2</v>
      </c>
      <c r="F7" s="34">
        <v>-4</v>
      </c>
      <c r="G7" s="292">
        <f t="shared" si="0"/>
        <v>-0.2807017543859649</v>
      </c>
      <c r="H7" s="293"/>
      <c r="I7" s="293"/>
      <c r="J7" s="293"/>
      <c r="K7" s="124"/>
      <c r="L7" s="136">
        <v>4</v>
      </c>
      <c r="M7" s="272" t="str">
        <f>'IDENTIFIKASI CINT'!D11</f>
        <v>Persaingan</v>
      </c>
      <c r="N7" s="272" t="str">
        <f>'IDENTIFIKASI CINT'!E11</f>
        <v>Market segmen tertentu diambil oleh pesaing berakibat pada penurunan market share</v>
      </c>
    </row>
    <row r="8" spans="1:14" ht="33" customHeight="1" x14ac:dyDescent="0.3">
      <c r="A8" s="144">
        <v>5</v>
      </c>
      <c r="B8" s="279" t="str">
        <f>M15</f>
        <v>Ekonomi</v>
      </c>
      <c r="C8" s="280" t="str">
        <f>N15</f>
        <v>Kenaikan nilai tukar rupiah berpengaruh pada kenaikan harga material</v>
      </c>
      <c r="D8" s="34">
        <v>4</v>
      </c>
      <c r="E8" s="291">
        <f t="shared" si="1"/>
        <v>7.0175438596491224E-2</v>
      </c>
      <c r="F8" s="34">
        <v>-4</v>
      </c>
      <c r="G8" s="292">
        <f t="shared" si="0"/>
        <v>-0.2807017543859649</v>
      </c>
      <c r="H8" s="293"/>
      <c r="I8" s="293"/>
      <c r="J8" s="293"/>
      <c r="K8" s="124"/>
      <c r="L8" s="141">
        <v>5</v>
      </c>
      <c r="M8" s="272" t="str">
        <f>'IDENTIFIKASI CINT'!D12</f>
        <v>Persaingan</v>
      </c>
      <c r="N8" s="272" t="str">
        <f>'IDENTIFIKASI CINT'!E12</f>
        <v>Rata-rata complain produk dari customer sebanyak 2 per bulan, masih lebih dari target yaitu 1 complain produk per bulan</v>
      </c>
    </row>
    <row r="9" spans="1:14" ht="16.5" customHeight="1" x14ac:dyDescent="0.3">
      <c r="A9" s="275">
        <v>6</v>
      </c>
      <c r="B9" s="279" t="str">
        <f>M7</f>
        <v>Persaingan</v>
      </c>
      <c r="C9" s="280" t="s">
        <v>190</v>
      </c>
      <c r="D9" s="34">
        <v>4</v>
      </c>
      <c r="E9" s="291">
        <f t="shared" si="1"/>
        <v>7.0175438596491224E-2</v>
      </c>
      <c r="F9" s="34">
        <v>-4</v>
      </c>
      <c r="G9" s="292">
        <f t="shared" si="0"/>
        <v>-0.2807017543859649</v>
      </c>
      <c r="H9" s="293"/>
      <c r="I9" s="293"/>
      <c r="J9" s="293"/>
      <c r="K9" s="124"/>
      <c r="L9" s="136">
        <v>6</v>
      </c>
      <c r="M9" s="272" t="str">
        <f>'IDENTIFIKASI CINT'!D13</f>
        <v>Persaingan</v>
      </c>
      <c r="N9" s="272" t="str">
        <f>'IDENTIFIKASI CINT'!E13</f>
        <v>Kecepatan dalam pemberian informasi dan respon terhadap Rencana Order Pelanggan (ROP) masih kurang</v>
      </c>
    </row>
    <row r="10" spans="1:14" ht="28.8" x14ac:dyDescent="0.3">
      <c r="A10" s="144">
        <v>7</v>
      </c>
      <c r="B10" s="279" t="str">
        <f>M8</f>
        <v>Persaingan</v>
      </c>
      <c r="C10" s="280" t="str">
        <f>N8</f>
        <v>Rata-rata complain produk dari customer sebanyak 2 per bulan, masih lebih dari target yaitu 1 complain produk per bulan</v>
      </c>
      <c r="D10" s="34">
        <v>3</v>
      </c>
      <c r="E10" s="291">
        <f t="shared" si="1"/>
        <v>5.2631578947368418E-2</v>
      </c>
      <c r="F10" s="34">
        <v>-3</v>
      </c>
      <c r="G10" s="292">
        <f t="shared" si="0"/>
        <v>-0.15789473684210525</v>
      </c>
      <c r="H10" s="293"/>
      <c r="I10" s="293"/>
      <c r="J10" s="293"/>
      <c r="K10" s="124"/>
      <c r="L10" s="141">
        <v>7</v>
      </c>
      <c r="M10" s="272" t="str">
        <f>'IDENTIFIKASI CINT'!D20</f>
        <v>Promosi</v>
      </c>
      <c r="N10" s="272" t="str">
        <f>'IDENTIFIKASI CINT'!E20</f>
        <v>Belum ada program penyediaan promotion tools untuk buyer eksport</v>
      </c>
    </row>
    <row r="11" spans="1:14" x14ac:dyDescent="0.3">
      <c r="A11" s="275">
        <v>8</v>
      </c>
      <c r="B11" s="279" t="str">
        <f>M4</f>
        <v>Kinerja keuangan</v>
      </c>
      <c r="C11" s="280" t="s">
        <v>225</v>
      </c>
      <c r="D11" s="34">
        <v>3</v>
      </c>
      <c r="E11" s="291">
        <f t="shared" si="1"/>
        <v>5.2631578947368418E-2</v>
      </c>
      <c r="F11" s="34">
        <v>-3</v>
      </c>
      <c r="G11" s="292">
        <f t="shared" si="0"/>
        <v>-0.15789473684210525</v>
      </c>
      <c r="H11" s="293"/>
      <c r="I11" s="293"/>
      <c r="J11" s="293"/>
      <c r="K11" s="124"/>
      <c r="L11" s="136">
        <v>8</v>
      </c>
      <c r="M11" s="272" t="str">
        <f>'IDENTIFIKASI CINT'!D24</f>
        <v>Kinerja Proses</v>
      </c>
      <c r="N11" s="272" t="str">
        <f>'IDENTIFIKASI CINT'!E24</f>
        <v>Order tidak rutin sehingga menyebabkan pemasok tidak loyal</v>
      </c>
    </row>
    <row r="12" spans="1:14" ht="30.75" customHeight="1" x14ac:dyDescent="0.3">
      <c r="A12" s="144">
        <v>9</v>
      </c>
      <c r="B12" s="279" t="str">
        <f>M5</f>
        <v>Kinerja keuangan</v>
      </c>
      <c r="C12" s="345" t="s">
        <v>226</v>
      </c>
      <c r="D12" s="303">
        <v>3</v>
      </c>
      <c r="E12" s="291">
        <f t="shared" si="1"/>
        <v>5.2631578947368418E-2</v>
      </c>
      <c r="F12" s="303">
        <v>-3</v>
      </c>
      <c r="G12" s="292">
        <f t="shared" si="0"/>
        <v>-0.15789473684210525</v>
      </c>
      <c r="H12" s="293"/>
      <c r="I12" s="293"/>
      <c r="J12" s="293"/>
      <c r="K12" s="124"/>
      <c r="L12" s="141">
        <v>9</v>
      </c>
      <c r="M12" s="272" t="str">
        <f>'IDENTIFIKASI CINT'!D26</f>
        <v>Kinerja Proses</v>
      </c>
      <c r="N12" s="272" t="str">
        <f>'IDENTIFIKASI CINT'!E26</f>
        <v>Jadwal pengiriman tidak terencana dengan baik</v>
      </c>
    </row>
    <row r="13" spans="1:14" ht="28.8" x14ac:dyDescent="0.3">
      <c r="A13" s="275">
        <v>10</v>
      </c>
      <c r="B13" s="276" t="str">
        <f>M11</f>
        <v>Kinerja Proses</v>
      </c>
      <c r="C13" s="337" t="str">
        <f>N11</f>
        <v>Order tidak rutin sehingga menyebabkan pemasok tidak loyal</v>
      </c>
      <c r="D13" s="34">
        <v>3</v>
      </c>
      <c r="E13" s="291">
        <f t="shared" si="1"/>
        <v>5.2631578947368418E-2</v>
      </c>
      <c r="F13" s="34">
        <v>-3</v>
      </c>
      <c r="G13" s="292">
        <f t="shared" si="0"/>
        <v>-0.15789473684210525</v>
      </c>
      <c r="H13" s="293"/>
      <c r="I13" s="293"/>
      <c r="J13" s="293"/>
      <c r="K13" s="124"/>
      <c r="L13" s="136">
        <v>10</v>
      </c>
      <c r="M13" s="272" t="str">
        <f>'IDENTIFIKASI CINT'!D32</f>
        <v>Nilai &amp; Budaya Kerja</v>
      </c>
      <c r="N13" s="272" t="str">
        <f>'IDENTIFIKASI CINT'!E32</f>
        <v>Penetapan UMK &amp; UMP memberatkan pengusaha</v>
      </c>
    </row>
    <row r="14" spans="1:14" ht="28.8" x14ac:dyDescent="0.3">
      <c r="A14" s="144">
        <v>11</v>
      </c>
      <c r="B14" s="279" t="str">
        <f>M9</f>
        <v>Persaingan</v>
      </c>
      <c r="C14" s="280" t="str">
        <f>N9</f>
        <v>Kecepatan dalam pemberian informasi dan respon terhadap Rencana Order Pelanggan (ROP) masih kurang</v>
      </c>
      <c r="D14" s="34">
        <v>3</v>
      </c>
      <c r="E14" s="291">
        <f t="shared" si="1"/>
        <v>5.2631578947368418E-2</v>
      </c>
      <c r="F14" s="34">
        <v>-3</v>
      </c>
      <c r="G14" s="292">
        <f t="shared" si="0"/>
        <v>-0.15789473684210525</v>
      </c>
      <c r="H14" s="293"/>
      <c r="I14" s="293"/>
      <c r="J14" s="293"/>
      <c r="K14" s="124"/>
      <c r="L14" s="299">
        <v>11</v>
      </c>
      <c r="M14" s="286" t="str">
        <f>'IDENTIFIKASI CINT'!D60</f>
        <v>Ekonomi</v>
      </c>
      <c r="N14" s="286" t="str">
        <f>'IDENTIFIKASI CINT'!E60</f>
        <v>Kondisi ekonomi nasional berpengaruh pada operasional perusahaan terutama kenaikan biaya</v>
      </c>
    </row>
    <row r="15" spans="1:14" x14ac:dyDescent="0.3">
      <c r="A15" s="275">
        <v>12</v>
      </c>
      <c r="B15" s="279" t="str">
        <f>M12</f>
        <v>Kinerja Proses</v>
      </c>
      <c r="C15" s="280" t="str">
        <f>N12</f>
        <v>Jadwal pengiriman tidak terencana dengan baik</v>
      </c>
      <c r="D15" s="34">
        <v>3</v>
      </c>
      <c r="E15" s="291">
        <f t="shared" si="1"/>
        <v>5.2631578947368418E-2</v>
      </c>
      <c r="F15" s="34">
        <v>-3</v>
      </c>
      <c r="G15" s="292">
        <f t="shared" si="0"/>
        <v>-0.15789473684210525</v>
      </c>
      <c r="H15" s="293"/>
      <c r="I15" s="293"/>
      <c r="J15" s="293"/>
      <c r="K15" s="124"/>
      <c r="L15" s="301">
        <v>12</v>
      </c>
      <c r="M15" s="271" t="str">
        <f>'IDENTIFIKASI CINT'!D67</f>
        <v>Ekonomi</v>
      </c>
      <c r="N15" s="271" t="str">
        <f>'IDENTIFIKASI CINT'!E67</f>
        <v>Kenaikan nilai tukar rupiah berpengaruh pada kenaikan harga material</v>
      </c>
    </row>
    <row r="16" spans="1:14" ht="28.8" x14ac:dyDescent="0.3">
      <c r="A16" s="144">
        <v>13</v>
      </c>
      <c r="B16" s="4" t="str">
        <f>M13</f>
        <v>Nilai &amp; Budaya Kerja</v>
      </c>
      <c r="C16" s="338" t="str">
        <f>N13</f>
        <v>Penetapan UMK &amp; UMP memberatkan pengusaha</v>
      </c>
      <c r="D16" s="34">
        <v>3</v>
      </c>
      <c r="E16" s="291">
        <f t="shared" si="1"/>
        <v>5.2631578947368418E-2</v>
      </c>
      <c r="F16" s="34">
        <v>-3</v>
      </c>
      <c r="G16" s="292">
        <f t="shared" si="0"/>
        <v>-0.15789473684210525</v>
      </c>
      <c r="H16" s="293"/>
      <c r="I16" s="293"/>
      <c r="J16" s="293"/>
      <c r="K16" s="124"/>
      <c r="L16" s="299">
        <v>13</v>
      </c>
      <c r="M16" s="300" t="str">
        <f>'IDENTIFIKASI CINT'!D86</f>
        <v>Pengelolaan Supplier/ Subkon</v>
      </c>
      <c r="N16" s="300" t="str">
        <f>'IDENTIFIKASI CINT'!E86</f>
        <v>Beberapa Supplier/ Subkon mempunyai DOH AP yang pendek</v>
      </c>
    </row>
    <row r="17" spans="1:14" x14ac:dyDescent="0.3">
      <c r="A17" s="275">
        <v>14</v>
      </c>
      <c r="B17" s="279" t="str">
        <f>M10</f>
        <v>Promosi</v>
      </c>
      <c r="C17" s="280" t="str">
        <f>N10</f>
        <v>Belum ada program penyediaan promotion tools untuk buyer eksport</v>
      </c>
      <c r="D17" s="34">
        <v>3</v>
      </c>
      <c r="E17" s="291">
        <f t="shared" si="1"/>
        <v>5.2631578947368418E-2</v>
      </c>
      <c r="F17" s="34">
        <v>-3</v>
      </c>
      <c r="G17" s="292">
        <f t="shared" si="0"/>
        <v>-0.15789473684210525</v>
      </c>
      <c r="H17" s="293"/>
      <c r="I17" s="293"/>
      <c r="J17" s="293"/>
      <c r="K17" s="140"/>
      <c r="L17" s="301">
        <v>14</v>
      </c>
      <c r="M17" s="283" t="str">
        <f>'IDENTIFIKASI CINT'!D87</f>
        <v>Pengelolaan Agen</v>
      </c>
      <c r="N17" s="283" t="str">
        <f>'IDENTIFIKASI CINT'!E87</f>
        <v>Beberapa Agen (DH) melakukakn pembayaran piutang tidak sesuai jadwal</v>
      </c>
    </row>
    <row r="18" spans="1:14" ht="28.8" x14ac:dyDescent="0.3">
      <c r="A18" s="176">
        <v>15</v>
      </c>
      <c r="B18" s="146" t="str">
        <f>M18</f>
        <v>Lingkungan</v>
      </c>
      <c r="C18" s="335" t="str">
        <f>N18</f>
        <v xml:space="preserve">Masih terjadi complain oleh NGO, satgas ataupun instansi terkait akibat pengelolaan lingkungan yang kurang baik </v>
      </c>
      <c r="D18" s="133">
        <v>3</v>
      </c>
      <c r="E18" s="354">
        <f t="shared" si="1"/>
        <v>5.2631578947368418E-2</v>
      </c>
      <c r="F18" s="133">
        <v>-3</v>
      </c>
      <c r="G18" s="355">
        <f t="shared" si="0"/>
        <v>-0.15789473684210525</v>
      </c>
      <c r="H18" s="293"/>
      <c r="I18" s="293"/>
      <c r="J18" s="293"/>
      <c r="L18" s="141">
        <v>15</v>
      </c>
      <c r="M18" s="287" t="str">
        <f>'IDENTIFIKASI CINT'!D90</f>
        <v>Lingkungan</v>
      </c>
      <c r="N18" s="287" t="str">
        <f>'IDENTIFIKASI CINT'!E90</f>
        <v xml:space="preserve">Masih terjadi complain oleh NGO, satgas ataupun instansi terkait akibat pengelolaan lingkungan yang kurang baik </v>
      </c>
    </row>
    <row r="19" spans="1:14" ht="29.4" thickBot="1" x14ac:dyDescent="0.35">
      <c r="A19" s="177">
        <v>16</v>
      </c>
      <c r="B19" s="146" t="str">
        <f>M18</f>
        <v>Lingkungan</v>
      </c>
      <c r="C19" s="335" t="s">
        <v>227</v>
      </c>
      <c r="D19" s="133">
        <v>3</v>
      </c>
      <c r="E19" s="354">
        <f t="shared" si="1"/>
        <v>5.2631578947368418E-2</v>
      </c>
      <c r="F19" s="133">
        <v>-3</v>
      </c>
      <c r="G19" s="355">
        <f t="shared" si="0"/>
        <v>-0.15789473684210525</v>
      </c>
      <c r="H19" s="293"/>
      <c r="I19" s="293"/>
      <c r="J19" s="293"/>
      <c r="L19" s="136">
        <v>16</v>
      </c>
      <c r="M19" s="302" t="str">
        <f>'IDENTIFIKASI CINT'!D110</f>
        <v>Legal / Kepatuhan</v>
      </c>
      <c r="N19" s="302" t="str">
        <f>'IDENTIFIKASI CINT'!E110</f>
        <v xml:space="preserve">Terjadi keterlambatan pelaporan ke bursa </v>
      </c>
    </row>
    <row r="20" spans="1:14" ht="30" thickTop="1" thickBot="1" x14ac:dyDescent="0.35">
      <c r="A20" s="144">
        <v>17</v>
      </c>
      <c r="B20" s="353" t="str">
        <f>M20</f>
        <v>Kinerja Proses</v>
      </c>
      <c r="C20" s="356" t="str">
        <f>N20</f>
        <v>Penerapan jalur merah untuk barang impor oleh system bea cukai menaikkan biaya impor</v>
      </c>
      <c r="D20" s="305">
        <v>3</v>
      </c>
      <c r="E20" s="291">
        <f t="shared" si="1"/>
        <v>5.2631578947368418E-2</v>
      </c>
      <c r="F20" s="305">
        <v>-2</v>
      </c>
      <c r="G20" s="306">
        <f t="shared" ref="G20" si="2">E20*F20</f>
        <v>-0.10526315789473684</v>
      </c>
      <c r="H20" s="293"/>
      <c r="I20" s="293"/>
      <c r="J20" s="293"/>
      <c r="L20" s="141">
        <v>17</v>
      </c>
      <c r="M20" s="43" t="str">
        <f>'IDENTIFIKASI CINT'!D29</f>
        <v>Kinerja Proses</v>
      </c>
      <c r="N20" s="125" t="str">
        <f>'IDENTIFIKASI CINT'!E29</f>
        <v>Penerapan jalur merah untuk barang impor oleh system bea cukai menaikkan biaya impor</v>
      </c>
    </row>
    <row r="21" spans="1:14" ht="15.6" thickTop="1" thickBot="1" x14ac:dyDescent="0.35">
      <c r="D21" s="329">
        <f>SUM(D4:D20)</f>
        <v>57</v>
      </c>
      <c r="E21" s="330">
        <f t="shared" ref="E21:G21" si="3">SUM(E4:E20)</f>
        <v>0.99999999999999956</v>
      </c>
      <c r="F21" s="330">
        <f t="shared" si="3"/>
        <v>-56</v>
      </c>
      <c r="G21" s="331">
        <f t="shared" si="3"/>
        <v>-3.3684210526315792</v>
      </c>
    </row>
    <row r="22" spans="1:14" ht="15" thickTop="1" x14ac:dyDescent="0.3"/>
  </sheetData>
  <sortState xmlns:xlrd2="http://schemas.microsoft.com/office/spreadsheetml/2017/richdata2" ref="A4:G22">
    <sortCondition ref="G4:G22"/>
  </sortState>
  <mergeCells count="1">
    <mergeCell ref="A1:G1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T20"/>
  <sheetViews>
    <sheetView topLeftCell="A9" zoomScale="80" zoomScaleNormal="80" workbookViewId="0">
      <selection activeCell="U10" sqref="U10"/>
    </sheetView>
  </sheetViews>
  <sheetFormatPr defaultRowHeight="14.4" x14ac:dyDescent="0.3"/>
  <cols>
    <col min="1" max="1" width="4.44140625" customWidth="1"/>
    <col min="2" max="2" width="15.88671875" bestFit="1" customWidth="1"/>
    <col min="3" max="3" width="14.109375" bestFit="1" customWidth="1"/>
    <col min="4" max="4" width="13.44140625" bestFit="1" customWidth="1"/>
    <col min="5" max="5" width="13.44140625" customWidth="1"/>
    <col min="6" max="6" width="17.6640625" bestFit="1" customWidth="1"/>
    <col min="7" max="7" width="9.88671875" customWidth="1"/>
  </cols>
  <sheetData>
    <row r="2" spans="2:20" x14ac:dyDescent="0.3">
      <c r="B2" s="13" t="s">
        <v>1</v>
      </c>
      <c r="C2" s="13" t="s">
        <v>11</v>
      </c>
      <c r="D2" s="13" t="s">
        <v>12</v>
      </c>
      <c r="E2" s="13"/>
      <c r="F2" s="13" t="s">
        <v>58</v>
      </c>
    </row>
    <row r="3" spans="2:20" x14ac:dyDescent="0.3">
      <c r="B3" s="401" t="s">
        <v>10</v>
      </c>
      <c r="C3" s="4" t="s">
        <v>14</v>
      </c>
      <c r="D3" s="4" t="s">
        <v>15</v>
      </c>
      <c r="E3" s="6"/>
      <c r="F3" s="402">
        <f>(C4+D4)</f>
        <v>-0.22222222222222054</v>
      </c>
    </row>
    <row r="4" spans="2:20" x14ac:dyDescent="0.3">
      <c r="B4" s="401"/>
      <c r="C4" s="377">
        <f>[1]Strenght!$G$30</f>
        <v>3.2222222222222223</v>
      </c>
      <c r="D4" s="377">
        <f>[1]Weakness!$G$32</f>
        <v>-3.4444444444444429</v>
      </c>
      <c r="E4" s="33"/>
      <c r="F4" s="403"/>
    </row>
    <row r="5" spans="2:20" x14ac:dyDescent="0.3">
      <c r="B5" s="401" t="s">
        <v>27</v>
      </c>
      <c r="C5" s="4" t="s">
        <v>16</v>
      </c>
      <c r="D5" s="4" t="s">
        <v>17</v>
      </c>
      <c r="E5" s="6"/>
      <c r="F5" s="402">
        <f>(C6+D6)</f>
        <v>0.44011339475549338</v>
      </c>
    </row>
    <row r="6" spans="2:20" x14ac:dyDescent="0.3">
      <c r="B6" s="401"/>
      <c r="C6" s="377">
        <f>[1]Opportunity!$G$29</f>
        <v>3.2048192771084341</v>
      </c>
      <c r="D6" s="377">
        <f>[1]Threat!$G$22</f>
        <v>-2.7647058823529407</v>
      </c>
      <c r="E6" s="33"/>
      <c r="F6" s="403"/>
    </row>
    <row r="7" spans="2:20" ht="35.25" customHeight="1" thickBot="1" x14ac:dyDescent="0.35">
      <c r="B7" s="36"/>
      <c r="C7" s="37"/>
      <c r="D7" s="35"/>
      <c r="L7" s="399" t="s">
        <v>67</v>
      </c>
      <c r="M7" s="399"/>
      <c r="N7" s="399"/>
      <c r="O7" s="399"/>
    </row>
    <row r="8" spans="2:20" ht="43.5" customHeight="1" thickTop="1" x14ac:dyDescent="0.3">
      <c r="B8" s="3" t="s">
        <v>79</v>
      </c>
      <c r="C8" s="3" t="s">
        <v>80</v>
      </c>
      <c r="D8" s="39" t="s">
        <v>81</v>
      </c>
      <c r="H8" s="25" t="s">
        <v>60</v>
      </c>
      <c r="I8" s="26" t="s">
        <v>64</v>
      </c>
      <c r="J8" s="21"/>
      <c r="K8" s="14"/>
      <c r="L8" s="14"/>
      <c r="M8" s="405" t="s">
        <v>6</v>
      </c>
      <c r="N8" s="405"/>
      <c r="O8" s="14"/>
      <c r="P8" s="22"/>
      <c r="Q8" s="22"/>
      <c r="R8" s="23" t="s">
        <v>63</v>
      </c>
      <c r="S8" s="24" t="s">
        <v>59</v>
      </c>
    </row>
    <row r="9" spans="2:20" ht="43.5" customHeight="1" x14ac:dyDescent="0.3">
      <c r="B9" s="34" t="s">
        <v>71</v>
      </c>
      <c r="C9" s="38">
        <f>C4*C6</f>
        <v>10.326639892904954</v>
      </c>
      <c r="D9" s="34" t="s">
        <v>83</v>
      </c>
      <c r="H9" s="15"/>
      <c r="N9" s="17"/>
      <c r="S9" s="16"/>
    </row>
    <row r="10" spans="2:20" ht="43.5" customHeight="1" x14ac:dyDescent="0.3">
      <c r="B10" s="34" t="s">
        <v>72</v>
      </c>
      <c r="C10" s="38">
        <f>C6*D4</f>
        <v>-11.038821954484602</v>
      </c>
      <c r="D10" s="34" t="s">
        <v>82</v>
      </c>
      <c r="H10" s="15"/>
      <c r="N10" s="17"/>
      <c r="S10" s="16"/>
    </row>
    <row r="11" spans="2:20" ht="43.5" customHeight="1" x14ac:dyDescent="0.3">
      <c r="B11" s="34" t="s">
        <v>73</v>
      </c>
      <c r="C11" s="38">
        <f>D4*D6</f>
        <v>9.5228758169934586</v>
      </c>
      <c r="D11" s="34" t="s">
        <v>157</v>
      </c>
      <c r="H11" s="15"/>
      <c r="N11" s="17"/>
      <c r="S11" s="16"/>
    </row>
    <row r="12" spans="2:20" ht="43.5" customHeight="1" x14ac:dyDescent="0.3">
      <c r="B12" s="34" t="s">
        <v>74</v>
      </c>
      <c r="C12" s="38">
        <f>C4*D6</f>
        <v>-8.9084967320261423</v>
      </c>
      <c r="D12" s="34" t="s">
        <v>88</v>
      </c>
      <c r="G12" s="398" t="s">
        <v>69</v>
      </c>
      <c r="H12" s="15"/>
      <c r="N12" s="17"/>
      <c r="S12" s="16"/>
      <c r="T12" s="397" t="s">
        <v>68</v>
      </c>
    </row>
    <row r="13" spans="2:20" ht="43.5" customHeight="1" x14ac:dyDescent="0.3">
      <c r="G13" s="398"/>
      <c r="H13" s="406" t="s">
        <v>5</v>
      </c>
      <c r="I13" s="5"/>
      <c r="J13" s="5"/>
      <c r="K13" s="5"/>
      <c r="L13" s="5"/>
      <c r="M13" s="5"/>
      <c r="N13" s="18"/>
      <c r="O13" s="5"/>
      <c r="P13" s="5"/>
      <c r="Q13" s="5"/>
      <c r="R13" s="5"/>
      <c r="S13" s="404" t="s">
        <v>4</v>
      </c>
      <c r="T13" s="397"/>
    </row>
    <row r="14" spans="2:20" ht="43.5" customHeight="1" x14ac:dyDescent="0.3">
      <c r="G14" s="398"/>
      <c r="H14" s="406"/>
      <c r="N14" s="17"/>
      <c r="S14" s="404"/>
      <c r="T14" s="397"/>
    </row>
    <row r="15" spans="2:20" ht="43.5" customHeight="1" x14ac:dyDescent="0.3">
      <c r="G15" s="398"/>
      <c r="H15" s="15"/>
      <c r="N15" s="17"/>
      <c r="S15" s="16"/>
      <c r="T15" s="397"/>
    </row>
    <row r="16" spans="2:20" ht="43.5" customHeight="1" x14ac:dyDescent="0.3">
      <c r="H16" s="15"/>
      <c r="N16" s="17"/>
      <c r="S16" s="16"/>
    </row>
    <row r="17" spans="8:19" ht="43.5" customHeight="1" x14ac:dyDescent="0.3">
      <c r="H17" s="15"/>
      <c r="N17" s="17"/>
      <c r="S17" s="16"/>
    </row>
    <row r="18" spans="8:19" ht="43.5" customHeight="1" x14ac:dyDescent="0.3">
      <c r="H18" s="15"/>
      <c r="N18" s="17"/>
      <c r="S18" s="16"/>
    </row>
    <row r="19" spans="8:19" ht="43.5" customHeight="1" thickBot="1" x14ac:dyDescent="0.35">
      <c r="H19" s="30" t="s">
        <v>61</v>
      </c>
      <c r="I19" s="31" t="s">
        <v>66</v>
      </c>
      <c r="J19" s="32"/>
      <c r="K19" s="32"/>
      <c r="L19" s="32"/>
      <c r="M19" s="396" t="s">
        <v>7</v>
      </c>
      <c r="N19" s="396"/>
      <c r="O19" s="27"/>
      <c r="P19" s="27"/>
      <c r="Q19" s="27"/>
      <c r="R19" s="28" t="s">
        <v>65</v>
      </c>
      <c r="S19" s="29" t="s">
        <v>62</v>
      </c>
    </row>
    <row r="20" spans="8:19" ht="38.25" customHeight="1" thickTop="1" x14ac:dyDescent="0.3">
      <c r="L20" s="400" t="s">
        <v>70</v>
      </c>
      <c r="M20" s="400"/>
      <c r="N20" s="400"/>
      <c r="O20" s="400"/>
    </row>
  </sheetData>
  <mergeCells count="12">
    <mergeCell ref="B3:B4"/>
    <mergeCell ref="B5:B6"/>
    <mergeCell ref="F3:F4"/>
    <mergeCell ref="F5:F6"/>
    <mergeCell ref="S13:S14"/>
    <mergeCell ref="M8:N8"/>
    <mergeCell ref="H13:H14"/>
    <mergeCell ref="M19:N19"/>
    <mergeCell ref="T12:T15"/>
    <mergeCell ref="G12:G15"/>
    <mergeCell ref="L7:O7"/>
    <mergeCell ref="L20:O20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2"/>
  <sheetViews>
    <sheetView topLeftCell="A3" zoomScale="80" zoomScaleNormal="80" workbookViewId="0">
      <selection activeCell="E14" sqref="E14"/>
    </sheetView>
  </sheetViews>
  <sheetFormatPr defaultColWidth="9.109375" defaultRowHeight="13.8" x14ac:dyDescent="0.25"/>
  <cols>
    <col min="1" max="1" width="72.44140625" style="47" customWidth="1"/>
    <col min="2" max="2" width="9.109375" style="47" customWidth="1"/>
    <col min="3" max="3" width="8.5546875" style="47" customWidth="1"/>
    <col min="4" max="4" width="5.6640625" style="47" customWidth="1"/>
    <col min="5" max="5" width="77.44140625" style="47" customWidth="1"/>
    <col min="6" max="6" width="10" style="47" customWidth="1"/>
    <col min="7" max="7" width="9.44140625" style="47" customWidth="1"/>
    <col min="8" max="8" width="73" style="47" customWidth="1"/>
    <col min="9" max="9" width="9.6640625" style="47" customWidth="1"/>
    <col min="10" max="10" width="9" style="47" customWidth="1"/>
    <col min="11" max="16384" width="9.109375" style="47"/>
  </cols>
  <sheetData>
    <row r="1" spans="1:10" x14ac:dyDescent="0.25">
      <c r="J1" s="48" t="s">
        <v>13</v>
      </c>
    </row>
    <row r="2" spans="1:10" ht="23.4" thickBot="1" x14ac:dyDescent="0.45">
      <c r="A2" s="109"/>
      <c r="B2" s="57"/>
      <c r="C2" s="57"/>
      <c r="D2" s="57"/>
      <c r="E2" s="57"/>
      <c r="F2" s="119" t="s">
        <v>150</v>
      </c>
      <c r="G2" s="120" t="s">
        <v>151</v>
      </c>
      <c r="H2" s="58"/>
      <c r="I2" s="89" t="s">
        <v>152</v>
      </c>
      <c r="J2" s="81" t="s">
        <v>153</v>
      </c>
    </row>
    <row r="3" spans="1:10" ht="32.25" customHeight="1" thickTop="1" x14ac:dyDescent="0.3">
      <c r="A3" s="413" t="s">
        <v>394</v>
      </c>
      <c r="B3" s="414"/>
      <c r="C3" s="414"/>
      <c r="D3" s="415"/>
      <c r="E3" s="369" t="s">
        <v>230</v>
      </c>
      <c r="F3" s="156" t="s">
        <v>392</v>
      </c>
      <c r="G3" s="80">
        <v>1</v>
      </c>
      <c r="H3" s="370" t="s">
        <v>202</v>
      </c>
      <c r="I3" s="90">
        <v>5</v>
      </c>
      <c r="J3" s="82">
        <v>2</v>
      </c>
    </row>
    <row r="4" spans="1:10" ht="29.25" customHeight="1" x14ac:dyDescent="0.3">
      <c r="A4" s="416"/>
      <c r="B4" s="417"/>
      <c r="C4" s="417"/>
      <c r="D4" s="418"/>
      <c r="E4" s="367" t="s">
        <v>273</v>
      </c>
      <c r="F4" s="155">
        <v>1</v>
      </c>
      <c r="G4" s="52">
        <v>5</v>
      </c>
      <c r="H4" s="370" t="s">
        <v>277</v>
      </c>
      <c r="I4" s="91">
        <v>1</v>
      </c>
      <c r="J4" s="50"/>
    </row>
    <row r="5" spans="1:10" ht="35.25" customHeight="1" x14ac:dyDescent="0.3">
      <c r="A5" s="416"/>
      <c r="B5" s="417"/>
      <c r="C5" s="417"/>
      <c r="D5" s="418"/>
      <c r="E5" s="369" t="s">
        <v>252</v>
      </c>
      <c r="F5" s="155">
        <v>1</v>
      </c>
      <c r="G5" s="52">
        <v>5</v>
      </c>
      <c r="H5" s="370" t="s">
        <v>219</v>
      </c>
      <c r="I5" s="91">
        <v>1</v>
      </c>
      <c r="J5" s="50">
        <v>4</v>
      </c>
    </row>
    <row r="6" spans="1:10" ht="34.5" customHeight="1" x14ac:dyDescent="0.3">
      <c r="A6" s="416"/>
      <c r="B6" s="417"/>
      <c r="C6" s="417"/>
      <c r="D6" s="418"/>
      <c r="E6" s="369" t="s">
        <v>246</v>
      </c>
      <c r="F6" s="155">
        <v>2</v>
      </c>
      <c r="G6" s="52"/>
      <c r="H6" s="370" t="s">
        <v>247</v>
      </c>
      <c r="I6" s="91">
        <v>1</v>
      </c>
      <c r="J6" s="50">
        <v>4</v>
      </c>
    </row>
    <row r="7" spans="1:10" ht="37.5" customHeight="1" x14ac:dyDescent="0.25">
      <c r="A7" s="416"/>
      <c r="B7" s="417"/>
      <c r="C7" s="417"/>
      <c r="D7" s="418"/>
      <c r="E7" s="369" t="s">
        <v>286</v>
      </c>
      <c r="F7" s="78">
        <v>2</v>
      </c>
      <c r="G7" s="51">
        <v>5</v>
      </c>
      <c r="H7" s="373" t="s">
        <v>224</v>
      </c>
      <c r="I7" s="374"/>
      <c r="J7" s="375"/>
    </row>
    <row r="8" spans="1:10" ht="30" customHeight="1" x14ac:dyDescent="0.3">
      <c r="A8" s="416"/>
      <c r="B8" s="417"/>
      <c r="C8" s="417"/>
      <c r="D8" s="418"/>
      <c r="E8" s="367" t="s">
        <v>379</v>
      </c>
      <c r="F8" s="157">
        <v>6</v>
      </c>
      <c r="G8" s="52">
        <v>6</v>
      </c>
      <c r="H8" s="370" t="s">
        <v>378</v>
      </c>
      <c r="I8" s="92"/>
      <c r="J8" s="50">
        <v>4.5</v>
      </c>
    </row>
    <row r="9" spans="1:10" ht="29.25" customHeight="1" x14ac:dyDescent="0.3">
      <c r="A9" s="416"/>
      <c r="B9" s="417"/>
      <c r="C9" s="417"/>
      <c r="D9" s="418"/>
      <c r="E9" s="369" t="s">
        <v>283</v>
      </c>
      <c r="F9" s="157">
        <v>1.2</v>
      </c>
      <c r="G9" s="51"/>
      <c r="H9" s="370" t="s">
        <v>310</v>
      </c>
      <c r="I9" s="93">
        <v>5</v>
      </c>
      <c r="J9" s="49"/>
    </row>
    <row r="10" spans="1:10" ht="29.25" customHeight="1" x14ac:dyDescent="0.3">
      <c r="A10" s="416"/>
      <c r="B10" s="417"/>
      <c r="C10" s="417"/>
      <c r="D10" s="418"/>
      <c r="E10" s="369" t="s">
        <v>318</v>
      </c>
      <c r="F10" s="157">
        <v>2.6</v>
      </c>
      <c r="G10" s="52">
        <v>6</v>
      </c>
      <c r="H10" s="370" t="s">
        <v>380</v>
      </c>
      <c r="I10" s="93">
        <v>1.3</v>
      </c>
      <c r="J10" s="50"/>
    </row>
    <row r="11" spans="1:10" ht="46.5" customHeight="1" x14ac:dyDescent="0.25">
      <c r="A11" s="416"/>
      <c r="B11" s="417"/>
      <c r="C11" s="417"/>
      <c r="D11" s="418"/>
      <c r="E11" s="367" t="s">
        <v>279</v>
      </c>
      <c r="F11" s="157">
        <v>2</v>
      </c>
      <c r="G11" s="51"/>
      <c r="H11" s="373" t="s">
        <v>315</v>
      </c>
      <c r="I11" s="376"/>
      <c r="J11" s="375"/>
    </row>
    <row r="12" spans="1:10" ht="45" customHeight="1" x14ac:dyDescent="0.3">
      <c r="A12" s="416"/>
      <c r="B12" s="417"/>
      <c r="C12" s="417"/>
      <c r="D12" s="418"/>
      <c r="E12" s="367" t="s">
        <v>383</v>
      </c>
      <c r="F12" s="157">
        <v>2</v>
      </c>
      <c r="G12" s="52">
        <v>5</v>
      </c>
      <c r="H12" s="370" t="s">
        <v>282</v>
      </c>
      <c r="I12" s="93">
        <v>1.4</v>
      </c>
      <c r="J12" s="49">
        <v>4</v>
      </c>
    </row>
    <row r="13" spans="1:10" ht="49.5" customHeight="1" x14ac:dyDescent="0.3">
      <c r="A13" s="416"/>
      <c r="B13" s="417"/>
      <c r="C13" s="417"/>
      <c r="D13" s="418"/>
      <c r="E13" s="369" t="s">
        <v>214</v>
      </c>
      <c r="F13" s="78">
        <v>1.2</v>
      </c>
      <c r="G13" s="51">
        <v>5</v>
      </c>
      <c r="H13" s="370" t="s">
        <v>287</v>
      </c>
      <c r="I13" s="92">
        <v>1.3</v>
      </c>
      <c r="J13" s="50"/>
    </row>
    <row r="14" spans="1:10" ht="35.25" customHeight="1" x14ac:dyDescent="0.3">
      <c r="A14" s="416"/>
      <c r="B14" s="417"/>
      <c r="C14" s="417"/>
      <c r="D14" s="418"/>
      <c r="E14" s="367" t="s">
        <v>216</v>
      </c>
      <c r="F14" s="78">
        <v>2</v>
      </c>
      <c r="G14" s="51">
        <v>5</v>
      </c>
      <c r="H14" s="370" t="s">
        <v>299</v>
      </c>
      <c r="I14" s="92">
        <v>1.3</v>
      </c>
      <c r="J14" s="50">
        <v>3</v>
      </c>
    </row>
    <row r="15" spans="1:10" ht="32.25" customHeight="1" x14ac:dyDescent="0.3">
      <c r="A15" s="416"/>
      <c r="B15" s="417"/>
      <c r="C15" s="417"/>
      <c r="D15" s="418"/>
      <c r="E15" s="367" t="s">
        <v>218</v>
      </c>
      <c r="F15" s="78">
        <v>2</v>
      </c>
      <c r="G15" s="52">
        <v>5</v>
      </c>
      <c r="H15" s="370" t="s">
        <v>372</v>
      </c>
      <c r="I15" s="92"/>
      <c r="J15" s="50">
        <v>3</v>
      </c>
    </row>
    <row r="16" spans="1:10" ht="14.25" customHeight="1" x14ac:dyDescent="0.3">
      <c r="A16" s="416"/>
      <c r="B16" s="417"/>
      <c r="C16" s="417"/>
      <c r="D16" s="418"/>
      <c r="E16" s="367" t="s">
        <v>312</v>
      </c>
      <c r="F16" s="78">
        <v>2</v>
      </c>
      <c r="G16" s="51">
        <v>5</v>
      </c>
      <c r="H16" s="370" t="s">
        <v>373</v>
      </c>
      <c r="I16" s="92" t="s">
        <v>361</v>
      </c>
      <c r="J16" s="50"/>
    </row>
    <row r="17" spans="1:10" ht="34.5" customHeight="1" thickBot="1" x14ac:dyDescent="0.3">
      <c r="A17" s="72"/>
      <c r="B17" s="79" t="s">
        <v>150</v>
      </c>
      <c r="C17" s="89" t="s">
        <v>152</v>
      </c>
      <c r="D17" s="73"/>
      <c r="E17" s="410" t="s">
        <v>14</v>
      </c>
      <c r="F17" s="411"/>
      <c r="G17" s="412"/>
      <c r="H17" s="410" t="s">
        <v>15</v>
      </c>
      <c r="I17" s="411"/>
      <c r="J17" s="412"/>
    </row>
    <row r="18" spans="1:10" ht="34.5" customHeight="1" thickTop="1" x14ac:dyDescent="0.25">
      <c r="A18" s="371" t="s">
        <v>334</v>
      </c>
      <c r="B18" s="74" t="s">
        <v>359</v>
      </c>
      <c r="C18" s="91"/>
      <c r="D18" s="409" t="s">
        <v>16</v>
      </c>
      <c r="E18" s="62" t="s">
        <v>349</v>
      </c>
      <c r="F18" s="65" t="s">
        <v>138</v>
      </c>
      <c r="G18" s="64" t="s">
        <v>31</v>
      </c>
      <c r="H18" s="153" t="s">
        <v>240</v>
      </c>
      <c r="I18" s="94" t="s">
        <v>141</v>
      </c>
      <c r="J18" s="95" t="s">
        <v>31</v>
      </c>
    </row>
    <row r="19" spans="1:10" ht="52.5" customHeight="1" x14ac:dyDescent="0.25">
      <c r="A19" s="371" t="s">
        <v>335</v>
      </c>
      <c r="B19" s="75" t="s">
        <v>359</v>
      </c>
      <c r="C19" s="97">
        <v>3.4</v>
      </c>
      <c r="D19" s="408"/>
      <c r="E19" s="152" t="s">
        <v>350</v>
      </c>
      <c r="F19" s="65" t="s">
        <v>139</v>
      </c>
      <c r="G19" s="64" t="s">
        <v>29</v>
      </c>
      <c r="H19" s="137" t="s">
        <v>354</v>
      </c>
      <c r="I19" s="97" t="s">
        <v>209</v>
      </c>
      <c r="J19" s="98" t="s">
        <v>31</v>
      </c>
    </row>
    <row r="20" spans="1:10" ht="34.799999999999997" x14ac:dyDescent="0.25">
      <c r="A20" s="371" t="s">
        <v>336</v>
      </c>
      <c r="B20" s="75" t="s">
        <v>359</v>
      </c>
      <c r="C20" s="91"/>
      <c r="D20" s="408"/>
      <c r="E20" s="62" t="s">
        <v>351</v>
      </c>
      <c r="F20" s="65" t="s">
        <v>140</v>
      </c>
      <c r="G20" s="64" t="s">
        <v>31</v>
      </c>
      <c r="H20" s="137" t="s">
        <v>355</v>
      </c>
      <c r="I20" s="97" t="s">
        <v>210</v>
      </c>
      <c r="J20" s="98" t="s">
        <v>29</v>
      </c>
    </row>
    <row r="21" spans="1:10" ht="46.5" customHeight="1" thickBot="1" x14ac:dyDescent="0.3">
      <c r="A21" s="371" t="s">
        <v>337</v>
      </c>
      <c r="B21" s="75" t="s">
        <v>359</v>
      </c>
      <c r="C21" s="97">
        <v>1.4</v>
      </c>
      <c r="D21" s="408"/>
      <c r="E21" s="62" t="s">
        <v>352</v>
      </c>
      <c r="F21" s="65" t="s">
        <v>158</v>
      </c>
      <c r="G21" s="64" t="s">
        <v>28</v>
      </c>
      <c r="H21" s="137" t="s">
        <v>356</v>
      </c>
      <c r="I21" s="97" t="s">
        <v>142</v>
      </c>
      <c r="J21" s="98" t="s">
        <v>31</v>
      </c>
    </row>
    <row r="22" spans="1:10" ht="50.25" customHeight="1" thickTop="1" x14ac:dyDescent="0.25">
      <c r="A22" s="371" t="s">
        <v>338</v>
      </c>
      <c r="B22" s="75" t="s">
        <v>359</v>
      </c>
      <c r="C22" s="91">
        <v>3.4</v>
      </c>
      <c r="D22" s="408"/>
      <c r="E22" s="62" t="s">
        <v>353</v>
      </c>
      <c r="F22" s="60" t="s">
        <v>207</v>
      </c>
      <c r="G22" s="61" t="s">
        <v>28</v>
      </c>
      <c r="H22" s="127" t="s">
        <v>241</v>
      </c>
      <c r="I22" s="97" t="s">
        <v>235</v>
      </c>
      <c r="J22" s="128" t="s">
        <v>29</v>
      </c>
    </row>
    <row r="23" spans="1:10" ht="30.75" customHeight="1" x14ac:dyDescent="0.25">
      <c r="A23" s="371" t="s">
        <v>264</v>
      </c>
      <c r="B23" s="76">
        <v>4</v>
      </c>
      <c r="C23" s="97">
        <v>3</v>
      </c>
      <c r="D23" s="408"/>
      <c r="E23" s="62" t="s">
        <v>360</v>
      </c>
      <c r="F23" s="63" t="s">
        <v>208</v>
      </c>
      <c r="G23" s="64" t="s">
        <v>31</v>
      </c>
      <c r="H23" s="127"/>
      <c r="I23" s="97"/>
      <c r="J23" s="128"/>
    </row>
    <row r="24" spans="1:10" ht="46.5" customHeight="1" x14ac:dyDescent="0.25">
      <c r="A24" s="371" t="s">
        <v>367</v>
      </c>
      <c r="B24" s="74">
        <v>4.5</v>
      </c>
      <c r="C24" s="91">
        <v>4</v>
      </c>
      <c r="D24" s="408"/>
      <c r="E24" s="62"/>
      <c r="F24" s="63"/>
      <c r="G24" s="64"/>
      <c r="H24" s="96"/>
      <c r="I24" s="97"/>
      <c r="J24" s="98"/>
    </row>
    <row r="25" spans="1:10" ht="35.25" customHeight="1" x14ac:dyDescent="0.25">
      <c r="A25" s="371" t="s">
        <v>268</v>
      </c>
      <c r="B25" s="74"/>
      <c r="C25" s="97">
        <v>2</v>
      </c>
      <c r="D25" s="408"/>
      <c r="E25" s="62"/>
      <c r="F25" s="63"/>
      <c r="G25" s="64"/>
      <c r="H25" s="96"/>
      <c r="I25" s="97"/>
      <c r="J25" s="98"/>
    </row>
    <row r="26" spans="1:10" ht="17.399999999999999" x14ac:dyDescent="0.25">
      <c r="A26" s="371" t="s">
        <v>271</v>
      </c>
      <c r="B26" s="76"/>
      <c r="C26" s="91">
        <v>4</v>
      </c>
      <c r="D26" s="408"/>
      <c r="E26" s="62"/>
      <c r="F26" s="63"/>
      <c r="G26" s="64"/>
      <c r="H26" s="96"/>
      <c r="I26" s="99"/>
      <c r="J26" s="100"/>
    </row>
    <row r="27" spans="1:10" ht="24.75" customHeight="1" x14ac:dyDescent="0.25">
      <c r="A27" s="371" t="s">
        <v>250</v>
      </c>
      <c r="B27" s="75">
        <v>1</v>
      </c>
      <c r="C27" s="114">
        <v>4.5</v>
      </c>
      <c r="D27" s="408"/>
      <c r="E27" s="62"/>
      <c r="F27" s="63"/>
      <c r="G27" s="64"/>
      <c r="H27" s="96"/>
      <c r="I27" s="99"/>
      <c r="J27" s="100"/>
    </row>
    <row r="28" spans="1:10" ht="31.5" customHeight="1" x14ac:dyDescent="0.25">
      <c r="A28" s="371" t="s">
        <v>293</v>
      </c>
      <c r="B28" s="77">
        <v>2</v>
      </c>
      <c r="C28" s="91">
        <v>3</v>
      </c>
      <c r="D28" s="408"/>
      <c r="E28" s="62"/>
      <c r="F28" s="65"/>
      <c r="G28" s="64"/>
      <c r="H28" s="96"/>
      <c r="I28" s="99"/>
      <c r="J28" s="100"/>
    </row>
    <row r="29" spans="1:10" ht="34.5" customHeight="1" x14ac:dyDescent="0.25">
      <c r="A29" s="371" t="s">
        <v>295</v>
      </c>
      <c r="B29" s="77">
        <v>1</v>
      </c>
      <c r="C29" s="97">
        <v>4</v>
      </c>
      <c r="D29" s="408"/>
      <c r="E29" s="62"/>
      <c r="F29" s="65"/>
      <c r="G29" s="64"/>
      <c r="H29" s="96"/>
      <c r="I29" s="99"/>
      <c r="J29" s="100"/>
    </row>
    <row r="30" spans="1:10" ht="32.25" customHeight="1" x14ac:dyDescent="0.25">
      <c r="A30" s="371" t="s">
        <v>374</v>
      </c>
      <c r="B30" s="76" t="s">
        <v>359</v>
      </c>
      <c r="C30" s="91"/>
      <c r="D30" s="408"/>
      <c r="E30" s="62"/>
      <c r="F30" s="66"/>
      <c r="G30" s="67"/>
      <c r="H30" s="96"/>
      <c r="I30" s="99"/>
      <c r="J30" s="100"/>
    </row>
    <row r="31" spans="1:10" ht="17.399999999999999" x14ac:dyDescent="0.25">
      <c r="A31" s="372" t="s">
        <v>339</v>
      </c>
      <c r="B31" s="87">
        <v>1.2</v>
      </c>
      <c r="C31" s="106" t="s">
        <v>362</v>
      </c>
      <c r="D31" s="407" t="s">
        <v>17</v>
      </c>
      <c r="E31" s="83" t="s">
        <v>233</v>
      </c>
      <c r="F31" s="59" t="s">
        <v>234</v>
      </c>
      <c r="G31" s="84" t="s">
        <v>28</v>
      </c>
      <c r="H31" s="71" t="s">
        <v>161</v>
      </c>
      <c r="I31" s="106" t="s">
        <v>143</v>
      </c>
      <c r="J31" s="112" t="s">
        <v>31</v>
      </c>
    </row>
    <row r="32" spans="1:10" ht="17.399999999999999" x14ac:dyDescent="0.25">
      <c r="A32" s="372" t="s">
        <v>261</v>
      </c>
      <c r="B32" s="87">
        <v>1.2</v>
      </c>
      <c r="C32" s="106" t="s">
        <v>362</v>
      </c>
      <c r="D32" s="408"/>
      <c r="E32" s="83" t="s">
        <v>239</v>
      </c>
      <c r="F32" s="59" t="s">
        <v>147</v>
      </c>
      <c r="G32" s="84" t="s">
        <v>164</v>
      </c>
      <c r="H32" s="102" t="s">
        <v>162</v>
      </c>
      <c r="I32" s="103" t="s">
        <v>144</v>
      </c>
      <c r="J32" s="101" t="s">
        <v>31</v>
      </c>
    </row>
    <row r="33" spans="1:13" ht="40.5" customHeight="1" x14ac:dyDescent="0.25">
      <c r="A33" s="372" t="s">
        <v>195</v>
      </c>
      <c r="B33" s="87">
        <v>4</v>
      </c>
      <c r="C33" s="106">
        <v>3</v>
      </c>
      <c r="D33" s="408"/>
      <c r="E33" s="83" t="s">
        <v>358</v>
      </c>
      <c r="F33" s="69" t="s">
        <v>148</v>
      </c>
      <c r="G33" s="84" t="s">
        <v>29</v>
      </c>
      <c r="H33" s="154" t="s">
        <v>231</v>
      </c>
      <c r="I33" s="56" t="s">
        <v>145</v>
      </c>
      <c r="J33" s="101" t="s">
        <v>31</v>
      </c>
    </row>
    <row r="34" spans="1:13" ht="25.8" customHeight="1" x14ac:dyDescent="0.25">
      <c r="A34" s="372" t="s">
        <v>190</v>
      </c>
      <c r="B34" s="88">
        <v>4</v>
      </c>
      <c r="C34" s="70">
        <v>5.6</v>
      </c>
      <c r="D34" s="408"/>
      <c r="E34" s="83" t="s">
        <v>237</v>
      </c>
      <c r="F34" s="59" t="s">
        <v>149</v>
      </c>
      <c r="G34" s="84" t="s">
        <v>31</v>
      </c>
      <c r="H34" s="102" t="s">
        <v>357</v>
      </c>
      <c r="I34" s="56" t="s">
        <v>146</v>
      </c>
      <c r="J34" s="101" t="s">
        <v>29</v>
      </c>
    </row>
    <row r="35" spans="1:13" ht="26.4" customHeight="1" x14ac:dyDescent="0.25">
      <c r="A35" s="372" t="s">
        <v>371</v>
      </c>
      <c r="B35" s="88">
        <v>3</v>
      </c>
      <c r="C35" s="56" t="s">
        <v>362</v>
      </c>
      <c r="D35" s="408"/>
      <c r="E35" s="68" t="s">
        <v>163</v>
      </c>
      <c r="F35" s="69" t="s">
        <v>154</v>
      </c>
      <c r="G35" s="84" t="s">
        <v>31</v>
      </c>
      <c r="H35" s="71" t="s">
        <v>232</v>
      </c>
      <c r="I35" s="56" t="s">
        <v>159</v>
      </c>
      <c r="J35" s="101" t="s">
        <v>30</v>
      </c>
    </row>
    <row r="36" spans="1:13" ht="22.8" customHeight="1" x14ac:dyDescent="0.25">
      <c r="A36" s="372" t="s">
        <v>212</v>
      </c>
      <c r="B36" s="88">
        <v>3</v>
      </c>
      <c r="C36" s="56" t="s">
        <v>362</v>
      </c>
      <c r="D36" s="408"/>
      <c r="E36" s="68" t="s">
        <v>206</v>
      </c>
      <c r="F36" s="69" t="s">
        <v>155</v>
      </c>
      <c r="G36" s="84" t="s">
        <v>29</v>
      </c>
      <c r="H36" s="71" t="s">
        <v>242</v>
      </c>
      <c r="I36" s="56" t="s">
        <v>236</v>
      </c>
      <c r="J36" s="101" t="s">
        <v>30</v>
      </c>
    </row>
    <row r="37" spans="1:13" ht="33" customHeight="1" x14ac:dyDescent="0.25">
      <c r="A37" s="372" t="s">
        <v>245</v>
      </c>
      <c r="B37" s="88">
        <v>1.3</v>
      </c>
      <c r="C37" s="56">
        <v>2</v>
      </c>
      <c r="D37" s="408"/>
      <c r="E37" s="68"/>
      <c r="F37" s="69"/>
      <c r="G37" s="84"/>
      <c r="H37" s="71"/>
      <c r="I37" s="56"/>
      <c r="J37" s="101"/>
    </row>
    <row r="38" spans="1:13" ht="36.75" customHeight="1" x14ac:dyDescent="0.25">
      <c r="A38" s="372" t="s">
        <v>317</v>
      </c>
      <c r="B38" s="88">
        <v>1</v>
      </c>
      <c r="C38" s="70">
        <v>1</v>
      </c>
      <c r="D38" s="408"/>
      <c r="E38" s="83"/>
      <c r="F38" s="86"/>
      <c r="G38" s="85"/>
      <c r="H38" s="71"/>
      <c r="I38" s="106"/>
      <c r="J38" s="112"/>
    </row>
    <row r="39" spans="1:13" ht="21.75" customHeight="1" x14ac:dyDescent="0.25">
      <c r="A39" s="372" t="s">
        <v>347</v>
      </c>
      <c r="B39" s="88">
        <v>1</v>
      </c>
      <c r="C39" s="56">
        <v>1.2</v>
      </c>
      <c r="D39" s="408"/>
      <c r="E39" s="83"/>
      <c r="F39" s="86"/>
      <c r="G39" s="129"/>
      <c r="H39" s="102"/>
      <c r="I39" s="103"/>
      <c r="J39" s="101"/>
    </row>
    <row r="40" spans="1:13" ht="30" customHeight="1" x14ac:dyDescent="0.25">
      <c r="A40" s="372" t="s">
        <v>211</v>
      </c>
      <c r="B40" s="88">
        <v>5.6</v>
      </c>
      <c r="C40" s="70"/>
      <c r="D40" s="408"/>
      <c r="E40" s="110"/>
      <c r="F40" s="111"/>
      <c r="G40" s="113"/>
      <c r="H40" s="71"/>
      <c r="I40" s="56"/>
      <c r="J40" s="101"/>
    </row>
    <row r="41" spans="1:13" ht="33" customHeight="1" x14ac:dyDescent="0.25">
      <c r="A41" s="372" t="s">
        <v>365</v>
      </c>
      <c r="B41" s="88">
        <v>4</v>
      </c>
      <c r="C41" s="56">
        <v>5.6</v>
      </c>
      <c r="D41" s="408"/>
      <c r="E41" s="83"/>
      <c r="F41" s="59"/>
      <c r="G41" s="84"/>
      <c r="H41" s="71"/>
      <c r="I41" s="56"/>
      <c r="J41" s="101"/>
    </row>
    <row r="42" spans="1:13" ht="32.25" customHeight="1" x14ac:dyDescent="0.25">
      <c r="A42" s="372" t="s">
        <v>366</v>
      </c>
      <c r="B42" s="88">
        <v>3</v>
      </c>
      <c r="C42" s="70"/>
      <c r="D42" s="408"/>
      <c r="E42" s="83"/>
      <c r="F42" s="59"/>
      <c r="G42" s="84"/>
      <c r="H42" s="71"/>
      <c r="I42" s="56"/>
      <c r="J42" s="101"/>
    </row>
    <row r="43" spans="1:13" ht="30.75" customHeight="1" x14ac:dyDescent="0.25">
      <c r="A43" s="372" t="s">
        <v>391</v>
      </c>
      <c r="B43" s="88">
        <v>3</v>
      </c>
      <c r="C43" s="56"/>
      <c r="D43" s="408"/>
      <c r="E43" s="68"/>
      <c r="F43" s="69"/>
      <c r="G43" s="84"/>
      <c r="H43" s="71"/>
      <c r="I43" s="104"/>
      <c r="J43" s="105"/>
    </row>
    <row r="44" spans="1:13" ht="32.4" customHeight="1" x14ac:dyDescent="0.25">
      <c r="A44" s="372" t="s">
        <v>266</v>
      </c>
      <c r="B44" s="88">
        <v>3</v>
      </c>
      <c r="C44" s="70">
        <v>2</v>
      </c>
      <c r="D44" s="408"/>
      <c r="E44" s="83"/>
      <c r="F44" s="59"/>
      <c r="G44" s="84"/>
      <c r="H44" s="71"/>
      <c r="I44" s="104"/>
      <c r="J44" s="105"/>
    </row>
    <row r="45" spans="1:13" ht="35.25" customHeight="1" thickBot="1" x14ac:dyDescent="0.3">
      <c r="A45" s="372" t="s">
        <v>270</v>
      </c>
      <c r="B45" s="88">
        <v>3</v>
      </c>
      <c r="C45" s="115">
        <v>3</v>
      </c>
      <c r="D45" s="408"/>
      <c r="E45" s="68"/>
      <c r="F45" s="69"/>
      <c r="G45" s="84"/>
      <c r="H45" s="116"/>
      <c r="I45" s="117"/>
      <c r="J45" s="118"/>
    </row>
    <row r="46" spans="1:13" ht="27.75" customHeight="1" thickTop="1" x14ac:dyDescent="0.25">
      <c r="A46" s="53"/>
      <c r="B46" s="108" t="s">
        <v>151</v>
      </c>
      <c r="C46" s="107" t="s">
        <v>153</v>
      </c>
      <c r="D46" s="53"/>
      <c r="E46" s="53"/>
      <c r="F46" s="53"/>
      <c r="G46" s="53"/>
      <c r="H46" s="53"/>
      <c r="I46" s="53"/>
      <c r="J46" s="53"/>
    </row>
    <row r="47" spans="1:13" x14ac:dyDescent="0.25">
      <c r="A47" s="53"/>
      <c r="B47" s="53"/>
      <c r="C47" s="53"/>
      <c r="D47" s="53"/>
      <c r="E47" s="53"/>
      <c r="F47" s="53"/>
      <c r="G47" s="53"/>
      <c r="J47" s="54" t="s">
        <v>364</v>
      </c>
      <c r="K47" s="55"/>
      <c r="L47" s="55"/>
      <c r="M47" s="55"/>
    </row>
    <row r="48" spans="1:13" x14ac:dyDescent="0.25">
      <c r="J48" s="55"/>
      <c r="K48" s="55"/>
      <c r="L48" s="55"/>
      <c r="M48" s="55"/>
    </row>
    <row r="49" spans="10:13" x14ac:dyDescent="0.25">
      <c r="J49" s="55"/>
      <c r="K49" s="55"/>
      <c r="L49" s="55"/>
      <c r="M49" s="55"/>
    </row>
    <row r="50" spans="10:13" x14ac:dyDescent="0.25">
      <c r="J50" s="55"/>
      <c r="K50" s="55"/>
      <c r="L50" s="55"/>
      <c r="M50" s="55"/>
    </row>
    <row r="51" spans="10:13" x14ac:dyDescent="0.25">
      <c r="J51" s="55"/>
      <c r="K51" s="55"/>
    </row>
    <row r="52" spans="10:13" x14ac:dyDescent="0.25">
      <c r="J52" s="54" t="s">
        <v>238</v>
      </c>
    </row>
  </sheetData>
  <mergeCells count="5">
    <mergeCell ref="D31:D45"/>
    <mergeCell ref="D18:D30"/>
    <mergeCell ref="H17:J17"/>
    <mergeCell ref="E17:G17"/>
    <mergeCell ref="A3:D16"/>
  </mergeCells>
  <printOptions horizontalCentered="1" verticalCentered="1"/>
  <pageMargins left="0.23622047244094491" right="0.23622047244094491" top="0.35433070866141736" bottom="0.35433070866141736" header="0" footer="0"/>
  <pageSetup paperSize="9" scale="6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1"/>
  <sheetViews>
    <sheetView workbookViewId="0">
      <selection activeCell="E5" sqref="E5"/>
    </sheetView>
  </sheetViews>
  <sheetFormatPr defaultRowHeight="14.4" x14ac:dyDescent="0.3"/>
  <cols>
    <col min="1" max="1" width="9.33203125" customWidth="1"/>
    <col min="2" max="2" width="18.5546875" customWidth="1"/>
    <col min="3" max="3" width="83" customWidth="1"/>
  </cols>
  <sheetData>
    <row r="1" spans="1:10" x14ac:dyDescent="0.3">
      <c r="A1" s="9" t="s">
        <v>32</v>
      </c>
    </row>
    <row r="2" spans="1:10" x14ac:dyDescent="0.3">
      <c r="A2" s="41" t="s">
        <v>77</v>
      </c>
      <c r="B2" s="8"/>
      <c r="C2" s="8"/>
      <c r="D2" s="8"/>
      <c r="E2" s="8"/>
      <c r="F2" s="8"/>
      <c r="G2" s="8"/>
      <c r="H2" s="8"/>
      <c r="I2" s="8"/>
      <c r="J2" s="8"/>
    </row>
    <row r="3" spans="1:10" x14ac:dyDescent="0.3">
      <c r="A3" s="10" t="s">
        <v>47</v>
      </c>
      <c r="B3" s="10" t="s">
        <v>48</v>
      </c>
      <c r="C3" s="10" t="s">
        <v>49</v>
      </c>
      <c r="D3" s="8"/>
      <c r="E3" s="8"/>
      <c r="F3" s="8"/>
      <c r="G3" s="8"/>
      <c r="H3" s="8"/>
    </row>
    <row r="4" spans="1:10" x14ac:dyDescent="0.3">
      <c r="A4" s="4">
        <v>1</v>
      </c>
      <c r="B4" s="1" t="s">
        <v>34</v>
      </c>
      <c r="C4" s="1" t="s">
        <v>84</v>
      </c>
    </row>
    <row r="5" spans="1:10" x14ac:dyDescent="0.3">
      <c r="A5" s="4">
        <v>2</v>
      </c>
      <c r="B5" s="1" t="s">
        <v>35</v>
      </c>
      <c r="C5" s="1" t="s">
        <v>85</v>
      </c>
    </row>
    <row r="6" spans="1:10" x14ac:dyDescent="0.3">
      <c r="A6" s="4">
        <v>3</v>
      </c>
      <c r="B6" s="1" t="s">
        <v>36</v>
      </c>
      <c r="C6" s="1" t="s">
        <v>86</v>
      </c>
    </row>
    <row r="7" spans="1:10" x14ac:dyDescent="0.3">
      <c r="A7" s="4">
        <v>4</v>
      </c>
      <c r="B7" s="1" t="s">
        <v>37</v>
      </c>
      <c r="C7" s="1" t="s">
        <v>87</v>
      </c>
    </row>
    <row r="8" spans="1:10" x14ac:dyDescent="0.3">
      <c r="A8" s="7"/>
    </row>
    <row r="9" spans="1:10" x14ac:dyDescent="0.3">
      <c r="A9" s="11" t="s">
        <v>33</v>
      </c>
    </row>
    <row r="10" spans="1:10" x14ac:dyDescent="0.3">
      <c r="A10" s="419" t="s">
        <v>50</v>
      </c>
      <c r="B10" s="419"/>
      <c r="C10" s="419"/>
      <c r="D10" s="419"/>
      <c r="E10" s="419"/>
      <c r="F10" s="419"/>
      <c r="G10" s="419"/>
      <c r="H10" s="419"/>
      <c r="I10" s="419"/>
      <c r="J10" s="419"/>
    </row>
    <row r="11" spans="1:10" x14ac:dyDescent="0.3">
      <c r="A11" s="7"/>
    </row>
    <row r="12" spans="1:10" x14ac:dyDescent="0.3">
      <c r="A12" s="11" t="s">
        <v>42</v>
      </c>
    </row>
    <row r="13" spans="1:10" x14ac:dyDescent="0.3">
      <c r="A13" t="s">
        <v>78</v>
      </c>
    </row>
    <row r="14" spans="1:10" x14ac:dyDescent="0.3">
      <c r="A14" s="10" t="s">
        <v>47</v>
      </c>
      <c r="B14" s="10" t="s">
        <v>48</v>
      </c>
      <c r="C14" s="10" t="s">
        <v>49</v>
      </c>
    </row>
    <row r="15" spans="1:10" x14ac:dyDescent="0.3">
      <c r="A15" s="1" t="s">
        <v>38</v>
      </c>
      <c r="B15" s="1" t="s">
        <v>43</v>
      </c>
      <c r="C15" s="1" t="s">
        <v>134</v>
      </c>
    </row>
    <row r="16" spans="1:10" x14ac:dyDescent="0.3">
      <c r="A16" s="1" t="s">
        <v>39</v>
      </c>
      <c r="B16" s="1" t="s">
        <v>46</v>
      </c>
      <c r="C16" s="1" t="s">
        <v>135</v>
      </c>
    </row>
    <row r="17" spans="1:3" x14ac:dyDescent="0.3">
      <c r="A17" s="1" t="s">
        <v>40</v>
      </c>
      <c r="B17" s="1" t="s">
        <v>44</v>
      </c>
      <c r="C17" s="1" t="s">
        <v>136</v>
      </c>
    </row>
    <row r="18" spans="1:3" x14ac:dyDescent="0.3">
      <c r="A18" s="1" t="s">
        <v>41</v>
      </c>
      <c r="B18" s="1" t="s">
        <v>45</v>
      </c>
      <c r="C18" s="1" t="s">
        <v>137</v>
      </c>
    </row>
    <row r="19" spans="1:3" x14ac:dyDescent="0.3">
      <c r="A19" s="19"/>
      <c r="B19" s="20"/>
      <c r="C19" s="20" t="s">
        <v>25</v>
      </c>
    </row>
    <row r="20" spans="1:3" x14ac:dyDescent="0.3">
      <c r="A20" s="11" t="s">
        <v>57</v>
      </c>
    </row>
    <row r="21" spans="1:3" x14ac:dyDescent="0.3">
      <c r="A21" s="40" t="s">
        <v>51</v>
      </c>
    </row>
  </sheetData>
  <mergeCells count="1">
    <mergeCell ref="A10:J10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IDENTIFIKASI CINT</vt:lpstr>
      <vt:lpstr>Strength CINT</vt:lpstr>
      <vt:lpstr>Weakness-CINT</vt:lpstr>
      <vt:lpstr>Opportunity  CINT</vt:lpstr>
      <vt:lpstr>Threat CINT</vt:lpstr>
      <vt:lpstr>POSITIONING</vt:lpstr>
      <vt:lpstr>Matrix Strategi SWOT</vt:lpstr>
      <vt:lpstr>Katagori &amp; Definisi</vt:lpstr>
      <vt:lpstr>'IDENTIFIKASI CINT'!Print_Area</vt:lpstr>
      <vt:lpstr>'Matrix Strategi SWOT'!Print_Area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sumaryadi</dc:creator>
  <cp:lastModifiedBy>Agung</cp:lastModifiedBy>
  <cp:lastPrinted>2019-10-31T01:48:24Z</cp:lastPrinted>
  <dcterms:created xsi:type="dcterms:W3CDTF">2016-03-23T02:47:49Z</dcterms:created>
  <dcterms:modified xsi:type="dcterms:W3CDTF">2023-06-06T01:45:23Z</dcterms:modified>
</cp:coreProperties>
</file>