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ukh_surya\Desktop\"/>
    </mc:Choice>
  </mc:AlternateContent>
  <xr:revisionPtr revIDLastSave="0" documentId="13_ncr:1_{43C147C2-E558-42BF-B8B6-78539B9194D8}" xr6:coauthVersionLast="47" xr6:coauthVersionMax="47" xr10:uidLastSave="{00000000-0000-0000-0000-000000000000}"/>
  <bookViews>
    <workbookView xWindow="-110" yWindow="-110" windowWidth="19420" windowHeight="11020" firstSheet="1" activeTab="1" xr2:uid="{00000000-000D-0000-FFFF-FFFF00000000}"/>
  </bookViews>
  <sheets>
    <sheet name="DETAIL" sheetId="9" state="hidden" r:id="rId1"/>
    <sheet name="Produksi" sheetId="6" r:id="rId2"/>
    <sheet name="ABSEN " sheetId="8" state="hidden" r:id="rId3"/>
    <sheet name="Sheet1" sheetId="7" state="hidden" r:id="rId4"/>
  </sheets>
  <externalReferences>
    <externalReference r:id="rId5"/>
    <externalReference r:id="rId6"/>
  </externalReferences>
  <definedNames>
    <definedName name="_xlnm._FilterDatabase" localSheetId="2" hidden="1">'ABSEN '!$D$3:$I$241</definedName>
    <definedName name="_xlnm._FilterDatabase" localSheetId="0" hidden="1">DETAIL!$A$5:$Q$26</definedName>
  </definedNames>
  <calcPr calcId="191029"/>
  <pivotCaches>
    <pivotCache cacheId="1" r:id="rId7"/>
  </pivotCaches>
</workbook>
</file>

<file path=xl/calcChain.xml><?xml version="1.0" encoding="utf-8"?>
<calcChain xmlns="http://schemas.openxmlformats.org/spreadsheetml/2006/main">
  <c r="M30" i="9" l="1"/>
  <c r="K30" i="9"/>
  <c r="I30" i="9"/>
  <c r="G30" i="9"/>
  <c r="E30" i="9"/>
  <c r="D30" i="9"/>
  <c r="M29" i="9"/>
  <c r="K29" i="9"/>
  <c r="I29" i="9"/>
  <c r="G29" i="9"/>
  <c r="E29" i="9"/>
  <c r="D29" i="9"/>
  <c r="M28" i="9"/>
  <c r="K28" i="9"/>
  <c r="I28" i="9"/>
  <c r="G28" i="9"/>
  <c r="E28" i="9"/>
  <c r="D28" i="9"/>
  <c r="M27" i="9"/>
  <c r="K27" i="9"/>
  <c r="I27" i="9"/>
  <c r="G27" i="9"/>
  <c r="E27" i="9"/>
  <c r="D27" i="9"/>
  <c r="M26" i="9"/>
  <c r="K26" i="9"/>
  <c r="I26" i="9"/>
  <c r="G26" i="9"/>
  <c r="E26" i="9"/>
  <c r="D26" i="9"/>
  <c r="M25" i="9"/>
  <c r="L25" i="9"/>
  <c r="K25" i="9"/>
  <c r="I25" i="9"/>
  <c r="G25" i="9"/>
  <c r="E25" i="9"/>
  <c r="D25" i="9"/>
  <c r="M24" i="9"/>
  <c r="K24" i="9"/>
  <c r="I24" i="9"/>
  <c r="G24" i="9"/>
  <c r="E24" i="9"/>
  <c r="D24" i="9"/>
  <c r="M23" i="9"/>
  <c r="K23" i="9"/>
  <c r="I23" i="9"/>
  <c r="G23" i="9"/>
  <c r="E23" i="9"/>
  <c r="D23" i="9"/>
  <c r="M22" i="9"/>
  <c r="K22" i="9"/>
  <c r="I22" i="9"/>
  <c r="G22" i="9"/>
  <c r="E22" i="9"/>
  <c r="D22" i="9"/>
  <c r="M21" i="9"/>
  <c r="K21" i="9"/>
  <c r="I21" i="9"/>
  <c r="G21" i="9"/>
  <c r="E21" i="9"/>
  <c r="D21" i="9"/>
  <c r="M20" i="9"/>
  <c r="K20" i="9"/>
  <c r="I20" i="9"/>
  <c r="G20" i="9"/>
  <c r="E20" i="9"/>
  <c r="D20" i="9"/>
  <c r="M19" i="9"/>
  <c r="K19" i="9"/>
  <c r="I19" i="9"/>
  <c r="G19" i="9"/>
  <c r="E19" i="9"/>
  <c r="D19" i="9"/>
  <c r="M18" i="9"/>
  <c r="K18" i="9"/>
  <c r="I18" i="9"/>
  <c r="G18" i="9"/>
  <c r="E18" i="9"/>
  <c r="D18" i="9"/>
  <c r="M17" i="9"/>
  <c r="K17" i="9"/>
  <c r="I17" i="9"/>
  <c r="G17" i="9"/>
  <c r="E17" i="9"/>
  <c r="D17" i="9"/>
  <c r="M16" i="9"/>
  <c r="K16" i="9"/>
  <c r="I16" i="9"/>
  <c r="G16" i="9"/>
  <c r="E16" i="9"/>
  <c r="D16" i="9"/>
  <c r="M15" i="9"/>
  <c r="K15" i="9"/>
  <c r="I15" i="9"/>
  <c r="G15" i="9"/>
  <c r="E15" i="9"/>
  <c r="D15" i="9"/>
  <c r="L14" i="9"/>
  <c r="M14" i="9" s="1"/>
  <c r="K14" i="9"/>
  <c r="H14" i="9"/>
  <c r="I14" i="9" s="1"/>
  <c r="G14" i="9"/>
  <c r="E14" i="9"/>
  <c r="D14" i="9"/>
  <c r="M13" i="9"/>
  <c r="K13" i="9"/>
  <c r="I13" i="9"/>
  <c r="G13" i="9"/>
  <c r="E13" i="9"/>
  <c r="D13" i="9"/>
  <c r="M12" i="9"/>
  <c r="K12" i="9"/>
  <c r="I12" i="9"/>
  <c r="G12" i="9"/>
  <c r="E12" i="9"/>
  <c r="D12" i="9"/>
  <c r="M11" i="9"/>
  <c r="K11" i="9"/>
  <c r="I11" i="9"/>
  <c r="G11" i="9"/>
  <c r="E11" i="9"/>
  <c r="D11" i="9"/>
  <c r="M10" i="9"/>
  <c r="K10" i="9"/>
  <c r="I10" i="9"/>
  <c r="G10" i="9"/>
  <c r="E10" i="9"/>
  <c r="D10" i="9"/>
  <c r="M9" i="9"/>
  <c r="K9" i="9"/>
  <c r="I9" i="9"/>
  <c r="G9" i="9"/>
  <c r="E9" i="9"/>
  <c r="D9" i="9"/>
  <c r="M8" i="9"/>
  <c r="K8" i="9"/>
  <c r="I8" i="9"/>
  <c r="G8" i="9"/>
  <c r="E8" i="9"/>
  <c r="D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M7" i="9"/>
  <c r="K7" i="9"/>
  <c r="I7" i="9"/>
  <c r="G7" i="9"/>
  <c r="E7" i="9"/>
  <c r="D7" i="9"/>
  <c r="A7" i="9"/>
  <c r="M6" i="9"/>
  <c r="L6" i="9"/>
  <c r="K6" i="9"/>
  <c r="H6" i="9"/>
  <c r="I6" i="9" s="1"/>
  <c r="G6" i="9"/>
  <c r="E6" i="9"/>
  <c r="D6" i="9"/>
  <c r="A2" i="9"/>
  <c r="I241" i="8" l="1"/>
  <c r="H241" i="8"/>
  <c r="G241" i="8"/>
  <c r="F241" i="8"/>
  <c r="E241" i="8"/>
  <c r="D241" i="8"/>
  <c r="I240" i="8"/>
  <c r="H240" i="8"/>
  <c r="G240" i="8"/>
  <c r="F240" i="8"/>
  <c r="E240" i="8"/>
  <c r="D240" i="8"/>
  <c r="I239" i="8"/>
  <c r="H239" i="8"/>
  <c r="G239" i="8"/>
  <c r="F239" i="8"/>
  <c r="E239" i="8"/>
  <c r="D239" i="8"/>
  <c r="I238" i="8"/>
  <c r="H238" i="8"/>
  <c r="G238" i="8"/>
  <c r="F238" i="8"/>
  <c r="E238" i="8"/>
  <c r="D238" i="8"/>
  <c r="I237" i="8"/>
  <c r="H237" i="8"/>
  <c r="G237" i="8"/>
  <c r="F237" i="8"/>
  <c r="E237" i="8"/>
  <c r="D237" i="8"/>
  <c r="I236" i="8"/>
  <c r="H236" i="8"/>
  <c r="G236" i="8"/>
  <c r="F236" i="8"/>
  <c r="E236" i="8"/>
  <c r="D236" i="8"/>
  <c r="I235" i="8"/>
  <c r="H235" i="8"/>
  <c r="G235" i="8"/>
  <c r="F235" i="8"/>
  <c r="E235" i="8"/>
  <c r="D235" i="8"/>
  <c r="I234" i="8"/>
  <c r="H234" i="8"/>
  <c r="G234" i="8"/>
  <c r="F234" i="8"/>
  <c r="E234" i="8"/>
  <c r="D234" i="8"/>
  <c r="I233" i="8"/>
  <c r="H233" i="8"/>
  <c r="G233" i="8"/>
  <c r="F233" i="8"/>
  <c r="E233" i="8"/>
  <c r="D233" i="8"/>
  <c r="I232" i="8"/>
  <c r="H232" i="8"/>
  <c r="G232" i="8"/>
  <c r="F232" i="8"/>
  <c r="E232" i="8"/>
  <c r="D232" i="8"/>
  <c r="I231" i="8"/>
  <c r="H231" i="8"/>
  <c r="G231" i="8"/>
  <c r="F231" i="8"/>
  <c r="E231" i="8"/>
  <c r="D231" i="8"/>
  <c r="I230" i="8"/>
  <c r="H230" i="8"/>
  <c r="G230" i="8"/>
  <c r="F230" i="8"/>
  <c r="E230" i="8"/>
  <c r="D230" i="8"/>
  <c r="I229" i="8"/>
  <c r="H229" i="8"/>
  <c r="G229" i="8"/>
  <c r="F229" i="8"/>
  <c r="E229" i="8"/>
  <c r="D229" i="8"/>
  <c r="I228" i="8"/>
  <c r="H228" i="8"/>
  <c r="G228" i="8"/>
  <c r="F228" i="8"/>
  <c r="E228" i="8"/>
  <c r="D228" i="8"/>
  <c r="I227" i="8"/>
  <c r="H227" i="8"/>
  <c r="G227" i="8"/>
  <c r="F227" i="8"/>
  <c r="E227" i="8"/>
  <c r="D227" i="8"/>
  <c r="I226" i="8"/>
  <c r="H226" i="8"/>
  <c r="G226" i="8"/>
  <c r="F226" i="8"/>
  <c r="E226" i="8"/>
  <c r="D226" i="8"/>
  <c r="I225" i="8"/>
  <c r="H225" i="8"/>
  <c r="G225" i="8"/>
  <c r="F225" i="8"/>
  <c r="E225" i="8"/>
  <c r="D225" i="8"/>
  <c r="I224" i="8"/>
  <c r="H224" i="8"/>
  <c r="G224" i="8"/>
  <c r="F224" i="8"/>
  <c r="E224" i="8"/>
  <c r="D224" i="8"/>
  <c r="I223" i="8"/>
  <c r="H223" i="8"/>
  <c r="G223" i="8"/>
  <c r="F223" i="8"/>
  <c r="E223" i="8"/>
  <c r="D223" i="8"/>
  <c r="I222" i="8"/>
  <c r="H222" i="8"/>
  <c r="G222" i="8"/>
  <c r="F222" i="8"/>
  <c r="E222" i="8"/>
  <c r="D222" i="8"/>
  <c r="I221" i="8"/>
  <c r="H221" i="8"/>
  <c r="G221" i="8"/>
  <c r="F221" i="8"/>
  <c r="E221" i="8"/>
  <c r="D221" i="8"/>
  <c r="I220" i="8"/>
  <c r="H220" i="8"/>
  <c r="G220" i="8"/>
  <c r="F220" i="8"/>
  <c r="E220" i="8"/>
  <c r="D220" i="8"/>
  <c r="I219" i="8"/>
  <c r="H219" i="8"/>
  <c r="G219" i="8"/>
  <c r="F219" i="8"/>
  <c r="E219" i="8"/>
  <c r="D219" i="8"/>
  <c r="I218" i="8"/>
  <c r="H218" i="8"/>
  <c r="G218" i="8"/>
  <c r="F218" i="8"/>
  <c r="E218" i="8"/>
  <c r="D218" i="8"/>
  <c r="I217" i="8"/>
  <c r="H217" i="8"/>
  <c r="G217" i="8"/>
  <c r="F217" i="8"/>
  <c r="E217" i="8"/>
  <c r="D217" i="8"/>
  <c r="I216" i="8"/>
  <c r="H216" i="8"/>
  <c r="G216" i="8"/>
  <c r="F216" i="8"/>
  <c r="E216" i="8"/>
  <c r="D216" i="8"/>
  <c r="I215" i="8"/>
  <c r="H215" i="8"/>
  <c r="G215" i="8"/>
  <c r="F215" i="8"/>
  <c r="E215" i="8"/>
  <c r="D215" i="8"/>
  <c r="I214" i="8"/>
  <c r="H214" i="8"/>
  <c r="G214" i="8"/>
  <c r="F214" i="8"/>
  <c r="E214" i="8"/>
  <c r="D214" i="8"/>
  <c r="I213" i="8"/>
  <c r="H213" i="8"/>
  <c r="G213" i="8"/>
  <c r="F213" i="8"/>
  <c r="E213" i="8"/>
  <c r="D213" i="8"/>
  <c r="I212" i="8"/>
  <c r="H212" i="8"/>
  <c r="G212" i="8"/>
  <c r="F212" i="8"/>
  <c r="E212" i="8"/>
  <c r="D212" i="8"/>
  <c r="I211" i="8"/>
  <c r="H211" i="8"/>
  <c r="G211" i="8"/>
  <c r="F211" i="8"/>
  <c r="E211" i="8"/>
  <c r="D211" i="8"/>
  <c r="I210" i="8"/>
  <c r="H210" i="8"/>
  <c r="G210" i="8"/>
  <c r="F210" i="8"/>
  <c r="E210" i="8"/>
  <c r="D210" i="8"/>
  <c r="I209" i="8"/>
  <c r="H209" i="8"/>
  <c r="G209" i="8"/>
  <c r="F209" i="8"/>
  <c r="E209" i="8"/>
  <c r="D209" i="8"/>
  <c r="I208" i="8"/>
  <c r="H208" i="8"/>
  <c r="G208" i="8"/>
  <c r="F208" i="8"/>
  <c r="E208" i="8"/>
  <c r="D208" i="8"/>
  <c r="I207" i="8"/>
  <c r="H207" i="8"/>
  <c r="G207" i="8"/>
  <c r="F207" i="8"/>
  <c r="E207" i="8"/>
  <c r="D207" i="8"/>
  <c r="I206" i="8"/>
  <c r="H206" i="8"/>
  <c r="G206" i="8"/>
  <c r="F206" i="8"/>
  <c r="E206" i="8"/>
  <c r="D206" i="8"/>
  <c r="I205" i="8"/>
  <c r="H205" i="8"/>
  <c r="G205" i="8"/>
  <c r="F205" i="8"/>
  <c r="E205" i="8"/>
  <c r="D205" i="8"/>
  <c r="I204" i="8"/>
  <c r="H204" i="8"/>
  <c r="G204" i="8"/>
  <c r="F204" i="8"/>
  <c r="E204" i="8"/>
  <c r="D204" i="8"/>
  <c r="I203" i="8"/>
  <c r="H203" i="8"/>
  <c r="G203" i="8"/>
  <c r="F203" i="8"/>
  <c r="E203" i="8"/>
  <c r="D203" i="8"/>
  <c r="I202" i="8"/>
  <c r="H202" i="8"/>
  <c r="G202" i="8"/>
  <c r="F202" i="8"/>
  <c r="E202" i="8"/>
  <c r="D202" i="8"/>
  <c r="I201" i="8"/>
  <c r="H201" i="8"/>
  <c r="G201" i="8"/>
  <c r="F201" i="8"/>
  <c r="E201" i="8"/>
  <c r="D201" i="8"/>
  <c r="I200" i="8"/>
  <c r="H200" i="8"/>
  <c r="G200" i="8"/>
  <c r="F200" i="8"/>
  <c r="E200" i="8"/>
  <c r="D200" i="8"/>
  <c r="I199" i="8"/>
  <c r="H199" i="8"/>
  <c r="G199" i="8"/>
  <c r="F199" i="8"/>
  <c r="E199" i="8"/>
  <c r="D199" i="8"/>
  <c r="I198" i="8"/>
  <c r="H198" i="8"/>
  <c r="G198" i="8"/>
  <c r="F198" i="8"/>
  <c r="E198" i="8"/>
  <c r="D198" i="8"/>
  <c r="I197" i="8"/>
  <c r="H197" i="8"/>
  <c r="G197" i="8"/>
  <c r="F197" i="8"/>
  <c r="E197" i="8"/>
  <c r="D197" i="8"/>
  <c r="I196" i="8"/>
  <c r="H196" i="8"/>
  <c r="G196" i="8"/>
  <c r="F196" i="8"/>
  <c r="E196" i="8"/>
  <c r="D196" i="8"/>
  <c r="I195" i="8"/>
  <c r="H195" i="8"/>
  <c r="G195" i="8"/>
  <c r="F195" i="8"/>
  <c r="E195" i="8"/>
  <c r="D195" i="8"/>
  <c r="I194" i="8"/>
  <c r="H194" i="8"/>
  <c r="G194" i="8"/>
  <c r="F194" i="8"/>
  <c r="E194" i="8"/>
  <c r="D194" i="8"/>
  <c r="I193" i="8"/>
  <c r="H193" i="8"/>
  <c r="G193" i="8"/>
  <c r="F193" i="8"/>
  <c r="E193" i="8"/>
  <c r="D193" i="8"/>
  <c r="I192" i="8"/>
  <c r="H192" i="8"/>
  <c r="G192" i="8"/>
  <c r="F192" i="8"/>
  <c r="E192" i="8"/>
  <c r="D192" i="8"/>
  <c r="I191" i="8"/>
  <c r="H191" i="8"/>
  <c r="G191" i="8"/>
  <c r="F191" i="8"/>
  <c r="E191" i="8"/>
  <c r="D191" i="8"/>
  <c r="I190" i="8"/>
  <c r="H190" i="8"/>
  <c r="G190" i="8"/>
  <c r="F190" i="8"/>
  <c r="E190" i="8"/>
  <c r="D190" i="8"/>
  <c r="I189" i="8"/>
  <c r="H189" i="8"/>
  <c r="G189" i="8"/>
  <c r="F189" i="8"/>
  <c r="E189" i="8"/>
  <c r="D189" i="8"/>
  <c r="I188" i="8"/>
  <c r="H188" i="8"/>
  <c r="G188" i="8"/>
  <c r="F188" i="8"/>
  <c r="E188" i="8"/>
  <c r="D188" i="8"/>
  <c r="I187" i="8"/>
  <c r="H187" i="8"/>
  <c r="G187" i="8"/>
  <c r="F187" i="8"/>
  <c r="E187" i="8"/>
  <c r="D187" i="8"/>
  <c r="I186" i="8"/>
  <c r="H186" i="8"/>
  <c r="G186" i="8"/>
  <c r="F186" i="8"/>
  <c r="E186" i="8"/>
  <c r="D186" i="8"/>
  <c r="I185" i="8"/>
  <c r="H185" i="8"/>
  <c r="G185" i="8"/>
  <c r="F185" i="8"/>
  <c r="E185" i="8"/>
  <c r="D185" i="8"/>
  <c r="I184" i="8"/>
  <c r="H184" i="8"/>
  <c r="G184" i="8"/>
  <c r="F184" i="8"/>
  <c r="E184" i="8"/>
  <c r="D184" i="8"/>
  <c r="I183" i="8"/>
  <c r="H183" i="8"/>
  <c r="G183" i="8"/>
  <c r="F183" i="8"/>
  <c r="E183" i="8"/>
  <c r="D183" i="8"/>
  <c r="I182" i="8"/>
  <c r="H182" i="8"/>
  <c r="G182" i="8"/>
  <c r="F182" i="8"/>
  <c r="E182" i="8"/>
  <c r="D182" i="8"/>
  <c r="I181" i="8"/>
  <c r="H181" i="8"/>
  <c r="G181" i="8"/>
  <c r="F181" i="8"/>
  <c r="E181" i="8"/>
  <c r="D181" i="8"/>
  <c r="I180" i="8"/>
  <c r="H180" i="8"/>
  <c r="G180" i="8"/>
  <c r="F180" i="8"/>
  <c r="E180" i="8"/>
  <c r="D180" i="8"/>
  <c r="I179" i="8"/>
  <c r="H179" i="8"/>
  <c r="G179" i="8"/>
  <c r="F179" i="8"/>
  <c r="E179" i="8"/>
  <c r="D179" i="8"/>
  <c r="I178" i="8"/>
  <c r="H178" i="8"/>
  <c r="G178" i="8"/>
  <c r="F178" i="8"/>
  <c r="E178" i="8"/>
  <c r="D178" i="8"/>
  <c r="I177" i="8"/>
  <c r="H177" i="8"/>
  <c r="G177" i="8"/>
  <c r="F177" i="8"/>
  <c r="E177" i="8"/>
  <c r="D177" i="8"/>
  <c r="I176" i="8"/>
  <c r="H176" i="8"/>
  <c r="G176" i="8"/>
  <c r="F176" i="8"/>
  <c r="E176" i="8"/>
  <c r="D176" i="8"/>
  <c r="I175" i="8"/>
  <c r="H175" i="8"/>
  <c r="G175" i="8"/>
  <c r="F175" i="8"/>
  <c r="E175" i="8"/>
  <c r="D175" i="8"/>
  <c r="I174" i="8"/>
  <c r="H174" i="8"/>
  <c r="G174" i="8"/>
  <c r="F174" i="8"/>
  <c r="E174" i="8"/>
  <c r="D174" i="8"/>
  <c r="I173" i="8"/>
  <c r="H173" i="8"/>
  <c r="G173" i="8"/>
  <c r="F173" i="8"/>
  <c r="E173" i="8"/>
  <c r="D173" i="8"/>
  <c r="I172" i="8"/>
  <c r="H172" i="8"/>
  <c r="G172" i="8"/>
  <c r="F172" i="8"/>
  <c r="E172" i="8"/>
  <c r="D172" i="8"/>
  <c r="I171" i="8"/>
  <c r="H171" i="8"/>
  <c r="G171" i="8"/>
  <c r="F171" i="8"/>
  <c r="E171" i="8"/>
  <c r="D171" i="8"/>
  <c r="I170" i="8"/>
  <c r="H170" i="8"/>
  <c r="G170" i="8"/>
  <c r="F170" i="8"/>
  <c r="E170" i="8"/>
  <c r="D170" i="8"/>
  <c r="I169" i="8"/>
  <c r="H169" i="8"/>
  <c r="G169" i="8"/>
  <c r="F169" i="8"/>
  <c r="E169" i="8"/>
  <c r="D169" i="8"/>
  <c r="I168" i="8"/>
  <c r="H168" i="8"/>
  <c r="G168" i="8"/>
  <c r="F168" i="8"/>
  <c r="E168" i="8"/>
  <c r="D168" i="8"/>
  <c r="I167" i="8"/>
  <c r="H167" i="8"/>
  <c r="G167" i="8"/>
  <c r="F167" i="8"/>
  <c r="E167" i="8"/>
  <c r="D167" i="8"/>
  <c r="I166" i="8"/>
  <c r="H166" i="8"/>
  <c r="G166" i="8"/>
  <c r="F166" i="8"/>
  <c r="E166" i="8"/>
  <c r="D166" i="8"/>
  <c r="I165" i="8"/>
  <c r="H165" i="8"/>
  <c r="G165" i="8"/>
  <c r="F165" i="8"/>
  <c r="E165" i="8"/>
  <c r="D165" i="8"/>
  <c r="I164" i="8"/>
  <c r="H164" i="8"/>
  <c r="G164" i="8"/>
  <c r="F164" i="8"/>
  <c r="E164" i="8"/>
  <c r="D164" i="8"/>
  <c r="I163" i="8"/>
  <c r="H163" i="8"/>
  <c r="G163" i="8"/>
  <c r="F163" i="8"/>
  <c r="E163" i="8"/>
  <c r="D163" i="8"/>
  <c r="I162" i="8"/>
  <c r="H162" i="8"/>
  <c r="G162" i="8"/>
  <c r="F162" i="8"/>
  <c r="E162" i="8"/>
  <c r="D162" i="8"/>
  <c r="I161" i="8"/>
  <c r="H161" i="8"/>
  <c r="G161" i="8"/>
  <c r="F161" i="8"/>
  <c r="E161" i="8"/>
  <c r="D161" i="8"/>
  <c r="I160" i="8"/>
  <c r="H160" i="8"/>
  <c r="G160" i="8"/>
  <c r="F160" i="8"/>
  <c r="E160" i="8"/>
  <c r="D160" i="8"/>
  <c r="I159" i="8"/>
  <c r="H159" i="8"/>
  <c r="G159" i="8"/>
  <c r="F159" i="8"/>
  <c r="E159" i="8"/>
  <c r="D159" i="8"/>
  <c r="I158" i="8"/>
  <c r="H158" i="8"/>
  <c r="G158" i="8"/>
  <c r="F158" i="8"/>
  <c r="E158" i="8"/>
  <c r="D158" i="8"/>
  <c r="I157" i="8"/>
  <c r="H157" i="8"/>
  <c r="G157" i="8"/>
  <c r="F157" i="8"/>
  <c r="E157" i="8"/>
  <c r="D157" i="8"/>
  <c r="I156" i="8"/>
  <c r="H156" i="8"/>
  <c r="G156" i="8"/>
  <c r="F156" i="8"/>
  <c r="E156" i="8"/>
  <c r="D156" i="8"/>
  <c r="I155" i="8"/>
  <c r="H155" i="8"/>
  <c r="G155" i="8"/>
  <c r="F155" i="8"/>
  <c r="E155" i="8"/>
  <c r="D155" i="8"/>
  <c r="I154" i="8"/>
  <c r="H154" i="8"/>
  <c r="G154" i="8"/>
  <c r="F154" i="8"/>
  <c r="E154" i="8"/>
  <c r="D154" i="8"/>
  <c r="I153" i="8"/>
  <c r="H153" i="8"/>
  <c r="G153" i="8"/>
  <c r="F153" i="8"/>
  <c r="E153" i="8"/>
  <c r="D153" i="8"/>
  <c r="I152" i="8"/>
  <c r="H152" i="8"/>
  <c r="G152" i="8"/>
  <c r="F152" i="8"/>
  <c r="E152" i="8"/>
  <c r="D152" i="8"/>
  <c r="I151" i="8"/>
  <c r="H151" i="8"/>
  <c r="G151" i="8"/>
  <c r="F151" i="8"/>
  <c r="E151" i="8"/>
  <c r="D151" i="8"/>
  <c r="I150" i="8"/>
  <c r="H150" i="8"/>
  <c r="G150" i="8"/>
  <c r="F150" i="8"/>
  <c r="E150" i="8"/>
  <c r="D150" i="8"/>
  <c r="I149" i="8"/>
  <c r="H149" i="8"/>
  <c r="G149" i="8"/>
  <c r="F149" i="8"/>
  <c r="E149" i="8"/>
  <c r="D149" i="8"/>
  <c r="I148" i="8"/>
  <c r="H148" i="8"/>
  <c r="G148" i="8"/>
  <c r="F148" i="8"/>
  <c r="E148" i="8"/>
  <c r="D148" i="8"/>
  <c r="I147" i="8"/>
  <c r="H147" i="8"/>
  <c r="G147" i="8"/>
  <c r="F147" i="8"/>
  <c r="E147" i="8"/>
  <c r="D147" i="8"/>
  <c r="I146" i="8"/>
  <c r="H146" i="8"/>
  <c r="G146" i="8"/>
  <c r="F146" i="8"/>
  <c r="E146" i="8"/>
  <c r="D146" i="8"/>
  <c r="I145" i="8"/>
  <c r="H145" i="8"/>
  <c r="G145" i="8"/>
  <c r="F145" i="8"/>
  <c r="E145" i="8"/>
  <c r="D145" i="8"/>
  <c r="I144" i="8"/>
  <c r="H144" i="8"/>
  <c r="G144" i="8"/>
  <c r="F144" i="8"/>
  <c r="E144" i="8"/>
  <c r="D144" i="8"/>
  <c r="I143" i="8"/>
  <c r="H143" i="8"/>
  <c r="G143" i="8"/>
  <c r="F143" i="8"/>
  <c r="E143" i="8"/>
  <c r="D143" i="8"/>
  <c r="I142" i="8"/>
  <c r="H142" i="8"/>
  <c r="G142" i="8"/>
  <c r="F142" i="8"/>
  <c r="E142" i="8"/>
  <c r="D142" i="8"/>
  <c r="I141" i="8"/>
  <c r="H141" i="8"/>
  <c r="G141" i="8"/>
  <c r="F141" i="8"/>
  <c r="E141" i="8"/>
  <c r="D141" i="8"/>
  <c r="I140" i="8"/>
  <c r="H140" i="8"/>
  <c r="G140" i="8"/>
  <c r="F140" i="8"/>
  <c r="E140" i="8"/>
  <c r="D140" i="8"/>
  <c r="I139" i="8"/>
  <c r="H139" i="8"/>
  <c r="G139" i="8"/>
  <c r="F139" i="8"/>
  <c r="E139" i="8"/>
  <c r="D139" i="8"/>
  <c r="I138" i="8"/>
  <c r="H138" i="8"/>
  <c r="G138" i="8"/>
  <c r="F138" i="8"/>
  <c r="E138" i="8"/>
  <c r="D138" i="8"/>
  <c r="I137" i="8"/>
  <c r="H137" i="8"/>
  <c r="G137" i="8"/>
  <c r="F137" i="8"/>
  <c r="E137" i="8"/>
  <c r="D137" i="8"/>
  <c r="I136" i="8"/>
  <c r="H136" i="8"/>
  <c r="G136" i="8"/>
  <c r="F136" i="8"/>
  <c r="E136" i="8"/>
  <c r="D136" i="8"/>
  <c r="I135" i="8"/>
  <c r="H135" i="8"/>
  <c r="G135" i="8"/>
  <c r="F135" i="8"/>
  <c r="E135" i="8"/>
  <c r="D135" i="8"/>
  <c r="I134" i="8"/>
  <c r="H134" i="8"/>
  <c r="G134" i="8"/>
  <c r="F134" i="8"/>
  <c r="E134" i="8"/>
  <c r="D134" i="8"/>
  <c r="I133" i="8"/>
  <c r="H133" i="8"/>
  <c r="G133" i="8"/>
  <c r="F133" i="8"/>
  <c r="E133" i="8"/>
  <c r="D133" i="8"/>
  <c r="I132" i="8"/>
  <c r="H132" i="8"/>
  <c r="G132" i="8"/>
  <c r="F132" i="8"/>
  <c r="E132" i="8"/>
  <c r="D132" i="8"/>
  <c r="I131" i="8"/>
  <c r="H131" i="8"/>
  <c r="G131" i="8"/>
  <c r="F131" i="8"/>
  <c r="E131" i="8"/>
  <c r="D131" i="8"/>
  <c r="I130" i="8"/>
  <c r="H130" i="8"/>
  <c r="G130" i="8"/>
  <c r="F130" i="8"/>
  <c r="E130" i="8"/>
  <c r="D130" i="8"/>
  <c r="I129" i="8"/>
  <c r="H129" i="8"/>
  <c r="G129" i="8"/>
  <c r="F129" i="8"/>
  <c r="E129" i="8"/>
  <c r="D129" i="8"/>
  <c r="I128" i="8"/>
  <c r="H128" i="8"/>
  <c r="G128" i="8"/>
  <c r="F128" i="8"/>
  <c r="E128" i="8"/>
  <c r="D128" i="8"/>
  <c r="I127" i="8"/>
  <c r="H127" i="8"/>
  <c r="G127" i="8"/>
  <c r="F127" i="8"/>
  <c r="E127" i="8"/>
  <c r="D127" i="8"/>
  <c r="I126" i="8"/>
  <c r="H126" i="8"/>
  <c r="G126" i="8"/>
  <c r="F126" i="8"/>
  <c r="E126" i="8"/>
  <c r="D126" i="8"/>
  <c r="I125" i="8"/>
  <c r="H125" i="8"/>
  <c r="G125" i="8"/>
  <c r="F125" i="8"/>
  <c r="E125" i="8"/>
  <c r="D125" i="8"/>
  <c r="I124" i="8"/>
  <c r="H124" i="8"/>
  <c r="G124" i="8"/>
  <c r="F124" i="8"/>
  <c r="E124" i="8"/>
  <c r="D124" i="8"/>
  <c r="I123" i="8"/>
  <c r="H123" i="8"/>
  <c r="G123" i="8"/>
  <c r="F123" i="8"/>
  <c r="E123" i="8"/>
  <c r="D123" i="8"/>
  <c r="I122" i="8"/>
  <c r="H122" i="8"/>
  <c r="G122" i="8"/>
  <c r="F122" i="8"/>
  <c r="E122" i="8"/>
  <c r="D122" i="8"/>
  <c r="I121" i="8"/>
  <c r="H121" i="8"/>
  <c r="G121" i="8"/>
  <c r="F121" i="8"/>
  <c r="E121" i="8"/>
  <c r="D121" i="8"/>
  <c r="I120" i="8"/>
  <c r="H120" i="8"/>
  <c r="G120" i="8"/>
  <c r="F120" i="8"/>
  <c r="E120" i="8"/>
  <c r="D120" i="8"/>
  <c r="I119" i="8"/>
  <c r="H119" i="8"/>
  <c r="G119" i="8"/>
  <c r="F119" i="8"/>
  <c r="E119" i="8"/>
  <c r="D119" i="8"/>
  <c r="I118" i="8"/>
  <c r="H118" i="8"/>
  <c r="G118" i="8"/>
  <c r="F118" i="8"/>
  <c r="E118" i="8"/>
  <c r="D118" i="8"/>
  <c r="I117" i="8"/>
  <c r="H117" i="8"/>
  <c r="G117" i="8"/>
  <c r="F117" i="8"/>
  <c r="E117" i="8"/>
  <c r="D117" i="8"/>
  <c r="I116" i="8"/>
  <c r="H116" i="8"/>
  <c r="G116" i="8"/>
  <c r="F116" i="8"/>
  <c r="E116" i="8"/>
  <c r="D116" i="8"/>
  <c r="I115" i="8"/>
  <c r="H115" i="8"/>
  <c r="G115" i="8"/>
  <c r="F115" i="8"/>
  <c r="E115" i="8"/>
  <c r="D115" i="8"/>
  <c r="I114" i="8"/>
  <c r="H114" i="8"/>
  <c r="G114" i="8"/>
  <c r="F114" i="8"/>
  <c r="E114" i="8"/>
  <c r="D114" i="8"/>
  <c r="I113" i="8"/>
  <c r="H113" i="8"/>
  <c r="G113" i="8"/>
  <c r="F113" i="8"/>
  <c r="E113" i="8"/>
  <c r="D113" i="8"/>
  <c r="I112" i="8"/>
  <c r="H112" i="8"/>
  <c r="G112" i="8"/>
  <c r="F112" i="8"/>
  <c r="E112" i="8"/>
  <c r="D112" i="8"/>
  <c r="I111" i="8"/>
  <c r="H111" i="8"/>
  <c r="G111" i="8"/>
  <c r="F111" i="8"/>
  <c r="E111" i="8"/>
  <c r="D111" i="8"/>
  <c r="I110" i="8"/>
  <c r="H110" i="8"/>
  <c r="G110" i="8"/>
  <c r="F110" i="8"/>
  <c r="E110" i="8"/>
  <c r="D110" i="8"/>
  <c r="I109" i="8"/>
  <c r="H109" i="8"/>
  <c r="G109" i="8"/>
  <c r="F109" i="8"/>
  <c r="E109" i="8"/>
  <c r="D109" i="8"/>
  <c r="I108" i="8"/>
  <c r="H108" i="8"/>
  <c r="G108" i="8"/>
  <c r="F108" i="8"/>
  <c r="E108" i="8"/>
  <c r="D108" i="8"/>
  <c r="I107" i="8"/>
  <c r="H107" i="8"/>
  <c r="G107" i="8"/>
  <c r="F107" i="8"/>
  <c r="E107" i="8"/>
  <c r="D107" i="8"/>
  <c r="I106" i="8"/>
  <c r="H106" i="8"/>
  <c r="G106" i="8"/>
  <c r="F106" i="8"/>
  <c r="E106" i="8"/>
  <c r="D106" i="8"/>
  <c r="I105" i="8"/>
  <c r="H105" i="8"/>
  <c r="G105" i="8"/>
  <c r="F105" i="8"/>
  <c r="E105" i="8"/>
  <c r="D105" i="8"/>
  <c r="I104" i="8"/>
  <c r="H104" i="8"/>
  <c r="G104" i="8"/>
  <c r="F104" i="8"/>
  <c r="E104" i="8"/>
  <c r="D104" i="8"/>
  <c r="I103" i="8"/>
  <c r="H103" i="8"/>
  <c r="G103" i="8"/>
  <c r="F103" i="8"/>
  <c r="E103" i="8"/>
  <c r="D103" i="8"/>
  <c r="I102" i="8"/>
  <c r="H102" i="8"/>
  <c r="G102" i="8"/>
  <c r="F102" i="8"/>
  <c r="E102" i="8"/>
  <c r="D102" i="8"/>
  <c r="I101" i="8"/>
  <c r="H101" i="8"/>
  <c r="G101" i="8"/>
  <c r="F101" i="8"/>
  <c r="E101" i="8"/>
  <c r="D101" i="8"/>
  <c r="I100" i="8"/>
  <c r="H100" i="8"/>
  <c r="G100" i="8"/>
  <c r="F100" i="8"/>
  <c r="E100" i="8"/>
  <c r="D100" i="8"/>
  <c r="I99" i="8"/>
  <c r="H99" i="8"/>
  <c r="G99" i="8"/>
  <c r="F99" i="8"/>
  <c r="E99" i="8"/>
  <c r="D99" i="8"/>
  <c r="I98" i="8"/>
  <c r="H98" i="8"/>
  <c r="G98" i="8"/>
  <c r="F98" i="8"/>
  <c r="E98" i="8"/>
  <c r="D98" i="8"/>
  <c r="I97" i="8"/>
  <c r="H97" i="8"/>
  <c r="G97" i="8"/>
  <c r="F97" i="8"/>
  <c r="E97" i="8"/>
  <c r="D97" i="8"/>
  <c r="I96" i="8"/>
  <c r="H96" i="8"/>
  <c r="G96" i="8"/>
  <c r="F96" i="8"/>
  <c r="E96" i="8"/>
  <c r="D96" i="8"/>
  <c r="I95" i="8"/>
  <c r="H95" i="8"/>
  <c r="G95" i="8"/>
  <c r="F95" i="8"/>
  <c r="E95" i="8"/>
  <c r="D95" i="8"/>
  <c r="I94" i="8"/>
  <c r="H94" i="8"/>
  <c r="G94" i="8"/>
  <c r="F94" i="8"/>
  <c r="E94" i="8"/>
  <c r="D94" i="8"/>
  <c r="I93" i="8"/>
  <c r="H93" i="8"/>
  <c r="G93" i="8"/>
  <c r="F93" i="8"/>
  <c r="E93" i="8"/>
  <c r="D93" i="8"/>
  <c r="I92" i="8"/>
  <c r="H92" i="8"/>
  <c r="G92" i="8"/>
  <c r="F92" i="8"/>
  <c r="E92" i="8"/>
  <c r="D92" i="8"/>
  <c r="I91" i="8"/>
  <c r="H91" i="8"/>
  <c r="G91" i="8"/>
  <c r="F91" i="8"/>
  <c r="E91" i="8"/>
  <c r="D91" i="8"/>
  <c r="I90" i="8"/>
  <c r="H90" i="8"/>
  <c r="G90" i="8"/>
  <c r="F90" i="8"/>
  <c r="E90" i="8"/>
  <c r="D90" i="8"/>
  <c r="I89" i="8"/>
  <c r="H89" i="8"/>
  <c r="G89" i="8"/>
  <c r="F89" i="8"/>
  <c r="E89" i="8"/>
  <c r="D89" i="8"/>
  <c r="I88" i="8"/>
  <c r="H88" i="8"/>
  <c r="G88" i="8"/>
  <c r="F88" i="8"/>
  <c r="E88" i="8"/>
  <c r="D88" i="8"/>
  <c r="I87" i="8"/>
  <c r="H87" i="8"/>
  <c r="G87" i="8"/>
  <c r="F87" i="8"/>
  <c r="E87" i="8"/>
  <c r="D87" i="8"/>
  <c r="I86" i="8"/>
  <c r="H86" i="8"/>
  <c r="G86" i="8"/>
  <c r="F86" i="8"/>
  <c r="E86" i="8"/>
  <c r="D86" i="8"/>
  <c r="I85" i="8"/>
  <c r="H85" i="8"/>
  <c r="G85" i="8"/>
  <c r="F85" i="8"/>
  <c r="E85" i="8"/>
  <c r="D85" i="8"/>
  <c r="I84" i="8"/>
  <c r="H84" i="8"/>
  <c r="G84" i="8"/>
  <c r="F84" i="8"/>
  <c r="E84" i="8"/>
  <c r="D84" i="8"/>
  <c r="I83" i="8"/>
  <c r="H83" i="8"/>
  <c r="G83" i="8"/>
  <c r="F83" i="8"/>
  <c r="E83" i="8"/>
  <c r="D83" i="8"/>
  <c r="I82" i="8"/>
  <c r="H82" i="8"/>
  <c r="G82" i="8"/>
  <c r="F82" i="8"/>
  <c r="E82" i="8"/>
  <c r="D82" i="8"/>
  <c r="I81" i="8"/>
  <c r="H81" i="8"/>
  <c r="G81" i="8"/>
  <c r="F81" i="8"/>
  <c r="E81" i="8"/>
  <c r="D81" i="8"/>
  <c r="I80" i="8"/>
  <c r="H80" i="8"/>
  <c r="G80" i="8"/>
  <c r="F80" i="8"/>
  <c r="E80" i="8"/>
  <c r="D80" i="8"/>
  <c r="I79" i="8"/>
  <c r="H79" i="8"/>
  <c r="G79" i="8"/>
  <c r="F79" i="8"/>
  <c r="E79" i="8"/>
  <c r="D79" i="8"/>
  <c r="I78" i="8"/>
  <c r="H78" i="8"/>
  <c r="G78" i="8"/>
  <c r="F78" i="8"/>
  <c r="E78" i="8"/>
  <c r="D78" i="8"/>
  <c r="I77" i="8"/>
  <c r="H77" i="8"/>
  <c r="G77" i="8"/>
  <c r="F77" i="8"/>
  <c r="E77" i="8"/>
  <c r="D77" i="8"/>
  <c r="I76" i="8"/>
  <c r="H76" i="8"/>
  <c r="G76" i="8"/>
  <c r="F76" i="8"/>
  <c r="E76" i="8"/>
  <c r="D76" i="8"/>
  <c r="I75" i="8"/>
  <c r="H75" i="8"/>
  <c r="G75" i="8"/>
  <c r="F75" i="8"/>
  <c r="E75" i="8"/>
  <c r="D75" i="8"/>
  <c r="I74" i="8"/>
  <c r="H74" i="8"/>
  <c r="G74" i="8"/>
  <c r="F74" i="8"/>
  <c r="E74" i="8"/>
  <c r="D74" i="8"/>
  <c r="I73" i="8"/>
  <c r="H73" i="8"/>
  <c r="G73" i="8"/>
  <c r="F73" i="8"/>
  <c r="E73" i="8"/>
  <c r="D73" i="8"/>
  <c r="I72" i="8"/>
  <c r="H72" i="8"/>
  <c r="G72" i="8"/>
  <c r="F72" i="8"/>
  <c r="E72" i="8"/>
  <c r="D72" i="8"/>
  <c r="I71" i="8"/>
  <c r="H71" i="8"/>
  <c r="G71" i="8"/>
  <c r="F71" i="8"/>
  <c r="E71" i="8"/>
  <c r="D71" i="8"/>
  <c r="I70" i="8"/>
  <c r="H70" i="8"/>
  <c r="G70" i="8"/>
  <c r="F70" i="8"/>
  <c r="E70" i="8"/>
  <c r="D70" i="8"/>
  <c r="I69" i="8"/>
  <c r="H69" i="8"/>
  <c r="G69" i="8"/>
  <c r="F69" i="8"/>
  <c r="E69" i="8"/>
  <c r="D69" i="8"/>
  <c r="I68" i="8"/>
  <c r="H68" i="8"/>
  <c r="G68" i="8"/>
  <c r="F68" i="8"/>
  <c r="E68" i="8"/>
  <c r="D68" i="8"/>
  <c r="I67" i="8"/>
  <c r="H67" i="8"/>
  <c r="G67" i="8"/>
  <c r="F67" i="8"/>
  <c r="E67" i="8"/>
  <c r="D67" i="8"/>
  <c r="I66" i="8"/>
  <c r="H66" i="8"/>
  <c r="G66" i="8"/>
  <c r="F66" i="8"/>
  <c r="E66" i="8"/>
  <c r="D66" i="8"/>
  <c r="I65" i="8"/>
  <c r="H65" i="8"/>
  <c r="G65" i="8"/>
  <c r="F65" i="8"/>
  <c r="E65" i="8"/>
  <c r="D65" i="8"/>
  <c r="I64" i="8"/>
  <c r="H64" i="8"/>
  <c r="G64" i="8"/>
  <c r="F64" i="8"/>
  <c r="E64" i="8"/>
  <c r="D64" i="8"/>
  <c r="I63" i="8"/>
  <c r="H63" i="8"/>
  <c r="G63" i="8"/>
  <c r="F63" i="8"/>
  <c r="E63" i="8"/>
  <c r="D63" i="8"/>
  <c r="I62" i="8"/>
  <c r="H62" i="8"/>
  <c r="G62" i="8"/>
  <c r="F62" i="8"/>
  <c r="E62" i="8"/>
  <c r="D62" i="8"/>
  <c r="I61" i="8"/>
  <c r="H61" i="8"/>
  <c r="G61" i="8"/>
  <c r="F61" i="8"/>
  <c r="E61" i="8"/>
  <c r="D61" i="8"/>
  <c r="I60" i="8"/>
  <c r="H60" i="8"/>
  <c r="G60" i="8"/>
  <c r="F60" i="8"/>
  <c r="E60" i="8"/>
  <c r="D60" i="8"/>
  <c r="I59" i="8"/>
  <c r="H59" i="8"/>
  <c r="G59" i="8"/>
  <c r="F59" i="8"/>
  <c r="E59" i="8"/>
  <c r="D59" i="8"/>
  <c r="I58" i="8"/>
  <c r="H58" i="8"/>
  <c r="G58" i="8"/>
  <c r="F58" i="8"/>
  <c r="E58" i="8"/>
  <c r="D58" i="8"/>
  <c r="I57" i="8"/>
  <c r="H57" i="8"/>
  <c r="G57" i="8"/>
  <c r="F57" i="8"/>
  <c r="E57" i="8"/>
  <c r="D57" i="8"/>
  <c r="I56" i="8"/>
  <c r="H56" i="8"/>
  <c r="G56" i="8"/>
  <c r="F56" i="8"/>
  <c r="E56" i="8"/>
  <c r="D56" i="8"/>
  <c r="I55" i="8"/>
  <c r="H55" i="8"/>
  <c r="G55" i="8"/>
  <c r="F55" i="8"/>
  <c r="E55" i="8"/>
  <c r="D55" i="8"/>
  <c r="I54" i="8"/>
  <c r="H54" i="8"/>
  <c r="G54" i="8"/>
  <c r="F54" i="8"/>
  <c r="E54" i="8"/>
  <c r="D54" i="8"/>
  <c r="I53" i="8"/>
  <c r="H53" i="8"/>
  <c r="G53" i="8"/>
  <c r="F53" i="8"/>
  <c r="E53" i="8"/>
  <c r="D53" i="8"/>
  <c r="I52" i="8"/>
  <c r="H52" i="8"/>
  <c r="G52" i="8"/>
  <c r="F52" i="8"/>
  <c r="E52" i="8"/>
  <c r="D52" i="8"/>
  <c r="I51" i="8"/>
  <c r="H51" i="8"/>
  <c r="G51" i="8"/>
  <c r="F51" i="8"/>
  <c r="E51" i="8"/>
  <c r="D51" i="8"/>
  <c r="I50" i="8"/>
  <c r="H50" i="8"/>
  <c r="G50" i="8"/>
  <c r="F50" i="8"/>
  <c r="E50" i="8"/>
  <c r="D50" i="8"/>
  <c r="I49" i="8"/>
  <c r="H49" i="8"/>
  <c r="G49" i="8"/>
  <c r="F49" i="8"/>
  <c r="E49" i="8"/>
  <c r="D49" i="8"/>
  <c r="I48" i="8"/>
  <c r="H48" i="8"/>
  <c r="G48" i="8"/>
  <c r="F48" i="8"/>
  <c r="E48" i="8"/>
  <c r="D48" i="8"/>
  <c r="I47" i="8"/>
  <c r="H47" i="8"/>
  <c r="G47" i="8"/>
  <c r="F47" i="8"/>
  <c r="E47" i="8"/>
  <c r="D47" i="8"/>
  <c r="I46" i="8"/>
  <c r="H46" i="8"/>
  <c r="G46" i="8"/>
  <c r="F46" i="8"/>
  <c r="E46" i="8"/>
  <c r="D46" i="8"/>
  <c r="I45" i="8"/>
  <c r="H45" i="8"/>
  <c r="G45" i="8"/>
  <c r="F45" i="8"/>
  <c r="E45" i="8"/>
  <c r="D45" i="8"/>
  <c r="I44" i="8"/>
  <c r="H44" i="8"/>
  <c r="G44" i="8"/>
  <c r="F44" i="8"/>
  <c r="E44" i="8"/>
  <c r="D44" i="8"/>
  <c r="I43" i="8"/>
  <c r="H43" i="8"/>
  <c r="G43" i="8"/>
  <c r="F43" i="8"/>
  <c r="E43" i="8"/>
  <c r="D43" i="8"/>
  <c r="I42" i="8"/>
  <c r="H42" i="8"/>
  <c r="G42" i="8"/>
  <c r="F42" i="8"/>
  <c r="E42" i="8"/>
  <c r="D42" i="8"/>
  <c r="I41" i="8"/>
  <c r="H41" i="8"/>
  <c r="G41" i="8"/>
  <c r="F41" i="8"/>
  <c r="E41" i="8"/>
  <c r="D41" i="8"/>
  <c r="I40" i="8"/>
  <c r="H40" i="8"/>
  <c r="G40" i="8"/>
  <c r="F40" i="8"/>
  <c r="E40" i="8"/>
  <c r="D40" i="8"/>
  <c r="I39" i="8"/>
  <c r="H39" i="8"/>
  <c r="G39" i="8"/>
  <c r="F39" i="8"/>
  <c r="E39" i="8"/>
  <c r="D39" i="8"/>
  <c r="I38" i="8"/>
  <c r="H38" i="8"/>
  <c r="G38" i="8"/>
  <c r="F38" i="8"/>
  <c r="E38" i="8"/>
  <c r="D38" i="8"/>
  <c r="I37" i="8"/>
  <c r="H37" i="8"/>
  <c r="G37" i="8"/>
  <c r="F37" i="8"/>
  <c r="E37" i="8"/>
  <c r="D37" i="8"/>
  <c r="I36" i="8"/>
  <c r="H36" i="8"/>
  <c r="G36" i="8"/>
  <c r="F36" i="8"/>
  <c r="E36" i="8"/>
  <c r="D36" i="8"/>
  <c r="I35" i="8"/>
  <c r="H35" i="8"/>
  <c r="G35" i="8"/>
  <c r="F35" i="8"/>
  <c r="E35" i="8"/>
  <c r="D35" i="8"/>
  <c r="I34" i="8"/>
  <c r="H34" i="8"/>
  <c r="G34" i="8"/>
  <c r="F34" i="8"/>
  <c r="E34" i="8"/>
  <c r="D34" i="8"/>
  <c r="I33" i="8"/>
  <c r="H33" i="8"/>
  <c r="G33" i="8"/>
  <c r="F33" i="8"/>
  <c r="E33" i="8"/>
  <c r="D33" i="8"/>
  <c r="I32" i="8"/>
  <c r="H32" i="8"/>
  <c r="G32" i="8"/>
  <c r="F32" i="8"/>
  <c r="E32" i="8"/>
  <c r="D32" i="8"/>
  <c r="I31" i="8"/>
  <c r="H31" i="8"/>
  <c r="G31" i="8"/>
  <c r="F31" i="8"/>
  <c r="E31" i="8"/>
  <c r="D31" i="8"/>
  <c r="I30" i="8"/>
  <c r="H30" i="8"/>
  <c r="G30" i="8"/>
  <c r="F30" i="8"/>
  <c r="E30" i="8"/>
  <c r="D30" i="8"/>
  <c r="I29" i="8"/>
  <c r="H29" i="8"/>
  <c r="G29" i="8"/>
  <c r="F29" i="8"/>
  <c r="E29" i="8"/>
  <c r="D29" i="8"/>
  <c r="I28" i="8"/>
  <c r="H28" i="8"/>
  <c r="G28" i="8"/>
  <c r="F28" i="8"/>
  <c r="E28" i="8"/>
  <c r="D28" i="8"/>
  <c r="I27" i="8"/>
  <c r="H27" i="8"/>
  <c r="G27" i="8"/>
  <c r="F27" i="8"/>
  <c r="E27" i="8"/>
  <c r="D27" i="8"/>
  <c r="I26" i="8"/>
  <c r="H26" i="8"/>
  <c r="G26" i="8"/>
  <c r="F26" i="8"/>
  <c r="E26" i="8"/>
  <c r="D26" i="8"/>
  <c r="I25" i="8"/>
  <c r="H25" i="8"/>
  <c r="G25" i="8"/>
  <c r="F25" i="8"/>
  <c r="E25" i="8"/>
  <c r="D25" i="8"/>
  <c r="I24" i="8"/>
  <c r="H24" i="8"/>
  <c r="G24" i="8"/>
  <c r="F24" i="8"/>
  <c r="E24" i="8"/>
  <c r="D24" i="8"/>
  <c r="I23" i="8"/>
  <c r="H23" i="8"/>
  <c r="G23" i="8"/>
  <c r="F23" i="8"/>
  <c r="E23" i="8"/>
  <c r="D23" i="8"/>
  <c r="I22" i="8"/>
  <c r="H22" i="8"/>
  <c r="G22" i="8"/>
  <c r="F22" i="8"/>
  <c r="E22" i="8"/>
  <c r="D22" i="8"/>
  <c r="I21" i="8"/>
  <c r="H21" i="8"/>
  <c r="G21" i="8"/>
  <c r="F21" i="8"/>
  <c r="E21" i="8"/>
  <c r="D21" i="8"/>
  <c r="I20" i="8"/>
  <c r="H20" i="8"/>
  <c r="G20" i="8"/>
  <c r="F20" i="8"/>
  <c r="E20" i="8"/>
  <c r="D20" i="8"/>
  <c r="I19" i="8"/>
  <c r="H19" i="8"/>
  <c r="G19" i="8"/>
  <c r="F19" i="8"/>
  <c r="E19" i="8"/>
  <c r="D19" i="8"/>
  <c r="I18" i="8"/>
  <c r="H18" i="8"/>
  <c r="G18" i="8"/>
  <c r="F18" i="8"/>
  <c r="E18" i="8"/>
  <c r="D18" i="8"/>
  <c r="I17" i="8"/>
  <c r="H17" i="8"/>
  <c r="G17" i="8"/>
  <c r="F17" i="8"/>
  <c r="E17" i="8"/>
  <c r="D17" i="8"/>
  <c r="I16" i="8"/>
  <c r="H16" i="8"/>
  <c r="G16" i="8"/>
  <c r="F16" i="8"/>
  <c r="E16" i="8"/>
  <c r="D16" i="8"/>
  <c r="I15" i="8"/>
  <c r="H15" i="8"/>
  <c r="G15" i="8"/>
  <c r="F15" i="8"/>
  <c r="E15" i="8"/>
  <c r="D15" i="8"/>
  <c r="I14" i="8"/>
  <c r="H14" i="8"/>
  <c r="G14" i="8"/>
  <c r="F14" i="8"/>
  <c r="E14" i="8"/>
  <c r="D14" i="8"/>
  <c r="I13" i="8"/>
  <c r="H13" i="8"/>
  <c r="G13" i="8"/>
  <c r="F13" i="8"/>
  <c r="E13" i="8"/>
  <c r="D13" i="8"/>
  <c r="I12" i="8"/>
  <c r="H12" i="8"/>
  <c r="G12" i="8"/>
  <c r="F12" i="8"/>
  <c r="E12" i="8"/>
  <c r="D12" i="8"/>
  <c r="I11" i="8"/>
  <c r="H11" i="8"/>
  <c r="G11" i="8"/>
  <c r="F11" i="8"/>
  <c r="E11" i="8"/>
  <c r="D11" i="8"/>
  <c r="I10" i="8"/>
  <c r="H10" i="8"/>
  <c r="G10" i="8"/>
  <c r="F10" i="8"/>
  <c r="E10" i="8"/>
  <c r="D10" i="8"/>
  <c r="I9" i="8"/>
  <c r="H9" i="8"/>
  <c r="G9" i="8"/>
  <c r="F9" i="8"/>
  <c r="E9" i="8"/>
  <c r="D9" i="8"/>
  <c r="I8" i="8"/>
  <c r="H8" i="8"/>
  <c r="G8" i="8"/>
  <c r="F8" i="8"/>
  <c r="E8" i="8"/>
  <c r="D8" i="8"/>
  <c r="I7" i="8"/>
  <c r="H7" i="8"/>
  <c r="G7" i="8"/>
  <c r="F7" i="8"/>
  <c r="E7" i="8"/>
  <c r="D7" i="8"/>
  <c r="I6" i="8"/>
  <c r="H6" i="8"/>
  <c r="G6" i="8"/>
  <c r="F6" i="8"/>
  <c r="E6" i="8"/>
  <c r="D6" i="8"/>
  <c r="I5" i="8"/>
  <c r="H5" i="8"/>
  <c r="G5" i="8"/>
  <c r="F5" i="8"/>
  <c r="E5" i="8"/>
  <c r="D5" i="8"/>
  <c r="I4" i="8"/>
  <c r="H4" i="8"/>
  <c r="G4" i="8"/>
  <c r="F4" i="8"/>
  <c r="E4" i="8"/>
  <c r="D4" i="8"/>
</calcChain>
</file>

<file path=xl/sharedStrings.xml><?xml version="1.0" encoding="utf-8"?>
<sst xmlns="http://schemas.openxmlformats.org/spreadsheetml/2006/main" count="343" uniqueCount="328">
  <si>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</si>
  <si>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</si>
  <si>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</si>
  <si>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</si>
  <si>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</si>
  <si>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</si>
  <si>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</si>
  <si>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Prepared by</t>
  </si>
  <si>
    <t>Sign &amp; Date</t>
  </si>
  <si>
    <t>Approved by</t>
  </si>
  <si>
    <t>ANALISIS</t>
  </si>
  <si>
    <t>RESIKO (Risk)</t>
  </si>
  <si>
    <t>Prob</t>
  </si>
  <si>
    <t>Status Resiko</t>
  </si>
  <si>
    <t>Dampak</t>
  </si>
  <si>
    <t>TINDAKAN PERBAIKAN</t>
  </si>
  <si>
    <t>SASARAN MUTU</t>
  </si>
  <si>
    <t>Pembuatan PKH (perintah Kerja harian)</t>
  </si>
  <si>
    <t>Officer PRD Keatas</t>
  </si>
  <si>
    <t>Department Name: PRD
(Process:  Pemenuhan permintaan Marketing)</t>
  </si>
  <si>
    <t>Instruksi Penempatan tenaga kerja harian</t>
  </si>
  <si>
    <t>Pengontrolan kualitas hasil proses</t>
  </si>
  <si>
    <t>Minimal realisasi PKH 90%</t>
  </si>
  <si>
    <t>Minimal pencapaian absensi 95%</t>
  </si>
  <si>
    <t>Realisasi 100% dari PKH yang ditetapkan</t>
  </si>
  <si>
    <t>PKH tidak dapat terealisasi 100%</t>
  </si>
  <si>
    <t>Terjadi perubahan item produk atau warna sehingga realisasi tidak sesuai PKH</t>
  </si>
  <si>
    <t>Tingkat kehadiran tenaga kerja 100%</t>
  </si>
  <si>
    <t>Kekurangan tenaga kerja mengakibatkan kesulitan dalam pengaturan posisi kerja sesuai dengan target</t>
  </si>
  <si>
    <t>Tidak ditemukan kegagalan</t>
  </si>
  <si>
    <t>Ditemukan kegagalan akibat proses di seksi-seksi produksi</t>
  </si>
  <si>
    <t>Monitoring disiplin kerja karyawan</t>
  </si>
  <si>
    <t>Produkstifitas karyawan 100% kapasitas tersedia</t>
  </si>
  <si>
    <t>Karyawan sering meninggalkan tempat kerja untuk keperluan pribadi               Karyawan selesai kerja sebelum waktunya</t>
  </si>
  <si>
    <t>Produktifitas Minimal 95% kapasitas terpasang</t>
  </si>
  <si>
    <t>Document No: MR.P.6. Pengendalian Resiko &amp; peluang</t>
  </si>
  <si>
    <t>N</t>
  </si>
  <si>
    <t>Mesin rusak,                                      SDM tidak hadir                                Stok material/ komponen tidak tersedia</t>
  </si>
  <si>
    <t>Punya buffer stok                                            Melakukan rotasi SDM dari bagian lain yang kesibukan pekerjaan kurang Pekerjaan (target) Dialihkan ke sie. Lain yang  diperhitungkan mampu untuk memenuhi target PKH</t>
  </si>
  <si>
    <t>Permintaan Marketing, Pengalihan karena stok tidak tersedia</t>
  </si>
  <si>
    <t>Pengalihan atau subtitusi produk agar akumulasi hasil secara keseluruhan tidak kurang                                                                    Menjadwalkan ulang produk yang tidak tercapai sesuai PKH</t>
  </si>
  <si>
    <t>Ketidakhadiran SDM  disebabkan antara lain, cuti, sakit dan izin</t>
  </si>
  <si>
    <t>Pengaturanr izin tidak masuk dan cuti oleh atasan berwenang sehingga ketidakhadiran di bagian tersebut bisa dikendalikan                                                                 Sangsi yang lebih tegas terhadap karyawan yang tingkat kehadirannya rendah</t>
  </si>
  <si>
    <t>Urutan proses ada yang terlewat (tidak sesuai SOP)      Hasil pekerjaan tidak di kontrol oleh operator                   Kesalahan dalam setting mesin</t>
  </si>
  <si>
    <t>Atasan melakukan sosialisasi ulang penggunaan SOP                                                              Teguran kepada operator yang melakukan kesalahan                                            Setting mesin harus dilakukan trial sebelum dinyatakan OK. Melakukan training tentang Kualitas</t>
  </si>
  <si>
    <t>Lemahnya pengawasan dan kontrol dari atasan.                                                    Mudahnya pemberian ijin untuk meninggalkan tempat</t>
  </si>
  <si>
    <t xml:space="preserve">Memperketat pelaksanaan aturan dengan memperkuat fungsi atasan                                                         Kerjasama dengan HC untuk pemantauan karyawan yang meninggalkan area kerja                              Membuat breaking time serentak </t>
  </si>
  <si>
    <t>23 Oktober 2018</t>
  </si>
  <si>
    <t>PRD Staff</t>
  </si>
  <si>
    <t>PRD Mgr</t>
  </si>
  <si>
    <t>REALISASI JUL - DES 2023</t>
  </si>
  <si>
    <t>Maksimal kegagalan 0,4%</t>
  </si>
  <si>
    <t>Row Labels</t>
  </si>
  <si>
    <t>Sum of TOTAL TH</t>
  </si>
  <si>
    <t>A - Tidak Ada Keterangan</t>
  </si>
  <si>
    <t>C - Cuti Tahunan</t>
  </si>
  <si>
    <t>H2 - Cuti Hamil</t>
  </si>
  <si>
    <t>P1 - Izin Diluar Cuti</t>
  </si>
  <si>
    <t>P4 - Cuti Khusus</t>
  </si>
  <si>
    <t>SID - Surat Ijin Dokter</t>
  </si>
  <si>
    <t>ANI OKTAVIANI</t>
  </si>
  <si>
    <t>INDAH SETIANA DEWI</t>
  </si>
  <si>
    <t>AVIT APRIYANTONO</t>
  </si>
  <si>
    <t>MUHAMAD MULYADI</t>
  </si>
  <si>
    <t>TRISA</t>
  </si>
  <si>
    <t>HENDAR PURNAMA</t>
  </si>
  <si>
    <t>DADANG RAHMAN</t>
  </si>
  <si>
    <t>ASEP SEPTIANA RUSFENDI</t>
  </si>
  <si>
    <t>TOPIK HIDAYAT</t>
  </si>
  <si>
    <t>NURRIJAL RASYADI</t>
  </si>
  <si>
    <t>JAENUDIN ISAK</t>
  </si>
  <si>
    <t>TEGUH IMAN ABDILLAH</t>
  </si>
  <si>
    <t>NOVAN SODIKIN</t>
  </si>
  <si>
    <t>UNANG SUPRIATNA</t>
  </si>
  <si>
    <t>LUTHFI FAHMI IBRAHIM</t>
  </si>
  <si>
    <t>RAHMAN NURSIAM</t>
  </si>
  <si>
    <t>DJUANDA</t>
  </si>
  <si>
    <t>ATANG</t>
  </si>
  <si>
    <t>BAMBANG PRIAMBODO</t>
  </si>
  <si>
    <t>NGARSIANA</t>
  </si>
  <si>
    <t>DANI RUKMAYA</t>
  </si>
  <si>
    <t>HERMAN SULAEMAN</t>
  </si>
  <si>
    <t>YULAN DEWI AYUSTINA</t>
  </si>
  <si>
    <t>IWAN SETIAWAN</t>
  </si>
  <si>
    <t>ANDRE DELIA PURNAMA</t>
  </si>
  <si>
    <t>TRI ARI YUNIDA</t>
  </si>
  <si>
    <t>BANI ADAM SAPUTRA WIJAYA</t>
  </si>
  <si>
    <t>YAYO WINARYO</t>
  </si>
  <si>
    <t>DASEP SUPRIATMAN</t>
  </si>
  <si>
    <t>SUGIYARTO</t>
  </si>
  <si>
    <t>DAMA SUGAMA</t>
  </si>
  <si>
    <t>SUMARDIYANTO</t>
  </si>
  <si>
    <t>IMAM PEBRIDARMAWAN</t>
  </si>
  <si>
    <t>TENDI HADIAN</t>
  </si>
  <si>
    <t>JAJANG RAHMAT</t>
  </si>
  <si>
    <t>FIAN KRISFIANSEN</t>
  </si>
  <si>
    <t>SAEFUL</t>
  </si>
  <si>
    <t>ALDI ACHMAD HIDAYATULAH</t>
  </si>
  <si>
    <t>RD. HERU PURNOMO</t>
  </si>
  <si>
    <t>RINO</t>
  </si>
  <si>
    <t>YOGA SEPTIAN</t>
  </si>
  <si>
    <t>DEDI HARYADI</t>
  </si>
  <si>
    <t>DEDEN JAELANI</t>
  </si>
  <si>
    <t>PARMA SUKMA WIGUNA</t>
  </si>
  <si>
    <t>ERVAN GUNAWAN</t>
  </si>
  <si>
    <t>DEDI ACHMAD HIDAYATULLOH</t>
  </si>
  <si>
    <t>ERWIN GUSTAMAN</t>
  </si>
  <si>
    <t>DAYAT</t>
  </si>
  <si>
    <t>ADI KURNIA</t>
  </si>
  <si>
    <t>DEDE SYUKUR KURNIA</t>
  </si>
  <si>
    <t>INDHA MARDIA PRIAWAN</t>
  </si>
  <si>
    <t>RIAN MARANTO</t>
  </si>
  <si>
    <t>IWAN SUBAGJA</t>
  </si>
  <si>
    <t>SONI SOFYAN ISKANDAR</t>
  </si>
  <si>
    <t>ANGGA USMANURDIN</t>
  </si>
  <si>
    <t>WAHYUDI</t>
  </si>
  <si>
    <t>UGUN GUNAWAN</t>
  </si>
  <si>
    <t>HENDRI WAHYU</t>
  </si>
  <si>
    <t>HENDRI HARTADI</t>
  </si>
  <si>
    <t>YUSEP AHMAD MAULANA</t>
  </si>
  <si>
    <t>ADITYA PUTRA UTAMA</t>
  </si>
  <si>
    <t>SAEPULLOH</t>
  </si>
  <si>
    <t>WAWAN GUNAWAN</t>
  </si>
  <si>
    <t>DEVI HENDRAWAN</t>
  </si>
  <si>
    <t>WINA NURLAIKA</t>
  </si>
  <si>
    <t>CAHYADI SAPUTRA</t>
  </si>
  <si>
    <t>ANDRI HIDAYAT</t>
  </si>
  <si>
    <t>DEDI FIRMANSYAH</t>
  </si>
  <si>
    <t>BARY</t>
  </si>
  <si>
    <t>DADANG HIDAYAT</t>
  </si>
  <si>
    <t>PIPIN ARIPIN</t>
  </si>
  <si>
    <t>DEDI JUNAEDI</t>
  </si>
  <si>
    <t>AULIA INTAN MUTIARANI</t>
  </si>
  <si>
    <t>RAHMAT SODIKIN</t>
  </si>
  <si>
    <t>MOH IRPAN HILMI</t>
  </si>
  <si>
    <t>WARIS KABUL MARTONO</t>
  </si>
  <si>
    <t>NIKI HENDRIAWAN</t>
  </si>
  <si>
    <t>NOVA ANGGA MAYORA</t>
  </si>
  <si>
    <t>ERRY EKA PERMANA</t>
  </si>
  <si>
    <t>DENI SOFYAN</t>
  </si>
  <si>
    <t>MUHAMMAD RIZAL MAULANA</t>
  </si>
  <si>
    <t>ERIKA OCTAVIA</t>
  </si>
  <si>
    <t>RIDWAN</t>
  </si>
  <si>
    <t>DENI BERIANSAH</t>
  </si>
  <si>
    <t>RIKI GUNAWAN</t>
  </si>
  <si>
    <t>AKBAR TAWAKAL</t>
  </si>
  <si>
    <t>ARIFIN FIRGIAWAN</t>
  </si>
  <si>
    <t>MUHAMAD AGUS SALIM</t>
  </si>
  <si>
    <t>CHEPI KURNIAWAN</t>
  </si>
  <si>
    <t>TATA SUWITO</t>
  </si>
  <si>
    <t>BUDYAWAN</t>
  </si>
  <si>
    <t>DENI RUKMANA</t>
  </si>
  <si>
    <t>SONI</t>
  </si>
  <si>
    <t>PARMAN</t>
  </si>
  <si>
    <t>JAKA PURNAMA</t>
  </si>
  <si>
    <t>MAMAN SUBARNA</t>
  </si>
  <si>
    <t>FERRY RAMDANI MULYADI</t>
  </si>
  <si>
    <t>BULDANI MUNAWAR</t>
  </si>
  <si>
    <t>SUJARWO</t>
  </si>
  <si>
    <t>AGUS INDRA KURNIA</t>
  </si>
  <si>
    <t>SUMANTRI WIDODO</t>
  </si>
  <si>
    <t>M.RAMZAN SUBAGJA</t>
  </si>
  <si>
    <t>AHMAD FAUZI</t>
  </si>
  <si>
    <t>IMAN SUTARMAN</t>
  </si>
  <si>
    <t>ABDUL JAFAR SIDIK</t>
  </si>
  <si>
    <t>APANDI</t>
  </si>
  <si>
    <t>GUSTIANA SEPTIAN</t>
  </si>
  <si>
    <t>BUDDY PEBRIANTO</t>
  </si>
  <si>
    <t>DEDE RAMDHAN YACOOB</t>
  </si>
  <si>
    <t>HENDRIANSYAH</t>
  </si>
  <si>
    <t>DEDE SUHERMAN</t>
  </si>
  <si>
    <t>RACHMAD PURWANTO</t>
  </si>
  <si>
    <t>JENNY ERWAN ERPIAN</t>
  </si>
  <si>
    <t>SUHENDAR</t>
  </si>
  <si>
    <t>KARMITA</t>
  </si>
  <si>
    <t>TAUFIQURROHMAN PRAKA SANJAYA</t>
  </si>
  <si>
    <t>KURNIA</t>
  </si>
  <si>
    <t>YADI YUHANDI</t>
  </si>
  <si>
    <t>AGUS SYARIF H.</t>
  </si>
  <si>
    <t>PIPI NURAZIZAH</t>
  </si>
  <si>
    <t>MARAN</t>
  </si>
  <si>
    <t>DWI AFRIYANTO</t>
  </si>
  <si>
    <t>MOCHAMMAD HENDRAWAN</t>
  </si>
  <si>
    <t>FARDAN HERDIANSYAH</t>
  </si>
  <si>
    <t>MUHAMAD ARIFIN</t>
  </si>
  <si>
    <t>GILANG BANGKIT PRATAMA</t>
  </si>
  <si>
    <t>MUJIONO MARYADI</t>
  </si>
  <si>
    <t>HENDRA ANDI SAPUTRA</t>
  </si>
  <si>
    <t>MUKHAMMAD SURYA</t>
  </si>
  <si>
    <t>ANDI SUGANDI</t>
  </si>
  <si>
    <t>NEDI RUSNENDI</t>
  </si>
  <si>
    <t>DADANG FIRDAUS</t>
  </si>
  <si>
    <t>DEPI ANJAR PRASETYO</t>
  </si>
  <si>
    <t>YAYAN KARYANA</t>
  </si>
  <si>
    <t>DIKI HERDIYANTO</t>
  </si>
  <si>
    <t>YUDI KUSNADI</t>
  </si>
  <si>
    <t>AJON PRASOJO</t>
  </si>
  <si>
    <t>AGIT ARIYUDA</t>
  </si>
  <si>
    <t>IRFAN</t>
  </si>
  <si>
    <t>TATANG HERYANA</t>
  </si>
  <si>
    <t>SRI WIDODO</t>
  </si>
  <si>
    <t>DEDE ANWAR</t>
  </si>
  <si>
    <t>TEDI SUTENDI</t>
  </si>
  <si>
    <t>NYANJANG IRAWAN</t>
  </si>
  <si>
    <t>SARIFUDIN</t>
  </si>
  <si>
    <t>DIKI NURYANA</t>
  </si>
  <si>
    <t>SUNARNO</t>
  </si>
  <si>
    <t>JUMYATI HIDAYAT</t>
  </si>
  <si>
    <t>TEDDY WAHYUDI</t>
  </si>
  <si>
    <t>DUTA MUHAMAD CHALIK</t>
  </si>
  <si>
    <t>AGUS GUNAWAN</t>
  </si>
  <si>
    <t>ASEP ZAENAL M</t>
  </si>
  <si>
    <t>AGUS NOVIAR</t>
  </si>
  <si>
    <t>RANGGA GUMILANG</t>
  </si>
  <si>
    <t>ANDI SOPANDI</t>
  </si>
  <si>
    <t>ADE KURNIAWAN</t>
  </si>
  <si>
    <t>AGUS SUGIYANTO</t>
  </si>
  <si>
    <t>RENDI</t>
  </si>
  <si>
    <t>DEDE MULYADI</t>
  </si>
  <si>
    <t>REZZA DWINUGRAHA</t>
  </si>
  <si>
    <t>TAUFIK ARYA FIRMANSYAH</t>
  </si>
  <si>
    <t>IWAN PURWANTO</t>
  </si>
  <si>
    <t>TEDI RISWANDI</t>
  </si>
  <si>
    <t>RONNY RAMDAN</t>
  </si>
  <si>
    <t>HOER APANDI</t>
  </si>
  <si>
    <t>RUSPENDI</t>
  </si>
  <si>
    <t>ANDRI IRAWAN</t>
  </si>
  <si>
    <t>SAEFUL AGUSTINA</t>
  </si>
  <si>
    <t>YAHYA</t>
  </si>
  <si>
    <t>SAEPUL ANWAR</t>
  </si>
  <si>
    <t>AHMAD SAEPULOH</t>
  </si>
  <si>
    <t>AMAT RIYADI</t>
  </si>
  <si>
    <t>AJI TAMA ALAMSYAH</t>
  </si>
  <si>
    <t>SUARNA</t>
  </si>
  <si>
    <t>PRAYITNO</t>
  </si>
  <si>
    <t>NANA PRIATNA</t>
  </si>
  <si>
    <t>MUHAMAD NUR FADILLAH</t>
  </si>
  <si>
    <t>YADI SUKARYADI</t>
  </si>
  <si>
    <t>MUHAMMAD RAFLY PRASETYO</t>
  </si>
  <si>
    <t>DADAN RAKHMAT S</t>
  </si>
  <si>
    <t>SUKAMTO</t>
  </si>
  <si>
    <t>SOLEHIDIN</t>
  </si>
  <si>
    <t>DENI DWIKI KURNIA</t>
  </si>
  <si>
    <t>INDRA SETIAWAN</t>
  </si>
  <si>
    <t>CHEFI FIRMANSYAH</t>
  </si>
  <si>
    <t>RINI FITRIYANI</t>
  </si>
  <si>
    <t>ASEP SUPRATMAN</t>
  </si>
  <si>
    <t>YOYON KAHYANA</t>
  </si>
  <si>
    <t>SURYANA</t>
  </si>
  <si>
    <t>MUNALIA HANIFAH</t>
  </si>
  <si>
    <t>MOCHAMAD SOLEH</t>
  </si>
  <si>
    <t>SARJIANTO</t>
  </si>
  <si>
    <t>AHDIAT CHANDRA</t>
  </si>
  <si>
    <t>ADHI PRASETIA UTAMA</t>
  </si>
  <si>
    <t>EKI NUR RIZKIN</t>
  </si>
  <si>
    <t>AGUS KURNIA</t>
  </si>
  <si>
    <t>ASEP KARYANA HARTATO</t>
  </si>
  <si>
    <t>FIKRI ARYA DAMANTARA</t>
  </si>
  <si>
    <t>BAYU SETIADI</t>
  </si>
  <si>
    <t>ASEP RAHMAT</t>
  </si>
  <si>
    <t>JAJANG ABDULLAH</t>
  </si>
  <si>
    <t>ADE HIDAYAT</t>
  </si>
  <si>
    <t>RIFA AINAN LATIFAH</t>
  </si>
  <si>
    <t>FAHD UL NAJIB</t>
  </si>
  <si>
    <t>TEGUH ERIYANTO</t>
  </si>
  <si>
    <t>FIRNA AMALIA APRILIAN</t>
  </si>
  <si>
    <t>MULYANA</t>
  </si>
  <si>
    <t>SUBARNA</t>
  </si>
  <si>
    <t>IRVAN ARDIANSYAH</t>
  </si>
  <si>
    <t>IRVAN ANDRIYANTO SAPUTRA</t>
  </si>
  <si>
    <t>DERI SUDARYANTO</t>
  </si>
  <si>
    <t>ZAENAL ARIFIN</t>
  </si>
  <si>
    <t>RUDIYANTO</t>
  </si>
  <si>
    <t>AGUS HERMANSYAH</t>
  </si>
  <si>
    <t>REZA PRATAMA</t>
  </si>
  <si>
    <t>MUHAMAD RIZAL</t>
  </si>
  <si>
    <t>SUMARNA</t>
  </si>
  <si>
    <t>PRABHU DWI WIBISONO SUDIBYO</t>
  </si>
  <si>
    <t>GILANG NUGRAHA</t>
  </si>
  <si>
    <t>ANDI RHAMDANI</t>
  </si>
  <si>
    <t>NANDA DEAN ARDHANA</t>
  </si>
  <si>
    <t>PURNA AGUNG NUGRAHA</t>
  </si>
  <si>
    <t>AHMAD ZAIRIN</t>
  </si>
  <si>
    <t>SETO PRAYITNO</t>
  </si>
  <si>
    <t>ARI RACHMADI</t>
  </si>
  <si>
    <t>ADANG SADIKIN</t>
  </si>
  <si>
    <t>NURRIS SATRIA TWINDIONO</t>
  </si>
  <si>
    <t>EDO SOFIYAN RAHMAN</t>
  </si>
  <si>
    <t>UMAR SAEPULOH</t>
  </si>
  <si>
    <t>HILDA NUR HALIZA</t>
  </si>
  <si>
    <t>ENGKUS KUSTIADI</t>
  </si>
  <si>
    <t>DIK DIK NURJAMAN</t>
  </si>
  <si>
    <t>RISNAWATI</t>
  </si>
  <si>
    <t>BUDIYONO</t>
  </si>
  <si>
    <t>DEDE AGUNG SETIABUDI</t>
  </si>
  <si>
    <t>MUHAMAD ALBI</t>
  </si>
  <si>
    <t>CECEP ISMAIL</t>
  </si>
  <si>
    <t>AGAM YULIANTO</t>
  </si>
  <si>
    <t>Grand Total</t>
  </si>
  <si>
    <t>JUMLAH ABSENSI  JULI-DESEMBER 2023</t>
  </si>
  <si>
    <t>DATE</t>
  </si>
  <si>
    <t>PKH</t>
  </si>
  <si>
    <t>HASIL</t>
  </si>
  <si>
    <t>SELISIH</t>
  </si>
  <si>
    <t>%</t>
  </si>
  <si>
    <t>MAN POWER</t>
  </si>
  <si>
    <t>METHOD</t>
  </si>
  <si>
    <t>MRP</t>
  </si>
  <si>
    <t>SUBCONT</t>
  </si>
  <si>
    <t>REMARKS</t>
  </si>
  <si>
    <t>QTY</t>
  </si>
  <si>
    <t>FLORA DI HOLD CAT BELANG, stock packing case hanako selisih stock, nailing cal longgar</t>
  </si>
  <si>
    <t>tunggu ring kumon, tunggu drawer astel</t>
  </si>
  <si>
    <t>tunggu pengecatan kursi tunggu, line multy 5 man power di kembalikan ke baros mengerjakan rolland kawai</t>
  </si>
  <si>
    <t>PROSES PRODUKSI CAESAR PLANNING OVER TIME , TIDAK TERJADI DI KARENAKAN PLANNING CAESAR UNTUK NEXT PRODUKSI SELANJUTNYA SEDIKIT KARENA ADANYA MESIN CHROME YANG BERMASALAH</t>
  </si>
  <si>
    <t xml:space="preserve"> FRAME ROLLAND DAN RANGKA CAESAR BELUM TERKIRIM DARI INDUSTRI DIKARENAKAN MOBIL TRANSPORT LANGSIR PERBANTUAN KIRIM BARANG KE ARMED,</t>
  </si>
  <si>
    <t xml:space="preserve">'LEG SHIRO WS 1218 MENGGUNAKAN STOCK YANG ADA DI CIWS, NUT ROTARY MASIH MENGGUNALAN 2 PCS, PACKING ULANG MENJADI 4 PCS SESUAI TI PERUBAHAN.  </t>
  </si>
  <si>
    <t>RANGKA CAESAR PARSIAL , PRODUKSI ASEMBLING MENUNGGU, FRMAE ROLLAND LA NG</t>
  </si>
  <si>
    <t>frame rolland wh qualitas cat ng</t>
  </si>
  <si>
    <t xml:space="preserve">menunggu kedatngan drawer dan fr board </t>
  </si>
  <si>
    <t>POTENSI OVERTIME CAESAR DI BAROS TIDAK TERJADI , DI KARENAKAN POTENSI CAESAR UNTUK HARI BESOK NYA MASIH MENUNGGU ( TIDAK EFEKTIF )</t>
  </si>
  <si>
    <t>NAILING LOTUS MENGERJAKAN KUMI PARTISI BARANG PENTING, LINE 5 TARGET MANABU TIDAK ACHIVE ,MAN POWER PERBANTUAN DARI BAROS DAN WOODLINE, TUNGGU CHORME HINGE ROD UNTUK CAESAR MEMO</t>
  </si>
  <si>
    <t>SEAT BOARD MANABU CHAIR SORTIR QUALITAS DARI KONEX</t>
  </si>
  <si>
    <t>TUNGGU NAILING CAESAR, TUNGGU DRAWER</t>
  </si>
  <si>
    <t>PRODUKSI TIDAK JADI OVERTIME, NAILING FOLDING DAN MANABU MASIH KEJAR KEJARAN</t>
  </si>
  <si>
    <t>PLATE O.7 HABIS UNTUK TABLE SUPPORT</t>
  </si>
  <si>
    <t>Dunlu</t>
  </si>
  <si>
    <t>25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</si>
</sst>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d\-mmm\-yy;@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30"/>
      <name val="Calibri"/>
      <family val="2"/>
      <charset val="1"/>
    </font>
    <font>
      <sz val="8"/>
      <name val="Calibri"/>
      <family val="2"/>
      <charset val="1"/>
    </font>
    <font>
      <sz val="11"/>
      <color indexed="30"/>
      <name val="Calibri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indexed="8"/>
      <name val="Calibri"/>
      <family val="2"/>
    </font>
    <font>
      <sz val="18"/>
      <color theme="1"/>
      <name val="Calibri"/>
      <family val="2"/>
      <charset val="1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4"/>
      <name val="Calibri"/>
      <family val="2"/>
      <charset val="1"/>
    </font>
    <font>
      <sz val="16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scheme val="minor"/>
    </font>
    <font>
      <i/>
      <sz val="11"/>
      <color indexed="23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FFC000"/>
      </patternFill>
    </fill>
    <fill>
      <patternFill patternType="solid">
        <fgColor theme="8" tint="0.39997558519241921"/>
        <bgColor rgb="FFFFC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1" fillId="0" borderId="0"/>
    <xf numFmtId="9" fontId="21" fillId="0" borderId="0" applyBorder="0" applyProtection="0"/>
    <xf numFmtId="0" fontId="23" fillId="0" borderId="0" applyBorder="0" applyProtection="0"/>
    <xf numFmtId="0" fontId="17" fillId="0" borderId="0"/>
  </cellStyleXfs>
  <cellXfs count="100">
    <xf numFmtId="0" fontId="0" fillId="0" borderId="0" xfId="0"/>
    <xf numFmtId="49" fontId="0" fillId="0" borderId="5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/>
    <xf numFmtId="0" fontId="6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5" fontId="11" fillId="0" borderId="8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3" fontId="0" fillId="0" borderId="0" xfId="0" applyNumberFormat="1"/>
    <xf numFmtId="0" fontId="14" fillId="0" borderId="11" xfId="0" applyFont="1" applyBorder="1" applyAlignment="1">
      <alignment vertical="center" wrapText="1"/>
    </xf>
    <xf numFmtId="0" fontId="0" fillId="0" borderId="2" xfId="0" applyBorder="1"/>
    <xf numFmtId="10" fontId="16" fillId="0" borderId="2" xfId="0" applyNumberFormat="1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vertical="center"/>
    </xf>
    <xf numFmtId="164" fontId="16" fillId="0" borderId="2" xfId="0" applyNumberFormat="1" applyFont="1" applyBorder="1" applyAlignment="1">
      <alignment horizontal="center" vertical="center" wrapText="1"/>
    </xf>
    <xf numFmtId="0" fontId="20" fillId="0" borderId="0" xfId="1" applyFont="1"/>
    <xf numFmtId="0" fontId="1" fillId="0" borderId="0" xfId="1"/>
    <xf numFmtId="0" fontId="1" fillId="2" borderId="0" xfId="1" applyFill="1"/>
    <xf numFmtId="0" fontId="1" fillId="3" borderId="0" xfId="1" applyFill="1"/>
    <xf numFmtId="0" fontId="19" fillId="2" borderId="28" xfId="1" applyFont="1" applyFill="1" applyBorder="1"/>
    <xf numFmtId="0" fontId="19" fillId="2" borderId="2" xfId="1" applyFont="1" applyFill="1" applyBorder="1"/>
    <xf numFmtId="0" fontId="1" fillId="0" borderId="0" xfId="1" applyAlignment="1">
      <alignment horizontal="left"/>
    </xf>
    <xf numFmtId="0" fontId="1" fillId="4" borderId="0" xfId="1" applyFill="1" applyAlignment="1">
      <alignment horizontal="left"/>
    </xf>
    <xf numFmtId="0" fontId="1" fillId="4" borderId="0" xfId="1" applyFill="1"/>
    <xf numFmtId="0" fontId="21" fillId="0" borderId="0" xfId="2"/>
    <xf numFmtId="38" fontId="21" fillId="0" borderId="0" xfId="2" applyNumberFormat="1"/>
    <xf numFmtId="38" fontId="21" fillId="0" borderId="0" xfId="2" applyNumberFormat="1" applyAlignment="1">
      <alignment horizontal="center"/>
    </xf>
    <xf numFmtId="0" fontId="19" fillId="0" borderId="0" xfId="2" applyFont="1"/>
    <xf numFmtId="38" fontId="22" fillId="5" borderId="2" xfId="2" applyNumberFormat="1" applyFont="1" applyFill="1" applyBorder="1" applyAlignment="1">
      <alignment horizontal="center" vertical="center" wrapText="1"/>
    </xf>
    <xf numFmtId="38" fontId="22" fillId="6" borderId="2" xfId="2" applyNumberFormat="1" applyFont="1" applyFill="1" applyBorder="1" applyAlignment="1">
      <alignment horizontal="center" vertical="center" wrapText="1"/>
    </xf>
    <xf numFmtId="165" fontId="21" fillId="0" borderId="2" xfId="2" applyNumberFormat="1" applyBorder="1" applyAlignment="1">
      <alignment vertical="center"/>
    </xf>
    <xf numFmtId="38" fontId="21" fillId="0" borderId="2" xfId="2" applyNumberFormat="1" applyBorder="1" applyAlignment="1">
      <alignment vertical="center"/>
    </xf>
    <xf numFmtId="10" fontId="18" fillId="0" borderId="2" xfId="3" applyNumberFormat="1" applyFont="1" applyBorder="1" applyAlignment="1">
      <alignment vertical="center"/>
    </xf>
    <xf numFmtId="164" fontId="21" fillId="0" borderId="2" xfId="3" applyNumberFormat="1" applyBorder="1" applyAlignment="1">
      <alignment vertical="center"/>
    </xf>
    <xf numFmtId="38" fontId="21" fillId="0" borderId="2" xfId="2" quotePrefix="1" applyNumberFormat="1" applyBorder="1" applyAlignment="1">
      <alignment horizontal="center" vertical="top" wrapText="1"/>
    </xf>
    <xf numFmtId="0" fontId="0" fillId="0" borderId="2" xfId="4" applyFont="1" applyBorder="1" applyAlignment="1" applyProtection="1">
      <alignment wrapText="1"/>
    </xf>
    <xf numFmtId="38" fontId="24" fillId="0" borderId="2" xfId="2" quotePrefix="1" applyNumberFormat="1" applyFont="1" applyBorder="1" applyAlignment="1">
      <alignment vertical="top" wrapText="1"/>
    </xf>
    <xf numFmtId="0" fontId="21" fillId="0" borderId="0" xfId="2" applyAlignment="1">
      <alignment vertical="center"/>
    </xf>
    <xf numFmtId="0" fontId="17" fillId="0" borderId="2" xfId="5" applyBorder="1" applyAlignment="1">
      <alignment vertical="center" wrapText="1"/>
    </xf>
    <xf numFmtId="0" fontId="17" fillId="0" borderId="2" xfId="5" applyBorder="1"/>
    <xf numFmtId="38" fontId="21" fillId="0" borderId="2" xfId="2" quotePrefix="1" applyNumberFormat="1" applyBorder="1" applyAlignment="1">
      <alignment vertical="top" wrapText="1"/>
    </xf>
    <xf numFmtId="0" fontId="17" fillId="0" borderId="2" xfId="5" applyBorder="1" applyAlignment="1">
      <alignment wrapText="1"/>
    </xf>
    <xf numFmtId="38" fontId="21" fillId="0" borderId="2" xfId="2" applyNumberFormat="1" applyBorder="1" applyAlignment="1">
      <alignment vertical="top" wrapText="1"/>
    </xf>
    <xf numFmtId="38" fontId="21" fillId="0" borderId="2" xfId="2" quotePrefix="1" applyNumberFormat="1" applyBorder="1" applyAlignment="1">
      <alignment vertical="top"/>
    </xf>
    <xf numFmtId="38" fontId="24" fillId="0" borderId="2" xfId="2" quotePrefix="1" applyNumberFormat="1" applyFont="1" applyBorder="1" applyAlignment="1">
      <alignment vertical="top"/>
    </xf>
    <xf numFmtId="0" fontId="25" fillId="0" borderId="2" xfId="5" applyFont="1" applyBorder="1" applyAlignment="1">
      <alignment horizontal="center" vertical="center" wrapText="1"/>
    </xf>
    <xf numFmtId="0" fontId="21" fillId="0" borderId="0" xfId="2" applyAlignment="1">
      <alignment horizontal="center"/>
    </xf>
    <xf numFmtId="38" fontId="22" fillId="5" borderId="2" xfId="2" applyNumberFormat="1" applyFont="1" applyFill="1" applyBorder="1" applyAlignment="1">
      <alignment horizontal="center" vertical="center" wrapText="1"/>
    </xf>
    <xf numFmtId="0" fontId="22" fillId="6" borderId="2" xfId="2" applyFont="1" applyFill="1" applyBorder="1" applyAlignment="1">
      <alignment horizontal="center" vertical="center" wrapText="1"/>
    </xf>
    <xf numFmtId="0" fontId="22" fillId="5" borderId="13" xfId="2" applyFont="1" applyFill="1" applyBorder="1" applyAlignment="1">
      <alignment horizontal="center" vertical="center" wrapText="1"/>
    </xf>
    <xf numFmtId="0" fontId="22" fillId="5" borderId="7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6">
    <cellStyle name="Excel Built-in Explanatory Text 2" xfId="4" xr:uid="{77E0E064-D771-4676-A16B-9328E11F8456}"/>
    <cellStyle name="Normal" xfId="0" builtinId="0"/>
    <cellStyle name="Normal 2" xfId="1" xr:uid="{FD3CB4A1-3CF9-4B47-935E-7C771BE44F96}"/>
    <cellStyle name="Normal 2 3" xfId="5" xr:uid="{685B852E-87BE-45EC-AA1A-7BC7B7120845}"/>
    <cellStyle name="Normal 3" xfId="2" xr:uid="{30D5FE0E-388F-4475-8C28-3E0C7A399865}"/>
    <cellStyle name="Percent 2" xfId="3" xr:uid="{E05094FC-FE2C-46D8-86B2-CE4FFFCD7681}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304148</xdr:colOff>
      <xdr:row>2</xdr:row>
      <xdr:rowOff>111821</xdr:rowOff>
    </xdr:from>
    <xdr:to>
      <xdr:col>1</xdr:col>
      <xdr:colOff>904223</xdr:colOff>
      <xdr:row>4</xdr:row>
      <xdr:rowOff>226121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148" y="111821"/>
          <a:ext cx="600075" cy="62317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kh_surya\Downloads\10.%20ANALISA%20HASIL%20PRODUKSI%20OKTOBER%202023%20(1).xlsx" TargetMode="External"/><Relationship Id="rId1" Type="http://schemas.openxmlformats.org/officeDocument/2006/relationships/externalLinkPath" Target="/Users/mukh_surya/Downloads/10.%20ANALISA%20HASIL%20PRODUKSI%20OKTOBER%2020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kh_surya\Downloads\REKAP%20ABSEN%202024%20PER%20BULAN%20(1).xlsx" TargetMode="External"/><Relationship Id="rId1" Type="http://schemas.openxmlformats.org/officeDocument/2006/relationships/externalLinkPath" Target="/Users/mukh_surya/Downloads/REKAP%20ABSEN%202024%20PER%20BUL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</sheetNames>
    <sheetDataSet>
      <sheetData sheetId="0">
        <row r="2">
          <cell r="A2" t="str">
            <v>ANALISA HASIL PRODUKSI OKTOBER 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UTAN"/>
      <sheetName val="TOTAL"/>
      <sheetName val="APRIL"/>
      <sheetName val="MARET"/>
      <sheetName val="FEBRUARI"/>
      <sheetName val="JANUARI"/>
    </sheetNames>
    <sheetDataSet>
      <sheetData sheetId="0"/>
      <sheetData sheetId="1">
        <row r="2">
          <cell r="B2" t="str">
            <v>TEDI SUTENDI</v>
          </cell>
          <cell r="C2" t="str">
            <v>C.1.01. ASSEMBLING FOLDING</v>
          </cell>
          <cell r="D2" t="str">
            <v>J. JUNIOR SECTION CHIEF</v>
          </cell>
          <cell r="E2">
            <v>3</v>
          </cell>
          <cell r="F2">
            <v>0</v>
          </cell>
          <cell r="G2">
            <v>3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B3" t="str">
            <v>MARAN</v>
          </cell>
          <cell r="C3" t="str">
            <v>C.1.01. ASSEMBLING FOLDING</v>
          </cell>
          <cell r="D3" t="str">
            <v>K. GROUP LEADER</v>
          </cell>
          <cell r="E3">
            <v>4</v>
          </cell>
          <cell r="F3">
            <v>0</v>
          </cell>
          <cell r="G3">
            <v>4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B4" t="str">
            <v>SUBARNA</v>
          </cell>
          <cell r="C4" t="str">
            <v>C.1.01. ASSEMBLING FOLDING</v>
          </cell>
          <cell r="D4" t="str">
            <v>K. GROUP LEADER</v>
          </cell>
          <cell r="E4">
            <v>2</v>
          </cell>
          <cell r="F4">
            <v>0</v>
          </cell>
          <cell r="G4">
            <v>1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B5" t="str">
            <v>MUJIONO MARYADI</v>
          </cell>
          <cell r="C5" t="str">
            <v>C.1.01. ASSEMBLING FOLDING</v>
          </cell>
          <cell r="D5" t="str">
            <v>L. JUNIOR GROUP LEADER</v>
          </cell>
          <cell r="E5">
            <v>4</v>
          </cell>
          <cell r="F5">
            <v>0</v>
          </cell>
          <cell r="G5">
            <v>2</v>
          </cell>
          <cell r="H5">
            <v>0</v>
          </cell>
          <cell r="I5">
            <v>0</v>
          </cell>
          <cell r="J5">
            <v>0</v>
          </cell>
          <cell r="K5">
            <v>2</v>
          </cell>
        </row>
        <row r="6">
          <cell r="B6" t="str">
            <v>AGUS HERMANSYAH</v>
          </cell>
          <cell r="C6" t="str">
            <v>C.1.01. ASSEMBLING FOLDING</v>
          </cell>
          <cell r="D6" t="str">
            <v>M. OPERATOR</v>
          </cell>
          <cell r="E6">
            <v>1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AGUS INDRA KURNIA</v>
          </cell>
          <cell r="C7" t="str">
            <v>C.1.01. ASSEMBLING FOLDING</v>
          </cell>
          <cell r="D7" t="str">
            <v>M. OPERATOR</v>
          </cell>
          <cell r="E7">
            <v>5</v>
          </cell>
          <cell r="F7">
            <v>0</v>
          </cell>
          <cell r="G7">
            <v>4</v>
          </cell>
          <cell r="H7">
            <v>0</v>
          </cell>
          <cell r="I7">
            <v>0</v>
          </cell>
          <cell r="J7">
            <v>0</v>
          </cell>
          <cell r="K7">
            <v>1</v>
          </cell>
        </row>
        <row r="8">
          <cell r="B8" t="str">
            <v>ALDI ACHMAD HIDAYATULAH</v>
          </cell>
          <cell r="C8" t="str">
            <v>C.1.01. ASSEMBLING FOLDING</v>
          </cell>
          <cell r="D8" t="str">
            <v>M. OPERATOR</v>
          </cell>
          <cell r="E8">
            <v>8</v>
          </cell>
          <cell r="F8">
            <v>0</v>
          </cell>
          <cell r="G8">
            <v>6</v>
          </cell>
          <cell r="H8">
            <v>0</v>
          </cell>
          <cell r="I8">
            <v>0</v>
          </cell>
          <cell r="J8">
            <v>0</v>
          </cell>
          <cell r="K8">
            <v>2</v>
          </cell>
        </row>
        <row r="9">
          <cell r="B9" t="str">
            <v>ANDI RHAMDANI</v>
          </cell>
          <cell r="C9" t="str">
            <v>C.1.01. ASSEMBLING FOLDING</v>
          </cell>
          <cell r="D9" t="str">
            <v>M. OPERATOR</v>
          </cell>
          <cell r="E9">
            <v>1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ANGGA USMANURDIN</v>
          </cell>
          <cell r="C10" t="str">
            <v>C.1.01. ASSEMBLING FOLDING</v>
          </cell>
          <cell r="D10" t="str">
            <v>M. OPERATOR</v>
          </cell>
          <cell r="E10">
            <v>7</v>
          </cell>
          <cell r="F10">
            <v>0</v>
          </cell>
          <cell r="G10">
            <v>4</v>
          </cell>
          <cell r="H10">
            <v>0</v>
          </cell>
          <cell r="I10">
            <v>0</v>
          </cell>
          <cell r="J10">
            <v>0</v>
          </cell>
          <cell r="K10">
            <v>3</v>
          </cell>
        </row>
        <row r="11">
          <cell r="B11" t="str">
            <v>ASEP SEPTIANA RUSFENDI</v>
          </cell>
          <cell r="C11" t="str">
            <v>C.1.01. ASSEMBLING FOLDING</v>
          </cell>
          <cell r="D11" t="str">
            <v>M. OPERATOR</v>
          </cell>
          <cell r="E11">
            <v>14</v>
          </cell>
          <cell r="F11">
            <v>0</v>
          </cell>
          <cell r="G11">
            <v>1</v>
          </cell>
          <cell r="H11">
            <v>0</v>
          </cell>
          <cell r="I11">
            <v>3</v>
          </cell>
          <cell r="J11">
            <v>0</v>
          </cell>
          <cell r="K11">
            <v>10</v>
          </cell>
        </row>
        <row r="12">
          <cell r="B12" t="str">
            <v>ASEP SUPRATMAN</v>
          </cell>
          <cell r="C12" t="str">
            <v>C.1.01. ASSEMBLING FOLDING</v>
          </cell>
          <cell r="D12" t="str">
            <v>M. OPERATOR</v>
          </cell>
          <cell r="E12">
            <v>2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CHEPI KURNIAWAN</v>
          </cell>
          <cell r="C13" t="str">
            <v>C.1.01. ASSEMBLING FOLDING</v>
          </cell>
          <cell r="D13" t="str">
            <v>M. OPERATOR</v>
          </cell>
          <cell r="E13">
            <v>5</v>
          </cell>
          <cell r="F13">
            <v>0</v>
          </cell>
          <cell r="G13">
            <v>2</v>
          </cell>
          <cell r="H13">
            <v>0</v>
          </cell>
          <cell r="I13">
            <v>0</v>
          </cell>
          <cell r="J13">
            <v>0</v>
          </cell>
          <cell r="K13">
            <v>3</v>
          </cell>
        </row>
        <row r="14">
          <cell r="B14" t="str">
            <v>DENI DWIKI KURNIA</v>
          </cell>
          <cell r="C14" t="str">
            <v>C.1.01. ASSEMBLING FOLDING</v>
          </cell>
          <cell r="D14" t="str">
            <v>M. OPERATOR</v>
          </cell>
          <cell r="E14">
            <v>2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DWI AFRIYANTO</v>
          </cell>
          <cell r="C15" t="str">
            <v>C.1.01. ASSEMBLING FOLDING</v>
          </cell>
          <cell r="D15" t="str">
            <v>M. OPERATOR</v>
          </cell>
          <cell r="E15">
            <v>4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0</v>
          </cell>
          <cell r="K15">
            <v>2</v>
          </cell>
        </row>
        <row r="16">
          <cell r="B16" t="str">
            <v>INDRA SETIAWAN</v>
          </cell>
          <cell r="C16" t="str">
            <v>C.1.01. ASSEMBLING FOLDING</v>
          </cell>
          <cell r="D16" t="str">
            <v>M. OPERATOR</v>
          </cell>
          <cell r="E16">
            <v>2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MAMAN SUBARNA</v>
          </cell>
          <cell r="C17" t="str">
            <v>C.1.01. ASSEMBLING FOLDING</v>
          </cell>
          <cell r="D17" t="str">
            <v>M. OPERATOR</v>
          </cell>
          <cell r="E17">
            <v>5</v>
          </cell>
          <cell r="F17">
            <v>0</v>
          </cell>
          <cell r="G17">
            <v>3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B18" t="str">
            <v>MUHAMAD MULYADI</v>
          </cell>
          <cell r="C18" t="str">
            <v>C.1.01. ASSEMBLING FOLDING</v>
          </cell>
          <cell r="D18" t="str">
            <v>M. OPERATOR</v>
          </cell>
          <cell r="E18">
            <v>19</v>
          </cell>
          <cell r="F18">
            <v>0</v>
          </cell>
          <cell r="G18">
            <v>1</v>
          </cell>
          <cell r="H18">
            <v>0</v>
          </cell>
          <cell r="I18">
            <v>5</v>
          </cell>
          <cell r="J18">
            <v>0</v>
          </cell>
          <cell r="K18">
            <v>13</v>
          </cell>
        </row>
        <row r="19">
          <cell r="B19" t="str">
            <v>SARIFUDIN</v>
          </cell>
          <cell r="C19" t="str">
            <v>C.1.01. ASSEMBLING FOLDING</v>
          </cell>
          <cell r="D19" t="str">
            <v>M. OPERATOR</v>
          </cell>
          <cell r="E19">
            <v>3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</row>
        <row r="20">
          <cell r="B20" t="str">
            <v>YAYO WINARYO</v>
          </cell>
          <cell r="C20" t="str">
            <v>C.1.01. ASSEMBLING FOLDING</v>
          </cell>
          <cell r="D20" t="str">
            <v>M. OPERATOR</v>
          </cell>
          <cell r="E20">
            <v>10</v>
          </cell>
          <cell r="F20">
            <v>0</v>
          </cell>
          <cell r="G20">
            <v>0</v>
          </cell>
          <cell r="H20">
            <v>0</v>
          </cell>
          <cell r="I20">
            <v>2</v>
          </cell>
          <cell r="J20">
            <v>0</v>
          </cell>
          <cell r="K20">
            <v>8</v>
          </cell>
        </row>
        <row r="21">
          <cell r="B21" t="str">
            <v>SAEFUL</v>
          </cell>
          <cell r="C21" t="str">
            <v>C.1.01. ASSEMBLING FOLDING</v>
          </cell>
          <cell r="D21" t="str">
            <v>M. OPERATOR BULANAN</v>
          </cell>
          <cell r="E21">
            <v>8</v>
          </cell>
          <cell r="F21">
            <v>0</v>
          </cell>
          <cell r="G21">
            <v>5</v>
          </cell>
          <cell r="H21">
            <v>0</v>
          </cell>
          <cell r="I21">
            <v>0</v>
          </cell>
          <cell r="J21">
            <v>0</v>
          </cell>
          <cell r="K21">
            <v>3</v>
          </cell>
        </row>
        <row r="22">
          <cell r="B22" t="str">
            <v>SUKAMTO</v>
          </cell>
          <cell r="C22" t="str">
            <v>C.1.01. ASSEMBLING FOLDING</v>
          </cell>
          <cell r="D22" t="str">
            <v>M. OPERATOR BULANAN</v>
          </cell>
          <cell r="E22">
            <v>2</v>
          </cell>
          <cell r="F22">
            <v>0</v>
          </cell>
          <cell r="G22">
            <v>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 t="str">
            <v>TAUFIQURROHMAN PRAKA SANJAYA</v>
          </cell>
          <cell r="C23" t="str">
            <v>C.1.01. ASSEMBLING FOLDING</v>
          </cell>
          <cell r="D23" t="str">
            <v>M.K. OPERATOR (K)</v>
          </cell>
          <cell r="E23">
            <v>4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</row>
        <row r="24">
          <cell r="B24" t="str">
            <v>TENDI HADIAN</v>
          </cell>
          <cell r="C24" t="str">
            <v>C.1.02. ASSEMBLING MULTY</v>
          </cell>
          <cell r="D24" t="str">
            <v>J. JUNIOR SECTION CHIEF</v>
          </cell>
          <cell r="E24">
            <v>8</v>
          </cell>
          <cell r="F24">
            <v>0</v>
          </cell>
          <cell r="G24">
            <v>2</v>
          </cell>
          <cell r="H24">
            <v>0</v>
          </cell>
          <cell r="I24">
            <v>0</v>
          </cell>
          <cell r="J24">
            <v>0</v>
          </cell>
          <cell r="K24">
            <v>6</v>
          </cell>
        </row>
        <row r="25">
          <cell r="B25" t="str">
            <v>AJON PRASOJO</v>
          </cell>
          <cell r="C25" t="str">
            <v>C.1.02. ASSEMBLING MULTY</v>
          </cell>
          <cell r="D25" t="str">
            <v>L. JUNIOR GROUP LEADER</v>
          </cell>
          <cell r="E25">
            <v>4</v>
          </cell>
          <cell r="F25">
            <v>0</v>
          </cell>
          <cell r="G25">
            <v>2</v>
          </cell>
          <cell r="H25">
            <v>0</v>
          </cell>
          <cell r="I25">
            <v>0</v>
          </cell>
          <cell r="J25">
            <v>0</v>
          </cell>
          <cell r="K25">
            <v>2</v>
          </cell>
        </row>
        <row r="26">
          <cell r="B26" t="str">
            <v>HENDRI HARTADI</v>
          </cell>
          <cell r="C26" t="str">
            <v>C.1.02. ASSEMBLING MULTY</v>
          </cell>
          <cell r="D26" t="str">
            <v>L. JUNIOR GROUP LEADER</v>
          </cell>
          <cell r="E26">
            <v>6</v>
          </cell>
          <cell r="F26">
            <v>0</v>
          </cell>
          <cell r="G26">
            <v>4</v>
          </cell>
          <cell r="H26">
            <v>0</v>
          </cell>
          <cell r="I26">
            <v>0</v>
          </cell>
          <cell r="J26">
            <v>0</v>
          </cell>
          <cell r="K26">
            <v>2</v>
          </cell>
        </row>
        <row r="27">
          <cell r="B27" t="str">
            <v>SURYANA</v>
          </cell>
          <cell r="C27" t="str">
            <v>C.1.02. ASSEMBLING MULTY</v>
          </cell>
          <cell r="D27" t="str">
            <v>L. JUNIOR GROUP LEADER</v>
          </cell>
          <cell r="E27">
            <v>2</v>
          </cell>
          <cell r="F27">
            <v>0</v>
          </cell>
          <cell r="G27">
            <v>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ABDUL JAFAR SIDIK</v>
          </cell>
          <cell r="C28" t="str">
            <v>C.1.02. ASSEMBLING MULTY</v>
          </cell>
          <cell r="D28" t="str">
            <v>M. OPERATOR</v>
          </cell>
          <cell r="E28">
            <v>5</v>
          </cell>
          <cell r="F28">
            <v>0</v>
          </cell>
          <cell r="G28">
            <v>2</v>
          </cell>
          <cell r="H28">
            <v>0</v>
          </cell>
          <cell r="I28">
            <v>0</v>
          </cell>
          <cell r="J28">
            <v>0</v>
          </cell>
          <cell r="K28">
            <v>3</v>
          </cell>
        </row>
        <row r="29">
          <cell r="B29" t="str">
            <v>DASEP SUPRIATMAN</v>
          </cell>
          <cell r="C29" t="str">
            <v>C.1.02. ASSEMBLING MULTY</v>
          </cell>
          <cell r="D29" t="str">
            <v>M. OPERATOR</v>
          </cell>
          <cell r="E29">
            <v>10</v>
          </cell>
          <cell r="F29">
            <v>0</v>
          </cell>
          <cell r="G29">
            <v>7</v>
          </cell>
          <cell r="H29">
            <v>0</v>
          </cell>
          <cell r="I29">
            <v>0</v>
          </cell>
          <cell r="J29">
            <v>0</v>
          </cell>
          <cell r="K29">
            <v>3</v>
          </cell>
        </row>
        <row r="30">
          <cell r="B30" t="str">
            <v>DEDE ANWAR</v>
          </cell>
          <cell r="C30" t="str">
            <v>C.1.02. ASSEMBLING MULTY</v>
          </cell>
          <cell r="D30" t="str">
            <v>M. OPERATOR</v>
          </cell>
          <cell r="E30">
            <v>3</v>
          </cell>
          <cell r="F30">
            <v>0</v>
          </cell>
          <cell r="G30">
            <v>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DUTA MUHAMAD CHALIK</v>
          </cell>
          <cell r="C31" t="str">
            <v>C.1.02. ASSEMBLING MULTY</v>
          </cell>
          <cell r="D31" t="str">
            <v>M. OPERATOR</v>
          </cell>
          <cell r="E31">
            <v>3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</row>
        <row r="32">
          <cell r="B32" t="str">
            <v>FIKRI ARYA DAMANTARA</v>
          </cell>
          <cell r="C32" t="str">
            <v>C.1.02. ASSEMBLING MULTY</v>
          </cell>
          <cell r="D32" t="str">
            <v>M. OPERATOR</v>
          </cell>
          <cell r="E32">
            <v>2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HERMAN SULAEMAN</v>
          </cell>
          <cell r="C33" t="str">
            <v>C.1.02. ASSEMBLING MULTY</v>
          </cell>
          <cell r="D33" t="str">
            <v>M. OPERATOR</v>
          </cell>
          <cell r="E33">
            <v>11</v>
          </cell>
          <cell r="F33">
            <v>0</v>
          </cell>
          <cell r="G33">
            <v>6</v>
          </cell>
          <cell r="H33">
            <v>0</v>
          </cell>
          <cell r="I33">
            <v>0</v>
          </cell>
          <cell r="J33">
            <v>0</v>
          </cell>
          <cell r="K33">
            <v>5</v>
          </cell>
        </row>
        <row r="34">
          <cell r="B34" t="str">
            <v>INDAH SETIANA DEWI</v>
          </cell>
          <cell r="C34" t="str">
            <v>C.1.02. ASSEMBLING MULTY</v>
          </cell>
          <cell r="D34" t="str">
            <v>M. OPERATOR</v>
          </cell>
          <cell r="E34">
            <v>50</v>
          </cell>
          <cell r="F34">
            <v>0</v>
          </cell>
          <cell r="G34">
            <v>0</v>
          </cell>
          <cell r="H34">
            <v>50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IRVAN ANDRIYANTO SAPUTRA</v>
          </cell>
          <cell r="C35" t="str">
            <v>C.1.02. ASSEMBLING MULTY</v>
          </cell>
          <cell r="D35" t="str">
            <v>M. OPERATOR</v>
          </cell>
          <cell r="E35">
            <v>2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6">
          <cell r="B36" t="str">
            <v>IWAN SETIAWAN</v>
          </cell>
          <cell r="C36" t="str">
            <v>C.1.02. ASSEMBLING MULTY</v>
          </cell>
          <cell r="D36" t="str">
            <v>M. OPERATOR</v>
          </cell>
          <cell r="E36">
            <v>5</v>
          </cell>
          <cell r="F36">
            <v>0</v>
          </cell>
          <cell r="G36">
            <v>1</v>
          </cell>
          <cell r="H36">
            <v>0</v>
          </cell>
          <cell r="I36">
            <v>0</v>
          </cell>
          <cell r="J36">
            <v>0</v>
          </cell>
          <cell r="K36">
            <v>4</v>
          </cell>
        </row>
        <row r="37">
          <cell r="B37" t="str">
            <v>MUHAMAD RIZAL</v>
          </cell>
          <cell r="C37" t="str">
            <v>C.1.02. ASSEMBLING MULTY</v>
          </cell>
          <cell r="D37" t="str">
            <v>M. OPERATOR</v>
          </cell>
          <cell r="E37">
            <v>1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NANA PRIATNA</v>
          </cell>
          <cell r="C38" t="str">
            <v>C.1.02. ASSEMBLING MULTY</v>
          </cell>
          <cell r="D38" t="str">
            <v>M. OPERATOR</v>
          </cell>
          <cell r="E38">
            <v>2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</row>
        <row r="39">
          <cell r="B39" t="str">
            <v>RAHMAT SODIKIN</v>
          </cell>
          <cell r="C39" t="str">
            <v>C.1.02. ASSEMBLING MULTY</v>
          </cell>
          <cell r="D39" t="str">
            <v>M. OPERATOR</v>
          </cell>
          <cell r="E39">
            <v>6</v>
          </cell>
          <cell r="F39">
            <v>0</v>
          </cell>
          <cell r="G39">
            <v>3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</row>
        <row r="40">
          <cell r="B40" t="str">
            <v>SAEPULLOH</v>
          </cell>
          <cell r="C40" t="str">
            <v>C.1.02. ASSEMBLING MULTY</v>
          </cell>
          <cell r="D40" t="str">
            <v>M. OPERATOR</v>
          </cell>
          <cell r="E40">
            <v>6</v>
          </cell>
          <cell r="F40">
            <v>0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3</v>
          </cell>
        </row>
        <row r="41">
          <cell r="B41" t="str">
            <v>TEDDY WAHYUDI</v>
          </cell>
          <cell r="C41" t="str">
            <v>C.1.02. ASSEMBLING MULTY</v>
          </cell>
          <cell r="D41" t="str">
            <v>M. OPERATOR</v>
          </cell>
          <cell r="E41">
            <v>3</v>
          </cell>
          <cell r="F41">
            <v>0</v>
          </cell>
          <cell r="G41">
            <v>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YAYAN KARYANA</v>
          </cell>
          <cell r="C42" t="str">
            <v>C.1.02. ASSEMBLING MULTY</v>
          </cell>
          <cell r="D42" t="str">
            <v>M. OPERATOR</v>
          </cell>
          <cell r="E42">
            <v>4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>
            <v>0</v>
          </cell>
          <cell r="K42">
            <v>3</v>
          </cell>
        </row>
        <row r="43">
          <cell r="B43" t="str">
            <v>FIRNA AMALIA APRILIAN</v>
          </cell>
          <cell r="C43" t="str">
            <v>C.1.02. ASSEMBLING MULTY</v>
          </cell>
          <cell r="D43" t="str">
            <v>M.K. OPERATOR (K)</v>
          </cell>
          <cell r="E43">
            <v>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2</v>
          </cell>
        </row>
        <row r="44">
          <cell r="B44" t="str">
            <v>MUHAMAD NUR FADILLAH</v>
          </cell>
          <cell r="C44" t="str">
            <v>C.1.02. ASSEMBLING MULTY</v>
          </cell>
          <cell r="D44" t="str">
            <v>M.K. OPERATOR (K)</v>
          </cell>
          <cell r="E44">
            <v>2</v>
          </cell>
          <cell r="F44">
            <v>0</v>
          </cell>
          <cell r="G44">
            <v>1</v>
          </cell>
          <cell r="H44">
            <v>0</v>
          </cell>
          <cell r="I44">
            <v>0</v>
          </cell>
          <cell r="J44">
            <v>0</v>
          </cell>
          <cell r="K44">
            <v>1</v>
          </cell>
        </row>
        <row r="45">
          <cell r="B45" t="str">
            <v>PURNA AGUNG NUGRAHA</v>
          </cell>
          <cell r="C45" t="str">
            <v>C.1.02. ASSEMBLING MULTY</v>
          </cell>
          <cell r="D45" t="str">
            <v>M.K. OPERATOR (K)</v>
          </cell>
          <cell r="E45">
            <v>1</v>
          </cell>
          <cell r="F45">
            <v>0</v>
          </cell>
          <cell r="G45">
            <v>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UMAR SAEPULOH</v>
          </cell>
          <cell r="C46" t="str">
            <v>C.1.02. ASSEMBLING MULTY</v>
          </cell>
          <cell r="D46" t="str">
            <v>M.K. OPERATOR (K)</v>
          </cell>
          <cell r="E46">
            <v>1</v>
          </cell>
          <cell r="F46">
            <v>0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SUHENDAR</v>
          </cell>
          <cell r="C47" t="str">
            <v>C.1.03. KONSTRUKSI FOLDING</v>
          </cell>
          <cell r="D47" t="str">
            <v>I. SECTION CHIEF</v>
          </cell>
          <cell r="E47">
            <v>4</v>
          </cell>
          <cell r="F47">
            <v>0</v>
          </cell>
          <cell r="G47">
            <v>3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</row>
        <row r="48">
          <cell r="B48" t="str">
            <v>AGUS SYARIF H.</v>
          </cell>
          <cell r="C48" t="str">
            <v>C.1.03. KONSTRUKSI FOLDING</v>
          </cell>
          <cell r="D48" t="str">
            <v>L. JUNIOR GROUP LEADER</v>
          </cell>
          <cell r="E48">
            <v>4</v>
          </cell>
          <cell r="F48">
            <v>0</v>
          </cell>
          <cell r="G48">
            <v>2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</row>
        <row r="49">
          <cell r="B49" t="str">
            <v>DADANG HIDAYAT</v>
          </cell>
          <cell r="C49" t="str">
            <v>C.1.03. KONSTRUKSI FOLDING</v>
          </cell>
          <cell r="D49" t="str">
            <v>L. JUNIOR GROUP LEADER</v>
          </cell>
          <cell r="E49">
            <v>6</v>
          </cell>
          <cell r="F49">
            <v>0</v>
          </cell>
          <cell r="G49">
            <v>4</v>
          </cell>
          <cell r="H49">
            <v>0</v>
          </cell>
          <cell r="I49">
            <v>0</v>
          </cell>
          <cell r="J49">
            <v>0</v>
          </cell>
          <cell r="K49">
            <v>2</v>
          </cell>
        </row>
        <row r="50">
          <cell r="B50" t="str">
            <v>DEDE SUHERMAN</v>
          </cell>
          <cell r="C50" t="str">
            <v>C.1.03. KONSTRUKSI FOLDING</v>
          </cell>
          <cell r="D50" t="str">
            <v>L. JUNIOR GROUP LEADER</v>
          </cell>
          <cell r="E50">
            <v>4</v>
          </cell>
          <cell r="F50">
            <v>0</v>
          </cell>
          <cell r="G50">
            <v>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IWAN PURWANTO</v>
          </cell>
          <cell r="C51" t="str">
            <v>C.1.03. KONSTRUKSI FOLDING</v>
          </cell>
          <cell r="D51" t="str">
            <v>L. JUNIOR GROUP LEADER</v>
          </cell>
          <cell r="E51">
            <v>3</v>
          </cell>
          <cell r="F51">
            <v>0</v>
          </cell>
          <cell r="G51">
            <v>2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</row>
        <row r="52">
          <cell r="B52" t="str">
            <v>ASEP KARYANA HARTATO</v>
          </cell>
          <cell r="C52" t="str">
            <v>C.1.03. KONSTRUKSI FOLDING</v>
          </cell>
          <cell r="D52" t="str">
            <v>M. OPERATOR</v>
          </cell>
          <cell r="E52">
            <v>2</v>
          </cell>
          <cell r="F52">
            <v>0</v>
          </cell>
          <cell r="G52">
            <v>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B53" t="str">
            <v>DANI RUKMAYA</v>
          </cell>
          <cell r="C53" t="str">
            <v>C.1.03. KONSTRUKSI FOLDING</v>
          </cell>
          <cell r="D53" t="str">
            <v>M. OPERATOR</v>
          </cell>
          <cell r="E53">
            <v>11</v>
          </cell>
          <cell r="F53">
            <v>0</v>
          </cell>
          <cell r="G53">
            <v>3</v>
          </cell>
          <cell r="H53">
            <v>0</v>
          </cell>
          <cell r="I53">
            <v>0</v>
          </cell>
          <cell r="J53">
            <v>0</v>
          </cell>
          <cell r="K53">
            <v>8</v>
          </cell>
        </row>
        <row r="54">
          <cell r="B54" t="str">
            <v>MULYANA</v>
          </cell>
          <cell r="C54" t="str">
            <v>C.1.03. KONSTRUKSI FOLDING</v>
          </cell>
          <cell r="D54" t="str">
            <v>M. OPERATOR</v>
          </cell>
          <cell r="E54">
            <v>2</v>
          </cell>
          <cell r="F54">
            <v>0</v>
          </cell>
          <cell r="G54">
            <v>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NURRIS SATRIA TWINDIONO</v>
          </cell>
          <cell r="C55" t="str">
            <v>C.1.03. KONSTRUKSI FOLDING</v>
          </cell>
          <cell r="D55" t="str">
            <v>M. OPERATOR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</v>
          </cell>
        </row>
        <row r="56">
          <cell r="B56" t="str">
            <v>REZA PRATAMA</v>
          </cell>
          <cell r="C56" t="str">
            <v>C.1.03. KONSTRUKSI FOLDING</v>
          </cell>
          <cell r="D56" t="str">
            <v>M. OPERATOR</v>
          </cell>
          <cell r="E56">
            <v>1</v>
          </cell>
          <cell r="F56">
            <v>0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SUNARNO</v>
          </cell>
          <cell r="C57" t="str">
            <v>C.1.03. KONSTRUKSI FOLDING</v>
          </cell>
          <cell r="D57" t="str">
            <v>M. OPERATOR</v>
          </cell>
          <cell r="E57">
            <v>3</v>
          </cell>
          <cell r="F57">
            <v>0</v>
          </cell>
          <cell r="G57">
            <v>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GILANG NUGRAHA</v>
          </cell>
          <cell r="C58" t="str">
            <v>C.1.03. KONSTRUKSI FOLDING</v>
          </cell>
          <cell r="D58" t="str">
            <v>M. OPERATOR BULANAN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</row>
        <row r="59">
          <cell r="B59" t="str">
            <v>DEDI FIRMANSYAH</v>
          </cell>
          <cell r="C59" t="str">
            <v>C.1.04. KONSTRUKSI MULTY WELDING</v>
          </cell>
          <cell r="D59" t="str">
            <v>J. JUNIOR SECTION CHIEF</v>
          </cell>
          <cell r="E59">
            <v>6</v>
          </cell>
          <cell r="F59">
            <v>0</v>
          </cell>
          <cell r="G59">
            <v>1</v>
          </cell>
          <cell r="H59">
            <v>0</v>
          </cell>
          <cell r="I59">
            <v>0</v>
          </cell>
          <cell r="J59">
            <v>0</v>
          </cell>
          <cell r="K59">
            <v>5</v>
          </cell>
        </row>
        <row r="60">
          <cell r="B60" t="str">
            <v>ADE KURNIAWAN</v>
          </cell>
          <cell r="C60" t="str">
            <v>C.1.04. KONSTRUKSI MULTY WELDING</v>
          </cell>
          <cell r="D60" t="str">
            <v>M. OPERATOR</v>
          </cell>
          <cell r="E60">
            <v>3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0</v>
          </cell>
          <cell r="K60">
            <v>2</v>
          </cell>
        </row>
        <row r="61">
          <cell r="B61" t="str">
            <v>AKBAR TAWAKAL</v>
          </cell>
          <cell r="C61" t="str">
            <v>C.1.04. KONSTRUKSI MULTY WELDING</v>
          </cell>
          <cell r="D61" t="str">
            <v>M. OPERATOR</v>
          </cell>
          <cell r="E61">
            <v>5</v>
          </cell>
          <cell r="F61">
            <v>0</v>
          </cell>
          <cell r="G61">
            <v>3</v>
          </cell>
          <cell r="H61">
            <v>0</v>
          </cell>
          <cell r="I61">
            <v>0</v>
          </cell>
          <cell r="J61">
            <v>0</v>
          </cell>
          <cell r="K61">
            <v>2</v>
          </cell>
        </row>
        <row r="62">
          <cell r="B62" t="str">
            <v>APANDI</v>
          </cell>
          <cell r="C62" t="str">
            <v>C.1.04. KONSTRUKSI MULTY WELDING</v>
          </cell>
          <cell r="D62" t="str">
            <v>M. OPERATOR</v>
          </cell>
          <cell r="E62">
            <v>4</v>
          </cell>
          <cell r="F62">
            <v>0</v>
          </cell>
          <cell r="G62">
            <v>2</v>
          </cell>
          <cell r="H62">
            <v>0</v>
          </cell>
          <cell r="I62">
            <v>0</v>
          </cell>
          <cell r="J62">
            <v>0</v>
          </cell>
          <cell r="K62">
            <v>2</v>
          </cell>
        </row>
        <row r="63">
          <cell r="B63" t="str">
            <v>BAMBANG PRIAMBODO</v>
          </cell>
          <cell r="C63" t="str">
            <v>C.1.04. KONSTRUKSI MULTY WELDING</v>
          </cell>
          <cell r="D63" t="str">
            <v>M. OPERATOR</v>
          </cell>
          <cell r="E63">
            <v>11</v>
          </cell>
          <cell r="F63">
            <v>0</v>
          </cell>
          <cell r="G63">
            <v>0</v>
          </cell>
          <cell r="H63">
            <v>0</v>
          </cell>
          <cell r="I63">
            <v>8</v>
          </cell>
          <cell r="J63">
            <v>0</v>
          </cell>
          <cell r="K63">
            <v>3</v>
          </cell>
        </row>
        <row r="64">
          <cell r="B64" t="str">
            <v>DENI RUKMANA</v>
          </cell>
          <cell r="C64" t="str">
            <v>C.1.04. KONSTRUKSI MULTY WELDING</v>
          </cell>
          <cell r="D64" t="str">
            <v>M. OPERATOR</v>
          </cell>
          <cell r="E64">
            <v>5</v>
          </cell>
          <cell r="F64">
            <v>0</v>
          </cell>
          <cell r="G64">
            <v>3</v>
          </cell>
          <cell r="H64">
            <v>0</v>
          </cell>
          <cell r="I64">
            <v>0</v>
          </cell>
          <cell r="J64">
            <v>0</v>
          </cell>
          <cell r="K64">
            <v>2</v>
          </cell>
        </row>
        <row r="65">
          <cell r="B65" t="str">
            <v>DENI SOFYAN</v>
          </cell>
          <cell r="C65" t="str">
            <v>C.1.04. KONSTRUKSI MULTY WELDING</v>
          </cell>
          <cell r="D65" t="str">
            <v>M. OPERATOR</v>
          </cell>
          <cell r="E65">
            <v>5</v>
          </cell>
          <cell r="F65">
            <v>0</v>
          </cell>
          <cell r="G65">
            <v>2</v>
          </cell>
          <cell r="H65">
            <v>0</v>
          </cell>
          <cell r="I65">
            <v>0</v>
          </cell>
          <cell r="J65">
            <v>0</v>
          </cell>
          <cell r="K65">
            <v>3</v>
          </cell>
        </row>
        <row r="66">
          <cell r="B66" t="str">
            <v>DEVI HENDRAWAN</v>
          </cell>
          <cell r="C66" t="str">
            <v>C.1.04. KONSTRUKSI MULTY WELDING</v>
          </cell>
          <cell r="D66" t="str">
            <v>M. OPERATOR</v>
          </cell>
          <cell r="E66">
            <v>6</v>
          </cell>
          <cell r="F66">
            <v>0</v>
          </cell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4</v>
          </cell>
        </row>
        <row r="67">
          <cell r="B67" t="str">
            <v>DJUANDA</v>
          </cell>
          <cell r="C67" t="str">
            <v>C.1.04. KONSTRUKSI MULTY WELDING</v>
          </cell>
          <cell r="D67" t="str">
            <v>M. OPERATOR</v>
          </cell>
          <cell r="E67">
            <v>11</v>
          </cell>
          <cell r="F67">
            <v>0</v>
          </cell>
          <cell r="G67">
            <v>1</v>
          </cell>
          <cell r="H67">
            <v>0</v>
          </cell>
          <cell r="I67">
            <v>5</v>
          </cell>
          <cell r="J67">
            <v>0</v>
          </cell>
          <cell r="K67">
            <v>5</v>
          </cell>
        </row>
        <row r="68">
          <cell r="B68" t="str">
            <v>HENDAR PURNAMA</v>
          </cell>
          <cell r="C68" t="str">
            <v>C.1.04. KONSTRUKSI MULTY WELDING</v>
          </cell>
          <cell r="D68" t="str">
            <v>M. OPERATOR</v>
          </cell>
          <cell r="E68">
            <v>15</v>
          </cell>
          <cell r="F68">
            <v>0</v>
          </cell>
          <cell r="G68">
            <v>4</v>
          </cell>
          <cell r="H68">
            <v>0</v>
          </cell>
          <cell r="I68">
            <v>0</v>
          </cell>
          <cell r="J68">
            <v>0</v>
          </cell>
          <cell r="K68">
            <v>11</v>
          </cell>
        </row>
        <row r="69">
          <cell r="B69" t="str">
            <v>JAJANG RAHMAT</v>
          </cell>
          <cell r="C69" t="str">
            <v>C.1.04. KONSTRUKSI MULTY WELDING</v>
          </cell>
          <cell r="D69" t="str">
            <v>M. OPERATOR</v>
          </cell>
          <cell r="E69">
            <v>8</v>
          </cell>
          <cell r="F69">
            <v>0</v>
          </cell>
          <cell r="G69">
            <v>5</v>
          </cell>
          <cell r="H69">
            <v>0</v>
          </cell>
          <cell r="I69">
            <v>0</v>
          </cell>
          <cell r="J69">
            <v>0</v>
          </cell>
          <cell r="K69">
            <v>3</v>
          </cell>
        </row>
        <row r="70">
          <cell r="B70" t="str">
            <v>JENNY ERWAN ERPIAN</v>
          </cell>
          <cell r="C70" t="str">
            <v>C.1.04. KONSTRUKSI MULTY WELDING</v>
          </cell>
          <cell r="D70" t="str">
            <v>M. OPERATOR</v>
          </cell>
          <cell r="E70">
            <v>4</v>
          </cell>
          <cell r="F70">
            <v>0</v>
          </cell>
          <cell r="G70">
            <v>2</v>
          </cell>
          <cell r="H70">
            <v>0</v>
          </cell>
          <cell r="I70">
            <v>0</v>
          </cell>
          <cell r="J70">
            <v>0</v>
          </cell>
          <cell r="K70">
            <v>2</v>
          </cell>
        </row>
        <row r="71">
          <cell r="B71" t="str">
            <v>M.RAMZAN SUBAGJA</v>
          </cell>
          <cell r="C71" t="str">
            <v>C.1.04. KONSTRUKSI MULTY WELDING</v>
          </cell>
          <cell r="D71" t="str">
            <v>M. OPERATOR</v>
          </cell>
          <cell r="E71">
            <v>5</v>
          </cell>
          <cell r="F71">
            <v>0</v>
          </cell>
          <cell r="G71">
            <v>4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</row>
        <row r="72">
          <cell r="B72" t="str">
            <v>NOVAN SODIKIN</v>
          </cell>
          <cell r="C72" t="str">
            <v>C.1.04. KONSTRUKSI MULTY WELDING</v>
          </cell>
          <cell r="D72" t="str">
            <v>M. OPERATOR</v>
          </cell>
          <cell r="E72">
            <v>12</v>
          </cell>
          <cell r="F72">
            <v>0</v>
          </cell>
          <cell r="G72">
            <v>4</v>
          </cell>
          <cell r="H72">
            <v>0</v>
          </cell>
          <cell r="I72">
            <v>0</v>
          </cell>
          <cell r="J72">
            <v>0</v>
          </cell>
          <cell r="K72">
            <v>8</v>
          </cell>
        </row>
        <row r="73">
          <cell r="B73" t="str">
            <v>RIAN MARANTO</v>
          </cell>
          <cell r="C73" t="str">
            <v>C.1.04. KONSTRUKSI MULTY WELDING</v>
          </cell>
          <cell r="D73" t="str">
            <v>M. OPERATOR</v>
          </cell>
          <cell r="E73">
            <v>7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6</v>
          </cell>
        </row>
        <row r="74">
          <cell r="B74" t="str">
            <v>SONI</v>
          </cell>
          <cell r="C74" t="str">
            <v>C.1.04. KONSTRUKSI MULTY WELDING</v>
          </cell>
          <cell r="D74" t="str">
            <v>M. OPERATOR</v>
          </cell>
          <cell r="E74">
            <v>5</v>
          </cell>
          <cell r="F74">
            <v>0</v>
          </cell>
          <cell r="G74">
            <v>3</v>
          </cell>
          <cell r="H74">
            <v>0</v>
          </cell>
          <cell r="I74">
            <v>0</v>
          </cell>
          <cell r="J74">
            <v>0</v>
          </cell>
          <cell r="K74">
            <v>2</v>
          </cell>
        </row>
        <row r="75">
          <cell r="B75" t="str">
            <v>UNANG SUPRIATNA</v>
          </cell>
          <cell r="C75" t="str">
            <v>C.1.04. KONSTRUKSI MULTY WELDING</v>
          </cell>
          <cell r="D75" t="str">
            <v>M. OPERATOR</v>
          </cell>
          <cell r="E75">
            <v>12</v>
          </cell>
          <cell r="F75">
            <v>0</v>
          </cell>
          <cell r="G75">
            <v>4</v>
          </cell>
          <cell r="H75">
            <v>0</v>
          </cell>
          <cell r="I75">
            <v>2</v>
          </cell>
          <cell r="J75">
            <v>0</v>
          </cell>
          <cell r="K75">
            <v>6</v>
          </cell>
        </row>
        <row r="76">
          <cell r="B76" t="str">
            <v>YADI YUHANDI</v>
          </cell>
          <cell r="C76" t="str">
            <v>C.1.04. KONSTRUKSI MULTY WELDING</v>
          </cell>
          <cell r="D76" t="str">
            <v>M. OPERATOR</v>
          </cell>
          <cell r="E76">
            <v>4</v>
          </cell>
          <cell r="F76">
            <v>0</v>
          </cell>
          <cell r="G76">
            <v>1</v>
          </cell>
          <cell r="H76">
            <v>0</v>
          </cell>
          <cell r="I76">
            <v>0</v>
          </cell>
          <cell r="J76">
            <v>0</v>
          </cell>
          <cell r="K76">
            <v>3</v>
          </cell>
        </row>
        <row r="77">
          <cell r="B77" t="str">
            <v>YUSEP AHMAD MAULANA</v>
          </cell>
          <cell r="C77" t="str">
            <v>C.1.04. KONSTRUKSI MULTY WELDING</v>
          </cell>
          <cell r="D77" t="str">
            <v>M. OPERATOR</v>
          </cell>
          <cell r="E77">
            <v>6</v>
          </cell>
          <cell r="F77">
            <v>0</v>
          </cell>
          <cell r="G77">
            <v>4</v>
          </cell>
          <cell r="H77">
            <v>0</v>
          </cell>
          <cell r="I77">
            <v>0</v>
          </cell>
          <cell r="J77">
            <v>0</v>
          </cell>
          <cell r="K77">
            <v>2</v>
          </cell>
        </row>
        <row r="78">
          <cell r="B78" t="str">
            <v>MOH IRPAN HILMI</v>
          </cell>
          <cell r="C78" t="str">
            <v>C.1.04. KONSTRUKSI MULTY WELDING</v>
          </cell>
          <cell r="D78" t="str">
            <v>N. OPERATOR HARIAN</v>
          </cell>
          <cell r="E78">
            <v>6</v>
          </cell>
          <cell r="F78">
            <v>0</v>
          </cell>
          <cell r="G78">
            <v>2</v>
          </cell>
          <cell r="H78">
            <v>0</v>
          </cell>
          <cell r="I78">
            <v>0</v>
          </cell>
          <cell r="J78">
            <v>0</v>
          </cell>
          <cell r="K78">
            <v>4</v>
          </cell>
        </row>
        <row r="79">
          <cell r="B79" t="str">
            <v>ASEP RAHMAT</v>
          </cell>
          <cell r="C79" t="str">
            <v>C.1.05. KONS MULTI BENDING</v>
          </cell>
          <cell r="D79" t="str">
            <v>J. JUNIOR SECTION CHIEF</v>
          </cell>
          <cell r="E79">
            <v>2</v>
          </cell>
          <cell r="F79">
            <v>0</v>
          </cell>
          <cell r="G79">
            <v>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 t="str">
            <v>DEDE RAMDHAN YACOOB</v>
          </cell>
          <cell r="C80" t="str">
            <v>C.1.05. KONS MULTI BENDING</v>
          </cell>
          <cell r="D80" t="str">
            <v>L. JUNIOR GROUP LEADER</v>
          </cell>
          <cell r="E80">
            <v>4</v>
          </cell>
          <cell r="F80">
            <v>0</v>
          </cell>
          <cell r="G80">
            <v>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B81" t="str">
            <v>ENGKUS KUSTIADI</v>
          </cell>
          <cell r="C81" t="str">
            <v>C.1.05. KONS MULTI BENDING</v>
          </cell>
          <cell r="D81" t="str">
            <v>L. JUNIOR GROUP LEADER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B82" t="str">
            <v>AGUS NOVIAR</v>
          </cell>
          <cell r="C82" t="str">
            <v>C.1.05. KONS MULTI BENDING</v>
          </cell>
          <cell r="D82" t="str">
            <v>M. OPERATOR</v>
          </cell>
          <cell r="E82">
            <v>3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</v>
          </cell>
        </row>
        <row r="83">
          <cell r="B83" t="str">
            <v>HENDRI WAHYU</v>
          </cell>
          <cell r="C83" t="str">
            <v>C.1.05. KONS MULTI BENDING</v>
          </cell>
          <cell r="D83" t="str">
            <v>M. OPERATOR</v>
          </cell>
          <cell r="E83">
            <v>6</v>
          </cell>
          <cell r="F83">
            <v>0</v>
          </cell>
          <cell r="G83">
            <v>1</v>
          </cell>
          <cell r="H83">
            <v>0</v>
          </cell>
          <cell r="I83">
            <v>0</v>
          </cell>
          <cell r="J83">
            <v>0</v>
          </cell>
          <cell r="K83">
            <v>5</v>
          </cell>
        </row>
        <row r="84">
          <cell r="B84" t="str">
            <v>KARMITA</v>
          </cell>
          <cell r="C84" t="str">
            <v>C.1.05. KONS MULTI BENDING</v>
          </cell>
          <cell r="D84" t="str">
            <v>M. OPERATOR</v>
          </cell>
          <cell r="E84">
            <v>4</v>
          </cell>
          <cell r="F84">
            <v>0</v>
          </cell>
          <cell r="G84">
            <v>2</v>
          </cell>
          <cell r="H84">
            <v>0</v>
          </cell>
          <cell r="I84">
            <v>0</v>
          </cell>
          <cell r="J84">
            <v>0</v>
          </cell>
          <cell r="K84">
            <v>2</v>
          </cell>
        </row>
        <row r="85">
          <cell r="B85" t="str">
            <v>NURRIJAL RASYADI</v>
          </cell>
          <cell r="C85" t="str">
            <v>C.1.05. KONS MULTI BENDING</v>
          </cell>
          <cell r="D85" t="str">
            <v>M. OPERATOR</v>
          </cell>
          <cell r="E85">
            <v>13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13</v>
          </cell>
        </row>
        <row r="86">
          <cell r="B86" t="str">
            <v>PARMA SUKMA WIGUNA</v>
          </cell>
          <cell r="C86" t="str">
            <v>C.1.05. KONS MULTI BENDING</v>
          </cell>
          <cell r="D86" t="str">
            <v>M. OPERATOR</v>
          </cell>
          <cell r="E86">
            <v>7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0</v>
          </cell>
          <cell r="K86">
            <v>6</v>
          </cell>
        </row>
        <row r="87">
          <cell r="B87" t="str">
            <v>PIPIN ARIPIN</v>
          </cell>
          <cell r="C87" t="str">
            <v>C.1.05. KONS MULTI BENDING</v>
          </cell>
          <cell r="D87" t="str">
            <v>M. OPERATOR</v>
          </cell>
          <cell r="E87">
            <v>6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5</v>
          </cell>
        </row>
        <row r="88">
          <cell r="B88" t="str">
            <v>SARJIANTO</v>
          </cell>
          <cell r="C88" t="str">
            <v>C.1.05. KONS MULTI BENDING</v>
          </cell>
          <cell r="D88" t="str">
            <v>M. OPERATOR</v>
          </cell>
          <cell r="E88">
            <v>2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0</v>
          </cell>
          <cell r="K88">
            <v>1</v>
          </cell>
        </row>
        <row r="89">
          <cell r="B89" t="str">
            <v>TAUFIK ARYA FIRMANSYAH</v>
          </cell>
          <cell r="C89" t="str">
            <v>C.1.05. KONS MULTI BENDING</v>
          </cell>
          <cell r="D89" t="str">
            <v>M. OPERATOR</v>
          </cell>
          <cell r="E89">
            <v>3</v>
          </cell>
          <cell r="F89">
            <v>0</v>
          </cell>
          <cell r="G89">
            <v>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B90" t="str">
            <v>ZAENAL ARIFIN</v>
          </cell>
          <cell r="C90" t="str">
            <v>C.1.05. KONS MULTI BENDING</v>
          </cell>
          <cell r="D90" t="str">
            <v>M. OPERATOR</v>
          </cell>
          <cell r="E90">
            <v>1</v>
          </cell>
          <cell r="F90">
            <v>0</v>
          </cell>
          <cell r="G90">
            <v>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B91" t="str">
            <v>JUMYATI HIDAYAT</v>
          </cell>
          <cell r="C91" t="str">
            <v>C.1.06. CAT</v>
          </cell>
          <cell r="D91" t="str">
            <v>J. JUNIOR SECTION CHIEF</v>
          </cell>
          <cell r="E91">
            <v>3</v>
          </cell>
          <cell r="F91">
            <v>0</v>
          </cell>
          <cell r="G91">
            <v>1</v>
          </cell>
          <cell r="H91">
            <v>0</v>
          </cell>
          <cell r="I91">
            <v>1</v>
          </cell>
          <cell r="J91">
            <v>0</v>
          </cell>
          <cell r="K91">
            <v>1</v>
          </cell>
        </row>
        <row r="92">
          <cell r="B92" t="str">
            <v>DADANG FIRDAUS</v>
          </cell>
          <cell r="C92" t="str">
            <v>C.1.06. CAT</v>
          </cell>
          <cell r="D92" t="str">
            <v>L. JUNIOR GROUP LEADER</v>
          </cell>
          <cell r="E92">
            <v>4</v>
          </cell>
          <cell r="F92">
            <v>0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3</v>
          </cell>
        </row>
        <row r="93">
          <cell r="B93" t="str">
            <v>AGUS SUGIYANTO</v>
          </cell>
          <cell r="C93" t="str">
            <v>C.1.06. CAT</v>
          </cell>
          <cell r="D93" t="str">
            <v>M. OPERATOR</v>
          </cell>
          <cell r="E93">
            <v>3</v>
          </cell>
          <cell r="F93">
            <v>0</v>
          </cell>
          <cell r="G93">
            <v>1</v>
          </cell>
          <cell r="H93">
            <v>0</v>
          </cell>
          <cell r="I93">
            <v>1</v>
          </cell>
          <cell r="J93">
            <v>0</v>
          </cell>
          <cell r="K93">
            <v>1</v>
          </cell>
        </row>
        <row r="94">
          <cell r="B94" t="str">
            <v>AHMAD SAEPULOH</v>
          </cell>
          <cell r="C94" t="str">
            <v>C.1.06. CAT</v>
          </cell>
          <cell r="D94" t="str">
            <v>M. OPERATOR</v>
          </cell>
          <cell r="E94">
            <v>3</v>
          </cell>
          <cell r="F94">
            <v>0</v>
          </cell>
          <cell r="G94">
            <v>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B95" t="str">
            <v>BARY</v>
          </cell>
          <cell r="C95" t="str">
            <v>C.1.06. CAT</v>
          </cell>
          <cell r="D95" t="str">
            <v>M. OPERATOR</v>
          </cell>
          <cell r="E95">
            <v>6</v>
          </cell>
          <cell r="F95">
            <v>0</v>
          </cell>
          <cell r="G95">
            <v>1</v>
          </cell>
          <cell r="H95">
            <v>0</v>
          </cell>
          <cell r="I95">
            <v>2</v>
          </cell>
          <cell r="J95">
            <v>0</v>
          </cell>
          <cell r="K95">
            <v>3</v>
          </cell>
        </row>
        <row r="96">
          <cell r="B96" t="str">
            <v>DAYAT</v>
          </cell>
          <cell r="C96" t="str">
            <v>C.1.06. CAT</v>
          </cell>
          <cell r="D96" t="str">
            <v>M. OPERATOR</v>
          </cell>
          <cell r="E96">
            <v>7</v>
          </cell>
          <cell r="F96">
            <v>0</v>
          </cell>
          <cell r="G96">
            <v>3</v>
          </cell>
          <cell r="H96">
            <v>0</v>
          </cell>
          <cell r="I96">
            <v>0</v>
          </cell>
          <cell r="J96">
            <v>0</v>
          </cell>
          <cell r="K96">
            <v>4</v>
          </cell>
        </row>
        <row r="97">
          <cell r="B97" t="str">
            <v>DEDE MULYADI</v>
          </cell>
          <cell r="C97" t="str">
            <v>C.1.06. CAT</v>
          </cell>
          <cell r="D97" t="str">
            <v>M. OPERATOR</v>
          </cell>
          <cell r="E97">
            <v>3</v>
          </cell>
          <cell r="F97">
            <v>0</v>
          </cell>
          <cell r="G97">
            <v>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B98" t="str">
            <v>DEDI HARYADI</v>
          </cell>
          <cell r="C98" t="str">
            <v>C.1.06. CAT</v>
          </cell>
          <cell r="D98" t="str">
            <v>M. OPERATOR</v>
          </cell>
          <cell r="E98">
            <v>7</v>
          </cell>
          <cell r="F98">
            <v>0</v>
          </cell>
          <cell r="G98">
            <v>4</v>
          </cell>
          <cell r="H98">
            <v>0</v>
          </cell>
          <cell r="I98">
            <v>2</v>
          </cell>
          <cell r="J98">
            <v>0</v>
          </cell>
          <cell r="K98">
            <v>1</v>
          </cell>
        </row>
        <row r="99">
          <cell r="B99" t="str">
            <v>DEDI JUNAEDI</v>
          </cell>
          <cell r="C99" t="str">
            <v>C.1.06. CAT</v>
          </cell>
          <cell r="D99" t="str">
            <v>M. OPERATOR</v>
          </cell>
          <cell r="E99">
            <v>6</v>
          </cell>
          <cell r="F99">
            <v>0</v>
          </cell>
          <cell r="G99">
            <v>5</v>
          </cell>
          <cell r="H99">
            <v>0</v>
          </cell>
          <cell r="I99">
            <v>0</v>
          </cell>
          <cell r="J99">
            <v>0</v>
          </cell>
          <cell r="K99">
            <v>1</v>
          </cell>
        </row>
        <row r="100">
          <cell r="B100" t="str">
            <v>EDO SOFIYAN RAHMAN</v>
          </cell>
          <cell r="C100" t="str">
            <v>C.1.06. CAT</v>
          </cell>
          <cell r="D100" t="str">
            <v>M. OPERATOR</v>
          </cell>
          <cell r="E100">
            <v>1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B101" t="str">
            <v>ERVAN GUNAWAN</v>
          </cell>
          <cell r="C101" t="str">
            <v>C.1.06. CAT</v>
          </cell>
          <cell r="D101" t="str">
            <v>M. OPERATOR</v>
          </cell>
          <cell r="E101">
            <v>7</v>
          </cell>
          <cell r="F101">
            <v>0</v>
          </cell>
          <cell r="G101">
            <v>2</v>
          </cell>
          <cell r="H101">
            <v>0</v>
          </cell>
          <cell r="I101">
            <v>0</v>
          </cell>
          <cell r="J101">
            <v>0</v>
          </cell>
          <cell r="K101">
            <v>5</v>
          </cell>
        </row>
        <row r="102">
          <cell r="B102" t="str">
            <v>GUSTIANA SEPTIAN</v>
          </cell>
          <cell r="C102" t="str">
            <v>C.1.06. CAT</v>
          </cell>
          <cell r="D102" t="str">
            <v>M. OPERATOR</v>
          </cell>
          <cell r="E102">
            <v>4</v>
          </cell>
          <cell r="F102">
            <v>0</v>
          </cell>
          <cell r="G102">
            <v>3</v>
          </cell>
          <cell r="H102">
            <v>0</v>
          </cell>
          <cell r="I102">
            <v>0</v>
          </cell>
          <cell r="J102">
            <v>0</v>
          </cell>
          <cell r="K102">
            <v>1</v>
          </cell>
        </row>
        <row r="103">
          <cell r="B103" t="str">
            <v>NYANJANG IRAWAN</v>
          </cell>
          <cell r="C103" t="str">
            <v>C.1.06. CAT</v>
          </cell>
          <cell r="D103" t="str">
            <v>M. OPERATOR</v>
          </cell>
          <cell r="E103">
            <v>3</v>
          </cell>
          <cell r="F103">
            <v>0</v>
          </cell>
          <cell r="G103">
            <v>3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B104" t="str">
            <v>PARMAN</v>
          </cell>
          <cell r="C104" t="str">
            <v>C.1.06. CAT</v>
          </cell>
          <cell r="D104" t="str">
            <v>M. OPERATOR</v>
          </cell>
          <cell r="E104">
            <v>5</v>
          </cell>
          <cell r="F104">
            <v>0</v>
          </cell>
          <cell r="G104">
            <v>4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</row>
        <row r="105">
          <cell r="B105" t="str">
            <v>RANGGA GUMILANG</v>
          </cell>
          <cell r="C105" t="str">
            <v>C.1.06. CAT</v>
          </cell>
          <cell r="D105" t="str">
            <v>M. OPERATOR</v>
          </cell>
          <cell r="E105">
            <v>3</v>
          </cell>
          <cell r="F105">
            <v>0</v>
          </cell>
          <cell r="G105">
            <v>2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</row>
        <row r="106">
          <cell r="B106" t="str">
            <v>SAEPUL ANWAR</v>
          </cell>
          <cell r="C106" t="str">
            <v>C.1.06. CAT</v>
          </cell>
          <cell r="D106" t="str">
            <v>M. OPERATOR</v>
          </cell>
          <cell r="E106">
            <v>3</v>
          </cell>
          <cell r="F106">
            <v>0</v>
          </cell>
          <cell r="G106">
            <v>1</v>
          </cell>
          <cell r="H106">
            <v>0</v>
          </cell>
          <cell r="I106">
            <v>0</v>
          </cell>
          <cell r="J106">
            <v>0</v>
          </cell>
          <cell r="K106">
            <v>2</v>
          </cell>
        </row>
        <row r="107">
          <cell r="B107" t="str">
            <v>SUMARDIYANTO</v>
          </cell>
          <cell r="C107" t="str">
            <v>C.1.06. CAT</v>
          </cell>
          <cell r="D107" t="str">
            <v>M. OPERATOR</v>
          </cell>
          <cell r="E107">
            <v>8</v>
          </cell>
          <cell r="F107">
            <v>0</v>
          </cell>
          <cell r="G107">
            <v>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 t="str">
            <v>TATA SUWITO</v>
          </cell>
          <cell r="C108" t="str">
            <v>C.1.06. CAT</v>
          </cell>
          <cell r="D108" t="str">
            <v>M. OPERATOR</v>
          </cell>
          <cell r="E108">
            <v>5</v>
          </cell>
          <cell r="F108">
            <v>0</v>
          </cell>
          <cell r="G108">
            <v>0</v>
          </cell>
          <cell r="H108">
            <v>0</v>
          </cell>
          <cell r="I108">
            <v>1</v>
          </cell>
          <cell r="J108">
            <v>0</v>
          </cell>
          <cell r="K108">
            <v>4</v>
          </cell>
        </row>
        <row r="109">
          <cell r="B109" t="str">
            <v>ARI RACHMADI</v>
          </cell>
          <cell r="C109" t="str">
            <v>C.1.06. CAT</v>
          </cell>
          <cell r="D109" t="str">
            <v>M.K. OPERATOR (K)</v>
          </cell>
          <cell r="E109">
            <v>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</v>
          </cell>
        </row>
        <row r="110">
          <cell r="B110" t="str">
            <v>IWAN SUBAGJA</v>
          </cell>
          <cell r="C110" t="str">
            <v>C.1.07. CHROME</v>
          </cell>
          <cell r="D110" t="str">
            <v>I. SECTION CHIEF</v>
          </cell>
          <cell r="E110">
            <v>7</v>
          </cell>
          <cell r="F110">
            <v>0</v>
          </cell>
          <cell r="G110">
            <v>2</v>
          </cell>
          <cell r="H110">
            <v>0</v>
          </cell>
          <cell r="I110">
            <v>2</v>
          </cell>
          <cell r="J110">
            <v>0</v>
          </cell>
          <cell r="K110">
            <v>3</v>
          </cell>
        </row>
        <row r="111">
          <cell r="B111" t="str">
            <v>ADANG SADIKIN</v>
          </cell>
          <cell r="C111" t="str">
            <v>C.1.07. CHROME</v>
          </cell>
          <cell r="D111" t="str">
            <v>J. JUNIOR SECTION CHIEF</v>
          </cell>
          <cell r="E111">
            <v>1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HOER APANDI</v>
          </cell>
          <cell r="C112" t="str">
            <v>C.1.07. CHROME</v>
          </cell>
          <cell r="D112" t="str">
            <v>J. JUNIOR SECTION CHIEF</v>
          </cell>
          <cell r="E112">
            <v>3</v>
          </cell>
          <cell r="F112">
            <v>0</v>
          </cell>
          <cell r="G112">
            <v>3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B113" t="str">
            <v>ADI KURNIA</v>
          </cell>
          <cell r="C113" t="str">
            <v>C.1.07. CHROME</v>
          </cell>
          <cell r="D113" t="str">
            <v>L. JUNIOR GROUP LEADER</v>
          </cell>
          <cell r="E113">
            <v>7</v>
          </cell>
          <cell r="F113">
            <v>0</v>
          </cell>
          <cell r="G113">
            <v>5</v>
          </cell>
          <cell r="H113">
            <v>0</v>
          </cell>
          <cell r="I113">
            <v>0</v>
          </cell>
          <cell r="J113">
            <v>2</v>
          </cell>
          <cell r="K113">
            <v>0</v>
          </cell>
        </row>
        <row r="114">
          <cell r="B114" t="str">
            <v>AMAT RIYADI</v>
          </cell>
          <cell r="C114" t="str">
            <v>C.1.07. CHROME</v>
          </cell>
          <cell r="D114" t="str">
            <v>L. JUNIOR GROUP LEADER</v>
          </cell>
          <cell r="E114">
            <v>3</v>
          </cell>
          <cell r="F114">
            <v>0</v>
          </cell>
          <cell r="G114">
            <v>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 t="str">
            <v>ANDRI HIDAYAT</v>
          </cell>
          <cell r="C115" t="str">
            <v>C.1.07. CHROME</v>
          </cell>
          <cell r="D115" t="str">
            <v>L. JUNIOR GROUP LEADER</v>
          </cell>
          <cell r="E115">
            <v>6</v>
          </cell>
          <cell r="F115">
            <v>0</v>
          </cell>
          <cell r="G115">
            <v>4</v>
          </cell>
          <cell r="H115">
            <v>0</v>
          </cell>
          <cell r="I115">
            <v>0</v>
          </cell>
          <cell r="J115">
            <v>2</v>
          </cell>
          <cell r="K115">
            <v>0</v>
          </cell>
        </row>
        <row r="116">
          <cell r="B116" t="str">
            <v>BUDIYONO</v>
          </cell>
          <cell r="C116" t="str">
            <v>C.1.07. CHROME</v>
          </cell>
          <cell r="D116" t="str">
            <v>L. JUNIOR GROUP LEADER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B117" t="str">
            <v>BULDANI MUNAWAR</v>
          </cell>
          <cell r="C117" t="str">
            <v>C.1.07. CHROME</v>
          </cell>
          <cell r="D117" t="str">
            <v>L. JUNIOR GROUP LEADER</v>
          </cell>
          <cell r="E117">
            <v>4</v>
          </cell>
          <cell r="F117">
            <v>0</v>
          </cell>
          <cell r="G117">
            <v>2</v>
          </cell>
          <cell r="H117">
            <v>0</v>
          </cell>
          <cell r="I117">
            <v>0</v>
          </cell>
          <cell r="J117">
            <v>0</v>
          </cell>
          <cell r="K117">
            <v>2</v>
          </cell>
        </row>
        <row r="118">
          <cell r="B118" t="str">
            <v>NGARSIANA</v>
          </cell>
          <cell r="C118" t="str">
            <v>C.1.07. CHROME</v>
          </cell>
          <cell r="D118" t="str">
            <v>L. JUNIOR GROUP LEADER</v>
          </cell>
          <cell r="E118">
            <v>11</v>
          </cell>
          <cell r="F118">
            <v>0</v>
          </cell>
          <cell r="G118">
            <v>1</v>
          </cell>
          <cell r="H118">
            <v>0</v>
          </cell>
          <cell r="I118">
            <v>2</v>
          </cell>
          <cell r="J118">
            <v>1</v>
          </cell>
          <cell r="K118">
            <v>7</v>
          </cell>
        </row>
        <row r="119">
          <cell r="B119" t="str">
            <v>SUJARWO</v>
          </cell>
          <cell r="C119" t="str">
            <v>C.1.07. CHROME</v>
          </cell>
          <cell r="D119" t="str">
            <v>L. JUNIOR GROUP LEADER</v>
          </cell>
          <cell r="E119">
            <v>4</v>
          </cell>
          <cell r="F119">
            <v>0</v>
          </cell>
          <cell r="G119">
            <v>3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</row>
        <row r="120">
          <cell r="B120" t="str">
            <v>AGUS KURNIA</v>
          </cell>
          <cell r="C120" t="str">
            <v>C.1.07. CHROME</v>
          </cell>
          <cell r="D120" t="str">
            <v>M. OPERATOR</v>
          </cell>
          <cell r="E120">
            <v>2</v>
          </cell>
          <cell r="F120">
            <v>0</v>
          </cell>
          <cell r="G120">
            <v>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B121" t="str">
            <v>AHDIAT CHANDRA</v>
          </cell>
          <cell r="C121" t="str">
            <v>C.1.07. CHROME</v>
          </cell>
          <cell r="D121" t="str">
            <v>M. OPERATOR</v>
          </cell>
          <cell r="E121">
            <v>2</v>
          </cell>
          <cell r="F121">
            <v>0</v>
          </cell>
          <cell r="G121">
            <v>1</v>
          </cell>
          <cell r="H121">
            <v>0</v>
          </cell>
          <cell r="I121">
            <v>0</v>
          </cell>
          <cell r="J121">
            <v>0</v>
          </cell>
          <cell r="K121">
            <v>1</v>
          </cell>
        </row>
        <row r="122">
          <cell r="B122" t="str">
            <v>AJI TAMA ALAMSYAH</v>
          </cell>
          <cell r="C122" t="str">
            <v>C.1.07. CHROME</v>
          </cell>
          <cell r="D122" t="str">
            <v>M. OPERATOR</v>
          </cell>
          <cell r="E122">
            <v>3</v>
          </cell>
          <cell r="F122">
            <v>0</v>
          </cell>
          <cell r="G122">
            <v>2</v>
          </cell>
          <cell r="H122">
            <v>0</v>
          </cell>
          <cell r="I122">
            <v>1</v>
          </cell>
          <cell r="J122">
            <v>0</v>
          </cell>
          <cell r="K122">
            <v>0</v>
          </cell>
        </row>
        <row r="123">
          <cell r="B123" t="str">
            <v>ANDRI IRAWAN</v>
          </cell>
          <cell r="C123" t="str">
            <v>C.1.07. CHROME</v>
          </cell>
          <cell r="D123" t="str">
            <v>M. OPERATOR</v>
          </cell>
          <cell r="E123">
            <v>3</v>
          </cell>
          <cell r="F123">
            <v>0</v>
          </cell>
          <cell r="G123">
            <v>3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ATANG</v>
          </cell>
          <cell r="C124" t="str">
            <v>C.1.07. CHROME</v>
          </cell>
          <cell r="D124" t="str">
            <v>M. OPERATOR</v>
          </cell>
          <cell r="E124">
            <v>11</v>
          </cell>
          <cell r="F124">
            <v>0</v>
          </cell>
          <cell r="G124">
            <v>3</v>
          </cell>
          <cell r="H124">
            <v>0</v>
          </cell>
          <cell r="I124">
            <v>2</v>
          </cell>
          <cell r="J124">
            <v>0</v>
          </cell>
          <cell r="K124">
            <v>6</v>
          </cell>
        </row>
        <row r="125">
          <cell r="B125" t="str">
            <v>CAHYADI SAPUTRA</v>
          </cell>
          <cell r="C125" t="str">
            <v>C.1.07. CHROME</v>
          </cell>
          <cell r="D125" t="str">
            <v>M. OPERATOR</v>
          </cell>
          <cell r="E125">
            <v>6</v>
          </cell>
          <cell r="F125">
            <v>0</v>
          </cell>
          <cell r="G125">
            <v>4</v>
          </cell>
          <cell r="H125">
            <v>0</v>
          </cell>
          <cell r="I125">
            <v>0</v>
          </cell>
          <cell r="J125">
            <v>0</v>
          </cell>
          <cell r="K125">
            <v>2</v>
          </cell>
        </row>
        <row r="126">
          <cell r="B126" t="str">
            <v>DADANG RAHMAN</v>
          </cell>
          <cell r="C126" t="str">
            <v>C.1.07. CHROME</v>
          </cell>
          <cell r="D126" t="str">
            <v>M. OPERATOR</v>
          </cell>
          <cell r="E126">
            <v>15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15</v>
          </cell>
        </row>
        <row r="127">
          <cell r="B127" t="str">
            <v>DEPI ANJAR PRASETYO</v>
          </cell>
          <cell r="C127" t="str">
            <v>C.1.07. CHROME</v>
          </cell>
          <cell r="D127" t="str">
            <v>M. OPERATOR</v>
          </cell>
          <cell r="E127">
            <v>4</v>
          </cell>
          <cell r="F127">
            <v>0</v>
          </cell>
          <cell r="G127">
            <v>2</v>
          </cell>
          <cell r="H127">
            <v>0</v>
          </cell>
          <cell r="I127">
            <v>0</v>
          </cell>
          <cell r="J127">
            <v>0</v>
          </cell>
          <cell r="K127">
            <v>2</v>
          </cell>
        </row>
        <row r="128">
          <cell r="B128" t="str">
            <v>DERI SUDARYANTO</v>
          </cell>
          <cell r="C128" t="str">
            <v>C.1.07. CHROME</v>
          </cell>
          <cell r="D128" t="str">
            <v>M. OPERATOR</v>
          </cell>
          <cell r="E128">
            <v>1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B129" t="str">
            <v>ERRY EKA PERMANA</v>
          </cell>
          <cell r="C129" t="str">
            <v>C.1.07. CHROME</v>
          </cell>
          <cell r="D129" t="str">
            <v>M. OPERATOR</v>
          </cell>
          <cell r="E129">
            <v>6</v>
          </cell>
          <cell r="F129">
            <v>0</v>
          </cell>
          <cell r="G129">
            <v>5</v>
          </cell>
          <cell r="H129">
            <v>0</v>
          </cell>
          <cell r="I129">
            <v>0</v>
          </cell>
          <cell r="J129">
            <v>0</v>
          </cell>
          <cell r="K129">
            <v>1</v>
          </cell>
        </row>
        <row r="130">
          <cell r="B130" t="str">
            <v>HENDRIANSYAH</v>
          </cell>
          <cell r="C130" t="str">
            <v>C.1.07. CHROME</v>
          </cell>
          <cell r="D130" t="str">
            <v>M. OPERATOR</v>
          </cell>
          <cell r="E130">
            <v>4</v>
          </cell>
          <cell r="F130">
            <v>0</v>
          </cell>
          <cell r="G130">
            <v>4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B131" t="str">
            <v>JAJANG ABDULLAH</v>
          </cell>
          <cell r="C131" t="str">
            <v>C.1.07. CHROME</v>
          </cell>
          <cell r="D131" t="str">
            <v>M. OPERATOR</v>
          </cell>
          <cell r="E131">
            <v>2</v>
          </cell>
          <cell r="F131">
            <v>0</v>
          </cell>
          <cell r="G131">
            <v>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 t="str">
            <v>MUHAMAD ALBI</v>
          </cell>
          <cell r="C132" t="str">
            <v>C.1.07. CHROME</v>
          </cell>
          <cell r="D132" t="str">
            <v>M. OPERATOR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B133" t="str">
            <v>MUHAMMAD RAFLY PRASETYO</v>
          </cell>
          <cell r="C133" t="str">
            <v>C.1.07. CHROME</v>
          </cell>
          <cell r="D133" t="str">
            <v>M. OPERATOR</v>
          </cell>
          <cell r="E133">
            <v>2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2</v>
          </cell>
        </row>
        <row r="134">
          <cell r="B134" t="str">
            <v>PRABHU DWI WIBISONO SUDIBYO</v>
          </cell>
          <cell r="C134" t="str">
            <v>C.1.07. CHROME</v>
          </cell>
          <cell r="D134" t="str">
            <v>M. OPERATOR</v>
          </cell>
          <cell r="E134">
            <v>1</v>
          </cell>
          <cell r="F134">
            <v>0</v>
          </cell>
          <cell r="G134">
            <v>1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B135" t="str">
            <v>RENDI</v>
          </cell>
          <cell r="C135" t="str">
            <v>C.1.07. CHROME</v>
          </cell>
          <cell r="D135" t="str">
            <v>M. OPERATOR</v>
          </cell>
          <cell r="E135">
            <v>3</v>
          </cell>
          <cell r="F135">
            <v>0</v>
          </cell>
          <cell r="G135">
            <v>2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</row>
        <row r="136">
          <cell r="B136" t="str">
            <v>RONNY RAMDAN</v>
          </cell>
          <cell r="C136" t="str">
            <v>C.1.07. CHROME</v>
          </cell>
          <cell r="D136" t="str">
            <v>M. OPERATOR</v>
          </cell>
          <cell r="E136">
            <v>3</v>
          </cell>
          <cell r="F136">
            <v>0</v>
          </cell>
          <cell r="G136">
            <v>2</v>
          </cell>
          <cell r="H136">
            <v>0</v>
          </cell>
          <cell r="I136">
            <v>0</v>
          </cell>
          <cell r="J136">
            <v>0</v>
          </cell>
          <cell r="K136">
            <v>1</v>
          </cell>
        </row>
        <row r="137">
          <cell r="B137" t="str">
            <v>SAEFUL AGUSTINA</v>
          </cell>
          <cell r="C137" t="str">
            <v>C.1.07. CHROME</v>
          </cell>
          <cell r="D137" t="str">
            <v>M. OPERATOR</v>
          </cell>
          <cell r="E137">
            <v>3</v>
          </cell>
          <cell r="F137">
            <v>0</v>
          </cell>
          <cell r="G137">
            <v>2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</row>
        <row r="138">
          <cell r="B138" t="str">
            <v>SUARNA</v>
          </cell>
          <cell r="C138" t="str">
            <v>C.1.07. CHROME</v>
          </cell>
          <cell r="D138" t="str">
            <v>M. OPERATOR</v>
          </cell>
          <cell r="E138">
            <v>2</v>
          </cell>
          <cell r="F138">
            <v>0</v>
          </cell>
          <cell r="G138">
            <v>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YAHYA</v>
          </cell>
          <cell r="C139" t="str">
            <v>C.1.07. CHROME</v>
          </cell>
          <cell r="D139" t="str">
            <v>M. OPERATOR</v>
          </cell>
          <cell r="E139">
            <v>3</v>
          </cell>
          <cell r="F139">
            <v>0</v>
          </cell>
          <cell r="G139">
            <v>1</v>
          </cell>
          <cell r="H139">
            <v>0</v>
          </cell>
          <cell r="I139">
            <v>0</v>
          </cell>
          <cell r="J139">
            <v>0</v>
          </cell>
          <cell r="K139">
            <v>2</v>
          </cell>
        </row>
        <row r="140">
          <cell r="B140" t="str">
            <v>HILDA NUR HALIZA</v>
          </cell>
          <cell r="C140" t="str">
            <v>C.1.07. CHROME</v>
          </cell>
          <cell r="D140" t="str">
            <v>M.K. OPERATOR (K)</v>
          </cell>
          <cell r="E140">
            <v>1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B141" t="str">
            <v>FARDAN HERDIANSYAH</v>
          </cell>
          <cell r="C141" t="str">
            <v>C.2. NURSING BED &amp;amp; PROJECT</v>
          </cell>
          <cell r="D141" t="str">
            <v>M. OPERATOR</v>
          </cell>
          <cell r="E141">
            <v>2</v>
          </cell>
          <cell r="F141">
            <v>0</v>
          </cell>
          <cell r="G141">
            <v>1</v>
          </cell>
          <cell r="H141">
            <v>0</v>
          </cell>
          <cell r="I141">
            <v>1</v>
          </cell>
          <cell r="J141">
            <v>0</v>
          </cell>
          <cell r="K141">
            <v>0</v>
          </cell>
        </row>
        <row r="142">
          <cell r="B142" t="str">
            <v>RINI FITRIYANI</v>
          </cell>
          <cell r="C142" t="str">
            <v>C.2. NURSING BED &amp;amp; PROJECT</v>
          </cell>
          <cell r="D142" t="str">
            <v>M. OPERATOR</v>
          </cell>
          <cell r="E142">
            <v>1</v>
          </cell>
          <cell r="F142">
            <v>0</v>
          </cell>
          <cell r="G142">
            <v>1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B143" t="str">
            <v>AULIA INTAN MUTIARANI</v>
          </cell>
          <cell r="C143" t="str">
            <v>C.2. NURSING BED &amp;amp; PROJECT</v>
          </cell>
          <cell r="D143" t="str">
            <v>M.K. OPERATOR (K)</v>
          </cell>
          <cell r="E143">
            <v>3</v>
          </cell>
          <cell r="F143">
            <v>0</v>
          </cell>
          <cell r="G143">
            <v>2</v>
          </cell>
          <cell r="H143">
            <v>0</v>
          </cell>
          <cell r="I143">
            <v>0</v>
          </cell>
          <cell r="J143">
            <v>0</v>
          </cell>
          <cell r="K143">
            <v>1</v>
          </cell>
        </row>
        <row r="144">
          <cell r="B144" t="str">
            <v>SONI SOFYAN ISKANDAR</v>
          </cell>
          <cell r="C144" t="str">
            <v>C.2.01. ASSEMBLING BED &amp;amp; TABLE</v>
          </cell>
          <cell r="D144" t="str">
            <v>J. JUNIOR SECTION CHIEF</v>
          </cell>
          <cell r="E144">
            <v>7</v>
          </cell>
          <cell r="F144">
            <v>0</v>
          </cell>
          <cell r="G144">
            <v>7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ERWIN GUSTAMAN</v>
          </cell>
          <cell r="C145" t="str">
            <v>C.2.01. ASSEMBLING BED &amp;amp; TABLE</v>
          </cell>
          <cell r="D145" t="str">
            <v>L. JUNIOR GROUP LEADER</v>
          </cell>
          <cell r="E145">
            <v>6</v>
          </cell>
          <cell r="F145">
            <v>0</v>
          </cell>
          <cell r="G145">
            <v>6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 t="str">
            <v>TOPIK HIDAYAT</v>
          </cell>
          <cell r="C146" t="str">
            <v>C.2.01. ASSEMBLING BED &amp;amp; TABLE</v>
          </cell>
          <cell r="D146" t="str">
            <v>L. JUNIOR GROUP LEADER</v>
          </cell>
          <cell r="E146">
            <v>13</v>
          </cell>
          <cell r="F146">
            <v>0</v>
          </cell>
          <cell r="G146">
            <v>7</v>
          </cell>
          <cell r="H146">
            <v>0</v>
          </cell>
          <cell r="I146">
            <v>0</v>
          </cell>
          <cell r="J146">
            <v>0</v>
          </cell>
          <cell r="K146">
            <v>6</v>
          </cell>
        </row>
        <row r="147">
          <cell r="B147" t="str">
            <v>LUTHFI FAHMI IBRAHIM</v>
          </cell>
          <cell r="C147" t="str">
            <v>C.2.01. ASSEMBLING BED &amp;amp; TABLE</v>
          </cell>
          <cell r="D147" t="str">
            <v>M. OPERATOR</v>
          </cell>
          <cell r="E147">
            <v>11</v>
          </cell>
          <cell r="F147">
            <v>0</v>
          </cell>
          <cell r="G147">
            <v>6</v>
          </cell>
          <cell r="H147">
            <v>0</v>
          </cell>
          <cell r="I147">
            <v>0</v>
          </cell>
          <cell r="J147">
            <v>0</v>
          </cell>
          <cell r="K147">
            <v>5</v>
          </cell>
        </row>
        <row r="148">
          <cell r="B148" t="str">
            <v>AHMAD FAUZI</v>
          </cell>
          <cell r="C148" t="str">
            <v>C.2.01. ASSEMBLING BED &amp;amp; TABLE</v>
          </cell>
          <cell r="D148" t="str">
            <v>M. OPERATOR</v>
          </cell>
          <cell r="E148">
            <v>5</v>
          </cell>
          <cell r="F148">
            <v>0</v>
          </cell>
          <cell r="G148">
            <v>2</v>
          </cell>
          <cell r="H148">
            <v>0</v>
          </cell>
          <cell r="I148">
            <v>0</v>
          </cell>
          <cell r="J148">
            <v>0</v>
          </cell>
          <cell r="K148">
            <v>3</v>
          </cell>
        </row>
        <row r="149">
          <cell r="B149" t="str">
            <v>ARIFIN FIRGIAWAN</v>
          </cell>
          <cell r="C149" t="str">
            <v>C.2.01. ASSEMBLING BED &amp;amp; TABLE</v>
          </cell>
          <cell r="D149" t="str">
            <v>M. OPERATOR</v>
          </cell>
          <cell r="E149">
            <v>5</v>
          </cell>
          <cell r="F149">
            <v>0</v>
          </cell>
          <cell r="G149">
            <v>3</v>
          </cell>
          <cell r="H149">
            <v>0</v>
          </cell>
          <cell r="I149">
            <v>0</v>
          </cell>
          <cell r="J149">
            <v>0</v>
          </cell>
          <cell r="K149">
            <v>2</v>
          </cell>
        </row>
        <row r="150">
          <cell r="B150" t="str">
            <v>AVIT APRIYANTONO</v>
          </cell>
          <cell r="C150" t="str">
            <v>C.2.01. ASSEMBLING BED &amp;amp; TABLE</v>
          </cell>
          <cell r="D150" t="str">
            <v>M. OPERATOR</v>
          </cell>
          <cell r="E150">
            <v>37</v>
          </cell>
          <cell r="F150">
            <v>0</v>
          </cell>
          <cell r="G150">
            <v>2</v>
          </cell>
          <cell r="H150">
            <v>0</v>
          </cell>
          <cell r="I150">
            <v>0</v>
          </cell>
          <cell r="J150">
            <v>1</v>
          </cell>
          <cell r="K150">
            <v>34</v>
          </cell>
        </row>
        <row r="151">
          <cell r="B151" t="str">
            <v>DEDE SYUKUR KURNIA</v>
          </cell>
          <cell r="C151" t="str">
            <v>C.2.01. ASSEMBLING BED &amp;amp; TABLE</v>
          </cell>
          <cell r="D151" t="str">
            <v>M. OPERATOR</v>
          </cell>
          <cell r="E151">
            <v>7</v>
          </cell>
          <cell r="F151">
            <v>0</v>
          </cell>
          <cell r="G151">
            <v>4</v>
          </cell>
          <cell r="H151">
            <v>0</v>
          </cell>
          <cell r="I151">
            <v>0</v>
          </cell>
          <cell r="J151">
            <v>0</v>
          </cell>
          <cell r="K151">
            <v>3</v>
          </cell>
        </row>
        <row r="152">
          <cell r="B152" t="str">
            <v>DIKI NURYANA</v>
          </cell>
          <cell r="C152" t="str">
            <v>C.2.01. ASSEMBLING BED &amp;amp; TABLE</v>
          </cell>
          <cell r="D152" t="str">
            <v>M. OPERATOR</v>
          </cell>
          <cell r="E152">
            <v>3</v>
          </cell>
          <cell r="F152">
            <v>0</v>
          </cell>
          <cell r="G152">
            <v>3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B153" t="str">
            <v>EKI NUR RIZKIN</v>
          </cell>
          <cell r="C153" t="str">
            <v>C.2.01. ASSEMBLING BED &amp;amp; TABLE</v>
          </cell>
          <cell r="D153" t="str">
            <v>M. OPERATOR</v>
          </cell>
          <cell r="E153">
            <v>2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1</v>
          </cell>
        </row>
        <row r="154">
          <cell r="B154" t="str">
            <v>IMAM PEBRIDARMAWAN</v>
          </cell>
          <cell r="C154" t="str">
            <v>C.2.01. ASSEMBLING BED &amp;amp; TABLE</v>
          </cell>
          <cell r="D154" t="str">
            <v>M. OPERATOR</v>
          </cell>
          <cell r="E154">
            <v>8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  <cell r="K154">
            <v>2</v>
          </cell>
        </row>
        <row r="155">
          <cell r="B155" t="str">
            <v>MUHAMMAD RIZAL MAULANA</v>
          </cell>
          <cell r="C155" t="str">
            <v>C.2.01. ASSEMBLING BED &amp;amp; TABLE</v>
          </cell>
          <cell r="D155" t="str">
            <v>M. OPERATOR</v>
          </cell>
          <cell r="E155">
            <v>4</v>
          </cell>
          <cell r="F155">
            <v>0</v>
          </cell>
          <cell r="G155">
            <v>3</v>
          </cell>
          <cell r="H155">
            <v>0</v>
          </cell>
          <cell r="I155">
            <v>0</v>
          </cell>
          <cell r="J155">
            <v>0</v>
          </cell>
          <cell r="K155">
            <v>1</v>
          </cell>
        </row>
        <row r="156">
          <cell r="B156" t="str">
            <v>SUGIYARTO</v>
          </cell>
          <cell r="C156" t="str">
            <v>C.2.01. ASSEMBLING BED &amp;amp; TABLE</v>
          </cell>
          <cell r="D156" t="str">
            <v>M. OPERATOR</v>
          </cell>
          <cell r="E156">
            <v>9</v>
          </cell>
          <cell r="F156">
            <v>0</v>
          </cell>
          <cell r="G156">
            <v>2</v>
          </cell>
          <cell r="H156">
            <v>0</v>
          </cell>
          <cell r="I156">
            <v>1</v>
          </cell>
          <cell r="J156">
            <v>0</v>
          </cell>
          <cell r="K156">
            <v>6</v>
          </cell>
        </row>
        <row r="157">
          <cell r="B157" t="str">
            <v>WARIS KABUL MARTONO</v>
          </cell>
          <cell r="C157" t="str">
            <v>C.2.01. ASSEMBLING BED &amp;amp; TABLE</v>
          </cell>
          <cell r="D157" t="str">
            <v>M. OPERATOR</v>
          </cell>
          <cell r="E157">
            <v>6</v>
          </cell>
          <cell r="F157">
            <v>0</v>
          </cell>
          <cell r="G157">
            <v>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B158" t="str">
            <v>YUDI KUSNADI</v>
          </cell>
          <cell r="C158" t="str">
            <v>C.2.01. ASSEMBLING BED &amp;amp; TABLE</v>
          </cell>
          <cell r="D158" t="str">
            <v>M. OPERATOR</v>
          </cell>
          <cell r="E158">
            <v>4</v>
          </cell>
          <cell r="F158">
            <v>0</v>
          </cell>
          <cell r="G158">
            <v>3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</row>
        <row r="159">
          <cell r="B159" t="str">
            <v>ANDI SUGANDI</v>
          </cell>
          <cell r="C159" t="str">
            <v>C.2.02. KONSTRUKSI BED &amp;amp; TABLE</v>
          </cell>
          <cell r="D159" t="str">
            <v>J. JUNIOR SECTION CHIEF</v>
          </cell>
          <cell r="E159">
            <v>4</v>
          </cell>
          <cell r="F159">
            <v>0</v>
          </cell>
          <cell r="G159">
            <v>3</v>
          </cell>
          <cell r="H159">
            <v>0</v>
          </cell>
          <cell r="I159">
            <v>0</v>
          </cell>
          <cell r="J159">
            <v>0</v>
          </cell>
          <cell r="K159">
            <v>1</v>
          </cell>
        </row>
        <row r="160">
          <cell r="B160" t="str">
            <v>AGAM YULIANTO</v>
          </cell>
          <cell r="C160" t="str">
            <v>C.2.02. KONSTRUKSI BED &amp;amp; TABLE</v>
          </cell>
          <cell r="D160" t="str">
            <v>M. OPERATOR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 t="str">
            <v>ANDRE DELIA PURNAMA</v>
          </cell>
          <cell r="C161" t="str">
            <v>C.2.02. KONSTRUKSI BED &amp;amp; TABLE</v>
          </cell>
          <cell r="D161" t="str">
            <v>M. OPERATOR</v>
          </cell>
          <cell r="E161">
            <v>10</v>
          </cell>
          <cell r="F161">
            <v>0</v>
          </cell>
          <cell r="G161">
            <v>7</v>
          </cell>
          <cell r="H161">
            <v>0</v>
          </cell>
          <cell r="I161">
            <v>0</v>
          </cell>
          <cell r="J161">
            <v>0</v>
          </cell>
          <cell r="K161">
            <v>3</v>
          </cell>
        </row>
        <row r="162">
          <cell r="B162" t="str">
            <v>FAHD UL NAJIB</v>
          </cell>
          <cell r="C162" t="str">
            <v>C.2.02. KONSTRUKSI BED &amp;amp; TABLE</v>
          </cell>
          <cell r="D162" t="str">
            <v>M. OPERATOR</v>
          </cell>
          <cell r="E162">
            <v>2</v>
          </cell>
          <cell r="F162">
            <v>0</v>
          </cell>
          <cell r="G162">
            <v>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B163" t="str">
            <v>IMAN SUTARMAN</v>
          </cell>
          <cell r="C163" t="str">
            <v>C.2.02. KONSTRUKSI BED &amp;amp; TABLE</v>
          </cell>
          <cell r="D163" t="str">
            <v>M. OPERATOR</v>
          </cell>
          <cell r="E163">
            <v>5</v>
          </cell>
          <cell r="F163">
            <v>0</v>
          </cell>
          <cell r="G163">
            <v>2</v>
          </cell>
          <cell r="H163">
            <v>0</v>
          </cell>
          <cell r="I163">
            <v>1</v>
          </cell>
          <cell r="J163">
            <v>0</v>
          </cell>
          <cell r="K163">
            <v>2</v>
          </cell>
        </row>
        <row r="164">
          <cell r="B164" t="str">
            <v>NIKI HENDRIAWAN</v>
          </cell>
          <cell r="C164" t="str">
            <v>C.2.02. KONSTRUKSI BED &amp;amp; TABLE</v>
          </cell>
          <cell r="D164" t="str">
            <v>M. OPERATOR</v>
          </cell>
          <cell r="E164">
            <v>6</v>
          </cell>
          <cell r="F164">
            <v>0</v>
          </cell>
          <cell r="G164">
            <v>2</v>
          </cell>
          <cell r="H164">
            <v>0</v>
          </cell>
          <cell r="I164">
            <v>0</v>
          </cell>
          <cell r="J164">
            <v>0</v>
          </cell>
          <cell r="K164">
            <v>4</v>
          </cell>
        </row>
        <row r="165">
          <cell r="B165" t="str">
            <v>RAHMAN NURSIAM</v>
          </cell>
          <cell r="C165" t="str">
            <v>C.2.02. KONSTRUKSI BED &amp;amp; TABLE</v>
          </cell>
          <cell r="D165" t="str">
            <v>M. OPERATOR</v>
          </cell>
          <cell r="E165">
            <v>11</v>
          </cell>
          <cell r="F165">
            <v>0</v>
          </cell>
          <cell r="G165">
            <v>3</v>
          </cell>
          <cell r="H165">
            <v>0</v>
          </cell>
          <cell r="I165">
            <v>0</v>
          </cell>
          <cell r="J165">
            <v>0</v>
          </cell>
          <cell r="K165">
            <v>8</v>
          </cell>
        </row>
        <row r="166">
          <cell r="B166" t="str">
            <v>REZZA DWINUGRAHA</v>
          </cell>
          <cell r="C166" t="str">
            <v>C.2.02. KONSTRUKSI BED &amp;amp; TABLE</v>
          </cell>
          <cell r="D166" t="str">
            <v>M. OPERATOR</v>
          </cell>
          <cell r="E166">
            <v>3</v>
          </cell>
          <cell r="F166">
            <v>0</v>
          </cell>
          <cell r="G166">
            <v>2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</row>
        <row r="167">
          <cell r="B167" t="str">
            <v>RUDIYANTO</v>
          </cell>
          <cell r="C167" t="str">
            <v>C.2.02. KONSTRUKSI BED &amp;amp; TABLE</v>
          </cell>
          <cell r="D167" t="str">
            <v>M. OPERATOR</v>
          </cell>
          <cell r="E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</row>
        <row r="168">
          <cell r="B168" t="str">
            <v>SOLEHIDIN</v>
          </cell>
          <cell r="C168" t="str">
            <v>C.2.02. KONSTRUKSI BED &amp;amp; TABLE</v>
          </cell>
          <cell r="D168" t="str">
            <v>M. OPERATOR</v>
          </cell>
          <cell r="E168">
            <v>2</v>
          </cell>
          <cell r="F168">
            <v>0</v>
          </cell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1</v>
          </cell>
        </row>
        <row r="169">
          <cell r="B169" t="str">
            <v>TEGUH ERIYANTO</v>
          </cell>
          <cell r="C169" t="str">
            <v>C.2.02. KONSTRUKSI BED &amp;amp; TABLE</v>
          </cell>
          <cell r="D169" t="str">
            <v>M. OPERATOR</v>
          </cell>
          <cell r="E169">
            <v>2</v>
          </cell>
          <cell r="F169">
            <v>0</v>
          </cell>
          <cell r="G169">
            <v>1</v>
          </cell>
          <cell r="H169">
            <v>0</v>
          </cell>
          <cell r="I169">
            <v>0</v>
          </cell>
          <cell r="J169">
            <v>0</v>
          </cell>
          <cell r="K169">
            <v>1</v>
          </cell>
        </row>
        <row r="170">
          <cell r="B170" t="str">
            <v>TEGUH IMAN ABDILLAH</v>
          </cell>
          <cell r="C170" t="str">
            <v>C.2.02. KONSTRUKSI BED &amp;amp; TABLE</v>
          </cell>
          <cell r="D170" t="str">
            <v>M. OPERATOR</v>
          </cell>
          <cell r="E170">
            <v>12</v>
          </cell>
          <cell r="F170">
            <v>0</v>
          </cell>
          <cell r="G170">
            <v>1</v>
          </cell>
          <cell r="H170">
            <v>0</v>
          </cell>
          <cell r="I170">
            <v>0</v>
          </cell>
          <cell r="J170">
            <v>0</v>
          </cell>
          <cell r="K170">
            <v>11</v>
          </cell>
        </row>
        <row r="171">
          <cell r="B171" t="str">
            <v>YOGA SEPTIAN</v>
          </cell>
          <cell r="C171" t="str">
            <v>C.2.02. KONSTRUKSI BED &amp;amp; TABLE</v>
          </cell>
          <cell r="D171" t="str">
            <v>M. OPERATOR</v>
          </cell>
          <cell r="E171">
            <v>8</v>
          </cell>
          <cell r="F171">
            <v>0</v>
          </cell>
          <cell r="G171">
            <v>1</v>
          </cell>
          <cell r="H171">
            <v>0</v>
          </cell>
          <cell r="I171">
            <v>0</v>
          </cell>
          <cell r="J171">
            <v>0</v>
          </cell>
          <cell r="K171">
            <v>7</v>
          </cell>
        </row>
        <row r="172">
          <cell r="B172" t="str">
            <v>WAWAN GUNAWAN</v>
          </cell>
          <cell r="C172" t="str">
            <v>C.2.05. C-PRO</v>
          </cell>
          <cell r="D172" t="str">
            <v>J. JUNIOR SECTION CHIEF</v>
          </cell>
          <cell r="E172">
            <v>6</v>
          </cell>
          <cell r="F172">
            <v>0</v>
          </cell>
          <cell r="G172">
            <v>2</v>
          </cell>
          <cell r="H172">
            <v>0</v>
          </cell>
          <cell r="I172">
            <v>0</v>
          </cell>
          <cell r="J172">
            <v>0</v>
          </cell>
          <cell r="K172">
            <v>4</v>
          </cell>
        </row>
        <row r="173">
          <cell r="B173" t="str">
            <v>RD. HERU PURNOMO</v>
          </cell>
          <cell r="C173" t="str">
            <v>C.2.05. C-PRO</v>
          </cell>
          <cell r="D173" t="str">
            <v>K. GROUP LEADER</v>
          </cell>
          <cell r="E173">
            <v>8</v>
          </cell>
          <cell r="F173">
            <v>0</v>
          </cell>
          <cell r="G173">
            <v>0</v>
          </cell>
          <cell r="H173">
            <v>0</v>
          </cell>
          <cell r="I173">
            <v>2</v>
          </cell>
          <cell r="J173">
            <v>0</v>
          </cell>
          <cell r="K173">
            <v>6</v>
          </cell>
        </row>
        <row r="174">
          <cell r="B174" t="str">
            <v>AGUS GUNAWAN</v>
          </cell>
          <cell r="C174" t="str">
            <v>C.2.05. C-PRO</v>
          </cell>
          <cell r="D174" t="str">
            <v>L. JUNIOR GROUP LEADER</v>
          </cell>
          <cell r="E174">
            <v>3</v>
          </cell>
          <cell r="F174">
            <v>0</v>
          </cell>
          <cell r="G174">
            <v>3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B175" t="str">
            <v>JAENUDIN ISAK</v>
          </cell>
          <cell r="C175" t="str">
            <v>C.2.05. C-PRO</v>
          </cell>
          <cell r="D175" t="str">
            <v>M. OPERATOR</v>
          </cell>
          <cell r="E175">
            <v>12</v>
          </cell>
          <cell r="F175">
            <v>0</v>
          </cell>
          <cell r="G175">
            <v>0</v>
          </cell>
          <cell r="H175">
            <v>0</v>
          </cell>
          <cell r="I175">
            <v>3</v>
          </cell>
          <cell r="J175">
            <v>0</v>
          </cell>
          <cell r="K175">
            <v>9</v>
          </cell>
        </row>
        <row r="176">
          <cell r="B176" t="str">
            <v>PIPI NURAZIZAH</v>
          </cell>
          <cell r="C176" t="str">
            <v>C.2.05. C-PRO</v>
          </cell>
          <cell r="D176" t="str">
            <v>M. OPERATOR</v>
          </cell>
          <cell r="E176">
            <v>4</v>
          </cell>
          <cell r="F176">
            <v>0</v>
          </cell>
          <cell r="G176">
            <v>2</v>
          </cell>
          <cell r="H176">
            <v>0</v>
          </cell>
          <cell r="I176">
            <v>0</v>
          </cell>
          <cell r="J176">
            <v>0</v>
          </cell>
          <cell r="K176">
            <v>2</v>
          </cell>
        </row>
        <row r="177">
          <cell r="B177" t="str">
            <v>TRI ARI YUNIDA</v>
          </cell>
          <cell r="C177" t="str">
            <v>C.2.05. C-PRO</v>
          </cell>
          <cell r="D177" t="str">
            <v>M. OPERATOR</v>
          </cell>
          <cell r="E177">
            <v>10</v>
          </cell>
          <cell r="F177">
            <v>0</v>
          </cell>
          <cell r="G177">
            <v>6</v>
          </cell>
          <cell r="H177">
            <v>0</v>
          </cell>
          <cell r="I177">
            <v>2</v>
          </cell>
          <cell r="J177">
            <v>0</v>
          </cell>
          <cell r="K177">
            <v>2</v>
          </cell>
        </row>
        <row r="178">
          <cell r="B178" t="str">
            <v>UGUN GUNAWAN</v>
          </cell>
          <cell r="C178" t="str">
            <v>C.2.05. C-PRO</v>
          </cell>
          <cell r="D178" t="str">
            <v>M. OPERATOR</v>
          </cell>
          <cell r="E178">
            <v>7</v>
          </cell>
          <cell r="F178">
            <v>0</v>
          </cell>
          <cell r="G178">
            <v>0</v>
          </cell>
          <cell r="H178">
            <v>0</v>
          </cell>
          <cell r="I178">
            <v>5</v>
          </cell>
          <cell r="J178">
            <v>0</v>
          </cell>
          <cell r="K178">
            <v>2</v>
          </cell>
        </row>
        <row r="179">
          <cell r="B179" t="str">
            <v>WAHYUDI</v>
          </cell>
          <cell r="C179" t="str">
            <v>C.2.05. C-PRO</v>
          </cell>
          <cell r="D179" t="str">
            <v>M. OPERATOR</v>
          </cell>
          <cell r="E179">
            <v>7</v>
          </cell>
          <cell r="F179">
            <v>0</v>
          </cell>
          <cell r="G179">
            <v>5</v>
          </cell>
          <cell r="H179">
            <v>0</v>
          </cell>
          <cell r="I179">
            <v>0</v>
          </cell>
          <cell r="J179">
            <v>0</v>
          </cell>
          <cell r="K179">
            <v>2</v>
          </cell>
        </row>
        <row r="180">
          <cell r="B180" t="str">
            <v>NANDA DEAN ARDHANA</v>
          </cell>
          <cell r="C180" t="str">
            <v>C.2.05. C-PRO</v>
          </cell>
          <cell r="D180" t="str">
            <v>M.K. OPERATOR (K)</v>
          </cell>
          <cell r="E180">
            <v>1</v>
          </cell>
          <cell r="F180">
            <v>0</v>
          </cell>
          <cell r="G180">
            <v>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B181" t="str">
            <v>BUDYAWAN</v>
          </cell>
          <cell r="C181" t="str">
            <v>C.2.04. WOODLINE</v>
          </cell>
          <cell r="D181" t="str">
            <v>L. JUNIOR GROUP LEADER</v>
          </cell>
          <cell r="E181">
            <v>5</v>
          </cell>
          <cell r="F181">
            <v>0</v>
          </cell>
          <cell r="G181">
            <v>2</v>
          </cell>
          <cell r="H181">
            <v>0</v>
          </cell>
          <cell r="I181">
            <v>0</v>
          </cell>
          <cell r="J181">
            <v>0</v>
          </cell>
          <cell r="K181">
            <v>3</v>
          </cell>
        </row>
        <row r="182">
          <cell r="B182" t="str">
            <v>BUDDY PEBRIANTO</v>
          </cell>
          <cell r="C182" t="str">
            <v>C.2.04. WOODLINE</v>
          </cell>
          <cell r="D182" t="str">
            <v>L. JUNIOR GROUP LEADER</v>
          </cell>
          <cell r="E182">
            <v>4</v>
          </cell>
          <cell r="F182">
            <v>0</v>
          </cell>
          <cell r="G182">
            <v>4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B183" t="str">
            <v>DEDI ACHMAD HIDAYATULLOH</v>
          </cell>
          <cell r="C183" t="str">
            <v>C.2.04. WOODLINE</v>
          </cell>
          <cell r="D183" t="str">
            <v>M. OPERATOR</v>
          </cell>
          <cell r="E183">
            <v>7</v>
          </cell>
          <cell r="F183">
            <v>0</v>
          </cell>
          <cell r="G183">
            <v>2</v>
          </cell>
          <cell r="H183">
            <v>0</v>
          </cell>
          <cell r="I183">
            <v>0</v>
          </cell>
          <cell r="J183">
            <v>0</v>
          </cell>
          <cell r="K183">
            <v>5</v>
          </cell>
        </row>
        <row r="184">
          <cell r="B184" t="str">
            <v>MOCHAMMAD HENDRAWAN</v>
          </cell>
          <cell r="C184" t="str">
            <v>C.2.04. WOODLINE</v>
          </cell>
          <cell r="D184" t="str">
            <v>M. OPERATOR</v>
          </cell>
          <cell r="E184">
            <v>4</v>
          </cell>
          <cell r="F184">
            <v>0</v>
          </cell>
          <cell r="G184">
            <v>3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</row>
        <row r="185">
          <cell r="B185" t="str">
            <v>NOVA ANGGA MAYORA</v>
          </cell>
          <cell r="C185" t="str">
            <v>C.2.04. WOODLINE</v>
          </cell>
          <cell r="D185" t="str">
            <v>J. JUNIOR SECTION CHIEF</v>
          </cell>
          <cell r="E185">
            <v>6</v>
          </cell>
          <cell r="F185">
            <v>0</v>
          </cell>
          <cell r="G185">
            <v>0</v>
          </cell>
          <cell r="H185">
            <v>0</v>
          </cell>
          <cell r="I185">
            <v>1</v>
          </cell>
          <cell r="J185">
            <v>0</v>
          </cell>
          <cell r="K185">
            <v>5</v>
          </cell>
        </row>
        <row r="186">
          <cell r="B186" t="str">
            <v>BANI ADAM SAPUTRA WIJAYA</v>
          </cell>
          <cell r="C186" t="str">
            <v>C.2.04. WOODLINE</v>
          </cell>
          <cell r="D186" t="str">
            <v>M. OPERATOR</v>
          </cell>
          <cell r="E186">
            <v>10</v>
          </cell>
          <cell r="F186">
            <v>0</v>
          </cell>
          <cell r="G186">
            <v>3</v>
          </cell>
          <cell r="H186">
            <v>0</v>
          </cell>
          <cell r="I186">
            <v>0</v>
          </cell>
          <cell r="J186">
            <v>0</v>
          </cell>
          <cell r="K186">
            <v>7</v>
          </cell>
        </row>
        <row r="187">
          <cell r="B187" t="str">
            <v>MUHAMAD AGUS SALIM</v>
          </cell>
          <cell r="C187" t="str">
            <v>C.2.04. WOODLINE</v>
          </cell>
          <cell r="D187" t="str">
            <v>M. OPERATOR</v>
          </cell>
          <cell r="E187">
            <v>5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5</v>
          </cell>
        </row>
        <row r="188">
          <cell r="B188" t="str">
            <v>RIKI GUNAWAN</v>
          </cell>
          <cell r="C188" t="str">
            <v>C.2.04. WOODLINE</v>
          </cell>
          <cell r="D188" t="str">
            <v>M. OPERATOR</v>
          </cell>
          <cell r="E188">
            <v>5</v>
          </cell>
          <cell r="F188">
            <v>0</v>
          </cell>
          <cell r="G188">
            <v>3</v>
          </cell>
          <cell r="H188">
            <v>0</v>
          </cell>
          <cell r="I188">
            <v>1</v>
          </cell>
          <cell r="J188">
            <v>0</v>
          </cell>
          <cell r="K188">
            <v>1</v>
          </cell>
        </row>
        <row r="189">
          <cell r="B189" t="str">
            <v>DIK DIK NURJAMAN</v>
          </cell>
          <cell r="C189" t="str">
            <v>C.2.04. WOODLINE</v>
          </cell>
          <cell r="D189" t="str">
            <v>M. OPERATOR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B190" t="str">
            <v>RINO</v>
          </cell>
          <cell r="C190" t="str">
            <v>C.2.04. WOODLINE</v>
          </cell>
          <cell r="D190" t="str">
            <v>M. OPERATOR</v>
          </cell>
          <cell r="E190">
            <v>8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2</v>
          </cell>
          <cell r="K190">
            <v>4</v>
          </cell>
        </row>
        <row r="191">
          <cell r="B191" t="str">
            <v>FIAN KRISFIANSEN</v>
          </cell>
          <cell r="C191" t="str">
            <v>C.2.04. WOODLINE</v>
          </cell>
          <cell r="D191" t="str">
            <v>M. OPERATOR</v>
          </cell>
          <cell r="E191">
            <v>8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3</v>
          </cell>
        </row>
        <row r="192">
          <cell r="B192" t="str">
            <v>JAKA PURNAMA</v>
          </cell>
          <cell r="C192" t="str">
            <v>C.2.04. WOODLINE</v>
          </cell>
          <cell r="D192" t="str">
            <v>M. OPERATOR</v>
          </cell>
          <cell r="E192">
            <v>5</v>
          </cell>
          <cell r="F192">
            <v>0</v>
          </cell>
          <cell r="G192">
            <v>3</v>
          </cell>
          <cell r="H192">
            <v>0</v>
          </cell>
          <cell r="I192">
            <v>0</v>
          </cell>
          <cell r="J192">
            <v>0</v>
          </cell>
          <cell r="K192">
            <v>2</v>
          </cell>
        </row>
        <row r="193">
          <cell r="B193" t="str">
            <v>MUNALIA HANIFAH</v>
          </cell>
          <cell r="C193" t="str">
            <v>C.2.04. WOODLINE</v>
          </cell>
          <cell r="D193" t="str">
            <v>M. OPERATOR</v>
          </cell>
          <cell r="E193">
            <v>2</v>
          </cell>
          <cell r="F193">
            <v>0</v>
          </cell>
          <cell r="G193">
            <v>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B194" t="str">
            <v>ADE HIDAYAT</v>
          </cell>
          <cell r="C194" t="str">
            <v>C.2.04. WOODLINE</v>
          </cell>
          <cell r="D194" t="str">
            <v>M. OPERATOR</v>
          </cell>
          <cell r="E194">
            <v>2</v>
          </cell>
          <cell r="F194">
            <v>0</v>
          </cell>
          <cell r="G194">
            <v>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B195" t="str">
            <v>WINA NURLAIKA</v>
          </cell>
          <cell r="C195" t="str">
            <v>C.2.04. WOODLINE</v>
          </cell>
          <cell r="D195" t="str">
            <v>M. OPERATOR</v>
          </cell>
          <cell r="E195">
            <v>6</v>
          </cell>
          <cell r="F195">
            <v>0</v>
          </cell>
          <cell r="G195">
            <v>1</v>
          </cell>
          <cell r="H195">
            <v>0</v>
          </cell>
          <cell r="I195">
            <v>0</v>
          </cell>
          <cell r="J195">
            <v>0</v>
          </cell>
          <cell r="K195">
            <v>5</v>
          </cell>
        </row>
        <row r="196">
          <cell r="B196" t="str">
            <v>DEDEN JAELANI</v>
          </cell>
          <cell r="C196" t="str">
            <v>C.2.03. ASSEMBLING BAROS</v>
          </cell>
          <cell r="D196" t="str">
            <v>M. OPERATOR</v>
          </cell>
          <cell r="E196">
            <v>7</v>
          </cell>
          <cell r="F196">
            <v>0</v>
          </cell>
          <cell r="G196">
            <v>7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B197" t="str">
            <v>RIDWAN</v>
          </cell>
          <cell r="C197" t="str">
            <v>C.2.03. ASSEMBLING BAROS</v>
          </cell>
          <cell r="D197" t="str">
            <v>M. OPERATOR</v>
          </cell>
          <cell r="E197">
            <v>5</v>
          </cell>
          <cell r="F197">
            <v>0</v>
          </cell>
          <cell r="G197">
            <v>5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B198" t="str">
            <v>PRAYITNO</v>
          </cell>
          <cell r="C198" t="str">
            <v>C.2.03. ASSEMBLING BAROS</v>
          </cell>
          <cell r="D198" t="str">
            <v>M. OPERATOR</v>
          </cell>
          <cell r="E198">
            <v>2</v>
          </cell>
          <cell r="F198">
            <v>0</v>
          </cell>
          <cell r="G198">
            <v>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B199" t="str">
            <v>IRFAN</v>
          </cell>
          <cell r="C199" t="str">
            <v>C.2.03. ASSEMBLING BAROS</v>
          </cell>
          <cell r="D199" t="str">
            <v>M. OPERATOR</v>
          </cell>
          <cell r="E199">
            <v>3</v>
          </cell>
          <cell r="F199">
            <v>0</v>
          </cell>
          <cell r="G199">
            <v>3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B200" t="str">
            <v>YOYON KAHYANA</v>
          </cell>
          <cell r="C200" t="str">
            <v>C.2.03. ASSEMBLING BAROS</v>
          </cell>
          <cell r="D200" t="str">
            <v>M. OPERATOR</v>
          </cell>
          <cell r="E200">
            <v>2</v>
          </cell>
          <cell r="F200">
            <v>0</v>
          </cell>
          <cell r="G200">
            <v>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B201" t="str">
            <v>TEDI RISWANDI</v>
          </cell>
          <cell r="C201" t="str">
            <v>C.2.03. ASSEMBLING BAROS</v>
          </cell>
          <cell r="D201" t="str">
            <v>M. OPERATOR BULANAN</v>
          </cell>
          <cell r="E201">
            <v>3</v>
          </cell>
          <cell r="F201">
            <v>0</v>
          </cell>
          <cell r="G201">
            <v>3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B202" t="str">
            <v>SUMANTRI WIDODO</v>
          </cell>
          <cell r="C202" t="str">
            <v>C.2.03. ASSEMBLING BAROS</v>
          </cell>
          <cell r="D202" t="str">
            <v>M. OPERATOR</v>
          </cell>
          <cell r="E202">
            <v>5</v>
          </cell>
          <cell r="F202">
            <v>0</v>
          </cell>
          <cell r="G202">
            <v>4</v>
          </cell>
          <cell r="H202">
            <v>0</v>
          </cell>
          <cell r="I202">
            <v>0</v>
          </cell>
          <cell r="J202">
            <v>0</v>
          </cell>
          <cell r="K202">
            <v>1</v>
          </cell>
        </row>
        <row r="203">
          <cell r="B203" t="str">
            <v>YADI SUKARYADI</v>
          </cell>
          <cell r="C203" t="str">
            <v>C.2.03. ASSEMBLING BAROS</v>
          </cell>
          <cell r="D203" t="str">
            <v>M. OPERATOR</v>
          </cell>
          <cell r="E203">
            <v>2</v>
          </cell>
          <cell r="F203">
            <v>0</v>
          </cell>
          <cell r="G203">
            <v>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B204" t="str">
            <v>IWAN SETIAWAN</v>
          </cell>
          <cell r="C204" t="str">
            <v>C.2.03. ASSEMBLING BAROS</v>
          </cell>
          <cell r="D204" t="str">
            <v>M. OPERATOR</v>
          </cell>
          <cell r="E204">
            <v>5</v>
          </cell>
          <cell r="F204">
            <v>0</v>
          </cell>
          <cell r="G204">
            <v>2</v>
          </cell>
          <cell r="H204">
            <v>0</v>
          </cell>
          <cell r="I204">
            <v>0</v>
          </cell>
          <cell r="J204">
            <v>0</v>
          </cell>
          <cell r="K204">
            <v>3</v>
          </cell>
        </row>
        <row r="205">
          <cell r="B205" t="str">
            <v>DAMA SUGAMA</v>
          </cell>
          <cell r="C205" t="str">
            <v>C.2.03. ASSEMBLING BAROS</v>
          </cell>
          <cell r="D205" t="str">
            <v>M. OPERATOR</v>
          </cell>
          <cell r="E205">
            <v>9</v>
          </cell>
          <cell r="F205">
            <v>0</v>
          </cell>
          <cell r="G205">
            <v>2</v>
          </cell>
          <cell r="H205">
            <v>0</v>
          </cell>
          <cell r="I205">
            <v>0</v>
          </cell>
          <cell r="J205">
            <v>0</v>
          </cell>
          <cell r="K205">
            <v>7</v>
          </cell>
        </row>
        <row r="206">
          <cell r="B206" t="str">
            <v>MOCHAMAD SOLEH</v>
          </cell>
          <cell r="C206" t="str">
            <v>C.2.03. ASSEMBLING BAROS</v>
          </cell>
          <cell r="D206" t="str">
            <v>M. OPERATOR</v>
          </cell>
          <cell r="E206">
            <v>2</v>
          </cell>
          <cell r="F206">
            <v>0</v>
          </cell>
          <cell r="G206">
            <v>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B207" t="str">
            <v>AHMAD ZAIRIN</v>
          </cell>
          <cell r="C207" t="str">
            <v>C.2.03. ASSEMBLING BAROS</v>
          </cell>
          <cell r="D207" t="str">
            <v>M. OPERATOR</v>
          </cell>
          <cell r="E207">
            <v>1</v>
          </cell>
          <cell r="F207">
            <v>0</v>
          </cell>
          <cell r="G207">
            <v>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B208" t="str">
            <v>SRI WIDODO</v>
          </cell>
          <cell r="C208" t="str">
            <v>C.2.03. ASSEMBLING BAROS</v>
          </cell>
          <cell r="D208" t="str">
            <v>M. OPERATOR</v>
          </cell>
          <cell r="E208">
            <v>3</v>
          </cell>
          <cell r="F208">
            <v>0</v>
          </cell>
          <cell r="G208">
            <v>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B209" t="str">
            <v>CHEFI FIRMANSYAH</v>
          </cell>
          <cell r="C209" t="str">
            <v>C.2.03. ASSEMBLING BAROS</v>
          </cell>
          <cell r="D209" t="str">
            <v>M. OPERATOR</v>
          </cell>
          <cell r="E209">
            <v>2</v>
          </cell>
          <cell r="F209">
            <v>0</v>
          </cell>
          <cell r="G209">
            <v>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B210" t="str">
            <v>CECEP ISMAIL</v>
          </cell>
          <cell r="C210" t="str">
            <v>C.2.03. ASSEMBLING BAROS</v>
          </cell>
          <cell r="D210" t="str">
            <v>M. OPERATOR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B211" t="str">
            <v>KURNIA</v>
          </cell>
          <cell r="C211" t="str">
            <v>C.2.03. ASSEMBLING BAROS</v>
          </cell>
          <cell r="D211" t="str">
            <v>M. OPERATOR</v>
          </cell>
          <cell r="E211">
            <v>4</v>
          </cell>
          <cell r="F211">
            <v>0</v>
          </cell>
          <cell r="G211">
            <v>2</v>
          </cell>
          <cell r="H211">
            <v>0</v>
          </cell>
          <cell r="I211">
            <v>0</v>
          </cell>
          <cell r="J211">
            <v>0</v>
          </cell>
          <cell r="K211">
            <v>2</v>
          </cell>
        </row>
        <row r="212">
          <cell r="B212" t="str">
            <v>INDHA MARDIA PRIAWAN</v>
          </cell>
          <cell r="C212" t="str">
            <v>C.2.03. ASSEMBLING BAROS</v>
          </cell>
          <cell r="D212" t="str">
            <v>M. OPERATOR</v>
          </cell>
          <cell r="E212">
            <v>7</v>
          </cell>
          <cell r="F212">
            <v>0</v>
          </cell>
          <cell r="G212">
            <v>0</v>
          </cell>
          <cell r="H212">
            <v>0</v>
          </cell>
          <cell r="I212">
            <v>2</v>
          </cell>
          <cell r="J212">
            <v>0</v>
          </cell>
          <cell r="K212">
            <v>5</v>
          </cell>
        </row>
        <row r="213">
          <cell r="B213" t="str">
            <v>AGIT ARIYUDA</v>
          </cell>
          <cell r="C213" t="str">
            <v>C.2.03. ASSEMBLING BAROS</v>
          </cell>
          <cell r="D213" t="str">
            <v>M. OPERATOR</v>
          </cell>
          <cell r="E213">
            <v>4</v>
          </cell>
          <cell r="F213">
            <v>0</v>
          </cell>
          <cell r="G213">
            <v>3</v>
          </cell>
          <cell r="H213">
            <v>0</v>
          </cell>
          <cell r="I213">
            <v>0</v>
          </cell>
          <cell r="J213">
            <v>0</v>
          </cell>
          <cell r="K213">
            <v>1</v>
          </cell>
        </row>
        <row r="214">
          <cell r="B214" t="str">
            <v>DEDE AGUNG SETIABUDI</v>
          </cell>
          <cell r="C214" t="str">
            <v>C.2.03. ASSEMBLING BAROS</v>
          </cell>
          <cell r="D214" t="str">
            <v>M. OPERATOR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B215" t="str">
            <v>ADITYA PUTRA UTAMA</v>
          </cell>
          <cell r="C215" t="str">
            <v>C.2.03. ASSEMBLING BAROS</v>
          </cell>
          <cell r="D215" t="str">
            <v>M. OPERATOR</v>
          </cell>
          <cell r="E215">
            <v>6</v>
          </cell>
          <cell r="F215">
            <v>0</v>
          </cell>
          <cell r="G215">
            <v>4</v>
          </cell>
          <cell r="H215">
            <v>0</v>
          </cell>
          <cell r="I215">
            <v>0</v>
          </cell>
          <cell r="J215">
            <v>0</v>
          </cell>
          <cell r="K215">
            <v>2</v>
          </cell>
        </row>
        <row r="216">
          <cell r="B216" t="str">
            <v>YULAN DEWI AYUSTINA</v>
          </cell>
          <cell r="C216" t="str">
            <v>C.2.03. ASSEMBLING BAROS</v>
          </cell>
          <cell r="D216" t="str">
            <v>M. OPERATOR</v>
          </cell>
          <cell r="E216">
            <v>11</v>
          </cell>
          <cell r="F216">
            <v>0</v>
          </cell>
          <cell r="G216">
            <v>0</v>
          </cell>
          <cell r="H216">
            <v>0</v>
          </cell>
          <cell r="I216">
            <v>2</v>
          </cell>
          <cell r="J216">
            <v>0</v>
          </cell>
          <cell r="K216">
            <v>9</v>
          </cell>
        </row>
        <row r="217">
          <cell r="B217" t="str">
            <v>TRISA</v>
          </cell>
          <cell r="C217" t="str">
            <v>C.2.03. ASSEMBLING BAROS</v>
          </cell>
          <cell r="D217" t="str">
            <v>M. OPERATOR</v>
          </cell>
          <cell r="E217">
            <v>17</v>
          </cell>
          <cell r="F217">
            <v>0</v>
          </cell>
          <cell r="G217">
            <v>1</v>
          </cell>
          <cell r="H217">
            <v>0</v>
          </cell>
          <cell r="I217">
            <v>0</v>
          </cell>
          <cell r="J217">
            <v>0</v>
          </cell>
          <cell r="K217">
            <v>16</v>
          </cell>
        </row>
        <row r="218">
          <cell r="B218" t="str">
            <v>IRVAN ARDIANSYAH</v>
          </cell>
          <cell r="C218" t="str">
            <v>C.2.03. ASSEMBLING BAROS</v>
          </cell>
          <cell r="D218" t="str">
            <v>M. OPERATOR</v>
          </cell>
          <cell r="E218">
            <v>2</v>
          </cell>
          <cell r="F218">
            <v>0</v>
          </cell>
          <cell r="G218">
            <v>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B219" t="str">
            <v>ANI OKTAVIANI</v>
          </cell>
          <cell r="C219" t="str">
            <v>C.2.03. ASSEMBLING BAROS</v>
          </cell>
          <cell r="D219" t="str">
            <v>M. OPERATOR</v>
          </cell>
          <cell r="E219">
            <v>52</v>
          </cell>
          <cell r="F219">
            <v>0</v>
          </cell>
          <cell r="G219">
            <v>2</v>
          </cell>
          <cell r="H219">
            <v>50</v>
          </cell>
          <cell r="I219">
            <v>0</v>
          </cell>
          <cell r="J219">
            <v>0</v>
          </cell>
          <cell r="K219">
            <v>0</v>
          </cell>
        </row>
        <row r="220">
          <cell r="B220" t="str">
            <v>GILANG BANGKIT PRATAMA</v>
          </cell>
          <cell r="C220" t="str">
            <v>C.2.03. ASSEMBLING BAROS</v>
          </cell>
          <cell r="D220" t="str">
            <v>M. OPERATOR</v>
          </cell>
          <cell r="E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4</v>
          </cell>
        </row>
        <row r="221">
          <cell r="B221" t="str">
            <v>SUMARNA</v>
          </cell>
          <cell r="C221" t="str">
            <v>C.2.03. ASSEMBLING BAROS</v>
          </cell>
          <cell r="D221" t="str">
            <v>M. OPERATOR</v>
          </cell>
          <cell r="E221">
            <v>1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B222" t="str">
            <v>ANDI SOPANDI</v>
          </cell>
          <cell r="C222" t="str">
            <v>C.2.03. ASSEMBLING BAROS</v>
          </cell>
          <cell r="D222" t="str">
            <v>M. OPERATOR</v>
          </cell>
          <cell r="E222">
            <v>3</v>
          </cell>
          <cell r="F222">
            <v>0</v>
          </cell>
          <cell r="G222">
            <v>2</v>
          </cell>
          <cell r="H222">
            <v>0</v>
          </cell>
          <cell r="I222">
            <v>0</v>
          </cell>
          <cell r="J222">
            <v>0</v>
          </cell>
          <cell r="K222">
            <v>1</v>
          </cell>
        </row>
        <row r="223">
          <cell r="B223" t="str">
            <v>DIKI HERDIYANTO</v>
          </cell>
          <cell r="C223" t="str">
            <v>C.2.03. ASSEMBLING BAROS</v>
          </cell>
          <cell r="D223" t="str">
            <v>M. OPERATOR</v>
          </cell>
          <cell r="E223">
            <v>4</v>
          </cell>
          <cell r="F223">
            <v>0</v>
          </cell>
          <cell r="G223">
            <v>1</v>
          </cell>
          <cell r="H223">
            <v>0</v>
          </cell>
          <cell r="I223">
            <v>0</v>
          </cell>
          <cell r="J223">
            <v>2</v>
          </cell>
          <cell r="K223">
            <v>1</v>
          </cell>
        </row>
        <row r="224">
          <cell r="B224" t="str">
            <v>HENDRA ANDI SAPUTRA</v>
          </cell>
          <cell r="C224" t="str">
            <v>C.2.03. ASSEMBLING BAROS</v>
          </cell>
          <cell r="D224" t="str">
            <v>M. OPERATOR</v>
          </cell>
          <cell r="E224">
            <v>4</v>
          </cell>
          <cell r="F224">
            <v>0</v>
          </cell>
          <cell r="G224">
            <v>1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</row>
        <row r="225">
          <cell r="B225" t="str">
            <v>DADAN RAKHMAT S</v>
          </cell>
          <cell r="E225">
            <v>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2</v>
          </cell>
        </row>
        <row r="226">
          <cell r="B226" t="str">
            <v>MUHAMAD ARIFIN</v>
          </cell>
          <cell r="E226">
            <v>4</v>
          </cell>
          <cell r="F226">
            <v>0</v>
          </cell>
          <cell r="G226">
            <v>4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B227" t="str">
            <v>ADHI PRASETIA UTAMA</v>
          </cell>
          <cell r="E227">
            <v>2</v>
          </cell>
          <cell r="F227">
            <v>0</v>
          </cell>
          <cell r="G227">
            <v>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B228" t="str">
            <v>SETO PRAYITNO</v>
          </cell>
          <cell r="E228">
            <v>1</v>
          </cell>
          <cell r="F228">
            <v>0</v>
          </cell>
          <cell r="G228">
            <v>1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B229" t="str">
            <v>BAYU SETIADI</v>
          </cell>
          <cell r="E229">
            <v>2</v>
          </cell>
          <cell r="F229">
            <v>0</v>
          </cell>
          <cell r="G229">
            <v>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B230" t="str">
            <v>ERIKA OCTAVIA</v>
          </cell>
          <cell r="E230">
            <v>5</v>
          </cell>
          <cell r="F230">
            <v>0</v>
          </cell>
          <cell r="G230">
            <v>2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</row>
        <row r="231">
          <cell r="B231" t="str">
            <v>RIFA AINAN LATIFAH</v>
          </cell>
          <cell r="E231">
            <v>2</v>
          </cell>
          <cell r="F231">
            <v>0</v>
          </cell>
          <cell r="G231">
            <v>1</v>
          </cell>
          <cell r="H231">
            <v>0</v>
          </cell>
          <cell r="I231">
            <v>0</v>
          </cell>
          <cell r="J231">
            <v>0</v>
          </cell>
          <cell r="K231">
            <v>1</v>
          </cell>
        </row>
        <row r="232">
          <cell r="B232" t="str">
            <v>RISNAWATI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B233" t="str">
            <v>ASEP ZAENAL M</v>
          </cell>
          <cell r="E233">
            <v>3</v>
          </cell>
          <cell r="F233">
            <v>0</v>
          </cell>
          <cell r="G233">
            <v>2</v>
          </cell>
          <cell r="H233">
            <v>0</v>
          </cell>
          <cell r="I233">
            <v>0</v>
          </cell>
          <cell r="J233">
            <v>0</v>
          </cell>
          <cell r="K233">
            <v>1</v>
          </cell>
        </row>
        <row r="234">
          <cell r="B234" t="str">
            <v>RUSPENDI</v>
          </cell>
          <cell r="E234">
            <v>3</v>
          </cell>
          <cell r="F234">
            <v>0</v>
          </cell>
          <cell r="G234">
            <v>3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B235" t="str">
            <v>NEDI RUSNENDI</v>
          </cell>
          <cell r="E235">
            <v>4</v>
          </cell>
          <cell r="F235">
            <v>0</v>
          </cell>
          <cell r="G235">
            <v>1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</row>
        <row r="236">
          <cell r="B236" t="str">
            <v>TATANG HERYANA</v>
          </cell>
          <cell r="E236">
            <v>3</v>
          </cell>
          <cell r="F236">
            <v>0</v>
          </cell>
          <cell r="G236">
            <v>2</v>
          </cell>
          <cell r="H236">
            <v>0</v>
          </cell>
          <cell r="I236">
            <v>0</v>
          </cell>
          <cell r="J236">
            <v>0</v>
          </cell>
          <cell r="K236">
            <v>1</v>
          </cell>
        </row>
        <row r="237">
          <cell r="B237" t="str">
            <v>FERRY RAMDANI MULYADI</v>
          </cell>
          <cell r="E237">
            <v>5</v>
          </cell>
          <cell r="F237">
            <v>0</v>
          </cell>
          <cell r="G237">
            <v>5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B238" t="str">
            <v>MUKHAMMAD SURYA</v>
          </cell>
          <cell r="E238">
            <v>4</v>
          </cell>
          <cell r="F238">
            <v>0</v>
          </cell>
          <cell r="G238">
            <v>2</v>
          </cell>
          <cell r="H238">
            <v>0</v>
          </cell>
          <cell r="I238">
            <v>0</v>
          </cell>
          <cell r="J238">
            <v>0</v>
          </cell>
          <cell r="K238">
            <v>2</v>
          </cell>
        </row>
        <row r="239">
          <cell r="B239" t="str">
            <v>FARDAN HERDIANSYAH</v>
          </cell>
          <cell r="E239">
            <v>2</v>
          </cell>
          <cell r="F239">
            <v>0</v>
          </cell>
          <cell r="G239">
            <v>1</v>
          </cell>
          <cell r="H239">
            <v>0</v>
          </cell>
          <cell r="I239">
            <v>1</v>
          </cell>
          <cell r="J239">
            <v>0</v>
          </cell>
          <cell r="K239">
            <v>0</v>
          </cell>
        </row>
        <row r="240">
          <cell r="B240" t="str">
            <v>RINI FITRIYANI</v>
          </cell>
          <cell r="E240">
            <v>1</v>
          </cell>
          <cell r="F240">
            <v>0</v>
          </cell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B241" t="str">
            <v>AULIA INTAN MUTIARANI</v>
          </cell>
          <cell r="E241">
            <v>3</v>
          </cell>
          <cell r="F241">
            <v>0</v>
          </cell>
          <cell r="G241">
            <v>2</v>
          </cell>
          <cell r="H241">
            <v>0</v>
          </cell>
          <cell r="I241">
            <v>0</v>
          </cell>
          <cell r="J241">
            <v>0</v>
          </cell>
          <cell r="K241">
            <v>1</v>
          </cell>
        </row>
        <row r="242">
          <cell r="B242" t="str">
            <v>DENI BERIANSAH</v>
          </cell>
          <cell r="E242">
            <v>5</v>
          </cell>
          <cell r="F242">
            <v>0</v>
          </cell>
          <cell r="G242">
            <v>2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</row>
        <row r="243">
          <cell r="B243" t="str">
            <v>RACHMAD PURWANTO</v>
          </cell>
          <cell r="E243">
            <v>4</v>
          </cell>
          <cell r="F243">
            <v>0</v>
          </cell>
          <cell r="G243">
            <v>0</v>
          </cell>
          <cell r="H243">
            <v>0</v>
          </cell>
          <cell r="I243">
            <v>1</v>
          </cell>
          <cell r="J243">
            <v>0</v>
          </cell>
          <cell r="K243">
            <v>3</v>
          </cell>
        </row>
      </sheetData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ukh_surya/Downloads/REKAP%20ABSEN%202024%20PER%20BULAN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.prd" refreshedDate="45401.616719212965" createdVersion="3" refreshedVersion="3" minRefreshableVersion="3" recordCount="242" xr:uid="{EE76E5E8-2402-4600-A9B3-6A5B8E6765B1}">
  <cacheSource type="worksheet">
    <worksheetSource ref="A1:E243" sheet="TOTAL" r:id="rId2"/>
  </cacheSource>
  <cacheFields count="5">
    <cacheField name="NIK" numFmtId="0">
      <sharedItems containsSemiMixedTypes="0" containsString="0" containsNumber="1" containsInteger="1" minValue="19860722119" maxValue="20231003835"/>
    </cacheField>
    <cacheField name="NAMA" numFmtId="0">
      <sharedItems count="238">
        <s v="TEDI SUTENDI"/>
        <s v="MARAN"/>
        <s v="SUBARNA"/>
        <s v="MUJIONO MARYADI"/>
        <s v="AGUS HERMANSYAH"/>
        <s v="AGUS INDRA KURNIA"/>
        <s v="ALDI ACHMAD HIDAYATULAH"/>
        <s v="ANDI RHAMDANI"/>
        <s v="ANGGA USMANURDIN"/>
        <s v="ASEP SEPTIANA RUSFENDI"/>
        <s v="ASEP SUPRATMAN"/>
        <s v="CHEPI KURNIAWAN"/>
        <s v="DENI DWIKI KURNIA"/>
        <s v="DWI AFRIYANTO"/>
        <s v="INDRA SETIAWAN"/>
        <s v="MAMAN SUBARNA"/>
        <s v="MUHAMAD MULYADI"/>
        <s v="SARIFUDIN"/>
        <s v="YAYO WINARYO"/>
        <s v="SAEFUL"/>
        <s v="SUKAMTO"/>
        <s v="TAUFIQURROHMAN PRAKA SANJAYA"/>
        <s v="TENDI HADIAN"/>
        <s v="AJON PRASOJO"/>
        <s v="HENDRI HARTADI"/>
        <s v="SURYANA"/>
        <s v="ABDUL JAFAR SIDIK"/>
        <s v="DASEP SUPRIATMAN"/>
        <s v="DEDE ANWAR"/>
        <s v="DUTA MUHAMAD CHALIK"/>
        <s v="FIKRI ARYA DAMANTARA"/>
        <s v="HERMAN SULAEMAN"/>
        <s v="INDAH SETIANA DEWI"/>
        <s v="IRVAN ANDRIYANTO SAPUTRA"/>
        <s v="IWAN SETIAWAN"/>
        <s v="MUHAMAD RIZAL"/>
        <s v="NANA PRIATNA"/>
        <s v="RAHMAT SODIKIN"/>
        <s v="SAEPULLOH"/>
        <s v="TEDDY WAHYUDI"/>
        <s v="YAYAN KARYANA"/>
        <s v="FIRNA AMALIA APRILIAN"/>
        <s v="MUHAMAD NUR FADILLAH"/>
        <s v="PURNA AGUNG NUGRAHA"/>
        <s v="UMAR SAEPULOH"/>
        <s v="SUHENDAR"/>
        <s v="AGUS SYARIF H."/>
        <s v="DADANG HIDAYAT"/>
        <s v="DEDE SUHERMAN"/>
        <s v="IWAN PURWANTO"/>
        <s v="ASEP KARYANA HARTATO"/>
        <s v="DANI RUKMAYA"/>
        <s v="MULYANA"/>
        <s v="NURRIS SATRIA TWINDIONO"/>
        <s v="REZA PRATAMA"/>
        <s v="SUNARNO"/>
        <s v="GILANG NUGRAHA"/>
        <s v="DEDI FIRMANSYAH"/>
        <s v="ADE KURNIAWAN"/>
        <s v="AKBAR TAWAKAL"/>
        <s v="APANDI"/>
        <s v="BAMBANG PRIAMBODO"/>
        <s v="DENI RUKMANA"/>
        <s v="DENI SOFYAN"/>
        <s v="DEVI HENDRAWAN"/>
        <s v="DJUANDA"/>
        <s v="HENDAR PURNAMA"/>
        <s v="JAJANG RAHMAT"/>
        <s v="JENNY ERWAN ERPIAN"/>
        <s v="M.RAMZAN SUBAGJA"/>
        <s v="NOVAN SODIKIN"/>
        <s v="RIAN MARANTO"/>
        <s v="SONI"/>
        <s v="UNANG SUPRIATNA"/>
        <s v="YADI YUHANDI"/>
        <s v="YUSEP AHMAD MAULANA"/>
        <s v="MOH IRPAN HILMI"/>
        <s v="ASEP RAHMAT"/>
        <s v="DEDE RAMDHAN YACOOB"/>
        <s v="ENGKUS KUSTIADI"/>
        <s v="AGUS NOVIAR"/>
        <s v="HENDRI WAHYU"/>
        <s v="KARMITA"/>
        <s v="NURRIJAL RASYADI"/>
        <s v="PARMA SUKMA WIGUNA"/>
        <s v="PIPIN ARIPIN"/>
        <s v="SARJIANTO"/>
        <s v="TAUFIK ARYA FIRMANSYAH"/>
        <s v="ZAENAL ARIFIN"/>
        <s v="JUMYATI HIDAYAT"/>
        <s v="DADANG FIRDAUS"/>
        <s v="AGUS SUGIYANTO"/>
        <s v="AHMAD SAEPULOH"/>
        <s v="BARY"/>
        <s v="DAYAT"/>
        <s v="DEDE MULYADI"/>
        <s v="DEDI HARYADI"/>
        <s v="DEDI JUNAEDI"/>
        <s v="EDO SOFIYAN RAHMAN"/>
        <s v="ERVAN GUNAWAN"/>
        <s v="GUSTIANA SEPTIAN"/>
        <s v="NYANJANG IRAWAN"/>
        <s v="PARMAN"/>
        <s v="RANGGA GUMILANG"/>
        <s v="SAEPUL ANWAR"/>
        <s v="SUMARDIYANTO"/>
        <s v="TATA SUWITO"/>
        <s v="ARI RACHMADI"/>
        <s v="IWAN SUBAGJA"/>
        <s v="ADANG SADIKIN"/>
        <s v="HOER APANDI"/>
        <s v="ADI KURNIA"/>
        <s v="AMAT RIYADI"/>
        <s v="ANDRI HIDAYAT"/>
        <s v="BUDIYONO"/>
        <s v="BULDANI MUNAWAR"/>
        <s v="NGARSIANA"/>
        <s v="SUJARWO"/>
        <s v="AGUS KURNIA"/>
        <s v="AHDIAT CHANDRA"/>
        <s v="AJI TAMA ALAMSYAH"/>
        <s v="ANDRI IRAWAN"/>
        <s v="ATANG"/>
        <s v="CAHYADI SAPUTRA"/>
        <s v="DADANG RAHMAN"/>
        <s v="DEPI ANJAR PRASETYO"/>
        <s v="DERI SUDARYANTO"/>
        <s v="ERRY EKA PERMANA"/>
        <s v="HENDRIANSYAH"/>
        <s v="JAJANG ABDULLAH"/>
        <s v="MUHAMAD ALBI"/>
        <s v="MUHAMMAD RAFLY PRASETYO"/>
        <s v="PRABHU DWI WIBISONO SUDIBYO"/>
        <s v="RENDI"/>
        <s v="RONNY RAMDAN"/>
        <s v="SAEFUL AGUSTINA"/>
        <s v="SUARNA"/>
        <s v="YAHYA"/>
        <s v="HILDA NUR HALIZA"/>
        <s v="FARDAN HERDIANSYAH"/>
        <s v="RINI FITRIYANI"/>
        <s v="AULIA INTAN MUTIARANI"/>
        <s v="SONI SOFYAN ISKANDAR"/>
        <s v="ERWIN GUSTAMAN"/>
        <s v="TOPIK HIDAYAT"/>
        <s v="LUTHFI FAHMI IBRAHIM"/>
        <s v="AHMAD FAUZI"/>
        <s v="ARIFIN FIRGIAWAN"/>
        <s v="AVIT APRIYANTONO"/>
        <s v="DEDE SYUKUR KURNIA"/>
        <s v="DIKI NURYANA"/>
        <s v="EKI NUR RIZKIN"/>
        <s v="IMAM PEBRIDARMAWAN"/>
        <s v="MUHAMMAD RIZAL MAULANA"/>
        <s v="SUGIYARTO"/>
        <s v="WARIS KABUL MARTONO"/>
        <s v="YUDI KUSNADI"/>
        <s v="ANDI SUGANDI"/>
        <s v="AGAM YULIANTO"/>
        <s v="ANDRE DELIA PURNAMA"/>
        <s v="FAHD UL NAJIB"/>
        <s v="IMAN SUTARMAN"/>
        <s v="NIKI HENDRIAWAN"/>
        <s v="RAHMAN NURSIAM"/>
        <s v="REZZA DWINUGRAHA"/>
        <s v="RUDIYANTO"/>
        <s v="SOLEHIDIN"/>
        <s v="TEGUH ERIYANTO"/>
        <s v="TEGUH IMAN ABDILLAH"/>
        <s v="YOGA SEPTIAN"/>
        <s v="WAWAN GUNAWAN"/>
        <s v="RD. HERU PURNOMO"/>
        <s v="AGUS GUNAWAN"/>
        <s v="JAENUDIN ISAK"/>
        <s v="PIPI NURAZIZAH"/>
        <s v="TRI ARI YUNIDA"/>
        <s v="UGUN GUNAWAN"/>
        <s v="WAHYUDI"/>
        <s v="NANDA DEAN ARDHANA"/>
        <s v="BUDYAWAN"/>
        <s v="BUDDY PEBRIANTO"/>
        <s v="DEDI ACHMAD HIDAYATULLOH"/>
        <s v="MOCHAMMAD HENDRAWAN"/>
        <s v="NOVA ANGGA MAYORA"/>
        <s v="BANI ADAM SAPUTRA WIJAYA"/>
        <s v="MUHAMAD AGUS SALIM"/>
        <s v="RIKI GUNAWAN"/>
        <s v="DIK DIK NURJAMAN"/>
        <s v="RINO"/>
        <s v="FIAN KRISFIANSEN"/>
        <s v="JAKA PURNAMA"/>
        <s v="MUNALIA HANIFAH"/>
        <s v="ADE HIDAYAT"/>
        <s v="WINA NURLAIKA"/>
        <s v="DEDEN JAELANI"/>
        <s v="RIDWAN"/>
        <s v="PRAYITNO"/>
        <s v="IRFAN"/>
        <s v="YOYON KAHYANA"/>
        <s v="TEDI RISWANDI"/>
        <s v="SUMANTRI WIDODO"/>
        <s v="YADI SUKARYADI"/>
        <s v="DAMA SUGAMA"/>
        <s v="MOCHAMAD SOLEH"/>
        <s v="AHMAD ZAIRIN"/>
        <s v="SRI WIDODO"/>
        <s v="CHEFI FIRMANSYAH"/>
        <s v="CECEP ISMAIL"/>
        <s v="KURNIA"/>
        <s v="INDHA MARDIA PRIAWAN"/>
        <s v="AGIT ARIYUDA"/>
        <s v="DEDE AGUNG SETIABUDI"/>
        <s v="ADITYA PUTRA UTAMA"/>
        <s v="YULAN DEWI AYUSTINA"/>
        <s v="TRISA"/>
        <s v="IRVAN ARDIANSYAH"/>
        <s v="ANI OKTAVIANI"/>
        <s v="GILANG BANGKIT PRATAMA"/>
        <s v="SUMARNA"/>
        <s v="ANDI SOPANDI"/>
        <s v="DIKI HERDIYANTO"/>
        <s v="HENDRA ANDI SAPUTRA"/>
        <s v="DADAN RAKHMAT S"/>
        <s v="MUHAMAD ARIFIN"/>
        <s v="ADHI PRASETIA UTAMA"/>
        <s v="SETO PRAYITNO"/>
        <s v="BAYU SETIADI"/>
        <s v="ERIKA OCTAVIA"/>
        <s v="RIFA AINAN LATIFAH"/>
        <s v="RISNAWATI"/>
        <s v="ASEP ZAENAL M"/>
        <s v="RUSPENDI"/>
        <s v="NEDI RUSNENDI"/>
        <s v="TATANG HERYANA"/>
        <s v="FERRY RAMDANI MULYADI"/>
        <s v="MUKHAMMAD SURYA"/>
        <s v="DENI BERIANSAH"/>
        <s v="RACHMAD PURWANTO"/>
      </sharedItems>
    </cacheField>
    <cacheField name="BAGIAN" numFmtId="0">
      <sharedItems containsBlank="1" count="14">
        <s v="C.1.01. ASSEMBLING FOLDING"/>
        <s v="C.1.02. ASSEMBLING MULTY"/>
        <s v="C.1.03. KONSTRUKSI FOLDING"/>
        <s v="C.1.04. KONSTRUKSI MULTY WELDING"/>
        <s v="C.1.05. KONS MULTI BENDING"/>
        <s v="C.1.06. CAT"/>
        <s v="C.1.07. CHROME"/>
        <s v="C.2. NURSING BED &amp;amp; PROJECT"/>
        <s v="C.2.01. ASSEMBLING BED &amp;amp; TABLE"/>
        <s v="C.2.02. KONSTRUKSI BED &amp;amp; TABLE"/>
        <s v="C.2.05. C-PRO"/>
        <s v="C.2.04. WOODLINE"/>
        <s v="C.2.03. ASSEMBLING BAROS"/>
        <m/>
      </sharedItems>
    </cacheField>
    <cacheField name="JABATAN" numFmtId="0">
      <sharedItems containsBlank="1" count="9">
        <s v="J. JUNIOR SECTION CHIEF"/>
        <s v="K. GROUP LEADER"/>
        <s v="L. JUNIOR GROUP LEADER"/>
        <s v="M. OPERATOR"/>
        <s v="M. OPERATOR BULANAN"/>
        <s v="M.K. OPERATOR (K)"/>
        <s v="I. SECTION CHIEF"/>
        <s v="N. OPERATOR HARIAN"/>
        <m/>
      </sharedItems>
    </cacheField>
    <cacheField name="TOTAL TH" numFmtId="0">
      <sharedItems containsSemiMixedTypes="0" containsString="0" containsNumber="1" containsInteger="1" minValue="0" maxValue="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n v="19971103623"/>
    <x v="0"/>
    <x v="0"/>
    <x v="0"/>
    <n v="3"/>
  </r>
  <r>
    <n v="19930426384"/>
    <x v="1"/>
    <x v="0"/>
    <x v="1"/>
    <n v="4"/>
  </r>
  <r>
    <n v="19970225580"/>
    <x v="2"/>
    <x v="0"/>
    <x v="1"/>
    <n v="2"/>
  </r>
  <r>
    <n v="19921001345"/>
    <x v="3"/>
    <x v="0"/>
    <x v="2"/>
    <n v="4"/>
  </r>
  <r>
    <n v="20030317930"/>
    <x v="4"/>
    <x v="0"/>
    <x v="3"/>
    <n v="1"/>
  </r>
  <r>
    <n v="20020916887"/>
    <x v="5"/>
    <x v="0"/>
    <x v="3"/>
    <n v="5"/>
  </r>
  <r>
    <n v="20121107238"/>
    <x v="6"/>
    <x v="0"/>
    <x v="3"/>
    <n v="8"/>
  </r>
  <r>
    <n v="19971103622"/>
    <x v="7"/>
    <x v="0"/>
    <x v="3"/>
    <n v="1"/>
  </r>
  <r>
    <n v="20111102196"/>
    <x v="8"/>
    <x v="0"/>
    <x v="3"/>
    <n v="7"/>
  </r>
  <r>
    <n v="20121107239"/>
    <x v="9"/>
    <x v="0"/>
    <x v="3"/>
    <n v="14"/>
  </r>
  <r>
    <n v="20000112654"/>
    <x v="10"/>
    <x v="0"/>
    <x v="3"/>
    <n v="2"/>
  </r>
  <r>
    <n v="20020930897"/>
    <x v="11"/>
    <x v="0"/>
    <x v="3"/>
    <n v="5"/>
  </r>
  <r>
    <n v="20180904461"/>
    <x v="12"/>
    <x v="0"/>
    <x v="3"/>
    <n v="2"/>
  </r>
  <r>
    <n v="20121010226"/>
    <x v="13"/>
    <x v="0"/>
    <x v="3"/>
    <n v="4"/>
  </r>
  <r>
    <n v="20130916257"/>
    <x v="14"/>
    <x v="0"/>
    <x v="3"/>
    <n v="2"/>
  </r>
  <r>
    <n v="20000112648"/>
    <x v="15"/>
    <x v="0"/>
    <x v="3"/>
    <n v="5"/>
  </r>
  <r>
    <n v="20060327102"/>
    <x v="16"/>
    <x v="0"/>
    <x v="3"/>
    <n v="19"/>
  </r>
  <r>
    <n v="20121107240"/>
    <x v="17"/>
    <x v="0"/>
    <x v="3"/>
    <n v="3"/>
  </r>
  <r>
    <n v="20070611119"/>
    <x v="18"/>
    <x v="0"/>
    <x v="3"/>
    <n v="10"/>
  </r>
  <r>
    <n v="19920114313"/>
    <x v="19"/>
    <x v="0"/>
    <x v="4"/>
    <n v="8"/>
  </r>
  <r>
    <n v="20030820988"/>
    <x v="20"/>
    <x v="0"/>
    <x v="4"/>
    <n v="2"/>
  </r>
  <r>
    <n v="20220509791"/>
    <x v="21"/>
    <x v="0"/>
    <x v="5"/>
    <n v="4"/>
  </r>
  <r>
    <n v="20010917766"/>
    <x v="22"/>
    <x v="1"/>
    <x v="0"/>
    <n v="8"/>
  </r>
  <r>
    <n v="20010214715"/>
    <x v="23"/>
    <x v="1"/>
    <x v="2"/>
    <n v="4"/>
  </r>
  <r>
    <n v="20030811971"/>
    <x v="24"/>
    <x v="1"/>
    <x v="2"/>
    <n v="6"/>
  </r>
  <r>
    <n v="20011022779"/>
    <x v="25"/>
    <x v="1"/>
    <x v="2"/>
    <n v="2"/>
  </r>
  <r>
    <n v="19970217575"/>
    <x v="26"/>
    <x v="1"/>
    <x v="3"/>
    <n v="5"/>
  </r>
  <r>
    <n v="20010214718"/>
    <x v="27"/>
    <x v="1"/>
    <x v="3"/>
    <n v="10"/>
  </r>
  <r>
    <n v="20090219151"/>
    <x v="28"/>
    <x v="1"/>
    <x v="3"/>
    <n v="3"/>
  </r>
  <r>
    <n v="20220509792"/>
    <x v="29"/>
    <x v="1"/>
    <x v="3"/>
    <n v="3"/>
  </r>
  <r>
    <n v="20220509793"/>
    <x v="30"/>
    <x v="1"/>
    <x v="3"/>
    <n v="2"/>
  </r>
  <r>
    <n v="20060309085"/>
    <x v="31"/>
    <x v="1"/>
    <x v="3"/>
    <n v="11"/>
  </r>
  <r>
    <n v="20220509802"/>
    <x v="32"/>
    <x v="1"/>
    <x v="3"/>
    <n v="50"/>
  </r>
  <r>
    <n v="20170920374"/>
    <x v="33"/>
    <x v="1"/>
    <x v="3"/>
    <n v="2"/>
  </r>
  <r>
    <n v="20100607175"/>
    <x v="34"/>
    <x v="1"/>
    <x v="3"/>
    <n v="5"/>
  </r>
  <r>
    <n v="20220509806"/>
    <x v="35"/>
    <x v="1"/>
    <x v="3"/>
    <n v="1"/>
  </r>
  <r>
    <n v="19951106499"/>
    <x v="36"/>
    <x v="1"/>
    <x v="3"/>
    <n v="2"/>
  </r>
  <r>
    <n v="20051007068"/>
    <x v="37"/>
    <x v="1"/>
    <x v="3"/>
    <n v="6"/>
  </r>
  <r>
    <n v="20010102692"/>
    <x v="38"/>
    <x v="1"/>
    <x v="3"/>
    <n v="6"/>
  </r>
  <r>
    <n v="20040324034"/>
    <x v="39"/>
    <x v="1"/>
    <x v="3"/>
    <n v="3"/>
  </r>
  <r>
    <n v="19910716276"/>
    <x v="40"/>
    <x v="1"/>
    <x v="3"/>
    <n v="4"/>
  </r>
  <r>
    <n v="20231003835"/>
    <x v="41"/>
    <x v="1"/>
    <x v="5"/>
    <n v="2"/>
  </r>
  <r>
    <n v="20220509796"/>
    <x v="42"/>
    <x v="1"/>
    <x v="5"/>
    <n v="2"/>
  </r>
  <r>
    <n v="20220509794"/>
    <x v="43"/>
    <x v="1"/>
    <x v="5"/>
    <n v="1"/>
  </r>
  <r>
    <n v="20220509795"/>
    <x v="44"/>
    <x v="1"/>
    <x v="5"/>
    <n v="1"/>
  </r>
  <r>
    <n v="19950417566"/>
    <x v="45"/>
    <x v="2"/>
    <x v="6"/>
    <n v="4"/>
  </r>
  <r>
    <n v="19930215372"/>
    <x v="46"/>
    <x v="2"/>
    <x v="2"/>
    <n v="4"/>
  </r>
  <r>
    <n v="20010102693"/>
    <x v="47"/>
    <x v="2"/>
    <x v="2"/>
    <n v="6"/>
  </r>
  <r>
    <n v="19960320509"/>
    <x v="48"/>
    <x v="2"/>
    <x v="2"/>
    <n v="4"/>
  </r>
  <r>
    <n v="19960409522"/>
    <x v="49"/>
    <x v="2"/>
    <x v="2"/>
    <n v="3"/>
  </r>
  <r>
    <n v="20020916880"/>
    <x v="50"/>
    <x v="2"/>
    <x v="3"/>
    <n v="2"/>
  </r>
  <r>
    <n v="20110119181"/>
    <x v="51"/>
    <x v="2"/>
    <x v="3"/>
    <n v="11"/>
  </r>
  <r>
    <n v="20010102673"/>
    <x v="52"/>
    <x v="2"/>
    <x v="3"/>
    <n v="2"/>
  </r>
  <r>
    <n v="20220509797"/>
    <x v="53"/>
    <x v="2"/>
    <x v="3"/>
    <n v="1"/>
  </r>
  <r>
    <n v="20220509798"/>
    <x v="54"/>
    <x v="2"/>
    <x v="3"/>
    <n v="1"/>
  </r>
  <r>
    <n v="19951106495"/>
    <x v="55"/>
    <x v="2"/>
    <x v="3"/>
    <n v="3"/>
  </r>
  <r>
    <n v="20130605246"/>
    <x v="56"/>
    <x v="2"/>
    <x v="4"/>
    <n v="1"/>
  </r>
  <r>
    <n v="20010917753"/>
    <x v="57"/>
    <x v="3"/>
    <x v="0"/>
    <n v="6"/>
  </r>
  <r>
    <n v="20070622122"/>
    <x v="58"/>
    <x v="3"/>
    <x v="3"/>
    <n v="3"/>
  </r>
  <r>
    <n v="20130916256"/>
    <x v="59"/>
    <x v="3"/>
    <x v="3"/>
    <n v="5"/>
  </r>
  <r>
    <n v="19970217566"/>
    <x v="60"/>
    <x v="3"/>
    <x v="3"/>
    <n v="4"/>
  </r>
  <r>
    <n v="20010917750"/>
    <x v="61"/>
    <x v="3"/>
    <x v="3"/>
    <n v="11"/>
  </r>
  <r>
    <n v="20060309084"/>
    <x v="62"/>
    <x v="3"/>
    <x v="3"/>
    <n v="5"/>
  </r>
  <r>
    <n v="20040324021"/>
    <x v="63"/>
    <x v="3"/>
    <x v="3"/>
    <n v="5"/>
  </r>
  <r>
    <n v="19950329445"/>
    <x v="64"/>
    <x v="3"/>
    <x v="3"/>
    <n v="6"/>
  </r>
  <r>
    <n v="19970217568"/>
    <x v="65"/>
    <x v="3"/>
    <x v="3"/>
    <n v="11"/>
  </r>
  <r>
    <n v="20030305910"/>
    <x v="66"/>
    <x v="3"/>
    <x v="3"/>
    <n v="15"/>
  </r>
  <r>
    <n v="19971103625"/>
    <x v="67"/>
    <x v="3"/>
    <x v="3"/>
    <n v="8"/>
  </r>
  <r>
    <n v="20170920373"/>
    <x v="68"/>
    <x v="3"/>
    <x v="3"/>
    <n v="4"/>
  </r>
  <r>
    <n v="20180903455"/>
    <x v="69"/>
    <x v="3"/>
    <x v="3"/>
    <n v="5"/>
  </r>
  <r>
    <n v="20040324028"/>
    <x v="70"/>
    <x v="3"/>
    <x v="3"/>
    <n v="12"/>
  </r>
  <r>
    <n v="20040324030"/>
    <x v="71"/>
    <x v="3"/>
    <x v="3"/>
    <n v="7"/>
  </r>
  <r>
    <n v="20010102699"/>
    <x v="72"/>
    <x v="3"/>
    <x v="3"/>
    <n v="5"/>
  </r>
  <r>
    <n v="19951106489"/>
    <x v="73"/>
    <x v="3"/>
    <x v="3"/>
    <n v="12"/>
  </r>
  <r>
    <n v="20051122081"/>
    <x v="74"/>
    <x v="3"/>
    <x v="3"/>
    <n v="4"/>
  </r>
  <r>
    <n v="20130916260"/>
    <x v="75"/>
    <x v="3"/>
    <x v="3"/>
    <n v="6"/>
  </r>
  <r>
    <n v="20180912487"/>
    <x v="76"/>
    <x v="3"/>
    <x v="7"/>
    <n v="6"/>
  </r>
  <r>
    <n v="20040324017"/>
    <x v="77"/>
    <x v="4"/>
    <x v="0"/>
    <n v="2"/>
  </r>
  <r>
    <n v="20040324020"/>
    <x v="78"/>
    <x v="4"/>
    <x v="2"/>
    <n v="4"/>
  </r>
  <r>
    <n v="19960805534"/>
    <x v="79"/>
    <x v="4"/>
    <x v="2"/>
    <n v="0"/>
  </r>
  <r>
    <n v="19970318590"/>
    <x v="80"/>
    <x v="4"/>
    <x v="3"/>
    <n v="3"/>
  </r>
  <r>
    <n v="20070611118"/>
    <x v="81"/>
    <x v="4"/>
    <x v="3"/>
    <n v="6"/>
  </r>
  <r>
    <n v="19960108502"/>
    <x v="82"/>
    <x v="4"/>
    <x v="3"/>
    <n v="4"/>
  </r>
  <r>
    <n v="20170920375"/>
    <x v="83"/>
    <x v="4"/>
    <x v="3"/>
    <n v="13"/>
  </r>
  <r>
    <n v="20180907479"/>
    <x v="84"/>
    <x v="4"/>
    <x v="3"/>
    <n v="7"/>
  </r>
  <r>
    <n v="20130916258"/>
    <x v="85"/>
    <x v="4"/>
    <x v="3"/>
    <n v="6"/>
  </r>
  <r>
    <n v="20060327101"/>
    <x v="86"/>
    <x v="4"/>
    <x v="3"/>
    <n v="2"/>
  </r>
  <r>
    <n v="20180904462"/>
    <x v="87"/>
    <x v="4"/>
    <x v="3"/>
    <n v="3"/>
  </r>
  <r>
    <n v="20051122082"/>
    <x v="88"/>
    <x v="4"/>
    <x v="3"/>
    <n v="1"/>
  </r>
  <r>
    <n v="19970324602"/>
    <x v="89"/>
    <x v="5"/>
    <x v="0"/>
    <n v="3"/>
  </r>
  <r>
    <n v="20020102783"/>
    <x v="90"/>
    <x v="5"/>
    <x v="2"/>
    <n v="4"/>
  </r>
  <r>
    <n v="19920218314"/>
    <x v="91"/>
    <x v="5"/>
    <x v="3"/>
    <n v="3"/>
  </r>
  <r>
    <n v="20010102682"/>
    <x v="92"/>
    <x v="5"/>
    <x v="3"/>
    <n v="3"/>
  </r>
  <r>
    <n v="20010917751"/>
    <x v="93"/>
    <x v="5"/>
    <x v="3"/>
    <n v="6"/>
  </r>
  <r>
    <n v="19891211054"/>
    <x v="94"/>
    <x v="5"/>
    <x v="3"/>
    <n v="7"/>
  </r>
  <r>
    <n v="20020102785"/>
    <x v="95"/>
    <x v="5"/>
    <x v="3"/>
    <n v="3"/>
  </r>
  <r>
    <n v="19970318594"/>
    <x v="96"/>
    <x v="5"/>
    <x v="3"/>
    <n v="7"/>
  </r>
  <r>
    <n v="20000112661"/>
    <x v="97"/>
    <x v="5"/>
    <x v="3"/>
    <n v="6"/>
  </r>
  <r>
    <n v="20170904369"/>
    <x v="98"/>
    <x v="5"/>
    <x v="3"/>
    <n v="1"/>
  </r>
  <r>
    <n v="20121010227"/>
    <x v="99"/>
    <x v="5"/>
    <x v="3"/>
    <n v="7"/>
  </r>
  <r>
    <n v="20140410270"/>
    <x v="100"/>
    <x v="5"/>
    <x v="3"/>
    <n v="4"/>
  </r>
  <r>
    <n v="20030305916"/>
    <x v="101"/>
    <x v="5"/>
    <x v="3"/>
    <n v="3"/>
  </r>
  <r>
    <n v="19910202147"/>
    <x v="102"/>
    <x v="5"/>
    <x v="3"/>
    <n v="5"/>
  </r>
  <r>
    <n v="20121010229"/>
    <x v="103"/>
    <x v="5"/>
    <x v="3"/>
    <n v="3"/>
  </r>
  <r>
    <n v="20030317931"/>
    <x v="104"/>
    <x v="5"/>
    <x v="3"/>
    <n v="3"/>
  </r>
  <r>
    <n v="20110302185"/>
    <x v="105"/>
    <x v="5"/>
    <x v="3"/>
    <n v="8"/>
  </r>
  <r>
    <n v="19920615339"/>
    <x v="106"/>
    <x v="5"/>
    <x v="3"/>
    <n v="5"/>
  </r>
  <r>
    <n v="20230301830"/>
    <x v="107"/>
    <x v="5"/>
    <x v="5"/>
    <n v="1"/>
  </r>
  <r>
    <n v="20170818367"/>
    <x v="108"/>
    <x v="6"/>
    <x v="6"/>
    <n v="7"/>
  </r>
  <r>
    <n v="19910617271"/>
    <x v="109"/>
    <x v="6"/>
    <x v="0"/>
    <n v="1"/>
  </r>
  <r>
    <n v="20050613055"/>
    <x v="110"/>
    <x v="6"/>
    <x v="0"/>
    <n v="3"/>
  </r>
  <r>
    <n v="20010102689"/>
    <x v="111"/>
    <x v="6"/>
    <x v="2"/>
    <n v="7"/>
  </r>
  <r>
    <n v="20051122078"/>
    <x v="112"/>
    <x v="6"/>
    <x v="2"/>
    <n v="3"/>
  </r>
  <r>
    <n v="20020930895"/>
    <x v="113"/>
    <x v="6"/>
    <x v="2"/>
    <n v="6"/>
  </r>
  <r>
    <n v="19910513161"/>
    <x v="114"/>
    <x v="6"/>
    <x v="2"/>
    <n v="0"/>
  </r>
  <r>
    <n v="20040303009"/>
    <x v="115"/>
    <x v="6"/>
    <x v="2"/>
    <n v="5"/>
  </r>
  <r>
    <n v="19860722119"/>
    <x v="116"/>
    <x v="6"/>
    <x v="2"/>
    <n v="11"/>
  </r>
  <r>
    <n v="19961023547"/>
    <x v="117"/>
    <x v="6"/>
    <x v="2"/>
    <n v="5"/>
  </r>
  <r>
    <n v="20040401036"/>
    <x v="118"/>
    <x v="6"/>
    <x v="3"/>
    <n v="2"/>
  </r>
  <r>
    <n v="20060313091"/>
    <x v="119"/>
    <x v="6"/>
    <x v="3"/>
    <n v="2"/>
  </r>
  <r>
    <n v="20140410272"/>
    <x v="120"/>
    <x v="6"/>
    <x v="3"/>
    <n v="3"/>
  </r>
  <r>
    <n v="20030305912"/>
    <x v="121"/>
    <x v="6"/>
    <x v="3"/>
    <n v="3"/>
  </r>
  <r>
    <n v="20060227083"/>
    <x v="122"/>
    <x v="6"/>
    <x v="3"/>
    <n v="11"/>
  </r>
  <r>
    <n v="20180102405"/>
    <x v="123"/>
    <x v="6"/>
    <x v="3"/>
    <n v="6"/>
  </r>
  <r>
    <n v="19930629398"/>
    <x v="124"/>
    <x v="6"/>
    <x v="3"/>
    <n v="15"/>
  </r>
  <r>
    <n v="20091113164"/>
    <x v="125"/>
    <x v="6"/>
    <x v="3"/>
    <n v="4"/>
  </r>
  <r>
    <n v="20120516209"/>
    <x v="126"/>
    <x v="6"/>
    <x v="3"/>
    <n v="1"/>
  </r>
  <r>
    <n v="20140707279"/>
    <x v="127"/>
    <x v="6"/>
    <x v="3"/>
    <n v="6"/>
  </r>
  <r>
    <n v="20121010228"/>
    <x v="128"/>
    <x v="6"/>
    <x v="3"/>
    <n v="4"/>
  </r>
  <r>
    <n v="19960805539"/>
    <x v="129"/>
    <x v="6"/>
    <x v="3"/>
    <n v="2"/>
  </r>
  <r>
    <n v="20140410269"/>
    <x v="130"/>
    <x v="6"/>
    <x v="3"/>
    <n v="0"/>
  </r>
  <r>
    <n v="20180719441"/>
    <x v="131"/>
    <x v="6"/>
    <x v="3"/>
    <n v="2"/>
  </r>
  <r>
    <n v="20180102400"/>
    <x v="132"/>
    <x v="6"/>
    <x v="3"/>
    <n v="1"/>
  </r>
  <r>
    <n v="20120516211"/>
    <x v="133"/>
    <x v="6"/>
    <x v="3"/>
    <n v="3"/>
  </r>
  <r>
    <n v="20140410271"/>
    <x v="134"/>
    <x v="6"/>
    <x v="3"/>
    <n v="3"/>
  </r>
  <r>
    <n v="20010108710"/>
    <x v="135"/>
    <x v="6"/>
    <x v="3"/>
    <n v="3"/>
  </r>
  <r>
    <n v="20010102676"/>
    <x v="136"/>
    <x v="6"/>
    <x v="3"/>
    <n v="2"/>
  </r>
  <r>
    <n v="20030310924"/>
    <x v="137"/>
    <x v="6"/>
    <x v="3"/>
    <n v="3"/>
  </r>
  <r>
    <n v="20230206829"/>
    <x v="138"/>
    <x v="6"/>
    <x v="5"/>
    <n v="1"/>
  </r>
  <r>
    <n v="20190110556"/>
    <x v="139"/>
    <x v="7"/>
    <x v="3"/>
    <n v="2"/>
  </r>
  <r>
    <n v="20220509812"/>
    <x v="140"/>
    <x v="7"/>
    <x v="3"/>
    <n v="1"/>
  </r>
  <r>
    <n v="20220509824"/>
    <x v="141"/>
    <x v="7"/>
    <x v="5"/>
    <n v="3"/>
  </r>
  <r>
    <n v="20020102794"/>
    <x v="142"/>
    <x v="8"/>
    <x v="0"/>
    <n v="7"/>
  </r>
  <r>
    <n v="19970102557"/>
    <x v="143"/>
    <x v="8"/>
    <x v="2"/>
    <n v="7"/>
  </r>
  <r>
    <n v="20010108703"/>
    <x v="144"/>
    <x v="8"/>
    <x v="2"/>
    <n v="14"/>
  </r>
  <r>
    <n v="20180101562"/>
    <x v="145"/>
    <x v="8"/>
    <x v="3"/>
    <n v="11"/>
  </r>
  <r>
    <n v="20180810445"/>
    <x v="146"/>
    <x v="8"/>
    <x v="3"/>
    <n v="5"/>
  </r>
  <r>
    <n v="20180101563"/>
    <x v="147"/>
    <x v="8"/>
    <x v="3"/>
    <n v="5"/>
  </r>
  <r>
    <n v="20170717352"/>
    <x v="148"/>
    <x v="8"/>
    <x v="3"/>
    <n v="37"/>
  </r>
  <r>
    <n v="20010917755"/>
    <x v="149"/>
    <x v="8"/>
    <x v="3"/>
    <n v="7"/>
  </r>
  <r>
    <n v="20180101566"/>
    <x v="150"/>
    <x v="8"/>
    <x v="3"/>
    <n v="3"/>
  </r>
  <r>
    <n v="20180814454"/>
    <x v="151"/>
    <x v="8"/>
    <x v="3"/>
    <n v="2"/>
  </r>
  <r>
    <n v="20180101557"/>
    <x v="152"/>
    <x v="8"/>
    <x v="3"/>
    <n v="8"/>
  </r>
  <r>
    <n v="20180810443"/>
    <x v="153"/>
    <x v="8"/>
    <x v="3"/>
    <n v="5"/>
  </r>
  <r>
    <n v="19970318587"/>
    <x v="154"/>
    <x v="8"/>
    <x v="3"/>
    <n v="9"/>
  </r>
  <r>
    <n v="20080904148"/>
    <x v="155"/>
    <x v="8"/>
    <x v="3"/>
    <n v="6"/>
  </r>
  <r>
    <n v="20170717356"/>
    <x v="156"/>
    <x v="8"/>
    <x v="3"/>
    <n v="4"/>
  </r>
  <r>
    <n v="20040324015"/>
    <x v="157"/>
    <x v="9"/>
    <x v="0"/>
    <n v="4"/>
  </r>
  <r>
    <n v="20170801363"/>
    <x v="158"/>
    <x v="9"/>
    <x v="3"/>
    <n v="0"/>
  </r>
  <r>
    <n v="20180101561"/>
    <x v="159"/>
    <x v="9"/>
    <x v="3"/>
    <n v="10"/>
  </r>
  <r>
    <n v="20180101564"/>
    <x v="160"/>
    <x v="9"/>
    <x v="3"/>
    <n v="2"/>
  </r>
  <r>
    <n v="20170801362"/>
    <x v="161"/>
    <x v="9"/>
    <x v="3"/>
    <n v="5"/>
  </r>
  <r>
    <n v="20170801359"/>
    <x v="162"/>
    <x v="9"/>
    <x v="3"/>
    <n v="6"/>
  </r>
  <r>
    <n v="20180101565"/>
    <x v="163"/>
    <x v="9"/>
    <x v="3"/>
    <n v="11"/>
  </r>
  <r>
    <n v="20170717355"/>
    <x v="164"/>
    <x v="9"/>
    <x v="3"/>
    <n v="3"/>
  </r>
  <r>
    <n v="20020916885"/>
    <x v="165"/>
    <x v="9"/>
    <x v="3"/>
    <n v="1"/>
  </r>
  <r>
    <n v="20030811975"/>
    <x v="166"/>
    <x v="9"/>
    <x v="3"/>
    <n v="2"/>
  </r>
  <r>
    <n v="20170801360"/>
    <x v="167"/>
    <x v="9"/>
    <x v="3"/>
    <n v="2"/>
  </r>
  <r>
    <n v="20170801361"/>
    <x v="168"/>
    <x v="9"/>
    <x v="3"/>
    <n v="12"/>
  </r>
  <r>
    <n v="20170512343"/>
    <x v="169"/>
    <x v="9"/>
    <x v="3"/>
    <n v="8"/>
  </r>
  <r>
    <n v="19940718411"/>
    <x v="170"/>
    <x v="10"/>
    <x v="0"/>
    <n v="6"/>
  </r>
  <r>
    <n v="19960320513"/>
    <x v="171"/>
    <x v="10"/>
    <x v="1"/>
    <n v="8"/>
  </r>
  <r>
    <n v="20010102695"/>
    <x v="172"/>
    <x v="10"/>
    <x v="2"/>
    <n v="3"/>
  </r>
  <r>
    <n v="20160425311"/>
    <x v="173"/>
    <x v="10"/>
    <x v="3"/>
    <n v="13"/>
  </r>
  <r>
    <n v="20180702438"/>
    <x v="174"/>
    <x v="10"/>
    <x v="3"/>
    <n v="4"/>
  </r>
  <r>
    <n v="20180102409"/>
    <x v="175"/>
    <x v="10"/>
    <x v="3"/>
    <n v="10"/>
  </r>
  <r>
    <n v="20040324032"/>
    <x v="176"/>
    <x v="10"/>
    <x v="3"/>
    <n v="7"/>
  </r>
  <r>
    <n v="20180102410"/>
    <x v="177"/>
    <x v="10"/>
    <x v="3"/>
    <n v="7"/>
  </r>
  <r>
    <n v="20220509825"/>
    <x v="178"/>
    <x v="10"/>
    <x v="5"/>
    <n v="1"/>
  </r>
  <r>
    <n v="20030305911"/>
    <x v="179"/>
    <x v="11"/>
    <x v="2"/>
    <n v="5"/>
  </r>
  <r>
    <n v="20030821989"/>
    <x v="180"/>
    <x v="11"/>
    <x v="2"/>
    <n v="4"/>
  </r>
  <r>
    <n v="20160919320"/>
    <x v="181"/>
    <x v="11"/>
    <x v="3"/>
    <n v="7"/>
  </r>
  <r>
    <n v="20160919323"/>
    <x v="182"/>
    <x v="11"/>
    <x v="3"/>
    <n v="4"/>
  </r>
  <r>
    <n v="20160919324"/>
    <x v="183"/>
    <x v="11"/>
    <x v="0"/>
    <n v="6"/>
  </r>
  <r>
    <n v="20160919319"/>
    <x v="184"/>
    <x v="11"/>
    <x v="3"/>
    <n v="10"/>
  </r>
  <r>
    <n v="20170512340"/>
    <x v="185"/>
    <x v="11"/>
    <x v="3"/>
    <n v="5"/>
  </r>
  <r>
    <n v="20170512341"/>
    <x v="186"/>
    <x v="11"/>
    <x v="3"/>
    <n v="5"/>
  </r>
  <r>
    <n v="20170512338"/>
    <x v="187"/>
    <x v="11"/>
    <x v="3"/>
    <n v="0"/>
  </r>
  <r>
    <n v="20170512342"/>
    <x v="188"/>
    <x v="11"/>
    <x v="3"/>
    <n v="8"/>
  </r>
  <r>
    <n v="20180102411"/>
    <x v="189"/>
    <x v="11"/>
    <x v="3"/>
    <n v="8"/>
  </r>
  <r>
    <n v="20180102407"/>
    <x v="190"/>
    <x v="11"/>
    <x v="3"/>
    <n v="5"/>
  </r>
  <r>
    <n v="20180102408"/>
    <x v="191"/>
    <x v="11"/>
    <x v="3"/>
    <n v="2"/>
  </r>
  <r>
    <n v="20180702437"/>
    <x v="192"/>
    <x v="11"/>
    <x v="3"/>
    <n v="2"/>
  </r>
  <r>
    <n v="20190516572"/>
    <x v="193"/>
    <x v="11"/>
    <x v="3"/>
    <n v="6"/>
  </r>
  <r>
    <n v="20020102784"/>
    <x v="194"/>
    <x v="12"/>
    <x v="3"/>
    <n v="7"/>
  </r>
  <r>
    <n v="20020102791"/>
    <x v="195"/>
    <x v="12"/>
    <x v="3"/>
    <n v="5"/>
  </r>
  <r>
    <n v="20010102680"/>
    <x v="196"/>
    <x v="12"/>
    <x v="3"/>
    <n v="2"/>
  </r>
  <r>
    <n v="20010108708"/>
    <x v="197"/>
    <x v="12"/>
    <x v="3"/>
    <n v="3"/>
  </r>
  <r>
    <n v="20020916883"/>
    <x v="198"/>
    <x v="12"/>
    <x v="3"/>
    <n v="2"/>
  </r>
  <r>
    <n v="19911028288"/>
    <x v="199"/>
    <x v="12"/>
    <x v="4"/>
    <n v="3"/>
  </r>
  <r>
    <n v="19950220430"/>
    <x v="200"/>
    <x v="12"/>
    <x v="3"/>
    <n v="5"/>
  </r>
  <r>
    <n v="19920106302"/>
    <x v="201"/>
    <x v="12"/>
    <x v="3"/>
    <n v="2"/>
  </r>
  <r>
    <n v="19951106490"/>
    <x v="34"/>
    <x v="12"/>
    <x v="3"/>
    <n v="5"/>
  </r>
  <r>
    <n v="19970217576"/>
    <x v="202"/>
    <x v="12"/>
    <x v="3"/>
    <n v="9"/>
  </r>
  <r>
    <n v="19970318586"/>
    <x v="203"/>
    <x v="12"/>
    <x v="3"/>
    <n v="2"/>
  </r>
  <r>
    <n v="19970318597"/>
    <x v="204"/>
    <x v="12"/>
    <x v="3"/>
    <n v="1"/>
  </r>
  <r>
    <n v="19971103619"/>
    <x v="205"/>
    <x v="12"/>
    <x v="3"/>
    <n v="3"/>
  </r>
  <r>
    <n v="20091109160"/>
    <x v="206"/>
    <x v="12"/>
    <x v="3"/>
    <n v="2"/>
  </r>
  <r>
    <n v="20091109159"/>
    <x v="207"/>
    <x v="12"/>
    <x v="3"/>
    <n v="0"/>
  </r>
  <r>
    <n v="20110316186"/>
    <x v="208"/>
    <x v="12"/>
    <x v="3"/>
    <n v="4"/>
  </r>
  <r>
    <n v="20111102197"/>
    <x v="209"/>
    <x v="12"/>
    <x v="3"/>
    <n v="7"/>
  </r>
  <r>
    <n v="20121017230"/>
    <x v="210"/>
    <x v="12"/>
    <x v="3"/>
    <n v="4"/>
  </r>
  <r>
    <n v="20121107236"/>
    <x v="211"/>
    <x v="12"/>
    <x v="3"/>
    <n v="0"/>
  </r>
  <r>
    <n v="20130508243"/>
    <x v="212"/>
    <x v="12"/>
    <x v="3"/>
    <n v="6"/>
  </r>
  <r>
    <n v="20170512337"/>
    <x v="213"/>
    <x v="12"/>
    <x v="3"/>
    <n v="11"/>
  </r>
  <r>
    <n v="20180904460"/>
    <x v="214"/>
    <x v="12"/>
    <x v="3"/>
    <n v="17"/>
  </r>
  <r>
    <n v="20220509803"/>
    <x v="215"/>
    <x v="12"/>
    <x v="3"/>
    <n v="2"/>
  </r>
  <r>
    <n v="20220509805"/>
    <x v="216"/>
    <x v="12"/>
    <x v="3"/>
    <n v="52"/>
  </r>
  <r>
    <n v="20220509809"/>
    <x v="217"/>
    <x v="12"/>
    <x v="3"/>
    <n v="4"/>
  </r>
  <r>
    <n v="20220509813"/>
    <x v="218"/>
    <x v="12"/>
    <x v="3"/>
    <n v="1"/>
  </r>
  <r>
    <n v="20220509815"/>
    <x v="219"/>
    <x v="12"/>
    <x v="3"/>
    <n v="3"/>
  </r>
  <r>
    <n v="20220509819"/>
    <x v="220"/>
    <x v="12"/>
    <x v="3"/>
    <n v="4"/>
  </r>
  <r>
    <n v="20220509822"/>
    <x v="221"/>
    <x v="12"/>
    <x v="3"/>
    <n v="4"/>
  </r>
  <r>
    <n v="20060703108"/>
    <x v="222"/>
    <x v="13"/>
    <x v="8"/>
    <n v="2"/>
  </r>
  <r>
    <n v="20160802318"/>
    <x v="223"/>
    <x v="13"/>
    <x v="8"/>
    <n v="4"/>
  </r>
  <r>
    <n v="20210405703"/>
    <x v="224"/>
    <x v="13"/>
    <x v="8"/>
    <n v="2"/>
  </r>
  <r>
    <n v="20030305915"/>
    <x v="225"/>
    <x v="13"/>
    <x v="8"/>
    <n v="1"/>
  </r>
  <r>
    <n v="20180905469"/>
    <x v="226"/>
    <x v="13"/>
    <x v="8"/>
    <n v="2"/>
  </r>
  <r>
    <n v="20220509808"/>
    <x v="227"/>
    <x v="13"/>
    <x v="8"/>
    <n v="5"/>
  </r>
  <r>
    <n v="20220509811"/>
    <x v="228"/>
    <x v="13"/>
    <x v="8"/>
    <n v="2"/>
  </r>
  <r>
    <n v="20130916259"/>
    <x v="229"/>
    <x v="13"/>
    <x v="8"/>
    <n v="0"/>
  </r>
  <r>
    <n v="20051007063"/>
    <x v="230"/>
    <x v="13"/>
    <x v="8"/>
    <n v="3"/>
  </r>
  <r>
    <n v="19970102558"/>
    <x v="231"/>
    <x v="13"/>
    <x v="8"/>
    <n v="3"/>
  </r>
  <r>
    <n v="20010102691"/>
    <x v="232"/>
    <x v="13"/>
    <x v="8"/>
    <n v="4"/>
  </r>
  <r>
    <n v="19970318591"/>
    <x v="233"/>
    <x v="13"/>
    <x v="8"/>
    <n v="3"/>
  </r>
  <r>
    <n v="20180103414"/>
    <x v="234"/>
    <x v="13"/>
    <x v="8"/>
    <n v="5"/>
  </r>
  <r>
    <n v="20190301568"/>
    <x v="235"/>
    <x v="13"/>
    <x v="8"/>
    <n v="4"/>
  </r>
  <r>
    <n v="20190110556"/>
    <x v="139"/>
    <x v="13"/>
    <x v="8"/>
    <n v="2"/>
  </r>
  <r>
    <n v="20220509812"/>
    <x v="140"/>
    <x v="13"/>
    <x v="8"/>
    <n v="1"/>
  </r>
  <r>
    <n v="20220509824"/>
    <x v="141"/>
    <x v="13"/>
    <x v="8"/>
    <n v="3"/>
  </r>
  <r>
    <n v="20000112647"/>
    <x v="236"/>
    <x v="13"/>
    <x v="8"/>
    <n v="5"/>
  </r>
  <r>
    <n v="20020121813"/>
    <x v="237"/>
    <x v="13"/>
    <x v="8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DFBBB4-3C08-4F0B-AA3A-46A8C094586D}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242" firstHeaderRow="1" firstDataRow="1" firstDataCol="1"/>
  <pivotFields count="5">
    <pivotField showAll="0"/>
    <pivotField axis="axisRow" showAll="0" sortType="descending">
      <items count="239">
        <item x="26"/>
        <item x="109"/>
        <item x="192"/>
        <item x="58"/>
        <item x="224"/>
        <item x="111"/>
        <item x="212"/>
        <item x="158"/>
        <item x="210"/>
        <item x="172"/>
        <item x="4"/>
        <item x="5"/>
        <item x="118"/>
        <item x="80"/>
        <item x="91"/>
        <item x="46"/>
        <item x="119"/>
        <item x="146"/>
        <item x="92"/>
        <item x="204"/>
        <item x="120"/>
        <item x="23"/>
        <item x="59"/>
        <item x="6"/>
        <item x="112"/>
        <item x="7"/>
        <item x="219"/>
        <item x="157"/>
        <item x="159"/>
        <item x="113"/>
        <item x="121"/>
        <item x="8"/>
        <item x="216"/>
        <item x="60"/>
        <item x="107"/>
        <item x="147"/>
        <item x="50"/>
        <item x="77"/>
        <item x="9"/>
        <item x="10"/>
        <item x="230"/>
        <item x="122"/>
        <item x="141"/>
        <item x="148"/>
        <item x="61"/>
        <item x="184"/>
        <item x="93"/>
        <item x="226"/>
        <item x="180"/>
        <item x="114"/>
        <item x="179"/>
        <item x="115"/>
        <item x="123"/>
        <item x="207"/>
        <item x="206"/>
        <item x="11"/>
        <item x="222"/>
        <item x="90"/>
        <item x="47"/>
        <item x="124"/>
        <item x="202"/>
        <item x="51"/>
        <item x="27"/>
        <item x="94"/>
        <item x="211"/>
        <item x="28"/>
        <item x="95"/>
        <item x="78"/>
        <item x="48"/>
        <item x="149"/>
        <item x="194"/>
        <item x="181"/>
        <item x="57"/>
        <item x="96"/>
        <item x="97"/>
        <item x="236"/>
        <item x="12"/>
        <item x="62"/>
        <item x="63"/>
        <item x="125"/>
        <item x="126"/>
        <item x="64"/>
        <item x="187"/>
        <item x="220"/>
        <item x="150"/>
        <item x="65"/>
        <item x="29"/>
        <item x="13"/>
        <item x="98"/>
        <item x="151"/>
        <item x="79"/>
        <item x="227"/>
        <item x="127"/>
        <item x="99"/>
        <item x="143"/>
        <item x="160"/>
        <item x="139"/>
        <item x="234"/>
        <item x="189"/>
        <item x="30"/>
        <item x="41"/>
        <item x="217"/>
        <item x="56"/>
        <item x="100"/>
        <item x="66"/>
        <item x="221"/>
        <item x="24"/>
        <item x="81"/>
        <item x="128"/>
        <item x="31"/>
        <item x="138"/>
        <item x="110"/>
        <item x="152"/>
        <item x="161"/>
        <item x="32"/>
        <item x="209"/>
        <item x="14"/>
        <item x="197"/>
        <item x="33"/>
        <item x="215"/>
        <item x="49"/>
        <item x="34"/>
        <item x="108"/>
        <item x="173"/>
        <item x="129"/>
        <item x="67"/>
        <item x="190"/>
        <item x="68"/>
        <item x="89"/>
        <item x="82"/>
        <item x="208"/>
        <item x="145"/>
        <item x="69"/>
        <item x="15"/>
        <item x="1"/>
        <item x="203"/>
        <item x="182"/>
        <item x="76"/>
        <item x="185"/>
        <item x="130"/>
        <item x="223"/>
        <item x="16"/>
        <item x="42"/>
        <item x="35"/>
        <item x="131"/>
        <item x="153"/>
        <item x="3"/>
        <item x="235"/>
        <item x="52"/>
        <item x="191"/>
        <item x="36"/>
        <item x="178"/>
        <item x="232"/>
        <item x="116"/>
        <item x="162"/>
        <item x="183"/>
        <item x="70"/>
        <item x="83"/>
        <item x="53"/>
        <item x="101"/>
        <item x="84"/>
        <item x="102"/>
        <item x="174"/>
        <item x="85"/>
        <item x="132"/>
        <item x="196"/>
        <item x="43"/>
        <item x="237"/>
        <item x="163"/>
        <item x="37"/>
        <item x="103"/>
        <item x="171"/>
        <item x="133"/>
        <item x="54"/>
        <item x="164"/>
        <item x="71"/>
        <item x="195"/>
        <item x="228"/>
        <item x="186"/>
        <item x="140"/>
        <item x="188"/>
        <item x="229"/>
        <item x="134"/>
        <item x="165"/>
        <item x="231"/>
        <item x="19"/>
        <item x="135"/>
        <item x="104"/>
        <item x="38"/>
        <item x="17"/>
        <item x="86"/>
        <item x="225"/>
        <item x="166"/>
        <item x="72"/>
        <item x="142"/>
        <item x="205"/>
        <item x="136"/>
        <item x="2"/>
        <item x="154"/>
        <item x="45"/>
        <item x="117"/>
        <item x="20"/>
        <item x="200"/>
        <item x="105"/>
        <item x="218"/>
        <item x="55"/>
        <item x="25"/>
        <item x="106"/>
        <item x="233"/>
        <item x="87"/>
        <item x="21"/>
        <item x="39"/>
        <item x="199"/>
        <item x="0"/>
        <item x="167"/>
        <item x="168"/>
        <item x="22"/>
        <item x="144"/>
        <item x="175"/>
        <item x="214"/>
        <item x="176"/>
        <item x="44"/>
        <item x="73"/>
        <item x="177"/>
        <item x="155"/>
        <item x="170"/>
        <item x="193"/>
        <item x="201"/>
        <item x="74"/>
        <item x="137"/>
        <item x="40"/>
        <item x="18"/>
        <item x="169"/>
        <item x="198"/>
        <item x="156"/>
        <item x="213"/>
        <item x="75"/>
        <item x="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2"/>
        <item x="11"/>
        <item x="10"/>
        <item x="13"/>
        <item t="default"/>
      </items>
    </pivotField>
    <pivotField showAll="0"/>
    <pivotField dataField="1" showAll="0"/>
  </pivotFields>
  <rowFields count="1">
    <field x="1"/>
  </rowFields>
  <rowItems count="239">
    <i>
      <x v="32"/>
    </i>
    <i>
      <x v="114"/>
    </i>
    <i>
      <x v="43"/>
    </i>
    <i>
      <x v="141"/>
    </i>
    <i>
      <x v="219"/>
    </i>
    <i>
      <x v="104"/>
    </i>
    <i>
      <x v="59"/>
    </i>
    <i>
      <x v="38"/>
    </i>
    <i>
      <x v="217"/>
    </i>
    <i>
      <x v="157"/>
    </i>
    <i>
      <x v="123"/>
    </i>
    <i>
      <x v="215"/>
    </i>
    <i>
      <x v="156"/>
    </i>
    <i>
      <x v="222"/>
    </i>
    <i>
      <x v="131"/>
    </i>
    <i>
      <x v="168"/>
    </i>
    <i>
      <x v="85"/>
    </i>
    <i>
      <x v="41"/>
    </i>
    <i>
      <x v="44"/>
    </i>
    <i>
      <x v="153"/>
    </i>
    <i>
      <x v="61"/>
    </i>
    <i>
      <x v="109"/>
    </i>
    <i>
      <x v="235"/>
    </i>
    <i>
      <x v="121"/>
    </i>
    <i>
      <x v="28"/>
    </i>
    <i>
      <x v="218"/>
    </i>
    <i>
      <x v="45"/>
    </i>
    <i>
      <x v="231"/>
    </i>
    <i>
      <x v="62"/>
    </i>
    <i>
      <x v="198"/>
    </i>
    <i>
      <x v="60"/>
    </i>
    <i>
      <x v="203"/>
    </i>
    <i>
      <x v="112"/>
    </i>
    <i>
      <x v="216"/>
    </i>
    <i>
      <x v="125"/>
    </i>
    <i>
      <x v="98"/>
    </i>
    <i>
      <x v="185"/>
    </i>
    <i>
      <x v="23"/>
    </i>
    <i>
      <x v="171"/>
    </i>
    <i>
      <x v="180"/>
    </i>
    <i>
      <x v="232"/>
    </i>
    <i>
      <x v="73"/>
    </i>
    <i>
      <x v="70"/>
    </i>
    <i>
      <x v="160"/>
    </i>
    <i>
      <x v="93"/>
    </i>
    <i>
      <x v="71"/>
    </i>
    <i>
      <x v="94"/>
    </i>
    <i>
      <x v="63"/>
    </i>
    <i>
      <x v="5"/>
    </i>
    <i>
      <x v="69"/>
    </i>
    <i>
      <x v="115"/>
    </i>
    <i>
      <x v="175"/>
    </i>
    <i>
      <x v="122"/>
    </i>
    <i>
      <x v="194"/>
    </i>
    <i>
      <x v="31"/>
    </i>
    <i>
      <x v="223"/>
    </i>
    <i>
      <x v="220"/>
    </i>
    <i>
      <x v="107"/>
    </i>
    <i>
      <x v="106"/>
    </i>
    <i>
      <x v="236"/>
    </i>
    <i>
      <x v="6"/>
    </i>
    <i>
      <x v="188"/>
    </i>
    <i>
      <x v="225"/>
    </i>
    <i>
      <x v="81"/>
    </i>
    <i>
      <x v="226"/>
    </i>
    <i>
      <x v="52"/>
    </i>
    <i>
      <x v="29"/>
    </i>
    <i>
      <x v="72"/>
    </i>
    <i>
      <x v="46"/>
    </i>
    <i>
      <x v="58"/>
    </i>
    <i>
      <x v="163"/>
    </i>
    <i>
      <x v="74"/>
    </i>
    <i>
      <x v="42"/>
    </i>
    <i>
      <x v="169"/>
    </i>
    <i>
      <x v="137"/>
    </i>
    <i>
      <x v="224"/>
    </i>
    <i>
      <x v="154"/>
    </i>
    <i>
      <x v="155"/>
    </i>
    <i>
      <x v="92"/>
    </i>
    <i>
      <x v="78"/>
    </i>
    <i>
      <x v="145"/>
    </i>
    <i>
      <x v="91"/>
    </i>
    <i>
      <x v="176"/>
    </i>
    <i>
      <x v="75"/>
    </i>
    <i>
      <x v="178"/>
    </i>
    <i>
      <x v="22"/>
    </i>
    <i>
      <x v="35"/>
    </i>
    <i>
      <x v="138"/>
    </i>
    <i>
      <x v="55"/>
    </i>
    <i>
      <x v="207"/>
    </i>
    <i>
      <x v="50"/>
    </i>
    <i>
      <x v="77"/>
    </i>
    <i>
      <x v="193"/>
    </i>
    <i>
      <x v="161"/>
    </i>
    <i>
      <x v="126"/>
    </i>
    <i>
      <x v="133"/>
    </i>
    <i>
      <x v="97"/>
    </i>
    <i>
      <x v="51"/>
    </i>
    <i>
      <x v="200"/>
    </i>
    <i>
      <x v="11"/>
    </i>
    <i>
      <x v="202"/>
    </i>
    <i>
      <x v="132"/>
    </i>
    <i>
      <x v="17"/>
    </i>
    <i>
      <x v="113"/>
    </i>
    <i>
      <x/>
    </i>
    <i>
      <x v="33"/>
    </i>
    <i>
      <x v="103"/>
    </i>
    <i>
      <x v="48"/>
    </i>
    <i>
      <x v="67"/>
    </i>
    <i>
      <x v="108"/>
    </i>
    <i>
      <x v="68"/>
    </i>
    <i>
      <x v="167"/>
    </i>
    <i>
      <x v="127"/>
    </i>
    <i>
      <x v="199"/>
    </i>
    <i>
      <x v="129"/>
    </i>
    <i>
      <x v="210"/>
    </i>
    <i>
      <x v="130"/>
    </i>
    <i>
      <x v="228"/>
    </i>
    <i>
      <x v="15"/>
    </i>
    <i>
      <x v="162"/>
    </i>
    <i>
      <x v="134"/>
    </i>
    <i>
      <x v="87"/>
    </i>
    <i>
      <x v="136"/>
    </i>
    <i>
      <x v="96"/>
    </i>
    <i>
      <x v="140"/>
    </i>
    <i>
      <x v="101"/>
    </i>
    <i>
      <x v="146"/>
    </i>
    <i>
      <x v="105"/>
    </i>
    <i>
      <x v="147"/>
    </i>
    <i>
      <x v="27"/>
    </i>
    <i>
      <x v="152"/>
    </i>
    <i>
      <x v="57"/>
    </i>
    <i>
      <x v="79"/>
    </i>
    <i>
      <x v="230"/>
    </i>
    <i>
      <x v="83"/>
    </i>
    <i>
      <x v="234"/>
    </i>
    <i>
      <x v="21"/>
    </i>
    <i>
      <x v="8"/>
    </i>
    <i>
      <x v="117"/>
    </i>
    <i>
      <x v="208"/>
    </i>
    <i>
      <x v="195"/>
    </i>
    <i>
      <x v="65"/>
    </i>
    <i>
      <x v="213"/>
    </i>
    <i>
      <x v="159"/>
    </i>
    <i>
      <x v="189"/>
    </i>
    <i>
      <x v="84"/>
    </i>
    <i>
      <x v="205"/>
    </i>
    <i>
      <x v="128"/>
    </i>
    <i>
      <x v="211"/>
    </i>
    <i>
      <x v="86"/>
    </i>
    <i>
      <x v="9"/>
    </i>
    <i>
      <x v="40"/>
    </i>
    <i>
      <x v="13"/>
    </i>
    <i>
      <x v="170"/>
    </i>
    <i>
      <x v="26"/>
    </i>
    <i>
      <x v="3"/>
    </i>
    <i>
      <x v="14"/>
    </i>
    <i>
      <x v="172"/>
    </i>
    <i>
      <x v="66"/>
    </i>
    <i>
      <x v="174"/>
    </i>
    <i>
      <x v="209"/>
    </i>
    <i>
      <x v="120"/>
    </i>
    <i>
      <x v="212"/>
    </i>
    <i>
      <x v="182"/>
    </i>
    <i>
      <x v="111"/>
    </i>
    <i>
      <x v="184"/>
    </i>
    <i>
      <x v="30"/>
    </i>
    <i>
      <x v="186"/>
    </i>
    <i>
      <x v="229"/>
    </i>
    <i>
      <x v="187"/>
    </i>
    <i>
      <x v="18"/>
    </i>
    <i>
      <x v="24"/>
    </i>
    <i>
      <x v="20"/>
    </i>
    <i>
      <x v="196"/>
    </i>
    <i>
      <x v="165"/>
    </i>
    <i>
      <x v="150"/>
    </i>
    <i>
      <x v="142"/>
    </i>
    <i>
      <x v="227"/>
    </i>
    <i>
      <x v="144"/>
    </i>
    <i>
      <x v="56"/>
    </i>
    <i>
      <x v="201"/>
    </i>
    <i>
      <x v="192"/>
    </i>
    <i>
      <x v="76"/>
    </i>
    <i>
      <x v="116"/>
    </i>
    <i>
      <x v="54"/>
    </i>
    <i>
      <x v="179"/>
    </i>
    <i>
      <x v="39"/>
    </i>
    <i>
      <x v="233"/>
    </i>
    <i>
      <x v="206"/>
    </i>
    <i>
      <x v="149"/>
    </i>
    <i>
      <x v="135"/>
    </i>
    <i>
      <x v="190"/>
    </i>
    <i>
      <x v="16"/>
    </i>
    <i>
      <x v="4"/>
    </i>
    <i>
      <x v="89"/>
    </i>
    <i>
      <x v="12"/>
    </i>
    <i>
      <x v="36"/>
    </i>
    <i>
      <x v="99"/>
    </i>
    <i>
      <x v="47"/>
    </i>
    <i>
      <x v="37"/>
    </i>
    <i>
      <x v="124"/>
    </i>
    <i>
      <x v="2"/>
    </i>
    <i>
      <x v="177"/>
    </i>
    <i>
      <x v="95"/>
    </i>
    <i>
      <x v="214"/>
    </i>
    <i>
      <x v="100"/>
    </i>
    <i>
      <x v="148"/>
    </i>
    <i>
      <x v="197"/>
    </i>
    <i>
      <x v="119"/>
    </i>
    <i>
      <x v="118"/>
    </i>
    <i>
      <x v="80"/>
    </i>
    <i>
      <x v="237"/>
    </i>
    <i>
      <x v="183"/>
    </i>
    <i>
      <x v="10"/>
    </i>
    <i>
      <x v="173"/>
    </i>
    <i>
      <x v="143"/>
    </i>
    <i>
      <x v="204"/>
    </i>
    <i>
      <x v="164"/>
    </i>
    <i>
      <x v="102"/>
    </i>
    <i>
      <x v="25"/>
    </i>
    <i>
      <x v="151"/>
    </i>
    <i>
      <x v="166"/>
    </i>
    <i>
      <x v="19"/>
    </i>
    <i>
      <x v="191"/>
    </i>
    <i>
      <x v="34"/>
    </i>
    <i>
      <x v="1"/>
    </i>
    <i>
      <x v="158"/>
    </i>
    <i>
      <x v="88"/>
    </i>
    <i>
      <x v="221"/>
    </i>
    <i>
      <x v="110"/>
    </i>
    <i>
      <x v="90"/>
    </i>
    <i>
      <x v="82"/>
    </i>
    <i>
      <x v="181"/>
    </i>
    <i>
      <x v="49"/>
    </i>
    <i>
      <x v="64"/>
    </i>
    <i>
      <x v="139"/>
    </i>
    <i>
      <x v="53"/>
    </i>
    <i>
      <x v="7"/>
    </i>
    <i t="grand">
      <x/>
    </i>
  </rowItems>
  <colItems count="1">
    <i/>
  </colItems>
  <dataFields count="1">
    <dataField name="Sum of TOTAL TH" fld="4" baseField="0" baseItem="0"/>
  </dataFields>
  <formats count="17">
    <format dxfId="16">
      <pivotArea field="1" type="button" dataOnly="0" labelOnly="1" outline="0" axis="axisRow" fieldPosition="0"/>
    </format>
    <format dxfId="15">
      <pivotArea dataOnly="0" labelOnly="1" outline="0" axis="axisValues" fieldPosition="0"/>
    </format>
    <format dxfId="14">
      <pivotArea collapsedLevelsAreSubtotals="1" fieldPosition="0">
        <references count="1">
          <reference field="1" count="11">
            <x v="38"/>
            <x v="43"/>
            <x v="59"/>
            <x v="104"/>
            <x v="123"/>
            <x v="141"/>
            <x v="156"/>
            <x v="157"/>
            <x v="215"/>
            <x v="217"/>
            <x v="219"/>
          </reference>
        </references>
      </pivotArea>
    </format>
    <format dxfId="13">
      <pivotArea dataOnly="0" labelOnly="1" fieldPosition="0">
        <references count="1">
          <reference field="1" count="11">
            <x v="38"/>
            <x v="43"/>
            <x v="59"/>
            <x v="104"/>
            <x v="123"/>
            <x v="141"/>
            <x v="156"/>
            <x v="157"/>
            <x v="215"/>
            <x v="217"/>
            <x v="219"/>
          </reference>
        </references>
      </pivotArea>
    </format>
    <format dxfId="12">
      <pivotArea dataOnly="0" labelOnly="1" fieldPosition="0">
        <references count="1">
          <reference field="1" count="1">
            <x v="43"/>
          </reference>
        </references>
      </pivotArea>
    </format>
    <format dxfId="11">
      <pivotArea dataOnly="0" labelOnly="1" fieldPosition="0">
        <references count="1">
          <reference field="1" count="1">
            <x v="141"/>
          </reference>
        </references>
      </pivotArea>
    </format>
    <format dxfId="10">
      <pivotArea dataOnly="0" labelOnly="1" fieldPosition="0">
        <references count="1">
          <reference field="1" count="1">
            <x v="219"/>
          </reference>
        </references>
      </pivotArea>
    </format>
    <format dxfId="9">
      <pivotArea dataOnly="0" labelOnly="1" fieldPosition="0">
        <references count="1">
          <reference field="1" count="1">
            <x v="104"/>
          </reference>
        </references>
      </pivotArea>
    </format>
    <format dxfId="8">
      <pivotArea dataOnly="0" labelOnly="1" fieldPosition="0">
        <references count="1">
          <reference field="1" count="1">
            <x v="59"/>
          </reference>
        </references>
      </pivotArea>
    </format>
    <format dxfId="7">
      <pivotArea dataOnly="0" labelOnly="1" fieldPosition="0">
        <references count="1">
          <reference field="1" count="1">
            <x v="38"/>
          </reference>
        </references>
      </pivotArea>
    </format>
    <format dxfId="6">
      <pivotArea dataOnly="0" labelOnly="1" fieldPosition="0">
        <references count="1">
          <reference field="1" count="1">
            <x v="157"/>
          </reference>
        </references>
      </pivotArea>
    </format>
    <format dxfId="5">
      <pivotArea dataOnly="0" labelOnly="1" fieldPosition="0">
        <references count="1">
          <reference field="1" count="1">
            <x v="215"/>
          </reference>
        </references>
      </pivotArea>
    </format>
    <format dxfId="4">
      <pivotArea dataOnly="0" labelOnly="1" fieldPosition="0">
        <references count="1">
          <reference field="1" count="1">
            <x v="217"/>
          </reference>
        </references>
      </pivotArea>
    </format>
    <format dxfId="3">
      <pivotArea dataOnly="0" labelOnly="1" fieldPosition="0">
        <references count="1">
          <reference field="1" count="1">
            <x v="123"/>
          </reference>
        </references>
      </pivotArea>
    </format>
    <format dxfId="2">
      <pivotArea dataOnly="0" labelOnly="1" fieldPosition="0">
        <references count="1">
          <reference field="1" count="1">
            <x v="94"/>
          </reference>
        </references>
      </pivotArea>
    </format>
    <format dxfId="1">
      <pivotArea dataOnly="0" labelOnly="1" fieldPosition="0">
        <references count="1">
          <reference field="1" count="1">
            <x v="145"/>
          </reference>
        </references>
      </pivotArea>
    </format>
    <format dxfId="0">
      <pivotArea dataOnly="0" labelOnly="1" fieldPosition="0">
        <references count="1">
          <reference field="1" count="2">
            <x v="51"/>
            <x v="20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72FE-78D0-4469-A5DE-612764B8F6CF}">
  <dimension ref="A1:Q30"/>
  <sheetViews>
    <sheetView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1" sqref="G1"/>
    </sheetView>
  </sheetViews>
  <sheetFormatPr defaultRowHeight="14.5" x14ac:dyDescent="0.35"/>
  <cols>
    <col min="1" max="1" width="10.26953125" style="35" bestFit="1" customWidth="1"/>
    <col min="2" max="5" width="8.7265625" style="35"/>
    <col min="6" max="6" width="7.453125" style="35" bestFit="1" customWidth="1"/>
    <col min="7" max="7" width="6.1796875" style="35" bestFit="1" customWidth="1"/>
    <col min="8" max="8" width="5.26953125" style="35" customWidth="1"/>
    <col min="9" max="9" width="6.1796875" style="35" bestFit="1" customWidth="1"/>
    <col min="10" max="10" width="8.26953125" style="35" customWidth="1"/>
    <col min="11" max="11" width="6.26953125" style="35" customWidth="1"/>
    <col min="12" max="12" width="7.26953125" style="35" customWidth="1"/>
    <col min="13" max="13" width="6.1796875" style="35" bestFit="1" customWidth="1"/>
    <col min="14" max="14" width="39.81640625" style="57" customWidth="1"/>
    <col min="15" max="15" width="30.7265625" style="35" customWidth="1"/>
    <col min="16" max="16" width="32.1796875" style="35" customWidth="1"/>
    <col min="17" max="17" width="42.26953125" style="35" customWidth="1"/>
    <col min="18" max="16384" width="8.7265625" style="35"/>
  </cols>
  <sheetData>
    <row r="1" spans="1:17" x14ac:dyDescent="0.3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7" x14ac:dyDescent="0.35">
      <c r="A2" s="38" t="str">
        <f>+[1]SUMMARY!A2</f>
        <v>ANALISA HASIL PRODUKSI OKTOBER 2023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7" x14ac:dyDescent="0.35">
      <c r="B3" s="36"/>
      <c r="C3" s="36"/>
      <c r="D3" s="36"/>
      <c r="E3" s="36"/>
      <c r="F3" s="36"/>
      <c r="G3" s="36" t="s">
        <v>326</v>
      </c>
      <c r="H3" s="36"/>
      <c r="I3" s="36"/>
      <c r="J3" s="36"/>
      <c r="K3" s="36"/>
      <c r="L3" s="36"/>
      <c r="M3" s="36"/>
      <c r="N3" s="37"/>
    </row>
    <row r="4" spans="1:17" ht="27" customHeight="1" x14ac:dyDescent="0.35">
      <c r="A4" s="60" t="s">
        <v>300</v>
      </c>
      <c r="B4" s="60" t="s">
        <v>301</v>
      </c>
      <c r="C4" s="60" t="s">
        <v>302</v>
      </c>
      <c r="D4" s="60" t="s">
        <v>303</v>
      </c>
      <c r="E4" s="60" t="s">
        <v>304</v>
      </c>
      <c r="F4" s="58" t="s">
        <v>305</v>
      </c>
      <c r="G4" s="58"/>
      <c r="H4" s="58" t="s">
        <v>306</v>
      </c>
      <c r="I4" s="58"/>
      <c r="J4" s="58" t="s">
        <v>307</v>
      </c>
      <c r="K4" s="58"/>
      <c r="L4" s="58" t="s">
        <v>308</v>
      </c>
      <c r="M4" s="58"/>
      <c r="N4" s="59" t="s">
        <v>309</v>
      </c>
      <c r="O4" s="59"/>
      <c r="P4" s="59"/>
      <c r="Q4" s="59"/>
    </row>
    <row r="5" spans="1:17" ht="15" customHeight="1" x14ac:dyDescent="0.35">
      <c r="A5" s="61"/>
      <c r="B5" s="61"/>
      <c r="C5" s="61"/>
      <c r="D5" s="61"/>
      <c r="E5" s="61"/>
      <c r="F5" s="39" t="s">
        <v>310</v>
      </c>
      <c r="G5" s="39" t="s">
        <v>304</v>
      </c>
      <c r="H5" s="39" t="s">
        <v>310</v>
      </c>
      <c r="I5" s="39" t="s">
        <v>304</v>
      </c>
      <c r="J5" s="39" t="s">
        <v>310</v>
      </c>
      <c r="K5" s="39" t="s">
        <v>304</v>
      </c>
      <c r="L5" s="39" t="s">
        <v>310</v>
      </c>
      <c r="M5" s="39" t="s">
        <v>304</v>
      </c>
      <c r="N5" s="40" t="s">
        <v>305</v>
      </c>
      <c r="O5" s="40" t="s">
        <v>306</v>
      </c>
      <c r="P5" s="40" t="s">
        <v>307</v>
      </c>
      <c r="Q5" s="40" t="s">
        <v>308</v>
      </c>
    </row>
    <row r="6" spans="1:17" s="48" customFormat="1" ht="43.5" x14ac:dyDescent="0.35">
      <c r="A6" s="41">
        <v>45201</v>
      </c>
      <c r="B6" s="42">
        <v>2283</v>
      </c>
      <c r="C6" s="42">
        <v>2000</v>
      </c>
      <c r="D6" s="42">
        <f t="shared" ref="D6:D30" si="0">C6-B6</f>
        <v>-283</v>
      </c>
      <c r="E6" s="43">
        <f t="shared" ref="E6:E30" si="1">C6/B6</f>
        <v>0.8760402978537013</v>
      </c>
      <c r="F6" s="42"/>
      <c r="G6" s="44">
        <f t="shared" ref="G6:G30" si="2">F6/$B6</f>
        <v>0</v>
      </c>
      <c r="H6" s="42">
        <f>24+100+50+16</f>
        <v>190</v>
      </c>
      <c r="I6" s="44">
        <f t="shared" ref="I6:I30" si="3">H6/$B6</f>
        <v>8.3223828296101615E-2</v>
      </c>
      <c r="J6" s="42"/>
      <c r="K6" s="44">
        <f t="shared" ref="K6:K22" si="4">J6/$B6</f>
        <v>0</v>
      </c>
      <c r="L6" s="42">
        <f>48+45</f>
        <v>93</v>
      </c>
      <c r="M6" s="44">
        <f t="shared" ref="M6:M30" si="5">L6/$B6</f>
        <v>4.0735873850197106E-2</v>
      </c>
      <c r="N6" s="45"/>
      <c r="O6" s="46" t="s">
        <v>311</v>
      </c>
      <c r="P6" s="47"/>
      <c r="Q6" s="47" t="s">
        <v>312</v>
      </c>
    </row>
    <row r="7" spans="1:17" s="48" customFormat="1" ht="43.5" x14ac:dyDescent="0.35">
      <c r="A7" s="41">
        <f>+A6+1</f>
        <v>45202</v>
      </c>
      <c r="B7" s="42">
        <v>2324</v>
      </c>
      <c r="C7" s="42">
        <v>2099</v>
      </c>
      <c r="D7" s="42">
        <f t="shared" si="0"/>
        <v>-225</v>
      </c>
      <c r="E7" s="43">
        <f t="shared" si="1"/>
        <v>0.903184165232358</v>
      </c>
      <c r="F7" s="42">
        <v>225</v>
      </c>
      <c r="G7" s="44">
        <f t="shared" si="2"/>
        <v>9.6815834767641995E-2</v>
      </c>
      <c r="H7" s="42"/>
      <c r="I7" s="44">
        <f t="shared" si="3"/>
        <v>0</v>
      </c>
      <c r="J7" s="42"/>
      <c r="K7" s="44">
        <f t="shared" si="4"/>
        <v>0</v>
      </c>
      <c r="L7" s="42"/>
      <c r="M7" s="44">
        <f t="shared" si="5"/>
        <v>0</v>
      </c>
      <c r="N7" s="45" t="s">
        <v>313</v>
      </c>
      <c r="O7" s="46"/>
      <c r="P7" s="49"/>
      <c r="Q7" s="50"/>
    </row>
    <row r="8" spans="1:17" s="48" customFormat="1" ht="101.5" x14ac:dyDescent="0.35">
      <c r="A8" s="41">
        <f t="shared" ref="A8:A30" si="6">+A7+1</f>
        <v>45203</v>
      </c>
      <c r="B8" s="42">
        <v>3055</v>
      </c>
      <c r="C8" s="42">
        <v>2111</v>
      </c>
      <c r="D8" s="42">
        <f t="shared" si="0"/>
        <v>-944</v>
      </c>
      <c r="E8" s="43">
        <f t="shared" si="1"/>
        <v>0.69099836333878883</v>
      </c>
      <c r="F8" s="42"/>
      <c r="G8" s="44">
        <f t="shared" si="2"/>
        <v>0</v>
      </c>
      <c r="H8" s="42">
        <v>944</v>
      </c>
      <c r="I8" s="44">
        <f t="shared" si="3"/>
        <v>0.30900163666121111</v>
      </c>
      <c r="J8" s="42"/>
      <c r="K8" s="44">
        <f t="shared" si="4"/>
        <v>0</v>
      </c>
      <c r="L8" s="42"/>
      <c r="M8" s="44">
        <f t="shared" si="5"/>
        <v>0</v>
      </c>
      <c r="N8" s="45"/>
      <c r="O8" s="51" t="s">
        <v>314</v>
      </c>
      <c r="P8" s="52"/>
      <c r="Q8" s="47"/>
    </row>
    <row r="9" spans="1:17" s="48" customFormat="1" x14ac:dyDescent="0.35">
      <c r="A9" s="41">
        <f t="shared" si="6"/>
        <v>45204</v>
      </c>
      <c r="B9" s="42">
        <v>3033</v>
      </c>
      <c r="C9" s="42">
        <v>3088</v>
      </c>
      <c r="D9" s="42">
        <f t="shared" si="0"/>
        <v>55</v>
      </c>
      <c r="E9" s="43">
        <f t="shared" si="1"/>
        <v>1.0181338608638313</v>
      </c>
      <c r="F9" s="42"/>
      <c r="G9" s="44">
        <f t="shared" si="2"/>
        <v>0</v>
      </c>
      <c r="H9" s="42"/>
      <c r="I9" s="44">
        <f t="shared" si="3"/>
        <v>0</v>
      </c>
      <c r="J9" s="42"/>
      <c r="K9" s="44">
        <f t="shared" si="4"/>
        <v>0</v>
      </c>
      <c r="L9" s="42"/>
      <c r="M9" s="44">
        <f t="shared" si="5"/>
        <v>0</v>
      </c>
      <c r="N9" s="45"/>
      <c r="O9" s="51"/>
      <c r="P9" s="53"/>
      <c r="Q9" s="47"/>
    </row>
    <row r="10" spans="1:17" s="48" customFormat="1" ht="72.5" x14ac:dyDescent="0.35">
      <c r="A10" s="41">
        <f t="shared" si="6"/>
        <v>45205</v>
      </c>
      <c r="B10" s="42">
        <v>3003</v>
      </c>
      <c r="C10" s="42">
        <v>2859</v>
      </c>
      <c r="D10" s="42">
        <f t="shared" si="0"/>
        <v>-144</v>
      </c>
      <c r="E10" s="43">
        <f t="shared" si="1"/>
        <v>0.95204795204795201</v>
      </c>
      <c r="F10" s="42"/>
      <c r="G10" s="44">
        <f t="shared" si="2"/>
        <v>0</v>
      </c>
      <c r="H10" s="42">
        <v>144</v>
      </c>
      <c r="I10" s="44">
        <f t="shared" si="3"/>
        <v>4.7952047952047952E-2</v>
      </c>
      <c r="J10" s="42"/>
      <c r="K10" s="44">
        <f t="shared" si="4"/>
        <v>0</v>
      </c>
      <c r="L10" s="42"/>
      <c r="M10" s="44">
        <f t="shared" si="5"/>
        <v>0</v>
      </c>
      <c r="N10" s="45"/>
      <c r="O10" s="51" t="s">
        <v>315</v>
      </c>
      <c r="P10" s="47"/>
      <c r="Q10" s="47"/>
    </row>
    <row r="11" spans="1:17" s="48" customFormat="1" x14ac:dyDescent="0.35">
      <c r="A11" s="41">
        <f>+A10+3</f>
        <v>45208</v>
      </c>
      <c r="B11" s="42">
        <v>3450</v>
      </c>
      <c r="C11" s="42">
        <v>3471</v>
      </c>
      <c r="D11" s="42">
        <f t="shared" si="0"/>
        <v>21</v>
      </c>
      <c r="E11" s="43">
        <f t="shared" si="1"/>
        <v>1.0060869565217392</v>
      </c>
      <c r="F11" s="42"/>
      <c r="G11" s="44">
        <f t="shared" si="2"/>
        <v>0</v>
      </c>
      <c r="H11" s="42"/>
      <c r="I11" s="44">
        <f t="shared" si="3"/>
        <v>0</v>
      </c>
      <c r="J11" s="42"/>
      <c r="K11" s="44">
        <f t="shared" si="4"/>
        <v>0</v>
      </c>
      <c r="L11" s="42"/>
      <c r="M11" s="44">
        <f t="shared" si="5"/>
        <v>0</v>
      </c>
      <c r="N11" s="45"/>
      <c r="O11" s="54"/>
      <c r="P11" s="53"/>
      <c r="Q11" s="47"/>
    </row>
    <row r="12" spans="1:17" s="48" customFormat="1" ht="87" x14ac:dyDescent="0.35">
      <c r="A12" s="41">
        <f>+A11+1</f>
        <v>45209</v>
      </c>
      <c r="B12" s="42">
        <v>3265</v>
      </c>
      <c r="C12" s="42">
        <v>3257</v>
      </c>
      <c r="D12" s="42">
        <f t="shared" si="0"/>
        <v>-8</v>
      </c>
      <c r="E12" s="43">
        <f t="shared" si="1"/>
        <v>0.99754977029096481</v>
      </c>
      <c r="F12" s="42"/>
      <c r="G12" s="44">
        <f t="shared" si="2"/>
        <v>0</v>
      </c>
      <c r="H12" s="42"/>
      <c r="I12" s="44">
        <f t="shared" si="3"/>
        <v>0</v>
      </c>
      <c r="J12" s="42"/>
      <c r="K12" s="44">
        <f t="shared" si="4"/>
        <v>0</v>
      </c>
      <c r="L12" s="42"/>
      <c r="M12" s="44">
        <f t="shared" si="5"/>
        <v>0</v>
      </c>
      <c r="N12" s="45"/>
      <c r="O12" s="51" t="s">
        <v>316</v>
      </c>
      <c r="P12" s="53"/>
      <c r="Q12" s="47"/>
    </row>
    <row r="13" spans="1:17" s="48" customFormat="1" ht="58" x14ac:dyDescent="0.35">
      <c r="A13" s="41">
        <f t="shared" si="6"/>
        <v>45210</v>
      </c>
      <c r="B13" s="42">
        <v>2682</v>
      </c>
      <c r="C13" s="42">
        <v>2456</v>
      </c>
      <c r="D13" s="42">
        <f t="shared" si="0"/>
        <v>-226</v>
      </c>
      <c r="E13" s="43">
        <f t="shared" si="1"/>
        <v>0.91573452647278153</v>
      </c>
      <c r="F13" s="42"/>
      <c r="G13" s="44">
        <f t="shared" si="2"/>
        <v>0</v>
      </c>
      <c r="H13" s="42">
        <v>226</v>
      </c>
      <c r="I13" s="44">
        <f t="shared" si="3"/>
        <v>8.4265473527218498E-2</v>
      </c>
      <c r="J13" s="42"/>
      <c r="K13" s="44">
        <f t="shared" si="4"/>
        <v>0</v>
      </c>
      <c r="L13" s="42"/>
      <c r="M13" s="44">
        <f t="shared" si="5"/>
        <v>0</v>
      </c>
      <c r="N13" s="45"/>
      <c r="O13" s="51" t="s">
        <v>317</v>
      </c>
      <c r="P13" s="53"/>
      <c r="Q13" s="47"/>
    </row>
    <row r="14" spans="1:17" s="48" customFormat="1" ht="14.25" customHeight="1" x14ac:dyDescent="0.35">
      <c r="A14" s="41">
        <f t="shared" si="6"/>
        <v>45211</v>
      </c>
      <c r="B14" s="42">
        <v>3266</v>
      </c>
      <c r="C14" s="42">
        <v>3151</v>
      </c>
      <c r="D14" s="42">
        <f t="shared" si="0"/>
        <v>-115</v>
      </c>
      <c r="E14" s="43">
        <f t="shared" si="1"/>
        <v>0.96478873239436624</v>
      </c>
      <c r="F14" s="42"/>
      <c r="G14" s="44">
        <f t="shared" si="2"/>
        <v>0</v>
      </c>
      <c r="H14" s="42">
        <f>125-71</f>
        <v>54</v>
      </c>
      <c r="I14" s="44">
        <f t="shared" si="3"/>
        <v>1.653398652786283E-2</v>
      </c>
      <c r="J14" s="42"/>
      <c r="K14" s="44">
        <f t="shared" si="4"/>
        <v>0</v>
      </c>
      <c r="L14" s="42">
        <f>115-54</f>
        <v>61</v>
      </c>
      <c r="M14" s="44">
        <f t="shared" si="5"/>
        <v>1.8677281077770974E-2</v>
      </c>
      <c r="N14" s="45"/>
      <c r="O14" s="51" t="s">
        <v>318</v>
      </c>
      <c r="P14" s="53"/>
      <c r="Q14" s="55" t="s">
        <v>319</v>
      </c>
    </row>
    <row r="15" spans="1:17" s="48" customFormat="1" x14ac:dyDescent="0.35">
      <c r="A15" s="41">
        <f t="shared" si="6"/>
        <v>45212</v>
      </c>
      <c r="B15" s="42">
        <v>3301</v>
      </c>
      <c r="C15" s="42">
        <v>3440</v>
      </c>
      <c r="D15" s="42">
        <f t="shared" si="0"/>
        <v>139</v>
      </c>
      <c r="E15" s="43">
        <f t="shared" si="1"/>
        <v>1.0421084519842472</v>
      </c>
      <c r="F15" s="42"/>
      <c r="G15" s="44">
        <f t="shared" si="2"/>
        <v>0</v>
      </c>
      <c r="H15" s="42"/>
      <c r="I15" s="44">
        <f t="shared" si="3"/>
        <v>0</v>
      </c>
      <c r="J15" s="42"/>
      <c r="K15" s="44">
        <f t="shared" si="4"/>
        <v>0</v>
      </c>
      <c r="L15" s="42"/>
      <c r="M15" s="44">
        <f t="shared" si="5"/>
        <v>0</v>
      </c>
      <c r="N15" s="45"/>
      <c r="O15" s="51"/>
      <c r="P15" s="53"/>
      <c r="Q15" s="47"/>
    </row>
    <row r="16" spans="1:17" s="48" customFormat="1" x14ac:dyDescent="0.35">
      <c r="A16" s="41">
        <f t="shared" si="6"/>
        <v>45213</v>
      </c>
      <c r="B16" s="42">
        <v>300</v>
      </c>
      <c r="C16" s="42">
        <v>300</v>
      </c>
      <c r="D16" s="42">
        <f t="shared" si="0"/>
        <v>0</v>
      </c>
      <c r="E16" s="43">
        <f t="shared" si="1"/>
        <v>1</v>
      </c>
      <c r="F16" s="42"/>
      <c r="G16" s="44">
        <f t="shared" si="2"/>
        <v>0</v>
      </c>
      <c r="H16" s="42"/>
      <c r="I16" s="44">
        <f t="shared" si="3"/>
        <v>0</v>
      </c>
      <c r="J16" s="42"/>
      <c r="K16" s="44">
        <f t="shared" si="4"/>
        <v>0</v>
      </c>
      <c r="L16" s="42"/>
      <c r="M16" s="44">
        <f t="shared" si="5"/>
        <v>0</v>
      </c>
      <c r="N16" s="45"/>
      <c r="O16" s="51"/>
      <c r="P16" s="47"/>
      <c r="Q16" s="47"/>
    </row>
    <row r="17" spans="1:17" s="48" customFormat="1" x14ac:dyDescent="0.35">
      <c r="A17" s="41">
        <f>+A16+2</f>
        <v>45215</v>
      </c>
      <c r="B17" s="42">
        <v>3718</v>
      </c>
      <c r="C17" s="42">
        <v>3733</v>
      </c>
      <c r="D17" s="42">
        <f t="shared" si="0"/>
        <v>15</v>
      </c>
      <c r="E17" s="43">
        <f t="shared" si="1"/>
        <v>1.0040344271113502</v>
      </c>
      <c r="F17" s="42"/>
      <c r="G17" s="44">
        <f t="shared" si="2"/>
        <v>0</v>
      </c>
      <c r="H17" s="42"/>
      <c r="I17" s="44">
        <f t="shared" si="3"/>
        <v>0</v>
      </c>
      <c r="J17" s="42"/>
      <c r="K17" s="44">
        <f t="shared" si="4"/>
        <v>0</v>
      </c>
      <c r="L17" s="42"/>
      <c r="M17" s="44">
        <f t="shared" si="5"/>
        <v>0</v>
      </c>
      <c r="N17" s="56"/>
      <c r="O17" s="51"/>
      <c r="P17" s="53"/>
      <c r="Q17" s="47"/>
    </row>
    <row r="18" spans="1:17" s="48" customFormat="1" x14ac:dyDescent="0.35">
      <c r="A18" s="41">
        <f t="shared" si="6"/>
        <v>45216</v>
      </c>
      <c r="B18" s="42">
        <v>3540</v>
      </c>
      <c r="C18" s="42">
        <v>3678</v>
      </c>
      <c r="D18" s="42">
        <f t="shared" si="0"/>
        <v>138</v>
      </c>
      <c r="E18" s="43">
        <f t="shared" si="1"/>
        <v>1.0389830508474576</v>
      </c>
      <c r="F18" s="42"/>
      <c r="G18" s="44">
        <f t="shared" si="2"/>
        <v>0</v>
      </c>
      <c r="H18" s="42"/>
      <c r="I18" s="44">
        <f t="shared" si="3"/>
        <v>0</v>
      </c>
      <c r="J18" s="42"/>
      <c r="K18" s="44">
        <f t="shared" si="4"/>
        <v>0</v>
      </c>
      <c r="L18" s="42"/>
      <c r="M18" s="44">
        <f t="shared" si="5"/>
        <v>0</v>
      </c>
      <c r="N18" s="45"/>
      <c r="O18" s="51"/>
      <c r="P18" s="53"/>
      <c r="Q18" s="47"/>
    </row>
    <row r="19" spans="1:17" s="48" customFormat="1" x14ac:dyDescent="0.35">
      <c r="A19" s="41">
        <f t="shared" si="6"/>
        <v>45217</v>
      </c>
      <c r="B19" s="42">
        <v>3167</v>
      </c>
      <c r="C19" s="42">
        <v>3509</v>
      </c>
      <c r="D19" s="42">
        <f t="shared" si="0"/>
        <v>342</v>
      </c>
      <c r="E19" s="43">
        <f t="shared" si="1"/>
        <v>1.1079886327754973</v>
      </c>
      <c r="F19" s="42"/>
      <c r="G19" s="44">
        <f t="shared" si="2"/>
        <v>0</v>
      </c>
      <c r="H19" s="42"/>
      <c r="I19" s="44">
        <f t="shared" si="3"/>
        <v>0</v>
      </c>
      <c r="J19" s="42"/>
      <c r="K19" s="44">
        <f t="shared" si="4"/>
        <v>0</v>
      </c>
      <c r="L19" s="42"/>
      <c r="M19" s="44">
        <f t="shared" si="5"/>
        <v>0</v>
      </c>
      <c r="N19" s="56"/>
      <c r="O19" s="51"/>
      <c r="P19" s="53"/>
      <c r="Q19" s="47"/>
    </row>
    <row r="20" spans="1:17" s="48" customFormat="1" ht="72.5" x14ac:dyDescent="0.35">
      <c r="A20" s="41">
        <f t="shared" si="6"/>
        <v>45218</v>
      </c>
      <c r="B20" s="42">
        <v>3083</v>
      </c>
      <c r="C20" s="42">
        <v>2546</v>
      </c>
      <c r="D20" s="42">
        <f t="shared" si="0"/>
        <v>-537</v>
      </c>
      <c r="E20" s="43">
        <f t="shared" si="1"/>
        <v>0.82581900746026593</v>
      </c>
      <c r="F20" s="42"/>
      <c r="G20" s="44">
        <f t="shared" si="2"/>
        <v>0</v>
      </c>
      <c r="H20" s="42">
        <v>537</v>
      </c>
      <c r="I20" s="44">
        <f t="shared" si="3"/>
        <v>0.17418099253973401</v>
      </c>
      <c r="J20" s="42"/>
      <c r="K20" s="44">
        <f t="shared" si="4"/>
        <v>0</v>
      </c>
      <c r="L20" s="42"/>
      <c r="M20" s="44">
        <f t="shared" si="5"/>
        <v>0</v>
      </c>
      <c r="N20" s="56"/>
      <c r="O20" s="51" t="s">
        <v>320</v>
      </c>
      <c r="P20" s="53"/>
      <c r="Q20" s="47"/>
    </row>
    <row r="21" spans="1:17" s="48" customFormat="1" ht="72.5" x14ac:dyDescent="0.35">
      <c r="A21" s="41">
        <f t="shared" si="6"/>
        <v>45219</v>
      </c>
      <c r="B21" s="42">
        <v>3540</v>
      </c>
      <c r="C21" s="42">
        <v>2906</v>
      </c>
      <c r="D21" s="42">
        <f t="shared" si="0"/>
        <v>-634</v>
      </c>
      <c r="E21" s="43">
        <f t="shared" si="1"/>
        <v>0.82090395480225986</v>
      </c>
      <c r="F21" s="42">
        <v>634</v>
      </c>
      <c r="G21" s="44">
        <f t="shared" si="2"/>
        <v>0.17909604519774011</v>
      </c>
      <c r="H21" s="42"/>
      <c r="I21" s="44">
        <f t="shared" si="3"/>
        <v>0</v>
      </c>
      <c r="J21" s="42"/>
      <c r="K21" s="44">
        <f t="shared" si="4"/>
        <v>0</v>
      </c>
      <c r="L21" s="42"/>
      <c r="M21" s="44">
        <f t="shared" si="5"/>
        <v>0</v>
      </c>
      <c r="N21" s="45" t="s">
        <v>321</v>
      </c>
      <c r="O21" s="51"/>
      <c r="P21" s="53"/>
      <c r="Q21" s="47"/>
    </row>
    <row r="22" spans="1:17" s="48" customFormat="1" x14ac:dyDescent="0.35">
      <c r="A22" s="41">
        <f>+A21+3</f>
        <v>45222</v>
      </c>
      <c r="B22" s="42">
        <v>3542</v>
      </c>
      <c r="C22" s="42">
        <v>3640</v>
      </c>
      <c r="D22" s="42">
        <f t="shared" si="0"/>
        <v>98</v>
      </c>
      <c r="E22" s="43">
        <f t="shared" si="1"/>
        <v>1.0276679841897234</v>
      </c>
      <c r="F22" s="42"/>
      <c r="G22" s="44">
        <f t="shared" si="2"/>
        <v>0</v>
      </c>
      <c r="H22" s="42"/>
      <c r="I22" s="44">
        <f t="shared" si="3"/>
        <v>0</v>
      </c>
      <c r="J22" s="42"/>
      <c r="K22" s="44">
        <f t="shared" si="4"/>
        <v>0</v>
      </c>
      <c r="L22" s="42"/>
      <c r="M22" s="44">
        <f t="shared" si="5"/>
        <v>0</v>
      </c>
      <c r="N22" s="45"/>
      <c r="O22" s="51"/>
      <c r="P22" s="53"/>
      <c r="Q22" s="51"/>
    </row>
    <row r="23" spans="1:17" s="48" customFormat="1" x14ac:dyDescent="0.35">
      <c r="A23" s="41">
        <f t="shared" si="6"/>
        <v>45223</v>
      </c>
      <c r="B23" s="42">
        <v>3542</v>
      </c>
      <c r="C23" s="42">
        <v>3631</v>
      </c>
      <c r="D23" s="42">
        <f t="shared" si="0"/>
        <v>89</v>
      </c>
      <c r="E23" s="43">
        <f t="shared" si="1"/>
        <v>1.0251270468661773</v>
      </c>
      <c r="F23" s="42"/>
      <c r="G23" s="44">
        <f t="shared" si="2"/>
        <v>0</v>
      </c>
      <c r="H23" s="42"/>
      <c r="I23" s="44">
        <f t="shared" si="3"/>
        <v>0</v>
      </c>
      <c r="J23" s="42"/>
      <c r="K23" s="44">
        <f>J23/$B23</f>
        <v>0</v>
      </c>
      <c r="L23" s="42"/>
      <c r="M23" s="44">
        <f t="shared" si="5"/>
        <v>0</v>
      </c>
      <c r="N23" s="45"/>
      <c r="O23" s="51"/>
      <c r="P23" s="47"/>
      <c r="Q23" s="47"/>
    </row>
    <row r="24" spans="1:17" s="48" customFormat="1" x14ac:dyDescent="0.35">
      <c r="A24" s="41">
        <f t="shared" si="6"/>
        <v>45224</v>
      </c>
      <c r="B24" s="42">
        <v>3534</v>
      </c>
      <c r="C24" s="42">
        <v>3620</v>
      </c>
      <c r="D24" s="42">
        <f t="shared" si="0"/>
        <v>86</v>
      </c>
      <c r="E24" s="43">
        <f t="shared" si="1"/>
        <v>1.0243350311262025</v>
      </c>
      <c r="F24" s="42"/>
      <c r="G24" s="44">
        <f t="shared" si="2"/>
        <v>0</v>
      </c>
      <c r="H24" s="42"/>
      <c r="I24" s="44">
        <f t="shared" si="3"/>
        <v>0</v>
      </c>
      <c r="J24" s="42"/>
      <c r="K24" s="44">
        <f t="shared" ref="K24:K30" si="7">J24/$B24</f>
        <v>0</v>
      </c>
      <c r="L24" s="42"/>
      <c r="M24" s="44">
        <f t="shared" si="5"/>
        <v>0</v>
      </c>
      <c r="N24" s="45"/>
      <c r="O24" s="51"/>
      <c r="P24" s="53"/>
      <c r="Q24" s="47"/>
    </row>
    <row r="25" spans="1:17" s="48" customFormat="1" ht="29" x14ac:dyDescent="0.35">
      <c r="A25" s="41">
        <f t="shared" si="6"/>
        <v>45225</v>
      </c>
      <c r="B25" s="42">
        <v>3689</v>
      </c>
      <c r="C25" s="42">
        <v>3051</v>
      </c>
      <c r="D25" s="42">
        <f t="shared" si="0"/>
        <v>-638</v>
      </c>
      <c r="E25" s="43">
        <f t="shared" si="1"/>
        <v>0.82705340200596367</v>
      </c>
      <c r="F25" s="42"/>
      <c r="G25" s="44">
        <f t="shared" si="2"/>
        <v>0</v>
      </c>
      <c r="H25" s="42">
        <v>252</v>
      </c>
      <c r="I25" s="44">
        <f t="shared" si="3"/>
        <v>6.8311195445920306E-2</v>
      </c>
      <c r="J25" s="42"/>
      <c r="K25" s="44">
        <f t="shared" si="7"/>
        <v>0</v>
      </c>
      <c r="L25" s="42">
        <f>638-252</f>
        <v>386</v>
      </c>
      <c r="M25" s="44">
        <f t="shared" si="5"/>
        <v>0.10463540254811603</v>
      </c>
      <c r="N25" s="45"/>
      <c r="O25" s="51" t="s">
        <v>322</v>
      </c>
      <c r="P25" s="53"/>
      <c r="Q25" s="47" t="s">
        <v>323</v>
      </c>
    </row>
    <row r="26" spans="1:17" s="48" customFormat="1" ht="43.5" x14ac:dyDescent="0.35">
      <c r="A26" s="41">
        <f t="shared" si="6"/>
        <v>45226</v>
      </c>
      <c r="B26" s="42">
        <v>3682</v>
      </c>
      <c r="C26" s="42">
        <v>2751</v>
      </c>
      <c r="D26" s="42">
        <f t="shared" si="0"/>
        <v>-931</v>
      </c>
      <c r="E26" s="43">
        <f t="shared" si="1"/>
        <v>0.74714828897338403</v>
      </c>
      <c r="F26" s="42"/>
      <c r="G26" s="44">
        <f t="shared" si="2"/>
        <v>0</v>
      </c>
      <c r="H26" s="42">
        <v>931</v>
      </c>
      <c r="I26" s="44">
        <f t="shared" si="3"/>
        <v>0.25285171102661597</v>
      </c>
      <c r="J26" s="42"/>
      <c r="K26" s="44">
        <f t="shared" si="7"/>
        <v>0</v>
      </c>
      <c r="L26" s="42"/>
      <c r="M26" s="44">
        <f t="shared" si="5"/>
        <v>0</v>
      </c>
      <c r="N26" s="45"/>
      <c r="O26" s="51" t="s">
        <v>324</v>
      </c>
      <c r="P26" s="53"/>
      <c r="Q26" s="47"/>
    </row>
    <row r="27" spans="1:17" s="48" customFormat="1" x14ac:dyDescent="0.35">
      <c r="A27" s="41">
        <f t="shared" si="6"/>
        <v>45227</v>
      </c>
      <c r="B27" s="42">
        <v>1572</v>
      </c>
      <c r="C27" s="42">
        <v>1819</v>
      </c>
      <c r="D27" s="42">
        <f t="shared" si="0"/>
        <v>247</v>
      </c>
      <c r="E27" s="43">
        <f t="shared" si="1"/>
        <v>1.1571246819338423</v>
      </c>
      <c r="F27" s="42"/>
      <c r="G27" s="44">
        <f t="shared" si="2"/>
        <v>0</v>
      </c>
      <c r="H27" s="42"/>
      <c r="I27" s="44">
        <f t="shared" si="3"/>
        <v>0</v>
      </c>
      <c r="J27" s="42"/>
      <c r="K27" s="44">
        <f t="shared" si="7"/>
        <v>0</v>
      </c>
      <c r="L27" s="42"/>
      <c r="M27" s="44">
        <f t="shared" si="5"/>
        <v>0</v>
      </c>
      <c r="N27" s="45"/>
      <c r="O27" s="51"/>
      <c r="P27" s="53"/>
      <c r="Q27" s="47"/>
    </row>
    <row r="28" spans="1:17" s="48" customFormat="1" x14ac:dyDescent="0.35">
      <c r="A28" s="41">
        <f>+A27+2</f>
        <v>45229</v>
      </c>
      <c r="B28" s="42">
        <v>3334</v>
      </c>
      <c r="C28" s="42">
        <v>3657</v>
      </c>
      <c r="D28" s="42">
        <f t="shared" si="0"/>
        <v>323</v>
      </c>
      <c r="E28" s="43">
        <f t="shared" si="1"/>
        <v>1.0968806238752249</v>
      </c>
      <c r="F28" s="42"/>
      <c r="G28" s="44">
        <f t="shared" si="2"/>
        <v>0</v>
      </c>
      <c r="H28" s="42"/>
      <c r="I28" s="44">
        <f t="shared" si="3"/>
        <v>0</v>
      </c>
      <c r="J28" s="42"/>
      <c r="K28" s="44">
        <f t="shared" si="7"/>
        <v>0</v>
      </c>
      <c r="L28" s="42"/>
      <c r="M28" s="44">
        <f t="shared" si="5"/>
        <v>0</v>
      </c>
      <c r="N28" s="45"/>
      <c r="O28" s="51"/>
      <c r="P28" s="53"/>
      <c r="Q28" s="47"/>
    </row>
    <row r="29" spans="1:17" s="48" customFormat="1" ht="29" x14ac:dyDescent="0.35">
      <c r="A29" s="41">
        <f t="shared" si="6"/>
        <v>45230</v>
      </c>
      <c r="B29" s="42">
        <v>4458</v>
      </c>
      <c r="C29" s="42">
        <v>3394</v>
      </c>
      <c r="D29" s="42">
        <f t="shared" si="0"/>
        <v>-1064</v>
      </c>
      <c r="E29" s="43">
        <f t="shared" si="1"/>
        <v>0.76132794975325258</v>
      </c>
      <c r="F29" s="42"/>
      <c r="G29" s="44">
        <f t="shared" si="2"/>
        <v>0</v>
      </c>
      <c r="H29" s="42"/>
      <c r="I29" s="44">
        <f t="shared" si="3"/>
        <v>0</v>
      </c>
      <c r="J29" s="42">
        <v>1064</v>
      </c>
      <c r="K29" s="44">
        <f t="shared" si="7"/>
        <v>0.23867205024674742</v>
      </c>
      <c r="L29" s="42"/>
      <c r="M29" s="44">
        <f t="shared" si="5"/>
        <v>0</v>
      </c>
      <c r="N29" s="45"/>
      <c r="O29" s="51"/>
      <c r="P29" s="53" t="s">
        <v>325</v>
      </c>
      <c r="Q29" s="47"/>
    </row>
    <row r="30" spans="1:17" s="48" customFormat="1" x14ac:dyDescent="0.35">
      <c r="A30" s="41">
        <f t="shared" si="6"/>
        <v>45231</v>
      </c>
      <c r="B30" s="42"/>
      <c r="C30" s="42"/>
      <c r="D30" s="42">
        <f t="shared" si="0"/>
        <v>0</v>
      </c>
      <c r="E30" s="43" t="e">
        <f t="shared" si="1"/>
        <v>#DIV/0!</v>
      </c>
      <c r="F30" s="42"/>
      <c r="G30" s="44" t="e">
        <f t="shared" si="2"/>
        <v>#DIV/0!</v>
      </c>
      <c r="H30" s="42"/>
      <c r="I30" s="44" t="e">
        <f t="shared" si="3"/>
        <v>#DIV/0!</v>
      </c>
      <c r="J30" s="42"/>
      <c r="K30" s="44" t="e">
        <f t="shared" si="7"/>
        <v>#DIV/0!</v>
      </c>
      <c r="L30" s="42"/>
      <c r="M30" s="44" t="e">
        <f t="shared" si="5"/>
        <v>#DIV/0!</v>
      </c>
      <c r="N30" s="45"/>
      <c r="O30" s="51"/>
      <c r="P30" s="53"/>
      <c r="Q30" s="47"/>
    </row>
  </sheetData>
  <autoFilter ref="A5:Q26" xr:uid="{00000000-0009-0000-0000-000001000000}"/>
  <mergeCells count="10">
    <mergeCell ref="H4:I4"/>
    <mergeCell ref="J4:K4"/>
    <mergeCell ref="L4:M4"/>
    <mergeCell ref="N4:Q4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topLeftCell="E1" zoomScale="90" zoomScaleNormal="90" workbookViewId="0">
      <selection activeCell="J11" sqref="J11"/>
    </sheetView>
  </sheetViews>
  <sheetFormatPr defaultRowHeight="14.5" x14ac:dyDescent="0.35"/>
  <cols>
    <col min="2" max="2" width="19.54296875" customWidth="1"/>
    <col min="3" max="3" width="13.453125" customWidth="1"/>
    <col min="4" max="4" width="20.54296875" customWidth="1"/>
    <col min="5" max="5" width="24.54296875" customWidth="1"/>
    <col min="6" max="6" width="11.453125" customWidth="1"/>
    <col min="7" max="7" width="12.54296875" customWidth="1"/>
    <col min="8" max="8" width="10" customWidth="1"/>
    <col min="9" max="9" width="27" customWidth="1"/>
    <col min="10" max="10" width="40.54296875" customWidth="1"/>
    <col min="11" max="11" width="21.81640625" customWidth="1"/>
    <col min="12" max="12" width="21.453125" customWidth="1"/>
  </cols>
  <sheetData>
    <row r="2" spans="2:12" ht="15" thickBot="1" x14ac:dyDescent="0.4"/>
    <row r="3" spans="2:12" ht="18.75" customHeight="1" x14ac:dyDescent="0.35">
      <c r="B3" s="62"/>
      <c r="C3" s="65" t="s">
        <v>3</v>
      </c>
      <c r="D3" s="66"/>
      <c r="E3" s="66"/>
      <c r="F3" s="66"/>
      <c r="G3" s="66"/>
      <c r="H3" s="67"/>
      <c r="I3" s="68" t="s">
        <v>35</v>
      </c>
      <c r="J3" s="69"/>
      <c r="K3" s="70"/>
    </row>
    <row r="4" spans="2:12" ht="21.75" customHeight="1" x14ac:dyDescent="0.35">
      <c r="B4" s="63"/>
      <c r="C4" s="71" t="s">
        <v>19</v>
      </c>
      <c r="D4" s="72"/>
      <c r="E4" s="72"/>
      <c r="F4" s="72"/>
      <c r="G4" s="72"/>
      <c r="H4" s="73"/>
      <c r="I4" s="8" t="s">
        <v>4</v>
      </c>
      <c r="J4" s="8" t="s">
        <v>5</v>
      </c>
      <c r="K4" s="9" t="s">
        <v>6</v>
      </c>
    </row>
    <row r="5" spans="2:12" ht="25.5" customHeight="1" thickBot="1" x14ac:dyDescent="0.4">
      <c r="B5" s="64"/>
      <c r="C5" s="74"/>
      <c r="D5" s="75"/>
      <c r="E5" s="75"/>
      <c r="F5" s="75"/>
      <c r="G5" s="75"/>
      <c r="H5" s="76"/>
      <c r="I5" s="10" t="s">
        <v>36</v>
      </c>
      <c r="J5" s="10" t="s">
        <v>47</v>
      </c>
      <c r="K5" s="1"/>
    </row>
    <row r="6" spans="2:12" ht="33.75" customHeight="1" x14ac:dyDescent="0.35">
      <c r="B6" s="11" t="s">
        <v>7</v>
      </c>
      <c r="C6" s="12" t="s">
        <v>48</v>
      </c>
      <c r="D6" s="12" t="s">
        <v>8</v>
      </c>
      <c r="E6" s="24">
        <v>45407</v>
      </c>
      <c r="F6" s="83" t="s">
        <v>9</v>
      </c>
      <c r="G6" s="85"/>
      <c r="H6" s="83" t="s">
        <v>49</v>
      </c>
      <c r="I6" s="84"/>
      <c r="J6" s="12" t="s">
        <v>8</v>
      </c>
      <c r="K6" s="13" t="s">
        <v>327</v>
      </c>
    </row>
    <row r="7" spans="2:12" ht="10.5" customHeight="1" x14ac:dyDescent="0.35">
      <c r="B7" s="4"/>
    </row>
    <row r="8" spans="2:12" ht="21" customHeight="1" x14ac:dyDescent="0.35">
      <c r="B8" s="98" t="s">
        <v>0</v>
      </c>
      <c r="C8" s="81" t="s">
        <v>1</v>
      </c>
      <c r="D8" s="81" t="s">
        <v>2</v>
      </c>
      <c r="E8" s="81" t="s">
        <v>11</v>
      </c>
      <c r="F8" s="81" t="s">
        <v>12</v>
      </c>
      <c r="G8" s="81" t="s">
        <v>14</v>
      </c>
      <c r="H8" s="81" t="s">
        <v>13</v>
      </c>
      <c r="I8" s="81" t="s">
        <v>10</v>
      </c>
      <c r="J8" s="77" t="s">
        <v>15</v>
      </c>
      <c r="K8" s="79" t="s">
        <v>16</v>
      </c>
      <c r="L8" s="86" t="s">
        <v>50</v>
      </c>
    </row>
    <row r="9" spans="2:12" ht="24.75" customHeight="1" x14ac:dyDescent="0.35">
      <c r="B9" s="99"/>
      <c r="C9" s="82"/>
      <c r="D9" s="82"/>
      <c r="E9" s="82"/>
      <c r="F9" s="82"/>
      <c r="G9" s="82"/>
      <c r="H9" s="82"/>
      <c r="I9" s="82"/>
      <c r="J9" s="78"/>
      <c r="K9" s="80"/>
      <c r="L9" s="87"/>
    </row>
    <row r="10" spans="2:12" ht="3.75" customHeight="1" x14ac:dyDescent="0.35">
      <c r="B10" s="2"/>
      <c r="C10" s="3"/>
      <c r="D10" s="5"/>
      <c r="E10" s="5"/>
      <c r="F10" s="3"/>
      <c r="G10" s="3"/>
      <c r="H10" s="3"/>
      <c r="I10" s="5"/>
      <c r="J10" s="6"/>
      <c r="K10" s="7"/>
      <c r="L10" s="22"/>
    </row>
    <row r="11" spans="2:12" ht="130.5" customHeight="1" x14ac:dyDescent="0.35">
      <c r="B11" s="90" t="s">
        <v>17</v>
      </c>
      <c r="C11" s="92" t="s">
        <v>18</v>
      </c>
      <c r="D11" s="94" t="s">
        <v>24</v>
      </c>
      <c r="E11" s="16" t="s">
        <v>25</v>
      </c>
      <c r="F11" s="15">
        <v>3</v>
      </c>
      <c r="G11" s="15">
        <v>2</v>
      </c>
      <c r="H11" s="15">
        <v>6</v>
      </c>
      <c r="I11" s="16" t="s">
        <v>37</v>
      </c>
      <c r="J11" s="18" t="s">
        <v>38</v>
      </c>
      <c r="K11" s="96" t="s">
        <v>22</v>
      </c>
      <c r="L11" s="88">
        <v>0.97</v>
      </c>
    </row>
    <row r="12" spans="2:12" ht="105.75" customHeight="1" x14ac:dyDescent="0.35">
      <c r="B12" s="91"/>
      <c r="C12" s="93"/>
      <c r="D12" s="95"/>
      <c r="E12" s="16" t="s">
        <v>26</v>
      </c>
      <c r="F12" s="15">
        <v>3</v>
      </c>
      <c r="G12" s="15">
        <v>1</v>
      </c>
      <c r="H12" s="15">
        <v>3</v>
      </c>
      <c r="I12" s="16" t="s">
        <v>39</v>
      </c>
      <c r="J12" s="18" t="s">
        <v>40</v>
      </c>
      <c r="K12" s="97"/>
      <c r="L12" s="89"/>
    </row>
    <row r="13" spans="2:12" ht="144" customHeight="1" x14ac:dyDescent="0.35">
      <c r="B13" s="14" t="s">
        <v>20</v>
      </c>
      <c r="C13" s="15" t="s">
        <v>18</v>
      </c>
      <c r="D13" s="16" t="s">
        <v>27</v>
      </c>
      <c r="E13" s="16" t="s">
        <v>28</v>
      </c>
      <c r="F13" s="15">
        <v>2</v>
      </c>
      <c r="G13" s="15">
        <v>3</v>
      </c>
      <c r="H13" s="15">
        <v>6</v>
      </c>
      <c r="I13" s="16" t="s">
        <v>41</v>
      </c>
      <c r="J13" s="19" t="s">
        <v>42</v>
      </c>
      <c r="K13" s="21" t="s">
        <v>23</v>
      </c>
      <c r="L13" s="25">
        <v>0.97499999999999998</v>
      </c>
    </row>
    <row r="14" spans="2:12" ht="171.75" customHeight="1" x14ac:dyDescent="0.35">
      <c r="B14" s="14" t="s">
        <v>21</v>
      </c>
      <c r="C14" s="15" t="s">
        <v>18</v>
      </c>
      <c r="D14" s="17" t="s">
        <v>29</v>
      </c>
      <c r="E14" s="16" t="s">
        <v>30</v>
      </c>
      <c r="F14" s="15">
        <v>1</v>
      </c>
      <c r="G14" s="15">
        <v>3</v>
      </c>
      <c r="H14" s="15">
        <v>3</v>
      </c>
      <c r="I14" s="16" t="s">
        <v>43</v>
      </c>
      <c r="J14" s="19" t="s">
        <v>44</v>
      </c>
      <c r="K14" s="21" t="s">
        <v>51</v>
      </c>
      <c r="L14" s="23">
        <v>2.8999999999999998E-3</v>
      </c>
    </row>
    <row r="15" spans="2:12" ht="166.5" customHeight="1" x14ac:dyDescent="0.35">
      <c r="B15" s="14" t="s">
        <v>31</v>
      </c>
      <c r="C15" s="15" t="s">
        <v>18</v>
      </c>
      <c r="D15" s="16" t="s">
        <v>32</v>
      </c>
      <c r="E15" s="16" t="s">
        <v>33</v>
      </c>
      <c r="F15" s="15">
        <v>3</v>
      </c>
      <c r="G15" s="15">
        <v>2</v>
      </c>
      <c r="H15" s="15">
        <v>6</v>
      </c>
      <c r="I15" s="16" t="s">
        <v>45</v>
      </c>
      <c r="J15" s="19" t="s">
        <v>46</v>
      </c>
      <c r="K15" s="21" t="s">
        <v>34</v>
      </c>
      <c r="L15" s="25">
        <v>0.99299999999999999</v>
      </c>
    </row>
    <row r="20" spans="13:13" x14ac:dyDescent="0.35">
      <c r="M20" s="20"/>
    </row>
  </sheetData>
  <mergeCells count="22">
    <mergeCell ref="L8:L9"/>
    <mergeCell ref="L11:L12"/>
    <mergeCell ref="B11:B12"/>
    <mergeCell ref="C11:C12"/>
    <mergeCell ref="D11:D12"/>
    <mergeCell ref="K11:K12"/>
    <mergeCell ref="E8:E9"/>
    <mergeCell ref="B8:B9"/>
    <mergeCell ref="B3:B5"/>
    <mergeCell ref="C3:H3"/>
    <mergeCell ref="I3:K3"/>
    <mergeCell ref="C4:H5"/>
    <mergeCell ref="J8:J9"/>
    <mergeCell ref="K8:K9"/>
    <mergeCell ref="D8:D9"/>
    <mergeCell ref="I8:I9"/>
    <mergeCell ref="H8:H9"/>
    <mergeCell ref="G8:G9"/>
    <mergeCell ref="H6:I6"/>
    <mergeCell ref="F6:G6"/>
    <mergeCell ref="C8:C9"/>
    <mergeCell ref="F8:F9"/>
  </mergeCells>
  <phoneticPr fontId="4" type="noConversion"/>
  <pageMargins left="0.23622047244094499" right="0.23622047244094499" top="0.49803149600000002" bottom="0" header="0.31496062992126" footer="0.31496062992126"/>
  <pageSetup paperSize="9" scale="66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96BB-1D9B-4296-B9CF-8CE20BE20FD1}">
  <dimension ref="A1:I242"/>
  <sheetViews>
    <sheetView workbookViewId="0">
      <pane ySplit="3" topLeftCell="A11" activePane="bottomLeft" state="frozen"/>
      <selection pane="bottomLeft" activeCell="E26" sqref="E26"/>
    </sheetView>
  </sheetViews>
  <sheetFormatPr defaultRowHeight="14.5" x14ac:dyDescent="0.35"/>
  <cols>
    <col min="1" max="1" width="34" style="27" customWidth="1"/>
    <col min="2" max="2" width="16" style="27" customWidth="1"/>
    <col min="3" max="3" width="1.26953125" style="27" customWidth="1"/>
    <col min="4" max="4" width="23.453125" style="27" bestFit="1" customWidth="1"/>
    <col min="5" max="5" width="15.453125" style="27" bestFit="1" customWidth="1"/>
    <col min="6" max="6" width="14.1796875" style="27" bestFit="1" customWidth="1"/>
    <col min="7" max="7" width="10.7265625" style="27" bestFit="1" customWidth="1"/>
    <col min="8" max="8" width="15.1796875" style="27" bestFit="1" customWidth="1"/>
    <col min="9" max="9" width="20" style="27" bestFit="1" customWidth="1"/>
    <col min="10" max="10" width="35.7265625" style="27" bestFit="1" customWidth="1"/>
    <col min="11" max="11" width="35.453125" style="27" bestFit="1" customWidth="1"/>
    <col min="12" max="12" width="25.81640625" style="27" bestFit="1" customWidth="1"/>
    <col min="13" max="13" width="17.54296875" style="27" bestFit="1" customWidth="1"/>
    <col min="14" max="14" width="12.81640625" style="27" bestFit="1" customWidth="1"/>
    <col min="15" max="15" width="7.26953125" style="27" bestFit="1" customWidth="1"/>
    <col min="16" max="16" width="11.26953125" style="27" bestFit="1" customWidth="1"/>
    <col min="17" max="16384" width="8.7265625" style="27"/>
  </cols>
  <sheetData>
    <row r="1" spans="1:9" ht="28.5" x14ac:dyDescent="0.65">
      <c r="A1" s="26" t="s">
        <v>299</v>
      </c>
    </row>
    <row r="3" spans="1:9" x14ac:dyDescent="0.35">
      <c r="A3" s="28" t="s">
        <v>52</v>
      </c>
      <c r="B3" s="28" t="s">
        <v>53</v>
      </c>
      <c r="C3" s="29"/>
      <c r="D3" s="30" t="s">
        <v>54</v>
      </c>
      <c r="E3" s="31" t="s">
        <v>55</v>
      </c>
      <c r="F3" s="31" t="s">
        <v>56</v>
      </c>
      <c r="G3" s="31" t="s">
        <v>57</v>
      </c>
      <c r="H3" s="31" t="s">
        <v>58</v>
      </c>
      <c r="I3" s="31" t="s">
        <v>59</v>
      </c>
    </row>
    <row r="4" spans="1:9" x14ac:dyDescent="0.35">
      <c r="A4" s="32" t="s">
        <v>60</v>
      </c>
      <c r="B4" s="27">
        <v>52</v>
      </c>
      <c r="C4" s="29"/>
      <c r="D4" s="27">
        <f>VLOOKUP(A4,[2]TOTAL!$B$2:$K$243,5,0)</f>
        <v>0</v>
      </c>
      <c r="E4" s="27">
        <f>VLOOKUP(A4,[2]TOTAL!$B$2:$K$243,6,0)</f>
        <v>2</v>
      </c>
      <c r="F4" s="27">
        <f>VLOOKUP(A4,[2]TOTAL!$B$2:$K$243,7,0)</f>
        <v>50</v>
      </c>
      <c r="G4" s="27">
        <f>VLOOKUP(A4,[2]TOTAL!$B$2:$K$243,8,0)</f>
        <v>0</v>
      </c>
      <c r="H4" s="27">
        <f>VLOOKUP(A4,[2]TOTAL!$B$2:$K$243,9,0)</f>
        <v>0</v>
      </c>
      <c r="I4" s="27">
        <f>VLOOKUP(A4,[2]TOTAL!$B$2:$K$243,10,0)</f>
        <v>0</v>
      </c>
    </row>
    <row r="5" spans="1:9" x14ac:dyDescent="0.35">
      <c r="A5" s="32" t="s">
        <v>61</v>
      </c>
      <c r="B5" s="27">
        <v>50</v>
      </c>
      <c r="C5" s="29"/>
      <c r="D5" s="27">
        <f>VLOOKUP(A5,[2]TOTAL!$B$2:$K$243,5,0)</f>
        <v>0</v>
      </c>
      <c r="E5" s="27">
        <f>VLOOKUP(A5,[2]TOTAL!$B$2:$K$243,6,0)</f>
        <v>0</v>
      </c>
      <c r="F5" s="27">
        <f>VLOOKUP(A5,[2]TOTAL!$B$2:$K$243,7,0)</f>
        <v>50</v>
      </c>
      <c r="G5" s="27">
        <f>VLOOKUP(A5,[2]TOTAL!$B$2:$K$243,8,0)</f>
        <v>0</v>
      </c>
      <c r="H5" s="27">
        <f>VLOOKUP(A5,[2]TOTAL!$B$2:$K$243,9,0)</f>
        <v>0</v>
      </c>
      <c r="I5" s="27">
        <f>VLOOKUP(A5,[2]TOTAL!$B$2:$K$243,10,0)</f>
        <v>0</v>
      </c>
    </row>
    <row r="6" spans="1:9" x14ac:dyDescent="0.35">
      <c r="A6" s="33" t="s">
        <v>62</v>
      </c>
      <c r="B6" s="27">
        <v>37</v>
      </c>
      <c r="C6" s="29"/>
      <c r="D6" s="27">
        <f>VLOOKUP(A6,[2]TOTAL!$B$2:$K$243,5,0)</f>
        <v>0</v>
      </c>
      <c r="E6" s="27">
        <f>VLOOKUP(A6,[2]TOTAL!$B$2:$K$243,6,0)</f>
        <v>2</v>
      </c>
      <c r="F6" s="27">
        <f>VLOOKUP(A6,[2]TOTAL!$B$2:$K$243,7,0)</f>
        <v>0</v>
      </c>
      <c r="G6" s="27">
        <f>VLOOKUP(A6,[2]TOTAL!$B$2:$K$243,8,0)</f>
        <v>0</v>
      </c>
      <c r="H6" s="27">
        <f>VLOOKUP(A6,[2]TOTAL!$B$2:$K$243,9,0)</f>
        <v>1</v>
      </c>
      <c r="I6" s="34">
        <f>VLOOKUP(A6,[2]TOTAL!$B$2:$K$243,10,0)</f>
        <v>34</v>
      </c>
    </row>
    <row r="7" spans="1:9" x14ac:dyDescent="0.35">
      <c r="A7" s="33" t="s">
        <v>63</v>
      </c>
      <c r="B7" s="27">
        <v>19</v>
      </c>
      <c r="C7" s="29"/>
      <c r="D7" s="27">
        <f>VLOOKUP(A7,[2]TOTAL!$B$2:$K$243,5,0)</f>
        <v>0</v>
      </c>
      <c r="E7" s="27">
        <f>VLOOKUP(A7,[2]TOTAL!$B$2:$K$243,6,0)</f>
        <v>1</v>
      </c>
      <c r="F7" s="27">
        <f>VLOOKUP(A7,[2]TOTAL!$B$2:$K$243,7,0)</f>
        <v>0</v>
      </c>
      <c r="G7" s="27">
        <f>VLOOKUP(A7,[2]TOTAL!$B$2:$K$243,8,0)</f>
        <v>5</v>
      </c>
      <c r="H7" s="27">
        <f>VLOOKUP(A7,[2]TOTAL!$B$2:$K$243,9,0)</f>
        <v>0</v>
      </c>
      <c r="I7" s="34">
        <f>VLOOKUP(A7,[2]TOTAL!$B$2:$K$243,10,0)</f>
        <v>13</v>
      </c>
    </row>
    <row r="8" spans="1:9" x14ac:dyDescent="0.35">
      <c r="A8" s="33" t="s">
        <v>64</v>
      </c>
      <c r="B8" s="27">
        <v>17</v>
      </c>
      <c r="C8" s="29"/>
      <c r="D8" s="27">
        <f>VLOOKUP(A8,[2]TOTAL!$B$2:$K$243,5,0)</f>
        <v>0</v>
      </c>
      <c r="E8" s="27">
        <f>VLOOKUP(A8,[2]TOTAL!$B$2:$K$243,6,0)</f>
        <v>1</v>
      </c>
      <c r="F8" s="27">
        <f>VLOOKUP(A8,[2]TOTAL!$B$2:$K$243,7,0)</f>
        <v>0</v>
      </c>
      <c r="G8" s="27">
        <f>VLOOKUP(A8,[2]TOTAL!$B$2:$K$243,8,0)</f>
        <v>0</v>
      </c>
      <c r="H8" s="27">
        <f>VLOOKUP(A8,[2]TOTAL!$B$2:$K$243,9,0)</f>
        <v>0</v>
      </c>
      <c r="I8" s="34">
        <f>VLOOKUP(A8,[2]TOTAL!$B$2:$K$243,10,0)</f>
        <v>16</v>
      </c>
    </row>
    <row r="9" spans="1:9" x14ac:dyDescent="0.35">
      <c r="A9" s="33" t="s">
        <v>65</v>
      </c>
      <c r="B9" s="27">
        <v>15</v>
      </c>
      <c r="C9" s="29"/>
      <c r="D9" s="27">
        <f>VLOOKUP(A9,[2]TOTAL!$B$2:$K$243,5,0)</f>
        <v>0</v>
      </c>
      <c r="E9" s="27">
        <f>VLOOKUP(A9,[2]TOTAL!$B$2:$K$243,6,0)</f>
        <v>4</v>
      </c>
      <c r="F9" s="27">
        <f>VLOOKUP(A9,[2]TOTAL!$B$2:$K$243,7,0)</f>
        <v>0</v>
      </c>
      <c r="G9" s="27">
        <f>VLOOKUP(A9,[2]TOTAL!$B$2:$K$243,8,0)</f>
        <v>0</v>
      </c>
      <c r="H9" s="27">
        <f>VLOOKUP(A9,[2]TOTAL!$B$2:$K$243,9,0)</f>
        <v>0</v>
      </c>
      <c r="I9" s="34">
        <f>VLOOKUP(A9,[2]TOTAL!$B$2:$K$243,10,0)</f>
        <v>11</v>
      </c>
    </row>
    <row r="10" spans="1:9" x14ac:dyDescent="0.35">
      <c r="A10" s="33" t="s">
        <v>66</v>
      </c>
      <c r="B10" s="27">
        <v>15</v>
      </c>
      <c r="C10" s="29"/>
      <c r="D10" s="27">
        <f>VLOOKUP(A10,[2]TOTAL!$B$2:$K$243,5,0)</f>
        <v>0</v>
      </c>
      <c r="E10" s="27">
        <f>VLOOKUP(A10,[2]TOTAL!$B$2:$K$243,6,0)</f>
        <v>0</v>
      </c>
      <c r="F10" s="27">
        <f>VLOOKUP(A10,[2]TOTAL!$B$2:$K$243,7,0)</f>
        <v>0</v>
      </c>
      <c r="G10" s="27">
        <f>VLOOKUP(A10,[2]TOTAL!$B$2:$K$243,8,0)</f>
        <v>0</v>
      </c>
      <c r="H10" s="27">
        <f>VLOOKUP(A10,[2]TOTAL!$B$2:$K$243,9,0)</f>
        <v>0</v>
      </c>
      <c r="I10" s="34">
        <f>VLOOKUP(A10,[2]TOTAL!$B$2:$K$243,10,0)</f>
        <v>15</v>
      </c>
    </row>
    <row r="11" spans="1:9" x14ac:dyDescent="0.35">
      <c r="A11" s="33" t="s">
        <v>67</v>
      </c>
      <c r="B11" s="27">
        <v>14</v>
      </c>
      <c r="C11" s="29"/>
      <c r="D11" s="27">
        <f>VLOOKUP(A11,[2]TOTAL!$B$2:$K$243,5,0)</f>
        <v>0</v>
      </c>
      <c r="E11" s="27">
        <f>VLOOKUP(A11,[2]TOTAL!$B$2:$K$243,6,0)</f>
        <v>1</v>
      </c>
      <c r="F11" s="27">
        <f>VLOOKUP(A11,[2]TOTAL!$B$2:$K$243,7,0)</f>
        <v>0</v>
      </c>
      <c r="G11" s="27">
        <f>VLOOKUP(A11,[2]TOTAL!$B$2:$K$243,8,0)</f>
        <v>3</v>
      </c>
      <c r="H11" s="27">
        <f>VLOOKUP(A11,[2]TOTAL!$B$2:$K$243,9,0)</f>
        <v>0</v>
      </c>
      <c r="I11" s="34">
        <f>VLOOKUP(A11,[2]TOTAL!$B$2:$K$243,10,0)</f>
        <v>10</v>
      </c>
    </row>
    <row r="12" spans="1:9" x14ac:dyDescent="0.35">
      <c r="A12" s="32" t="s">
        <v>68</v>
      </c>
      <c r="B12" s="27">
        <v>14</v>
      </c>
      <c r="C12" s="29"/>
      <c r="D12" s="27">
        <f>VLOOKUP(A12,[2]TOTAL!$B$2:$K$243,5,0)</f>
        <v>0</v>
      </c>
      <c r="E12" s="27">
        <f>VLOOKUP(A12,[2]TOTAL!$B$2:$K$243,6,0)</f>
        <v>7</v>
      </c>
      <c r="F12" s="27">
        <f>VLOOKUP(A12,[2]TOTAL!$B$2:$K$243,7,0)</f>
        <v>0</v>
      </c>
      <c r="G12" s="27">
        <f>VLOOKUP(A12,[2]TOTAL!$B$2:$K$243,8,0)</f>
        <v>0</v>
      </c>
      <c r="H12" s="27">
        <f>VLOOKUP(A12,[2]TOTAL!$B$2:$K$243,9,0)</f>
        <v>0</v>
      </c>
      <c r="I12" s="27">
        <f>VLOOKUP(A12,[2]TOTAL!$B$2:$K$243,10,0)</f>
        <v>6</v>
      </c>
    </row>
    <row r="13" spans="1:9" x14ac:dyDescent="0.35">
      <c r="A13" s="33" t="s">
        <v>69</v>
      </c>
      <c r="B13" s="27">
        <v>13</v>
      </c>
      <c r="C13" s="29"/>
      <c r="D13" s="27">
        <f>VLOOKUP(A13,[2]TOTAL!$B$2:$K$243,5,0)</f>
        <v>0</v>
      </c>
      <c r="E13" s="27">
        <f>VLOOKUP(A13,[2]TOTAL!$B$2:$K$243,6,0)</f>
        <v>0</v>
      </c>
      <c r="F13" s="27">
        <f>VLOOKUP(A13,[2]TOTAL!$B$2:$K$243,7,0)</f>
        <v>0</v>
      </c>
      <c r="G13" s="27">
        <f>VLOOKUP(A13,[2]TOTAL!$B$2:$K$243,8,0)</f>
        <v>0</v>
      </c>
      <c r="H13" s="27">
        <f>VLOOKUP(A13,[2]TOTAL!$B$2:$K$243,9,0)</f>
        <v>0</v>
      </c>
      <c r="I13" s="34">
        <f>VLOOKUP(A13,[2]TOTAL!$B$2:$K$243,10,0)</f>
        <v>13</v>
      </c>
    </row>
    <row r="14" spans="1:9" x14ac:dyDescent="0.35">
      <c r="A14" s="32" t="s">
        <v>70</v>
      </c>
      <c r="B14" s="27">
        <v>13</v>
      </c>
      <c r="C14" s="29"/>
      <c r="D14" s="27">
        <f>VLOOKUP(A14,[2]TOTAL!$B$2:$K$243,5,0)</f>
        <v>0</v>
      </c>
      <c r="E14" s="27">
        <f>VLOOKUP(A14,[2]TOTAL!$B$2:$K$243,6,0)</f>
        <v>0</v>
      </c>
      <c r="F14" s="27">
        <f>VLOOKUP(A14,[2]TOTAL!$B$2:$K$243,7,0)</f>
        <v>0</v>
      </c>
      <c r="G14" s="27">
        <f>VLOOKUP(A14,[2]TOTAL!$B$2:$K$243,8,0)</f>
        <v>3</v>
      </c>
      <c r="H14" s="27">
        <f>VLOOKUP(A14,[2]TOTAL!$B$2:$K$243,9,0)</f>
        <v>0</v>
      </c>
      <c r="I14" s="27">
        <f>VLOOKUP(A14,[2]TOTAL!$B$2:$K$243,10,0)</f>
        <v>9</v>
      </c>
    </row>
    <row r="15" spans="1:9" x14ac:dyDescent="0.35">
      <c r="A15" s="33" t="s">
        <v>71</v>
      </c>
      <c r="B15" s="27">
        <v>12</v>
      </c>
      <c r="C15" s="29"/>
      <c r="D15" s="27">
        <f>VLOOKUP(A15,[2]TOTAL!$B$2:$K$243,5,0)</f>
        <v>0</v>
      </c>
      <c r="E15" s="27">
        <f>VLOOKUP(A15,[2]TOTAL!$B$2:$K$243,6,0)</f>
        <v>1</v>
      </c>
      <c r="F15" s="27">
        <f>VLOOKUP(A15,[2]TOTAL!$B$2:$K$243,7,0)</f>
        <v>0</v>
      </c>
      <c r="G15" s="27">
        <f>VLOOKUP(A15,[2]TOTAL!$B$2:$K$243,8,0)</f>
        <v>0</v>
      </c>
      <c r="H15" s="27">
        <f>VLOOKUP(A15,[2]TOTAL!$B$2:$K$243,9,0)</f>
        <v>0</v>
      </c>
      <c r="I15" s="34">
        <f>VLOOKUP(A15,[2]TOTAL!$B$2:$K$243,10,0)</f>
        <v>11</v>
      </c>
    </row>
    <row r="16" spans="1:9" x14ac:dyDescent="0.35">
      <c r="A16" s="32" t="s">
        <v>72</v>
      </c>
      <c r="B16" s="27">
        <v>12</v>
      </c>
      <c r="C16" s="29"/>
      <c r="D16" s="27">
        <f>VLOOKUP(A16,[2]TOTAL!$B$2:$K$243,5,0)</f>
        <v>0</v>
      </c>
      <c r="E16" s="27">
        <f>VLOOKUP(A16,[2]TOTAL!$B$2:$K$243,6,0)</f>
        <v>4</v>
      </c>
      <c r="F16" s="27">
        <f>VLOOKUP(A16,[2]TOTAL!$B$2:$K$243,7,0)</f>
        <v>0</v>
      </c>
      <c r="G16" s="27">
        <f>VLOOKUP(A16,[2]TOTAL!$B$2:$K$243,8,0)</f>
        <v>0</v>
      </c>
      <c r="H16" s="27">
        <f>VLOOKUP(A16,[2]TOTAL!$B$2:$K$243,9,0)</f>
        <v>0</v>
      </c>
      <c r="I16" s="27">
        <f>VLOOKUP(A16,[2]TOTAL!$B$2:$K$243,10,0)</f>
        <v>8</v>
      </c>
    </row>
    <row r="17" spans="1:9" x14ac:dyDescent="0.35">
      <c r="A17" s="32" t="s">
        <v>73</v>
      </c>
      <c r="B17" s="27">
        <v>12</v>
      </c>
      <c r="C17" s="29"/>
      <c r="D17" s="27">
        <f>VLOOKUP(A17,[2]TOTAL!$B$2:$K$243,5,0)</f>
        <v>0</v>
      </c>
      <c r="E17" s="27">
        <f>VLOOKUP(A17,[2]TOTAL!$B$2:$K$243,6,0)</f>
        <v>4</v>
      </c>
      <c r="F17" s="27">
        <f>VLOOKUP(A17,[2]TOTAL!$B$2:$K$243,7,0)</f>
        <v>0</v>
      </c>
      <c r="G17" s="27">
        <f>VLOOKUP(A17,[2]TOTAL!$B$2:$K$243,8,0)</f>
        <v>2</v>
      </c>
      <c r="H17" s="27">
        <f>VLOOKUP(A17,[2]TOTAL!$B$2:$K$243,9,0)</f>
        <v>0</v>
      </c>
      <c r="I17" s="27">
        <f>VLOOKUP(A17,[2]TOTAL!$B$2:$K$243,10,0)</f>
        <v>6</v>
      </c>
    </row>
    <row r="18" spans="1:9" x14ac:dyDescent="0.35">
      <c r="A18" s="32" t="s">
        <v>74</v>
      </c>
      <c r="B18" s="27">
        <v>11</v>
      </c>
      <c r="C18" s="29"/>
      <c r="D18" s="27">
        <f>VLOOKUP(A18,[2]TOTAL!$B$2:$K$243,5,0)</f>
        <v>0</v>
      </c>
      <c r="E18" s="27">
        <f>VLOOKUP(A18,[2]TOTAL!$B$2:$K$243,6,0)</f>
        <v>6</v>
      </c>
      <c r="F18" s="27">
        <f>VLOOKUP(A18,[2]TOTAL!$B$2:$K$243,7,0)</f>
        <v>0</v>
      </c>
      <c r="G18" s="27">
        <f>VLOOKUP(A18,[2]TOTAL!$B$2:$K$243,8,0)</f>
        <v>0</v>
      </c>
      <c r="H18" s="27">
        <f>VLOOKUP(A18,[2]TOTAL!$B$2:$K$243,9,0)</f>
        <v>0</v>
      </c>
      <c r="I18" s="27">
        <f>VLOOKUP(A18,[2]TOTAL!$B$2:$K$243,10,0)</f>
        <v>5</v>
      </c>
    </row>
    <row r="19" spans="1:9" x14ac:dyDescent="0.35">
      <c r="A19" s="32" t="s">
        <v>75</v>
      </c>
      <c r="B19" s="27">
        <v>11</v>
      </c>
      <c r="C19" s="29"/>
      <c r="D19" s="27">
        <f>VLOOKUP(A19,[2]TOTAL!$B$2:$K$243,5,0)</f>
        <v>0</v>
      </c>
      <c r="E19" s="27">
        <f>VLOOKUP(A19,[2]TOTAL!$B$2:$K$243,6,0)</f>
        <v>3</v>
      </c>
      <c r="F19" s="27">
        <f>VLOOKUP(A19,[2]TOTAL!$B$2:$K$243,7,0)</f>
        <v>0</v>
      </c>
      <c r="G19" s="27">
        <f>VLOOKUP(A19,[2]TOTAL!$B$2:$K$243,8,0)</f>
        <v>0</v>
      </c>
      <c r="H19" s="27">
        <f>VLOOKUP(A19,[2]TOTAL!$B$2:$K$243,9,0)</f>
        <v>0</v>
      </c>
      <c r="I19" s="27">
        <f>VLOOKUP(A19,[2]TOTAL!$B$2:$K$243,10,0)</f>
        <v>8</v>
      </c>
    </row>
    <row r="20" spans="1:9" x14ac:dyDescent="0.35">
      <c r="A20" s="32" t="s">
        <v>76</v>
      </c>
      <c r="B20" s="27">
        <v>11</v>
      </c>
      <c r="C20" s="29"/>
      <c r="D20" s="27">
        <f>VLOOKUP(A20,[2]TOTAL!$B$2:$K$243,5,0)</f>
        <v>0</v>
      </c>
      <c r="E20" s="27">
        <f>VLOOKUP(A20,[2]TOTAL!$B$2:$K$243,6,0)</f>
        <v>1</v>
      </c>
      <c r="F20" s="27">
        <f>VLOOKUP(A20,[2]TOTAL!$B$2:$K$243,7,0)</f>
        <v>0</v>
      </c>
      <c r="G20" s="27">
        <f>VLOOKUP(A20,[2]TOTAL!$B$2:$K$243,8,0)</f>
        <v>5</v>
      </c>
      <c r="H20" s="27">
        <f>VLOOKUP(A20,[2]TOTAL!$B$2:$K$243,9,0)</f>
        <v>0</v>
      </c>
      <c r="I20" s="27">
        <f>VLOOKUP(A20,[2]TOTAL!$B$2:$K$243,10,0)</f>
        <v>5</v>
      </c>
    </row>
    <row r="21" spans="1:9" x14ac:dyDescent="0.35">
      <c r="A21" s="32" t="s">
        <v>77</v>
      </c>
      <c r="B21" s="27">
        <v>11</v>
      </c>
      <c r="C21" s="29"/>
      <c r="D21" s="27">
        <f>VLOOKUP(A21,[2]TOTAL!$B$2:$K$243,5,0)</f>
        <v>0</v>
      </c>
      <c r="E21" s="27">
        <f>VLOOKUP(A21,[2]TOTAL!$B$2:$K$243,6,0)</f>
        <v>3</v>
      </c>
      <c r="F21" s="27">
        <f>VLOOKUP(A21,[2]TOTAL!$B$2:$K$243,7,0)</f>
        <v>0</v>
      </c>
      <c r="G21" s="27">
        <f>VLOOKUP(A21,[2]TOTAL!$B$2:$K$243,8,0)</f>
        <v>2</v>
      </c>
      <c r="H21" s="27">
        <f>VLOOKUP(A21,[2]TOTAL!$B$2:$K$243,9,0)</f>
        <v>0</v>
      </c>
      <c r="I21" s="27">
        <f>VLOOKUP(A21,[2]TOTAL!$B$2:$K$243,10,0)</f>
        <v>6</v>
      </c>
    </row>
    <row r="22" spans="1:9" x14ac:dyDescent="0.35">
      <c r="A22" s="32" t="s">
        <v>78</v>
      </c>
      <c r="B22" s="27">
        <v>11</v>
      </c>
      <c r="C22" s="29"/>
      <c r="D22" s="27">
        <f>VLOOKUP(A22,[2]TOTAL!$B$2:$K$243,5,0)</f>
        <v>0</v>
      </c>
      <c r="E22" s="27">
        <f>VLOOKUP(A22,[2]TOTAL!$B$2:$K$243,6,0)</f>
        <v>0</v>
      </c>
      <c r="F22" s="27">
        <f>VLOOKUP(A22,[2]TOTAL!$B$2:$K$243,7,0)</f>
        <v>0</v>
      </c>
      <c r="G22" s="27">
        <f>VLOOKUP(A22,[2]TOTAL!$B$2:$K$243,8,0)</f>
        <v>8</v>
      </c>
      <c r="H22" s="27">
        <f>VLOOKUP(A22,[2]TOTAL!$B$2:$K$243,9,0)</f>
        <v>0</v>
      </c>
      <c r="I22" s="27">
        <f>VLOOKUP(A22,[2]TOTAL!$B$2:$K$243,10,0)</f>
        <v>3</v>
      </c>
    </row>
    <row r="23" spans="1:9" x14ac:dyDescent="0.35">
      <c r="A23" s="32" t="s">
        <v>79</v>
      </c>
      <c r="B23" s="27">
        <v>11</v>
      </c>
      <c r="C23" s="29"/>
      <c r="D23" s="27">
        <f>VLOOKUP(A23,[2]TOTAL!$B$2:$K$243,5,0)</f>
        <v>0</v>
      </c>
      <c r="E23" s="27">
        <f>VLOOKUP(A23,[2]TOTAL!$B$2:$K$243,6,0)</f>
        <v>1</v>
      </c>
      <c r="F23" s="27">
        <f>VLOOKUP(A23,[2]TOTAL!$B$2:$K$243,7,0)</f>
        <v>0</v>
      </c>
      <c r="G23" s="27">
        <f>VLOOKUP(A23,[2]TOTAL!$B$2:$K$243,8,0)</f>
        <v>2</v>
      </c>
      <c r="H23" s="27">
        <f>VLOOKUP(A23,[2]TOTAL!$B$2:$K$243,9,0)</f>
        <v>1</v>
      </c>
      <c r="I23" s="27">
        <f>VLOOKUP(A23,[2]TOTAL!$B$2:$K$243,10,0)</f>
        <v>7</v>
      </c>
    </row>
    <row r="24" spans="1:9" x14ac:dyDescent="0.35">
      <c r="A24" s="32" t="s">
        <v>80</v>
      </c>
      <c r="B24" s="27">
        <v>11</v>
      </c>
      <c r="C24" s="29"/>
      <c r="D24" s="27">
        <f>VLOOKUP(A24,[2]TOTAL!$B$2:$K$243,5,0)</f>
        <v>0</v>
      </c>
      <c r="E24" s="27">
        <f>VLOOKUP(A24,[2]TOTAL!$B$2:$K$243,6,0)</f>
        <v>3</v>
      </c>
      <c r="F24" s="27">
        <f>VLOOKUP(A24,[2]TOTAL!$B$2:$K$243,7,0)</f>
        <v>0</v>
      </c>
      <c r="G24" s="27">
        <f>VLOOKUP(A24,[2]TOTAL!$B$2:$K$243,8,0)</f>
        <v>0</v>
      </c>
      <c r="H24" s="27">
        <f>VLOOKUP(A24,[2]TOTAL!$B$2:$K$243,9,0)</f>
        <v>0</v>
      </c>
      <c r="I24" s="27">
        <f>VLOOKUP(A24,[2]TOTAL!$B$2:$K$243,10,0)</f>
        <v>8</v>
      </c>
    </row>
    <row r="25" spans="1:9" x14ac:dyDescent="0.35">
      <c r="A25" s="32" t="s">
        <v>81</v>
      </c>
      <c r="B25" s="27">
        <v>11</v>
      </c>
      <c r="C25" s="29"/>
      <c r="D25" s="27">
        <f>VLOOKUP(A25,[2]TOTAL!$B$2:$K$243,5,0)</f>
        <v>0</v>
      </c>
      <c r="E25" s="27">
        <f>VLOOKUP(A25,[2]TOTAL!$B$2:$K$243,6,0)</f>
        <v>6</v>
      </c>
      <c r="F25" s="27">
        <f>VLOOKUP(A25,[2]TOTAL!$B$2:$K$243,7,0)</f>
        <v>0</v>
      </c>
      <c r="G25" s="27">
        <f>VLOOKUP(A25,[2]TOTAL!$B$2:$K$243,8,0)</f>
        <v>0</v>
      </c>
      <c r="H25" s="27">
        <f>VLOOKUP(A25,[2]TOTAL!$B$2:$K$243,9,0)</f>
        <v>0</v>
      </c>
      <c r="I25" s="27">
        <f>VLOOKUP(A25,[2]TOTAL!$B$2:$K$243,10,0)</f>
        <v>5</v>
      </c>
    </row>
    <row r="26" spans="1:9" x14ac:dyDescent="0.35">
      <c r="A26" s="32" t="s">
        <v>82</v>
      </c>
      <c r="B26" s="27">
        <v>11</v>
      </c>
      <c r="C26" s="29"/>
      <c r="D26" s="27">
        <f>VLOOKUP(A26,[2]TOTAL!$B$2:$K$243,5,0)</f>
        <v>0</v>
      </c>
      <c r="E26" s="27">
        <f>VLOOKUP(A26,[2]TOTAL!$B$2:$K$243,6,0)</f>
        <v>0</v>
      </c>
      <c r="F26" s="27">
        <f>VLOOKUP(A26,[2]TOTAL!$B$2:$K$243,7,0)</f>
        <v>0</v>
      </c>
      <c r="G26" s="27">
        <f>VLOOKUP(A26,[2]TOTAL!$B$2:$K$243,8,0)</f>
        <v>2</v>
      </c>
      <c r="H26" s="27">
        <f>VLOOKUP(A26,[2]TOTAL!$B$2:$K$243,9,0)</f>
        <v>0</v>
      </c>
      <c r="I26" s="27">
        <f>VLOOKUP(A26,[2]TOTAL!$B$2:$K$243,10,0)</f>
        <v>9</v>
      </c>
    </row>
    <row r="27" spans="1:9" x14ac:dyDescent="0.35">
      <c r="A27" s="32" t="s">
        <v>83</v>
      </c>
      <c r="B27" s="27">
        <v>10</v>
      </c>
      <c r="C27" s="29"/>
      <c r="D27" s="27">
        <f>VLOOKUP(A27,[2]TOTAL!$B$2:$K$243,5,0)</f>
        <v>0</v>
      </c>
      <c r="E27" s="27">
        <f>VLOOKUP(A27,[2]TOTAL!$B$2:$K$243,6,0)</f>
        <v>1</v>
      </c>
      <c r="F27" s="27">
        <f>VLOOKUP(A27,[2]TOTAL!$B$2:$K$243,7,0)</f>
        <v>0</v>
      </c>
      <c r="G27" s="27">
        <f>VLOOKUP(A27,[2]TOTAL!$B$2:$K$243,8,0)</f>
        <v>0</v>
      </c>
      <c r="H27" s="27">
        <f>VLOOKUP(A27,[2]TOTAL!$B$2:$K$243,9,0)</f>
        <v>0</v>
      </c>
      <c r="I27" s="27">
        <f>VLOOKUP(A27,[2]TOTAL!$B$2:$K$243,10,0)</f>
        <v>4</v>
      </c>
    </row>
    <row r="28" spans="1:9" x14ac:dyDescent="0.35">
      <c r="A28" s="32" t="s">
        <v>84</v>
      </c>
      <c r="B28" s="27">
        <v>10</v>
      </c>
      <c r="C28" s="29"/>
      <c r="D28" s="27">
        <f>VLOOKUP(A28,[2]TOTAL!$B$2:$K$243,5,0)</f>
        <v>0</v>
      </c>
      <c r="E28" s="27">
        <f>VLOOKUP(A28,[2]TOTAL!$B$2:$K$243,6,0)</f>
        <v>7</v>
      </c>
      <c r="F28" s="27">
        <f>VLOOKUP(A28,[2]TOTAL!$B$2:$K$243,7,0)</f>
        <v>0</v>
      </c>
      <c r="G28" s="27">
        <f>VLOOKUP(A28,[2]TOTAL!$B$2:$K$243,8,0)</f>
        <v>0</v>
      </c>
      <c r="H28" s="27">
        <f>VLOOKUP(A28,[2]TOTAL!$B$2:$K$243,9,0)</f>
        <v>0</v>
      </c>
      <c r="I28" s="27">
        <f>VLOOKUP(A28,[2]TOTAL!$B$2:$K$243,10,0)</f>
        <v>3</v>
      </c>
    </row>
    <row r="29" spans="1:9" x14ac:dyDescent="0.35">
      <c r="A29" s="32" t="s">
        <v>85</v>
      </c>
      <c r="B29" s="27">
        <v>10</v>
      </c>
      <c r="C29" s="29"/>
      <c r="D29" s="27">
        <f>VLOOKUP(A29,[2]TOTAL!$B$2:$K$243,5,0)</f>
        <v>0</v>
      </c>
      <c r="E29" s="27">
        <f>VLOOKUP(A29,[2]TOTAL!$B$2:$K$243,6,0)</f>
        <v>6</v>
      </c>
      <c r="F29" s="27">
        <f>VLOOKUP(A29,[2]TOTAL!$B$2:$K$243,7,0)</f>
        <v>0</v>
      </c>
      <c r="G29" s="27">
        <f>VLOOKUP(A29,[2]TOTAL!$B$2:$K$243,8,0)</f>
        <v>2</v>
      </c>
      <c r="H29" s="27">
        <f>VLOOKUP(A29,[2]TOTAL!$B$2:$K$243,9,0)</f>
        <v>0</v>
      </c>
      <c r="I29" s="27">
        <f>VLOOKUP(A29,[2]TOTAL!$B$2:$K$243,10,0)</f>
        <v>2</v>
      </c>
    </row>
    <row r="30" spans="1:9" x14ac:dyDescent="0.35">
      <c r="A30" s="32" t="s">
        <v>86</v>
      </c>
      <c r="B30" s="27">
        <v>10</v>
      </c>
      <c r="C30" s="29"/>
      <c r="D30" s="27">
        <f>VLOOKUP(A30,[2]TOTAL!$B$2:$K$243,5,0)</f>
        <v>0</v>
      </c>
      <c r="E30" s="27">
        <f>VLOOKUP(A30,[2]TOTAL!$B$2:$K$243,6,0)</f>
        <v>3</v>
      </c>
      <c r="F30" s="27">
        <f>VLOOKUP(A30,[2]TOTAL!$B$2:$K$243,7,0)</f>
        <v>0</v>
      </c>
      <c r="G30" s="27">
        <f>VLOOKUP(A30,[2]TOTAL!$B$2:$K$243,8,0)</f>
        <v>0</v>
      </c>
      <c r="H30" s="27">
        <f>VLOOKUP(A30,[2]TOTAL!$B$2:$K$243,9,0)</f>
        <v>0</v>
      </c>
      <c r="I30" s="27">
        <f>VLOOKUP(A30,[2]TOTAL!$B$2:$K$243,10,0)</f>
        <v>7</v>
      </c>
    </row>
    <row r="31" spans="1:9" x14ac:dyDescent="0.35">
      <c r="A31" s="32" t="s">
        <v>87</v>
      </c>
      <c r="B31" s="27">
        <v>10</v>
      </c>
      <c r="C31" s="29"/>
      <c r="D31" s="27">
        <f>VLOOKUP(A31,[2]TOTAL!$B$2:$K$243,5,0)</f>
        <v>0</v>
      </c>
      <c r="E31" s="27">
        <f>VLOOKUP(A31,[2]TOTAL!$B$2:$K$243,6,0)</f>
        <v>0</v>
      </c>
      <c r="F31" s="27">
        <f>VLOOKUP(A31,[2]TOTAL!$B$2:$K$243,7,0)</f>
        <v>0</v>
      </c>
      <c r="G31" s="27">
        <f>VLOOKUP(A31,[2]TOTAL!$B$2:$K$243,8,0)</f>
        <v>2</v>
      </c>
      <c r="H31" s="27">
        <f>VLOOKUP(A31,[2]TOTAL!$B$2:$K$243,9,0)</f>
        <v>0</v>
      </c>
      <c r="I31" s="27">
        <f>VLOOKUP(A31,[2]TOTAL!$B$2:$K$243,10,0)</f>
        <v>8</v>
      </c>
    </row>
    <row r="32" spans="1:9" x14ac:dyDescent="0.35">
      <c r="A32" s="32" t="s">
        <v>88</v>
      </c>
      <c r="B32" s="27">
        <v>10</v>
      </c>
      <c r="C32" s="29"/>
      <c r="D32" s="27">
        <f>VLOOKUP(A32,[2]TOTAL!$B$2:$K$243,5,0)</f>
        <v>0</v>
      </c>
      <c r="E32" s="27">
        <f>VLOOKUP(A32,[2]TOTAL!$B$2:$K$243,6,0)</f>
        <v>7</v>
      </c>
      <c r="F32" s="27">
        <f>VLOOKUP(A32,[2]TOTAL!$B$2:$K$243,7,0)</f>
        <v>0</v>
      </c>
      <c r="G32" s="27">
        <f>VLOOKUP(A32,[2]TOTAL!$B$2:$K$243,8,0)</f>
        <v>0</v>
      </c>
      <c r="H32" s="27">
        <f>VLOOKUP(A32,[2]TOTAL!$B$2:$K$243,9,0)</f>
        <v>0</v>
      </c>
      <c r="I32" s="27">
        <f>VLOOKUP(A32,[2]TOTAL!$B$2:$K$243,10,0)</f>
        <v>3</v>
      </c>
    </row>
    <row r="33" spans="1:9" x14ac:dyDescent="0.35">
      <c r="A33" s="32" t="s">
        <v>89</v>
      </c>
      <c r="B33" s="27">
        <v>9</v>
      </c>
      <c r="C33" s="29"/>
      <c r="D33" s="27">
        <f>VLOOKUP(A33,[2]TOTAL!$B$2:$K$243,5,0)</f>
        <v>0</v>
      </c>
      <c r="E33" s="27">
        <f>VLOOKUP(A33,[2]TOTAL!$B$2:$K$243,6,0)</f>
        <v>2</v>
      </c>
      <c r="F33" s="27">
        <f>VLOOKUP(A33,[2]TOTAL!$B$2:$K$243,7,0)</f>
        <v>0</v>
      </c>
      <c r="G33" s="27">
        <f>VLOOKUP(A33,[2]TOTAL!$B$2:$K$243,8,0)</f>
        <v>1</v>
      </c>
      <c r="H33" s="27">
        <f>VLOOKUP(A33,[2]TOTAL!$B$2:$K$243,9,0)</f>
        <v>0</v>
      </c>
      <c r="I33" s="27">
        <f>VLOOKUP(A33,[2]TOTAL!$B$2:$K$243,10,0)</f>
        <v>6</v>
      </c>
    </row>
    <row r="34" spans="1:9" x14ac:dyDescent="0.35">
      <c r="A34" s="32" t="s">
        <v>90</v>
      </c>
      <c r="B34" s="27">
        <v>9</v>
      </c>
      <c r="C34" s="29"/>
      <c r="D34" s="27">
        <f>VLOOKUP(A34,[2]TOTAL!$B$2:$K$243,5,0)</f>
        <v>0</v>
      </c>
      <c r="E34" s="27">
        <f>VLOOKUP(A34,[2]TOTAL!$B$2:$K$243,6,0)</f>
        <v>2</v>
      </c>
      <c r="F34" s="27">
        <f>VLOOKUP(A34,[2]TOTAL!$B$2:$K$243,7,0)</f>
        <v>0</v>
      </c>
      <c r="G34" s="27">
        <f>VLOOKUP(A34,[2]TOTAL!$B$2:$K$243,8,0)</f>
        <v>0</v>
      </c>
      <c r="H34" s="27">
        <f>VLOOKUP(A34,[2]TOTAL!$B$2:$K$243,9,0)</f>
        <v>0</v>
      </c>
      <c r="I34" s="27">
        <f>VLOOKUP(A34,[2]TOTAL!$B$2:$K$243,10,0)</f>
        <v>7</v>
      </c>
    </row>
    <row r="35" spans="1:9" x14ac:dyDescent="0.35">
      <c r="A35" s="32" t="s">
        <v>91</v>
      </c>
      <c r="B35" s="27">
        <v>8</v>
      </c>
      <c r="C35" s="29"/>
      <c r="D35" s="27">
        <f>VLOOKUP(A35,[2]TOTAL!$B$2:$K$243,5,0)</f>
        <v>0</v>
      </c>
      <c r="E35" s="27">
        <f>VLOOKUP(A35,[2]TOTAL!$B$2:$K$243,6,0)</f>
        <v>8</v>
      </c>
      <c r="F35" s="27">
        <f>VLOOKUP(A35,[2]TOTAL!$B$2:$K$243,7,0)</f>
        <v>0</v>
      </c>
      <c r="G35" s="27">
        <f>VLOOKUP(A35,[2]TOTAL!$B$2:$K$243,8,0)</f>
        <v>0</v>
      </c>
      <c r="H35" s="27">
        <f>VLOOKUP(A35,[2]TOTAL!$B$2:$K$243,9,0)</f>
        <v>0</v>
      </c>
      <c r="I35" s="27">
        <f>VLOOKUP(A35,[2]TOTAL!$B$2:$K$243,10,0)</f>
        <v>0</v>
      </c>
    </row>
    <row r="36" spans="1:9" x14ac:dyDescent="0.35">
      <c r="A36" s="32" t="s">
        <v>92</v>
      </c>
      <c r="B36" s="27">
        <v>8</v>
      </c>
      <c r="C36" s="29"/>
      <c r="D36" s="27">
        <f>VLOOKUP(A36,[2]TOTAL!$B$2:$K$243,5,0)</f>
        <v>0</v>
      </c>
      <c r="E36" s="27">
        <f>VLOOKUP(A36,[2]TOTAL!$B$2:$K$243,6,0)</f>
        <v>6</v>
      </c>
      <c r="F36" s="27">
        <f>VLOOKUP(A36,[2]TOTAL!$B$2:$K$243,7,0)</f>
        <v>0</v>
      </c>
      <c r="G36" s="27">
        <f>VLOOKUP(A36,[2]TOTAL!$B$2:$K$243,8,0)</f>
        <v>0</v>
      </c>
      <c r="H36" s="27">
        <f>VLOOKUP(A36,[2]TOTAL!$B$2:$K$243,9,0)</f>
        <v>0</v>
      </c>
      <c r="I36" s="27">
        <f>VLOOKUP(A36,[2]TOTAL!$B$2:$K$243,10,0)</f>
        <v>2</v>
      </c>
    </row>
    <row r="37" spans="1:9" x14ac:dyDescent="0.35">
      <c r="A37" s="32" t="s">
        <v>93</v>
      </c>
      <c r="B37" s="27">
        <v>8</v>
      </c>
      <c r="C37" s="29"/>
      <c r="D37" s="27">
        <f>VLOOKUP(A37,[2]TOTAL!$B$2:$K$243,5,0)</f>
        <v>0</v>
      </c>
      <c r="E37" s="27">
        <f>VLOOKUP(A37,[2]TOTAL!$B$2:$K$243,6,0)</f>
        <v>2</v>
      </c>
      <c r="F37" s="27">
        <f>VLOOKUP(A37,[2]TOTAL!$B$2:$K$243,7,0)</f>
        <v>0</v>
      </c>
      <c r="G37" s="27">
        <f>VLOOKUP(A37,[2]TOTAL!$B$2:$K$243,8,0)</f>
        <v>0</v>
      </c>
      <c r="H37" s="27">
        <f>VLOOKUP(A37,[2]TOTAL!$B$2:$K$243,9,0)</f>
        <v>0</v>
      </c>
      <c r="I37" s="27">
        <f>VLOOKUP(A37,[2]TOTAL!$B$2:$K$243,10,0)</f>
        <v>6</v>
      </c>
    </row>
    <row r="38" spans="1:9" x14ac:dyDescent="0.35">
      <c r="A38" s="32" t="s">
        <v>94</v>
      </c>
      <c r="B38" s="27">
        <v>8</v>
      </c>
      <c r="C38" s="29"/>
      <c r="D38" s="27">
        <f>VLOOKUP(A38,[2]TOTAL!$B$2:$K$243,5,0)</f>
        <v>0</v>
      </c>
      <c r="E38" s="27">
        <f>VLOOKUP(A38,[2]TOTAL!$B$2:$K$243,6,0)</f>
        <v>5</v>
      </c>
      <c r="F38" s="27">
        <f>VLOOKUP(A38,[2]TOTAL!$B$2:$K$243,7,0)</f>
        <v>0</v>
      </c>
      <c r="G38" s="27">
        <f>VLOOKUP(A38,[2]TOTAL!$B$2:$K$243,8,0)</f>
        <v>0</v>
      </c>
      <c r="H38" s="27">
        <f>VLOOKUP(A38,[2]TOTAL!$B$2:$K$243,9,0)</f>
        <v>0</v>
      </c>
      <c r="I38" s="27">
        <f>VLOOKUP(A38,[2]TOTAL!$B$2:$K$243,10,0)</f>
        <v>3</v>
      </c>
    </row>
    <row r="39" spans="1:9" x14ac:dyDescent="0.35">
      <c r="A39" s="32" t="s">
        <v>95</v>
      </c>
      <c r="B39" s="27">
        <v>8</v>
      </c>
      <c r="C39" s="29"/>
      <c r="D39" s="27">
        <f>VLOOKUP(A39,[2]TOTAL!$B$2:$K$243,5,0)</f>
        <v>0</v>
      </c>
      <c r="E39" s="27">
        <f>VLOOKUP(A39,[2]TOTAL!$B$2:$K$243,6,0)</f>
        <v>5</v>
      </c>
      <c r="F39" s="27">
        <f>VLOOKUP(A39,[2]TOTAL!$B$2:$K$243,7,0)</f>
        <v>0</v>
      </c>
      <c r="G39" s="27">
        <f>VLOOKUP(A39,[2]TOTAL!$B$2:$K$243,8,0)</f>
        <v>0</v>
      </c>
      <c r="H39" s="27">
        <f>VLOOKUP(A39,[2]TOTAL!$B$2:$K$243,9,0)</f>
        <v>0</v>
      </c>
      <c r="I39" s="27">
        <f>VLOOKUP(A39,[2]TOTAL!$B$2:$K$243,10,0)</f>
        <v>3</v>
      </c>
    </row>
    <row r="40" spans="1:9" x14ac:dyDescent="0.35">
      <c r="A40" s="32" t="s">
        <v>96</v>
      </c>
      <c r="B40" s="27">
        <v>8</v>
      </c>
      <c r="C40" s="29"/>
      <c r="D40" s="27">
        <f>VLOOKUP(A40,[2]TOTAL!$B$2:$K$243,5,0)</f>
        <v>0</v>
      </c>
      <c r="E40" s="27">
        <f>VLOOKUP(A40,[2]TOTAL!$B$2:$K$243,6,0)</f>
        <v>5</v>
      </c>
      <c r="F40" s="27">
        <f>VLOOKUP(A40,[2]TOTAL!$B$2:$K$243,7,0)</f>
        <v>0</v>
      </c>
      <c r="G40" s="27">
        <f>VLOOKUP(A40,[2]TOTAL!$B$2:$K$243,8,0)</f>
        <v>0</v>
      </c>
      <c r="H40" s="27">
        <f>VLOOKUP(A40,[2]TOTAL!$B$2:$K$243,9,0)</f>
        <v>0</v>
      </c>
      <c r="I40" s="27">
        <f>VLOOKUP(A40,[2]TOTAL!$B$2:$K$243,10,0)</f>
        <v>3</v>
      </c>
    </row>
    <row r="41" spans="1:9" x14ac:dyDescent="0.35">
      <c r="A41" s="32" t="s">
        <v>97</v>
      </c>
      <c r="B41" s="27">
        <v>8</v>
      </c>
      <c r="C41" s="29"/>
      <c r="D41" s="27">
        <f>VLOOKUP(A41,[2]TOTAL!$B$2:$K$243,5,0)</f>
        <v>0</v>
      </c>
      <c r="E41" s="27">
        <f>VLOOKUP(A41,[2]TOTAL!$B$2:$K$243,6,0)</f>
        <v>6</v>
      </c>
      <c r="F41" s="27">
        <f>VLOOKUP(A41,[2]TOTAL!$B$2:$K$243,7,0)</f>
        <v>0</v>
      </c>
      <c r="G41" s="27">
        <f>VLOOKUP(A41,[2]TOTAL!$B$2:$K$243,8,0)</f>
        <v>0</v>
      </c>
      <c r="H41" s="27">
        <f>VLOOKUP(A41,[2]TOTAL!$B$2:$K$243,9,0)</f>
        <v>0</v>
      </c>
      <c r="I41" s="27">
        <f>VLOOKUP(A41,[2]TOTAL!$B$2:$K$243,10,0)</f>
        <v>2</v>
      </c>
    </row>
    <row r="42" spans="1:9" x14ac:dyDescent="0.35">
      <c r="A42" s="32" t="s">
        <v>98</v>
      </c>
      <c r="B42" s="27">
        <v>8</v>
      </c>
      <c r="C42" s="29"/>
      <c r="D42" s="27">
        <f>VLOOKUP(A42,[2]TOTAL!$B$2:$K$243,5,0)</f>
        <v>0</v>
      </c>
      <c r="E42" s="27">
        <f>VLOOKUP(A42,[2]TOTAL!$B$2:$K$243,6,0)</f>
        <v>0</v>
      </c>
      <c r="F42" s="27">
        <f>VLOOKUP(A42,[2]TOTAL!$B$2:$K$243,7,0)</f>
        <v>0</v>
      </c>
      <c r="G42" s="27">
        <f>VLOOKUP(A42,[2]TOTAL!$B$2:$K$243,8,0)</f>
        <v>2</v>
      </c>
      <c r="H42" s="27">
        <f>VLOOKUP(A42,[2]TOTAL!$B$2:$K$243,9,0)</f>
        <v>0</v>
      </c>
      <c r="I42" s="27">
        <f>VLOOKUP(A42,[2]TOTAL!$B$2:$K$243,10,0)</f>
        <v>6</v>
      </c>
    </row>
    <row r="43" spans="1:9" x14ac:dyDescent="0.35">
      <c r="A43" s="32" t="s">
        <v>99</v>
      </c>
      <c r="B43" s="27">
        <v>8</v>
      </c>
      <c r="C43" s="29"/>
      <c r="D43" s="27">
        <f>VLOOKUP(A43,[2]TOTAL!$B$2:$K$243,5,0)</f>
        <v>0</v>
      </c>
      <c r="E43" s="27">
        <f>VLOOKUP(A43,[2]TOTAL!$B$2:$K$243,6,0)</f>
        <v>2</v>
      </c>
      <c r="F43" s="27">
        <f>VLOOKUP(A43,[2]TOTAL!$B$2:$K$243,7,0)</f>
        <v>0</v>
      </c>
      <c r="G43" s="27">
        <f>VLOOKUP(A43,[2]TOTAL!$B$2:$K$243,8,0)</f>
        <v>0</v>
      </c>
      <c r="H43" s="27">
        <f>VLOOKUP(A43,[2]TOTAL!$B$2:$K$243,9,0)</f>
        <v>2</v>
      </c>
      <c r="I43" s="27">
        <f>VLOOKUP(A43,[2]TOTAL!$B$2:$K$243,10,0)</f>
        <v>4</v>
      </c>
    </row>
    <row r="44" spans="1:9" x14ac:dyDescent="0.35">
      <c r="A44" s="32" t="s">
        <v>100</v>
      </c>
      <c r="B44" s="27">
        <v>8</v>
      </c>
      <c r="C44" s="29"/>
      <c r="D44" s="27">
        <f>VLOOKUP(A44,[2]TOTAL!$B$2:$K$243,5,0)</f>
        <v>0</v>
      </c>
      <c r="E44" s="27">
        <f>VLOOKUP(A44,[2]TOTAL!$B$2:$K$243,6,0)</f>
        <v>1</v>
      </c>
      <c r="F44" s="27">
        <f>VLOOKUP(A44,[2]TOTAL!$B$2:$K$243,7,0)</f>
        <v>0</v>
      </c>
      <c r="G44" s="27">
        <f>VLOOKUP(A44,[2]TOTAL!$B$2:$K$243,8,0)</f>
        <v>0</v>
      </c>
      <c r="H44" s="27">
        <f>VLOOKUP(A44,[2]TOTAL!$B$2:$K$243,9,0)</f>
        <v>0</v>
      </c>
      <c r="I44" s="27">
        <f>VLOOKUP(A44,[2]TOTAL!$B$2:$K$243,10,0)</f>
        <v>7</v>
      </c>
    </row>
    <row r="45" spans="1:9" x14ac:dyDescent="0.35">
      <c r="A45" s="32" t="s">
        <v>101</v>
      </c>
      <c r="B45" s="27">
        <v>7</v>
      </c>
      <c r="C45" s="29"/>
      <c r="D45" s="27">
        <f>VLOOKUP(A45,[2]TOTAL!$B$2:$K$243,5,0)</f>
        <v>0</v>
      </c>
      <c r="E45" s="27">
        <f>VLOOKUP(A45,[2]TOTAL!$B$2:$K$243,6,0)</f>
        <v>4</v>
      </c>
      <c r="F45" s="27">
        <f>VLOOKUP(A45,[2]TOTAL!$B$2:$K$243,7,0)</f>
        <v>0</v>
      </c>
      <c r="G45" s="27">
        <f>VLOOKUP(A45,[2]TOTAL!$B$2:$K$243,8,0)</f>
        <v>2</v>
      </c>
      <c r="H45" s="27">
        <f>VLOOKUP(A45,[2]TOTAL!$B$2:$K$243,9,0)</f>
        <v>0</v>
      </c>
      <c r="I45" s="27">
        <f>VLOOKUP(A45,[2]TOTAL!$B$2:$K$243,10,0)</f>
        <v>1</v>
      </c>
    </row>
    <row r="46" spans="1:9" x14ac:dyDescent="0.35">
      <c r="A46" s="32" t="s">
        <v>102</v>
      </c>
      <c r="B46" s="27">
        <v>7</v>
      </c>
      <c r="C46" s="29"/>
      <c r="D46" s="27">
        <f>VLOOKUP(A46,[2]TOTAL!$B$2:$K$243,5,0)</f>
        <v>0</v>
      </c>
      <c r="E46" s="27">
        <f>VLOOKUP(A46,[2]TOTAL!$B$2:$K$243,6,0)</f>
        <v>7</v>
      </c>
      <c r="F46" s="27">
        <f>VLOOKUP(A46,[2]TOTAL!$B$2:$K$243,7,0)</f>
        <v>0</v>
      </c>
      <c r="G46" s="27">
        <f>VLOOKUP(A46,[2]TOTAL!$B$2:$K$243,8,0)</f>
        <v>0</v>
      </c>
      <c r="H46" s="27">
        <f>VLOOKUP(A46,[2]TOTAL!$B$2:$K$243,9,0)</f>
        <v>0</v>
      </c>
      <c r="I46" s="27">
        <f>VLOOKUP(A46,[2]TOTAL!$B$2:$K$243,10,0)</f>
        <v>0</v>
      </c>
    </row>
    <row r="47" spans="1:9" x14ac:dyDescent="0.35">
      <c r="A47" s="32" t="s">
        <v>103</v>
      </c>
      <c r="B47" s="27">
        <v>7</v>
      </c>
      <c r="C47" s="29"/>
      <c r="D47" s="27">
        <f>VLOOKUP(A47,[2]TOTAL!$B$2:$K$243,5,0)</f>
        <v>0</v>
      </c>
      <c r="E47" s="27">
        <f>VLOOKUP(A47,[2]TOTAL!$B$2:$K$243,6,0)</f>
        <v>1</v>
      </c>
      <c r="F47" s="27">
        <f>VLOOKUP(A47,[2]TOTAL!$B$2:$K$243,7,0)</f>
        <v>0</v>
      </c>
      <c r="G47" s="27">
        <f>VLOOKUP(A47,[2]TOTAL!$B$2:$K$243,8,0)</f>
        <v>0</v>
      </c>
      <c r="H47" s="27">
        <f>VLOOKUP(A47,[2]TOTAL!$B$2:$K$243,9,0)</f>
        <v>0</v>
      </c>
      <c r="I47" s="27">
        <f>VLOOKUP(A47,[2]TOTAL!$B$2:$K$243,10,0)</f>
        <v>6</v>
      </c>
    </row>
    <row r="48" spans="1:9" x14ac:dyDescent="0.35">
      <c r="A48" s="32" t="s">
        <v>104</v>
      </c>
      <c r="B48" s="27">
        <v>7</v>
      </c>
      <c r="C48" s="29"/>
      <c r="D48" s="27">
        <f>VLOOKUP(A48,[2]TOTAL!$B$2:$K$243,5,0)</f>
        <v>0</v>
      </c>
      <c r="E48" s="27">
        <f>VLOOKUP(A48,[2]TOTAL!$B$2:$K$243,6,0)</f>
        <v>2</v>
      </c>
      <c r="F48" s="27">
        <f>VLOOKUP(A48,[2]TOTAL!$B$2:$K$243,7,0)</f>
        <v>0</v>
      </c>
      <c r="G48" s="27">
        <f>VLOOKUP(A48,[2]TOTAL!$B$2:$K$243,8,0)</f>
        <v>0</v>
      </c>
      <c r="H48" s="27">
        <f>VLOOKUP(A48,[2]TOTAL!$B$2:$K$243,9,0)</f>
        <v>0</v>
      </c>
      <c r="I48" s="27">
        <f>VLOOKUP(A48,[2]TOTAL!$B$2:$K$243,10,0)</f>
        <v>5</v>
      </c>
    </row>
    <row r="49" spans="1:9" x14ac:dyDescent="0.35">
      <c r="A49" s="32" t="s">
        <v>105</v>
      </c>
      <c r="B49" s="27">
        <v>7</v>
      </c>
      <c r="C49" s="29"/>
      <c r="D49" s="27">
        <f>VLOOKUP(A49,[2]TOTAL!$B$2:$K$243,5,0)</f>
        <v>0</v>
      </c>
      <c r="E49" s="27">
        <f>VLOOKUP(A49,[2]TOTAL!$B$2:$K$243,6,0)</f>
        <v>2</v>
      </c>
      <c r="F49" s="27">
        <f>VLOOKUP(A49,[2]TOTAL!$B$2:$K$243,7,0)</f>
        <v>0</v>
      </c>
      <c r="G49" s="27">
        <f>VLOOKUP(A49,[2]TOTAL!$B$2:$K$243,8,0)</f>
        <v>0</v>
      </c>
      <c r="H49" s="27">
        <f>VLOOKUP(A49,[2]TOTAL!$B$2:$K$243,9,0)</f>
        <v>0</v>
      </c>
      <c r="I49" s="27">
        <f>VLOOKUP(A49,[2]TOTAL!$B$2:$K$243,10,0)</f>
        <v>5</v>
      </c>
    </row>
    <row r="50" spans="1:9" x14ac:dyDescent="0.35">
      <c r="A50" s="32" t="s">
        <v>106</v>
      </c>
      <c r="B50" s="27">
        <v>7</v>
      </c>
      <c r="C50" s="29"/>
      <c r="D50" s="27">
        <f>VLOOKUP(A50,[2]TOTAL!$B$2:$K$243,5,0)</f>
        <v>0</v>
      </c>
      <c r="E50" s="27">
        <f>VLOOKUP(A50,[2]TOTAL!$B$2:$K$243,6,0)</f>
        <v>6</v>
      </c>
      <c r="F50" s="27">
        <f>VLOOKUP(A50,[2]TOTAL!$B$2:$K$243,7,0)</f>
        <v>0</v>
      </c>
      <c r="G50" s="27">
        <f>VLOOKUP(A50,[2]TOTAL!$B$2:$K$243,8,0)</f>
        <v>0</v>
      </c>
      <c r="H50" s="27">
        <f>VLOOKUP(A50,[2]TOTAL!$B$2:$K$243,9,0)</f>
        <v>0</v>
      </c>
      <c r="I50" s="27">
        <f>VLOOKUP(A50,[2]TOTAL!$B$2:$K$243,10,0)</f>
        <v>0</v>
      </c>
    </row>
    <row r="51" spans="1:9" x14ac:dyDescent="0.35">
      <c r="A51" s="32" t="s">
        <v>107</v>
      </c>
      <c r="B51" s="27">
        <v>7</v>
      </c>
      <c r="C51" s="29"/>
      <c r="D51" s="27">
        <f>VLOOKUP(A51,[2]TOTAL!$B$2:$K$243,5,0)</f>
        <v>0</v>
      </c>
      <c r="E51" s="27">
        <f>VLOOKUP(A51,[2]TOTAL!$B$2:$K$243,6,0)</f>
        <v>3</v>
      </c>
      <c r="F51" s="27">
        <f>VLOOKUP(A51,[2]TOTAL!$B$2:$K$243,7,0)</f>
        <v>0</v>
      </c>
      <c r="G51" s="27">
        <f>VLOOKUP(A51,[2]TOTAL!$B$2:$K$243,8,0)</f>
        <v>0</v>
      </c>
      <c r="H51" s="27">
        <f>VLOOKUP(A51,[2]TOTAL!$B$2:$K$243,9,0)</f>
        <v>0</v>
      </c>
      <c r="I51" s="27">
        <f>VLOOKUP(A51,[2]TOTAL!$B$2:$K$243,10,0)</f>
        <v>4</v>
      </c>
    </row>
    <row r="52" spans="1:9" x14ac:dyDescent="0.35">
      <c r="A52" s="32" t="s">
        <v>108</v>
      </c>
      <c r="B52" s="27">
        <v>7</v>
      </c>
      <c r="C52" s="29"/>
      <c r="D52" s="27">
        <f>VLOOKUP(A52,[2]TOTAL!$B$2:$K$243,5,0)</f>
        <v>0</v>
      </c>
      <c r="E52" s="27">
        <f>VLOOKUP(A52,[2]TOTAL!$B$2:$K$243,6,0)</f>
        <v>5</v>
      </c>
      <c r="F52" s="27">
        <f>VLOOKUP(A52,[2]TOTAL!$B$2:$K$243,7,0)</f>
        <v>0</v>
      </c>
      <c r="G52" s="27">
        <f>VLOOKUP(A52,[2]TOTAL!$B$2:$K$243,8,0)</f>
        <v>0</v>
      </c>
      <c r="H52" s="27">
        <f>VLOOKUP(A52,[2]TOTAL!$B$2:$K$243,9,0)</f>
        <v>2</v>
      </c>
      <c r="I52" s="27">
        <f>VLOOKUP(A52,[2]TOTAL!$B$2:$K$243,10,0)</f>
        <v>0</v>
      </c>
    </row>
    <row r="53" spans="1:9" x14ac:dyDescent="0.35">
      <c r="A53" s="32" t="s">
        <v>109</v>
      </c>
      <c r="B53" s="27">
        <v>7</v>
      </c>
      <c r="C53" s="29"/>
      <c r="D53" s="27">
        <f>VLOOKUP(A53,[2]TOTAL!$B$2:$K$243,5,0)</f>
        <v>0</v>
      </c>
      <c r="E53" s="27">
        <f>VLOOKUP(A53,[2]TOTAL!$B$2:$K$243,6,0)</f>
        <v>4</v>
      </c>
      <c r="F53" s="27">
        <f>VLOOKUP(A53,[2]TOTAL!$B$2:$K$243,7,0)</f>
        <v>0</v>
      </c>
      <c r="G53" s="27">
        <f>VLOOKUP(A53,[2]TOTAL!$B$2:$K$243,8,0)</f>
        <v>0</v>
      </c>
      <c r="H53" s="27">
        <f>VLOOKUP(A53,[2]TOTAL!$B$2:$K$243,9,0)</f>
        <v>0</v>
      </c>
      <c r="I53" s="27">
        <f>VLOOKUP(A53,[2]TOTAL!$B$2:$K$243,10,0)</f>
        <v>3</v>
      </c>
    </row>
    <row r="54" spans="1:9" x14ac:dyDescent="0.35">
      <c r="A54" s="32" t="s">
        <v>110</v>
      </c>
      <c r="B54" s="27">
        <v>7</v>
      </c>
      <c r="C54" s="29"/>
      <c r="D54" s="27">
        <f>VLOOKUP(A54,[2]TOTAL!$B$2:$K$243,5,0)</f>
        <v>0</v>
      </c>
      <c r="E54" s="27">
        <f>VLOOKUP(A54,[2]TOTAL!$B$2:$K$243,6,0)</f>
        <v>0</v>
      </c>
      <c r="F54" s="27">
        <f>VLOOKUP(A54,[2]TOTAL!$B$2:$K$243,7,0)</f>
        <v>0</v>
      </c>
      <c r="G54" s="27">
        <f>VLOOKUP(A54,[2]TOTAL!$B$2:$K$243,8,0)</f>
        <v>2</v>
      </c>
      <c r="H54" s="27">
        <f>VLOOKUP(A54,[2]TOTAL!$B$2:$K$243,9,0)</f>
        <v>0</v>
      </c>
      <c r="I54" s="27">
        <f>VLOOKUP(A54,[2]TOTAL!$B$2:$K$243,10,0)</f>
        <v>5</v>
      </c>
    </row>
    <row r="55" spans="1:9" x14ac:dyDescent="0.35">
      <c r="A55" s="32" t="s">
        <v>111</v>
      </c>
      <c r="B55" s="27">
        <v>7</v>
      </c>
      <c r="C55" s="29"/>
      <c r="D55" s="27">
        <f>VLOOKUP(A55,[2]TOTAL!$B$2:$K$243,5,0)</f>
        <v>0</v>
      </c>
      <c r="E55" s="27">
        <f>VLOOKUP(A55,[2]TOTAL!$B$2:$K$243,6,0)</f>
        <v>1</v>
      </c>
      <c r="F55" s="27">
        <f>VLOOKUP(A55,[2]TOTAL!$B$2:$K$243,7,0)</f>
        <v>0</v>
      </c>
      <c r="G55" s="27">
        <f>VLOOKUP(A55,[2]TOTAL!$B$2:$K$243,8,0)</f>
        <v>0</v>
      </c>
      <c r="H55" s="27">
        <f>VLOOKUP(A55,[2]TOTAL!$B$2:$K$243,9,0)</f>
        <v>0</v>
      </c>
      <c r="I55" s="27">
        <f>VLOOKUP(A55,[2]TOTAL!$B$2:$K$243,10,0)</f>
        <v>6</v>
      </c>
    </row>
    <row r="56" spans="1:9" x14ac:dyDescent="0.35">
      <c r="A56" s="32" t="s">
        <v>112</v>
      </c>
      <c r="B56" s="27">
        <v>7</v>
      </c>
      <c r="C56" s="29"/>
      <c r="D56" s="27">
        <f>VLOOKUP(A56,[2]TOTAL!$B$2:$K$243,5,0)</f>
        <v>0</v>
      </c>
      <c r="E56" s="27">
        <f>VLOOKUP(A56,[2]TOTAL!$B$2:$K$243,6,0)</f>
        <v>2</v>
      </c>
      <c r="F56" s="27">
        <f>VLOOKUP(A56,[2]TOTAL!$B$2:$K$243,7,0)</f>
        <v>0</v>
      </c>
      <c r="G56" s="27">
        <f>VLOOKUP(A56,[2]TOTAL!$B$2:$K$243,8,0)</f>
        <v>2</v>
      </c>
      <c r="H56" s="27">
        <f>VLOOKUP(A56,[2]TOTAL!$B$2:$K$243,9,0)</f>
        <v>0</v>
      </c>
      <c r="I56" s="27">
        <f>VLOOKUP(A56,[2]TOTAL!$B$2:$K$243,10,0)</f>
        <v>3</v>
      </c>
    </row>
    <row r="57" spans="1:9" x14ac:dyDescent="0.35">
      <c r="A57" s="32" t="s">
        <v>113</v>
      </c>
      <c r="B57" s="27">
        <v>7</v>
      </c>
      <c r="C57" s="29"/>
      <c r="D57" s="27">
        <f>VLOOKUP(A57,[2]TOTAL!$B$2:$K$243,5,0)</f>
        <v>0</v>
      </c>
      <c r="E57" s="27">
        <f>VLOOKUP(A57,[2]TOTAL!$B$2:$K$243,6,0)</f>
        <v>7</v>
      </c>
      <c r="F57" s="27">
        <f>VLOOKUP(A57,[2]TOTAL!$B$2:$K$243,7,0)</f>
        <v>0</v>
      </c>
      <c r="G57" s="27">
        <f>VLOOKUP(A57,[2]TOTAL!$B$2:$K$243,8,0)</f>
        <v>0</v>
      </c>
      <c r="H57" s="27">
        <f>VLOOKUP(A57,[2]TOTAL!$B$2:$K$243,9,0)</f>
        <v>0</v>
      </c>
      <c r="I57" s="27">
        <f>VLOOKUP(A57,[2]TOTAL!$B$2:$K$243,10,0)</f>
        <v>0</v>
      </c>
    </row>
    <row r="58" spans="1:9" x14ac:dyDescent="0.35">
      <c r="A58" s="32" t="s">
        <v>114</v>
      </c>
      <c r="B58" s="27">
        <v>7</v>
      </c>
      <c r="C58" s="29"/>
      <c r="D58" s="27">
        <f>VLOOKUP(A58,[2]TOTAL!$B$2:$K$243,5,0)</f>
        <v>0</v>
      </c>
      <c r="E58" s="27">
        <f>VLOOKUP(A58,[2]TOTAL!$B$2:$K$243,6,0)</f>
        <v>4</v>
      </c>
      <c r="F58" s="27">
        <f>VLOOKUP(A58,[2]TOTAL!$B$2:$K$243,7,0)</f>
        <v>0</v>
      </c>
      <c r="G58" s="27">
        <f>VLOOKUP(A58,[2]TOTAL!$B$2:$K$243,8,0)</f>
        <v>0</v>
      </c>
      <c r="H58" s="27">
        <f>VLOOKUP(A58,[2]TOTAL!$B$2:$K$243,9,0)</f>
        <v>0</v>
      </c>
      <c r="I58" s="27">
        <f>VLOOKUP(A58,[2]TOTAL!$B$2:$K$243,10,0)</f>
        <v>3</v>
      </c>
    </row>
    <row r="59" spans="1:9" x14ac:dyDescent="0.35">
      <c r="A59" s="32" t="s">
        <v>115</v>
      </c>
      <c r="B59" s="27">
        <v>7</v>
      </c>
      <c r="C59" s="29"/>
      <c r="D59" s="27">
        <f>VLOOKUP(A59,[2]TOTAL!$B$2:$K$243,5,0)</f>
        <v>0</v>
      </c>
      <c r="E59" s="27">
        <f>VLOOKUP(A59,[2]TOTAL!$B$2:$K$243,6,0)</f>
        <v>5</v>
      </c>
      <c r="F59" s="27">
        <f>VLOOKUP(A59,[2]TOTAL!$B$2:$K$243,7,0)</f>
        <v>0</v>
      </c>
      <c r="G59" s="27">
        <f>VLOOKUP(A59,[2]TOTAL!$B$2:$K$243,8,0)</f>
        <v>0</v>
      </c>
      <c r="H59" s="27">
        <f>VLOOKUP(A59,[2]TOTAL!$B$2:$K$243,9,0)</f>
        <v>0</v>
      </c>
      <c r="I59" s="27">
        <f>VLOOKUP(A59,[2]TOTAL!$B$2:$K$243,10,0)</f>
        <v>2</v>
      </c>
    </row>
    <row r="60" spans="1:9" x14ac:dyDescent="0.35">
      <c r="A60" s="32" t="s">
        <v>116</v>
      </c>
      <c r="B60" s="27">
        <v>7</v>
      </c>
      <c r="C60" s="29"/>
      <c r="D60" s="27">
        <f>VLOOKUP(A60,[2]TOTAL!$B$2:$K$243,5,0)</f>
        <v>0</v>
      </c>
      <c r="E60" s="27">
        <f>VLOOKUP(A60,[2]TOTAL!$B$2:$K$243,6,0)</f>
        <v>0</v>
      </c>
      <c r="F60" s="27">
        <f>VLOOKUP(A60,[2]TOTAL!$B$2:$K$243,7,0)</f>
        <v>0</v>
      </c>
      <c r="G60" s="27">
        <f>VLOOKUP(A60,[2]TOTAL!$B$2:$K$243,8,0)</f>
        <v>5</v>
      </c>
      <c r="H60" s="27">
        <f>VLOOKUP(A60,[2]TOTAL!$B$2:$K$243,9,0)</f>
        <v>0</v>
      </c>
      <c r="I60" s="27">
        <f>VLOOKUP(A60,[2]TOTAL!$B$2:$K$243,10,0)</f>
        <v>2</v>
      </c>
    </row>
    <row r="61" spans="1:9" x14ac:dyDescent="0.35">
      <c r="A61" s="32" t="s">
        <v>117</v>
      </c>
      <c r="B61" s="27">
        <v>6</v>
      </c>
      <c r="C61" s="29"/>
      <c r="D61" s="27">
        <f>VLOOKUP(A61,[2]TOTAL!$B$2:$K$243,5,0)</f>
        <v>0</v>
      </c>
      <c r="E61" s="27">
        <f>VLOOKUP(A61,[2]TOTAL!$B$2:$K$243,6,0)</f>
        <v>1</v>
      </c>
      <c r="F61" s="27">
        <f>VLOOKUP(A61,[2]TOTAL!$B$2:$K$243,7,0)</f>
        <v>0</v>
      </c>
      <c r="G61" s="27">
        <f>VLOOKUP(A61,[2]TOTAL!$B$2:$K$243,8,0)</f>
        <v>0</v>
      </c>
      <c r="H61" s="27">
        <f>VLOOKUP(A61,[2]TOTAL!$B$2:$K$243,9,0)</f>
        <v>0</v>
      </c>
      <c r="I61" s="27">
        <f>VLOOKUP(A61,[2]TOTAL!$B$2:$K$243,10,0)</f>
        <v>5</v>
      </c>
    </row>
    <row r="62" spans="1:9" x14ac:dyDescent="0.35">
      <c r="A62" s="32" t="s">
        <v>118</v>
      </c>
      <c r="B62" s="27">
        <v>6</v>
      </c>
      <c r="C62" s="29"/>
      <c r="D62" s="27">
        <f>VLOOKUP(A62,[2]TOTAL!$B$2:$K$243,5,0)</f>
        <v>0</v>
      </c>
      <c r="E62" s="27">
        <f>VLOOKUP(A62,[2]TOTAL!$B$2:$K$243,6,0)</f>
        <v>4</v>
      </c>
      <c r="F62" s="27">
        <f>VLOOKUP(A62,[2]TOTAL!$B$2:$K$243,7,0)</f>
        <v>0</v>
      </c>
      <c r="G62" s="27">
        <f>VLOOKUP(A62,[2]TOTAL!$B$2:$K$243,8,0)</f>
        <v>0</v>
      </c>
      <c r="H62" s="27">
        <f>VLOOKUP(A62,[2]TOTAL!$B$2:$K$243,9,0)</f>
        <v>0</v>
      </c>
      <c r="I62" s="27">
        <f>VLOOKUP(A62,[2]TOTAL!$B$2:$K$243,10,0)</f>
        <v>2</v>
      </c>
    </row>
    <row r="63" spans="1:9" x14ac:dyDescent="0.35">
      <c r="A63" s="32" t="s">
        <v>119</v>
      </c>
      <c r="B63" s="27">
        <v>6</v>
      </c>
      <c r="C63" s="29"/>
      <c r="D63" s="27">
        <f>VLOOKUP(A63,[2]TOTAL!$B$2:$K$243,5,0)</f>
        <v>0</v>
      </c>
      <c r="E63" s="27">
        <f>VLOOKUP(A63,[2]TOTAL!$B$2:$K$243,6,0)</f>
        <v>4</v>
      </c>
      <c r="F63" s="27">
        <f>VLOOKUP(A63,[2]TOTAL!$B$2:$K$243,7,0)</f>
        <v>0</v>
      </c>
      <c r="G63" s="27">
        <f>VLOOKUP(A63,[2]TOTAL!$B$2:$K$243,8,0)</f>
        <v>0</v>
      </c>
      <c r="H63" s="27">
        <f>VLOOKUP(A63,[2]TOTAL!$B$2:$K$243,9,0)</f>
        <v>0</v>
      </c>
      <c r="I63" s="27">
        <f>VLOOKUP(A63,[2]TOTAL!$B$2:$K$243,10,0)</f>
        <v>2</v>
      </c>
    </row>
    <row r="64" spans="1:9" x14ac:dyDescent="0.35">
      <c r="A64" s="32" t="s">
        <v>120</v>
      </c>
      <c r="B64" s="27">
        <v>6</v>
      </c>
      <c r="C64" s="29"/>
      <c r="D64" s="27">
        <f>VLOOKUP(A64,[2]TOTAL!$B$2:$K$243,5,0)</f>
        <v>0</v>
      </c>
      <c r="E64" s="27">
        <f>VLOOKUP(A64,[2]TOTAL!$B$2:$K$243,6,0)</f>
        <v>4</v>
      </c>
      <c r="F64" s="27">
        <f>VLOOKUP(A64,[2]TOTAL!$B$2:$K$243,7,0)</f>
        <v>0</v>
      </c>
      <c r="G64" s="27">
        <f>VLOOKUP(A64,[2]TOTAL!$B$2:$K$243,8,0)</f>
        <v>0</v>
      </c>
      <c r="H64" s="27">
        <f>VLOOKUP(A64,[2]TOTAL!$B$2:$K$243,9,0)</f>
        <v>0</v>
      </c>
      <c r="I64" s="27">
        <f>VLOOKUP(A64,[2]TOTAL!$B$2:$K$243,10,0)</f>
        <v>2</v>
      </c>
    </row>
    <row r="65" spans="1:9" x14ac:dyDescent="0.35">
      <c r="A65" s="32" t="s">
        <v>121</v>
      </c>
      <c r="B65" s="27">
        <v>6</v>
      </c>
      <c r="C65" s="29"/>
      <c r="D65" s="27">
        <f>VLOOKUP(A65,[2]TOTAL!$B$2:$K$243,5,0)</f>
        <v>0</v>
      </c>
      <c r="E65" s="27">
        <f>VLOOKUP(A65,[2]TOTAL!$B$2:$K$243,6,0)</f>
        <v>3</v>
      </c>
      <c r="F65" s="27">
        <f>VLOOKUP(A65,[2]TOTAL!$B$2:$K$243,7,0)</f>
        <v>0</v>
      </c>
      <c r="G65" s="27">
        <f>VLOOKUP(A65,[2]TOTAL!$B$2:$K$243,8,0)</f>
        <v>0</v>
      </c>
      <c r="H65" s="27">
        <f>VLOOKUP(A65,[2]TOTAL!$B$2:$K$243,9,0)</f>
        <v>0</v>
      </c>
      <c r="I65" s="27">
        <f>VLOOKUP(A65,[2]TOTAL!$B$2:$K$243,10,0)</f>
        <v>3</v>
      </c>
    </row>
    <row r="66" spans="1:9" x14ac:dyDescent="0.35">
      <c r="A66" s="32" t="s">
        <v>122</v>
      </c>
      <c r="B66" s="27">
        <v>6</v>
      </c>
      <c r="C66" s="29"/>
      <c r="D66" s="27">
        <f>VLOOKUP(A66,[2]TOTAL!$B$2:$K$243,5,0)</f>
        <v>0</v>
      </c>
      <c r="E66" s="27">
        <f>VLOOKUP(A66,[2]TOTAL!$B$2:$K$243,6,0)</f>
        <v>2</v>
      </c>
      <c r="F66" s="27">
        <f>VLOOKUP(A66,[2]TOTAL!$B$2:$K$243,7,0)</f>
        <v>0</v>
      </c>
      <c r="G66" s="27">
        <f>VLOOKUP(A66,[2]TOTAL!$B$2:$K$243,8,0)</f>
        <v>0</v>
      </c>
      <c r="H66" s="27">
        <f>VLOOKUP(A66,[2]TOTAL!$B$2:$K$243,9,0)</f>
        <v>0</v>
      </c>
      <c r="I66" s="27">
        <f>VLOOKUP(A66,[2]TOTAL!$B$2:$K$243,10,0)</f>
        <v>4</v>
      </c>
    </row>
    <row r="67" spans="1:9" x14ac:dyDescent="0.35">
      <c r="A67" s="32" t="s">
        <v>123</v>
      </c>
      <c r="B67" s="27">
        <v>6</v>
      </c>
      <c r="C67" s="29"/>
      <c r="D67" s="27">
        <f>VLOOKUP(A67,[2]TOTAL!$B$2:$K$243,5,0)</f>
        <v>0</v>
      </c>
      <c r="E67" s="27">
        <f>VLOOKUP(A67,[2]TOTAL!$B$2:$K$243,6,0)</f>
        <v>1</v>
      </c>
      <c r="F67" s="27">
        <f>VLOOKUP(A67,[2]TOTAL!$B$2:$K$243,7,0)</f>
        <v>0</v>
      </c>
      <c r="G67" s="27">
        <f>VLOOKUP(A67,[2]TOTAL!$B$2:$K$243,8,0)</f>
        <v>1</v>
      </c>
      <c r="H67" s="27">
        <f>VLOOKUP(A67,[2]TOTAL!$B$2:$K$243,9,0)</f>
        <v>0</v>
      </c>
      <c r="I67" s="27">
        <f>VLOOKUP(A67,[2]TOTAL!$B$2:$K$243,10,0)</f>
        <v>4</v>
      </c>
    </row>
    <row r="68" spans="1:9" x14ac:dyDescent="0.35">
      <c r="A68" s="32" t="s">
        <v>124</v>
      </c>
      <c r="B68" s="27">
        <v>6</v>
      </c>
      <c r="C68" s="29"/>
      <c r="D68" s="27">
        <f>VLOOKUP(A68,[2]TOTAL!$B$2:$K$243,5,0)</f>
        <v>0</v>
      </c>
      <c r="E68" s="27">
        <f>VLOOKUP(A68,[2]TOTAL!$B$2:$K$243,6,0)</f>
        <v>1</v>
      </c>
      <c r="F68" s="27">
        <f>VLOOKUP(A68,[2]TOTAL!$B$2:$K$243,7,0)</f>
        <v>0</v>
      </c>
      <c r="G68" s="27">
        <f>VLOOKUP(A68,[2]TOTAL!$B$2:$K$243,8,0)</f>
        <v>0</v>
      </c>
      <c r="H68" s="27">
        <f>VLOOKUP(A68,[2]TOTAL!$B$2:$K$243,9,0)</f>
        <v>0</v>
      </c>
      <c r="I68" s="27">
        <f>VLOOKUP(A68,[2]TOTAL!$B$2:$K$243,10,0)</f>
        <v>5</v>
      </c>
    </row>
    <row r="69" spans="1:9" x14ac:dyDescent="0.35">
      <c r="A69" s="32" t="s">
        <v>125</v>
      </c>
      <c r="B69" s="27">
        <v>6</v>
      </c>
      <c r="C69" s="29"/>
      <c r="D69" s="27">
        <f>VLOOKUP(A69,[2]TOTAL!$B$2:$K$243,5,0)</f>
        <v>0</v>
      </c>
      <c r="E69" s="27">
        <f>VLOOKUP(A69,[2]TOTAL!$B$2:$K$243,6,0)</f>
        <v>4</v>
      </c>
      <c r="F69" s="27">
        <f>VLOOKUP(A69,[2]TOTAL!$B$2:$K$243,7,0)</f>
        <v>0</v>
      </c>
      <c r="G69" s="27">
        <f>VLOOKUP(A69,[2]TOTAL!$B$2:$K$243,8,0)</f>
        <v>0</v>
      </c>
      <c r="H69" s="27">
        <f>VLOOKUP(A69,[2]TOTAL!$B$2:$K$243,9,0)</f>
        <v>0</v>
      </c>
      <c r="I69" s="27">
        <f>VLOOKUP(A69,[2]TOTAL!$B$2:$K$243,10,0)</f>
        <v>2</v>
      </c>
    </row>
    <row r="70" spans="1:9" x14ac:dyDescent="0.35">
      <c r="A70" s="32" t="s">
        <v>126</v>
      </c>
      <c r="B70" s="27">
        <v>6</v>
      </c>
      <c r="C70" s="29"/>
      <c r="D70" s="27">
        <f>VLOOKUP(A70,[2]TOTAL!$B$2:$K$243,5,0)</f>
        <v>0</v>
      </c>
      <c r="E70" s="27">
        <f>VLOOKUP(A70,[2]TOTAL!$B$2:$K$243,6,0)</f>
        <v>4</v>
      </c>
      <c r="F70" s="27">
        <f>VLOOKUP(A70,[2]TOTAL!$B$2:$K$243,7,0)</f>
        <v>0</v>
      </c>
      <c r="G70" s="27">
        <f>VLOOKUP(A70,[2]TOTAL!$B$2:$K$243,8,0)</f>
        <v>0</v>
      </c>
      <c r="H70" s="27">
        <f>VLOOKUP(A70,[2]TOTAL!$B$2:$K$243,9,0)</f>
        <v>2</v>
      </c>
      <c r="I70" s="27">
        <f>VLOOKUP(A70,[2]TOTAL!$B$2:$K$243,10,0)</f>
        <v>0</v>
      </c>
    </row>
    <row r="71" spans="1:9" x14ac:dyDescent="0.35">
      <c r="A71" s="32" t="s">
        <v>127</v>
      </c>
      <c r="B71" s="27">
        <v>6</v>
      </c>
      <c r="C71" s="29"/>
      <c r="D71" s="27">
        <f>VLOOKUP(A71,[2]TOTAL!$B$2:$K$243,5,0)</f>
        <v>0</v>
      </c>
      <c r="E71" s="27">
        <f>VLOOKUP(A71,[2]TOTAL!$B$2:$K$243,6,0)</f>
        <v>1</v>
      </c>
      <c r="F71" s="27">
        <f>VLOOKUP(A71,[2]TOTAL!$B$2:$K$243,7,0)</f>
        <v>0</v>
      </c>
      <c r="G71" s="27">
        <f>VLOOKUP(A71,[2]TOTAL!$B$2:$K$243,8,0)</f>
        <v>0</v>
      </c>
      <c r="H71" s="27">
        <f>VLOOKUP(A71,[2]TOTAL!$B$2:$K$243,9,0)</f>
        <v>0</v>
      </c>
      <c r="I71" s="27">
        <f>VLOOKUP(A71,[2]TOTAL!$B$2:$K$243,10,0)</f>
        <v>5</v>
      </c>
    </row>
    <row r="72" spans="1:9" x14ac:dyDescent="0.35">
      <c r="A72" s="32" t="s">
        <v>128</v>
      </c>
      <c r="B72" s="27">
        <v>6</v>
      </c>
      <c r="C72" s="29"/>
      <c r="D72" s="27">
        <f>VLOOKUP(A72,[2]TOTAL!$B$2:$K$243,5,0)</f>
        <v>0</v>
      </c>
      <c r="E72" s="27">
        <f>VLOOKUP(A72,[2]TOTAL!$B$2:$K$243,6,0)</f>
        <v>1</v>
      </c>
      <c r="F72" s="27">
        <f>VLOOKUP(A72,[2]TOTAL!$B$2:$K$243,7,0)</f>
        <v>0</v>
      </c>
      <c r="G72" s="27">
        <f>VLOOKUP(A72,[2]TOTAL!$B$2:$K$243,8,0)</f>
        <v>2</v>
      </c>
      <c r="H72" s="27">
        <f>VLOOKUP(A72,[2]TOTAL!$B$2:$K$243,9,0)</f>
        <v>0</v>
      </c>
      <c r="I72" s="27">
        <f>VLOOKUP(A72,[2]TOTAL!$B$2:$K$243,10,0)</f>
        <v>3</v>
      </c>
    </row>
    <row r="73" spans="1:9" x14ac:dyDescent="0.35">
      <c r="A73" s="32" t="s">
        <v>129</v>
      </c>
      <c r="B73" s="27">
        <v>6</v>
      </c>
      <c r="C73" s="29"/>
      <c r="D73" s="27">
        <f>VLOOKUP(A73,[2]TOTAL!$B$2:$K$243,5,0)</f>
        <v>0</v>
      </c>
      <c r="E73" s="27">
        <f>VLOOKUP(A73,[2]TOTAL!$B$2:$K$243,6,0)</f>
        <v>4</v>
      </c>
      <c r="F73" s="27">
        <f>VLOOKUP(A73,[2]TOTAL!$B$2:$K$243,7,0)</f>
        <v>0</v>
      </c>
      <c r="G73" s="27">
        <f>VLOOKUP(A73,[2]TOTAL!$B$2:$K$243,8,0)</f>
        <v>0</v>
      </c>
      <c r="H73" s="27">
        <f>VLOOKUP(A73,[2]TOTAL!$B$2:$K$243,9,0)</f>
        <v>0</v>
      </c>
      <c r="I73" s="27">
        <f>VLOOKUP(A73,[2]TOTAL!$B$2:$K$243,10,0)</f>
        <v>2</v>
      </c>
    </row>
    <row r="74" spans="1:9" x14ac:dyDescent="0.35">
      <c r="A74" s="32" t="s">
        <v>130</v>
      </c>
      <c r="B74" s="27">
        <v>6</v>
      </c>
      <c r="C74" s="29"/>
      <c r="D74" s="27">
        <f>VLOOKUP(A74,[2]TOTAL!$B$2:$K$243,5,0)</f>
        <v>0</v>
      </c>
      <c r="E74" s="27">
        <f>VLOOKUP(A74,[2]TOTAL!$B$2:$K$243,6,0)</f>
        <v>1</v>
      </c>
      <c r="F74" s="27">
        <f>VLOOKUP(A74,[2]TOTAL!$B$2:$K$243,7,0)</f>
        <v>0</v>
      </c>
      <c r="G74" s="27">
        <f>VLOOKUP(A74,[2]TOTAL!$B$2:$K$243,8,0)</f>
        <v>0</v>
      </c>
      <c r="H74" s="27">
        <f>VLOOKUP(A74,[2]TOTAL!$B$2:$K$243,9,0)</f>
        <v>0</v>
      </c>
      <c r="I74" s="27">
        <f>VLOOKUP(A74,[2]TOTAL!$B$2:$K$243,10,0)</f>
        <v>5</v>
      </c>
    </row>
    <row r="75" spans="1:9" x14ac:dyDescent="0.35">
      <c r="A75" s="32" t="s">
        <v>131</v>
      </c>
      <c r="B75" s="27">
        <v>6</v>
      </c>
      <c r="C75" s="29"/>
      <c r="D75" s="27">
        <f>VLOOKUP(A75,[2]TOTAL!$B$2:$K$243,5,0)</f>
        <v>0</v>
      </c>
      <c r="E75" s="27">
        <f>VLOOKUP(A75,[2]TOTAL!$B$2:$K$243,6,0)</f>
        <v>5</v>
      </c>
      <c r="F75" s="27">
        <f>VLOOKUP(A75,[2]TOTAL!$B$2:$K$243,7,0)</f>
        <v>0</v>
      </c>
      <c r="G75" s="27">
        <f>VLOOKUP(A75,[2]TOTAL!$B$2:$K$243,8,0)</f>
        <v>0</v>
      </c>
      <c r="H75" s="27">
        <f>VLOOKUP(A75,[2]TOTAL!$B$2:$K$243,9,0)</f>
        <v>0</v>
      </c>
      <c r="I75" s="27">
        <f>VLOOKUP(A75,[2]TOTAL!$B$2:$K$243,10,0)</f>
        <v>1</v>
      </c>
    </row>
    <row r="76" spans="1:9" x14ac:dyDescent="0.35">
      <c r="A76" s="32" t="s">
        <v>132</v>
      </c>
      <c r="B76" s="27">
        <v>6</v>
      </c>
      <c r="C76" s="29"/>
      <c r="D76" s="27">
        <f>VLOOKUP(A76,[2]TOTAL!$B$2:$K$243,5,0)</f>
        <v>0</v>
      </c>
      <c r="E76" s="27">
        <f>VLOOKUP(A76,[2]TOTAL!$B$2:$K$243,6,0)</f>
        <v>2</v>
      </c>
      <c r="F76" s="27">
        <f>VLOOKUP(A76,[2]TOTAL!$B$2:$K$243,7,0)</f>
        <v>0</v>
      </c>
      <c r="G76" s="27">
        <f>VLOOKUP(A76,[2]TOTAL!$B$2:$K$243,8,0)</f>
        <v>0</v>
      </c>
      <c r="H76" s="27">
        <f>VLOOKUP(A76,[2]TOTAL!$B$2:$K$243,9,0)</f>
        <v>0</v>
      </c>
      <c r="I76" s="27">
        <f>VLOOKUP(A76,[2]TOTAL!$B$2:$K$243,10,0)</f>
        <v>1</v>
      </c>
    </row>
    <row r="77" spans="1:9" x14ac:dyDescent="0.35">
      <c r="A77" s="32" t="s">
        <v>133</v>
      </c>
      <c r="B77" s="27">
        <v>6</v>
      </c>
      <c r="C77" s="29"/>
      <c r="D77" s="27">
        <f>VLOOKUP(A77,[2]TOTAL!$B$2:$K$243,5,0)</f>
        <v>0</v>
      </c>
      <c r="E77" s="27">
        <f>VLOOKUP(A77,[2]TOTAL!$B$2:$K$243,6,0)</f>
        <v>3</v>
      </c>
      <c r="F77" s="27">
        <f>VLOOKUP(A77,[2]TOTAL!$B$2:$K$243,7,0)</f>
        <v>0</v>
      </c>
      <c r="G77" s="27">
        <f>VLOOKUP(A77,[2]TOTAL!$B$2:$K$243,8,0)</f>
        <v>0</v>
      </c>
      <c r="H77" s="27">
        <f>VLOOKUP(A77,[2]TOTAL!$B$2:$K$243,9,0)</f>
        <v>0</v>
      </c>
      <c r="I77" s="27">
        <f>VLOOKUP(A77,[2]TOTAL!$B$2:$K$243,10,0)</f>
        <v>3</v>
      </c>
    </row>
    <row r="78" spans="1:9" x14ac:dyDescent="0.35">
      <c r="A78" s="32" t="s">
        <v>134</v>
      </c>
      <c r="B78" s="27">
        <v>6</v>
      </c>
      <c r="C78" s="29"/>
      <c r="D78" s="27">
        <f>VLOOKUP(A78,[2]TOTAL!$B$2:$K$243,5,0)</f>
        <v>0</v>
      </c>
      <c r="E78" s="27">
        <f>VLOOKUP(A78,[2]TOTAL!$B$2:$K$243,6,0)</f>
        <v>2</v>
      </c>
      <c r="F78" s="27">
        <f>VLOOKUP(A78,[2]TOTAL!$B$2:$K$243,7,0)</f>
        <v>0</v>
      </c>
      <c r="G78" s="27">
        <f>VLOOKUP(A78,[2]TOTAL!$B$2:$K$243,8,0)</f>
        <v>0</v>
      </c>
      <c r="H78" s="27">
        <f>VLOOKUP(A78,[2]TOTAL!$B$2:$K$243,9,0)</f>
        <v>0</v>
      </c>
      <c r="I78" s="27">
        <f>VLOOKUP(A78,[2]TOTAL!$B$2:$K$243,10,0)</f>
        <v>4</v>
      </c>
    </row>
    <row r="79" spans="1:9" x14ac:dyDescent="0.35">
      <c r="A79" s="32" t="s">
        <v>135</v>
      </c>
      <c r="B79" s="27">
        <v>6</v>
      </c>
      <c r="C79" s="29"/>
      <c r="D79" s="27">
        <f>VLOOKUP(A79,[2]TOTAL!$B$2:$K$243,5,0)</f>
        <v>0</v>
      </c>
      <c r="E79" s="27">
        <f>VLOOKUP(A79,[2]TOTAL!$B$2:$K$243,6,0)</f>
        <v>6</v>
      </c>
      <c r="F79" s="27">
        <f>VLOOKUP(A79,[2]TOTAL!$B$2:$K$243,7,0)</f>
        <v>0</v>
      </c>
      <c r="G79" s="27">
        <f>VLOOKUP(A79,[2]TOTAL!$B$2:$K$243,8,0)</f>
        <v>0</v>
      </c>
      <c r="H79" s="27">
        <f>VLOOKUP(A79,[2]TOTAL!$B$2:$K$243,9,0)</f>
        <v>0</v>
      </c>
      <c r="I79" s="27">
        <f>VLOOKUP(A79,[2]TOTAL!$B$2:$K$243,10,0)</f>
        <v>0</v>
      </c>
    </row>
    <row r="80" spans="1:9" x14ac:dyDescent="0.35">
      <c r="A80" s="32" t="s">
        <v>136</v>
      </c>
      <c r="B80" s="27">
        <v>6</v>
      </c>
      <c r="C80" s="29"/>
      <c r="D80" s="27">
        <f>VLOOKUP(A80,[2]TOTAL!$B$2:$K$243,5,0)</f>
        <v>0</v>
      </c>
      <c r="E80" s="27">
        <f>VLOOKUP(A80,[2]TOTAL!$B$2:$K$243,6,0)</f>
        <v>2</v>
      </c>
      <c r="F80" s="27">
        <f>VLOOKUP(A80,[2]TOTAL!$B$2:$K$243,7,0)</f>
        <v>0</v>
      </c>
      <c r="G80" s="27">
        <f>VLOOKUP(A80,[2]TOTAL!$B$2:$K$243,8,0)</f>
        <v>0</v>
      </c>
      <c r="H80" s="27">
        <f>VLOOKUP(A80,[2]TOTAL!$B$2:$K$243,9,0)</f>
        <v>0</v>
      </c>
      <c r="I80" s="27">
        <f>VLOOKUP(A80,[2]TOTAL!$B$2:$K$243,10,0)</f>
        <v>4</v>
      </c>
    </row>
    <row r="81" spans="1:9" x14ac:dyDescent="0.35">
      <c r="A81" s="32" t="s">
        <v>137</v>
      </c>
      <c r="B81" s="27">
        <v>6</v>
      </c>
      <c r="C81" s="29"/>
      <c r="D81" s="27">
        <f>VLOOKUP(A81,[2]TOTAL!$B$2:$K$243,5,0)</f>
        <v>0</v>
      </c>
      <c r="E81" s="27">
        <f>VLOOKUP(A81,[2]TOTAL!$B$2:$K$243,6,0)</f>
        <v>0</v>
      </c>
      <c r="F81" s="27">
        <f>VLOOKUP(A81,[2]TOTAL!$B$2:$K$243,7,0)</f>
        <v>0</v>
      </c>
      <c r="G81" s="27">
        <f>VLOOKUP(A81,[2]TOTAL!$B$2:$K$243,8,0)</f>
        <v>1</v>
      </c>
      <c r="H81" s="27">
        <f>VLOOKUP(A81,[2]TOTAL!$B$2:$K$243,9,0)</f>
        <v>0</v>
      </c>
      <c r="I81" s="27">
        <f>VLOOKUP(A81,[2]TOTAL!$B$2:$K$243,10,0)</f>
        <v>5</v>
      </c>
    </row>
    <row r="82" spans="1:9" x14ac:dyDescent="0.35">
      <c r="A82" s="32" t="s">
        <v>138</v>
      </c>
      <c r="B82" s="27">
        <v>6</v>
      </c>
      <c r="C82" s="29"/>
      <c r="D82" s="27">
        <f>VLOOKUP(A82,[2]TOTAL!$B$2:$K$243,5,0)</f>
        <v>0</v>
      </c>
      <c r="E82" s="27">
        <f>VLOOKUP(A82,[2]TOTAL!$B$2:$K$243,6,0)</f>
        <v>5</v>
      </c>
      <c r="F82" s="27">
        <f>VLOOKUP(A82,[2]TOTAL!$B$2:$K$243,7,0)</f>
        <v>0</v>
      </c>
      <c r="G82" s="27">
        <f>VLOOKUP(A82,[2]TOTAL!$B$2:$K$243,8,0)</f>
        <v>0</v>
      </c>
      <c r="H82" s="27">
        <f>VLOOKUP(A82,[2]TOTAL!$B$2:$K$243,9,0)</f>
        <v>0</v>
      </c>
      <c r="I82" s="27">
        <f>VLOOKUP(A82,[2]TOTAL!$B$2:$K$243,10,0)</f>
        <v>1</v>
      </c>
    </row>
    <row r="83" spans="1:9" x14ac:dyDescent="0.35">
      <c r="A83" s="32" t="s">
        <v>139</v>
      </c>
      <c r="B83" s="27">
        <v>5</v>
      </c>
      <c r="C83" s="29"/>
      <c r="D83" s="27">
        <f>VLOOKUP(A83,[2]TOTAL!$B$2:$K$243,5,0)</f>
        <v>0</v>
      </c>
      <c r="E83" s="27">
        <f>VLOOKUP(A83,[2]TOTAL!$B$2:$K$243,6,0)</f>
        <v>2</v>
      </c>
      <c r="F83" s="27">
        <f>VLOOKUP(A83,[2]TOTAL!$B$2:$K$243,7,0)</f>
        <v>0</v>
      </c>
      <c r="G83" s="27">
        <f>VLOOKUP(A83,[2]TOTAL!$B$2:$K$243,8,0)</f>
        <v>0</v>
      </c>
      <c r="H83" s="27">
        <f>VLOOKUP(A83,[2]TOTAL!$B$2:$K$243,9,0)</f>
        <v>0</v>
      </c>
      <c r="I83" s="27">
        <f>VLOOKUP(A83,[2]TOTAL!$B$2:$K$243,10,0)</f>
        <v>3</v>
      </c>
    </row>
    <row r="84" spans="1:9" x14ac:dyDescent="0.35">
      <c r="A84" s="32" t="s">
        <v>140</v>
      </c>
      <c r="B84" s="27">
        <v>5</v>
      </c>
      <c r="C84" s="29"/>
      <c r="D84" s="27">
        <f>VLOOKUP(A84,[2]TOTAL!$B$2:$K$243,5,0)</f>
        <v>0</v>
      </c>
      <c r="E84" s="27">
        <f>VLOOKUP(A84,[2]TOTAL!$B$2:$K$243,6,0)</f>
        <v>3</v>
      </c>
      <c r="F84" s="27">
        <f>VLOOKUP(A84,[2]TOTAL!$B$2:$K$243,7,0)</f>
        <v>0</v>
      </c>
      <c r="G84" s="27">
        <f>VLOOKUP(A84,[2]TOTAL!$B$2:$K$243,8,0)</f>
        <v>0</v>
      </c>
      <c r="H84" s="27">
        <f>VLOOKUP(A84,[2]TOTAL!$B$2:$K$243,9,0)</f>
        <v>0</v>
      </c>
      <c r="I84" s="27">
        <f>VLOOKUP(A84,[2]TOTAL!$B$2:$K$243,10,0)</f>
        <v>1</v>
      </c>
    </row>
    <row r="85" spans="1:9" x14ac:dyDescent="0.35">
      <c r="A85" s="32" t="s">
        <v>141</v>
      </c>
      <c r="B85" s="27">
        <v>5</v>
      </c>
      <c r="C85" s="29"/>
      <c r="D85" s="27">
        <f>VLOOKUP(A85,[2]TOTAL!$B$2:$K$243,5,0)</f>
        <v>0</v>
      </c>
      <c r="E85" s="27">
        <f>VLOOKUP(A85,[2]TOTAL!$B$2:$K$243,6,0)</f>
        <v>2</v>
      </c>
      <c r="F85" s="27">
        <f>VLOOKUP(A85,[2]TOTAL!$B$2:$K$243,7,0)</f>
        <v>0</v>
      </c>
      <c r="G85" s="27">
        <f>VLOOKUP(A85,[2]TOTAL!$B$2:$K$243,8,0)</f>
        <v>0</v>
      </c>
      <c r="H85" s="27">
        <f>VLOOKUP(A85,[2]TOTAL!$B$2:$K$243,9,0)</f>
        <v>0</v>
      </c>
      <c r="I85" s="27">
        <f>VLOOKUP(A85,[2]TOTAL!$B$2:$K$243,10,0)</f>
        <v>3</v>
      </c>
    </row>
    <row r="86" spans="1:9" x14ac:dyDescent="0.35">
      <c r="A86" s="32" t="s">
        <v>142</v>
      </c>
      <c r="B86" s="27">
        <v>5</v>
      </c>
      <c r="C86" s="29"/>
      <c r="D86" s="27">
        <f>VLOOKUP(A86,[2]TOTAL!$B$2:$K$243,5,0)</f>
        <v>0</v>
      </c>
      <c r="E86" s="27">
        <f>VLOOKUP(A86,[2]TOTAL!$B$2:$K$243,6,0)</f>
        <v>5</v>
      </c>
      <c r="F86" s="27">
        <f>VLOOKUP(A86,[2]TOTAL!$B$2:$K$243,7,0)</f>
        <v>0</v>
      </c>
      <c r="G86" s="27">
        <f>VLOOKUP(A86,[2]TOTAL!$B$2:$K$243,8,0)</f>
        <v>0</v>
      </c>
      <c r="H86" s="27">
        <f>VLOOKUP(A86,[2]TOTAL!$B$2:$K$243,9,0)</f>
        <v>0</v>
      </c>
      <c r="I86" s="27">
        <f>VLOOKUP(A86,[2]TOTAL!$B$2:$K$243,10,0)</f>
        <v>0</v>
      </c>
    </row>
    <row r="87" spans="1:9" x14ac:dyDescent="0.35">
      <c r="A87" s="32" t="s">
        <v>143</v>
      </c>
      <c r="B87" s="27">
        <v>5</v>
      </c>
      <c r="C87" s="29"/>
      <c r="D87" s="27">
        <f>VLOOKUP(A87,[2]TOTAL!$B$2:$K$243,5,0)</f>
        <v>0</v>
      </c>
      <c r="E87" s="27">
        <f>VLOOKUP(A87,[2]TOTAL!$B$2:$K$243,6,0)</f>
        <v>2</v>
      </c>
      <c r="F87" s="27">
        <f>VLOOKUP(A87,[2]TOTAL!$B$2:$K$243,7,0)</f>
        <v>0</v>
      </c>
      <c r="G87" s="27">
        <f>VLOOKUP(A87,[2]TOTAL!$B$2:$K$243,8,0)</f>
        <v>0</v>
      </c>
      <c r="H87" s="27">
        <f>VLOOKUP(A87,[2]TOTAL!$B$2:$K$243,9,0)</f>
        <v>0</v>
      </c>
      <c r="I87" s="27">
        <f>VLOOKUP(A87,[2]TOTAL!$B$2:$K$243,10,0)</f>
        <v>3</v>
      </c>
    </row>
    <row r="88" spans="1:9" x14ac:dyDescent="0.35">
      <c r="A88" s="32" t="s">
        <v>144</v>
      </c>
      <c r="B88" s="27">
        <v>5</v>
      </c>
      <c r="C88" s="29"/>
      <c r="D88" s="27">
        <f>VLOOKUP(A88,[2]TOTAL!$B$2:$K$243,5,0)</f>
        <v>0</v>
      </c>
      <c r="E88" s="27">
        <f>VLOOKUP(A88,[2]TOTAL!$B$2:$K$243,6,0)</f>
        <v>3</v>
      </c>
      <c r="F88" s="27">
        <f>VLOOKUP(A88,[2]TOTAL!$B$2:$K$243,7,0)</f>
        <v>0</v>
      </c>
      <c r="G88" s="27">
        <f>VLOOKUP(A88,[2]TOTAL!$B$2:$K$243,8,0)</f>
        <v>1</v>
      </c>
      <c r="H88" s="27">
        <f>VLOOKUP(A88,[2]TOTAL!$B$2:$K$243,9,0)</f>
        <v>0</v>
      </c>
      <c r="I88" s="27">
        <f>VLOOKUP(A88,[2]TOTAL!$B$2:$K$243,10,0)</f>
        <v>1</v>
      </c>
    </row>
    <row r="89" spans="1:9" x14ac:dyDescent="0.35">
      <c r="A89" s="32" t="s">
        <v>145</v>
      </c>
      <c r="B89" s="27">
        <v>5</v>
      </c>
      <c r="C89" s="29"/>
      <c r="D89" s="27">
        <f>VLOOKUP(A89,[2]TOTAL!$B$2:$K$243,5,0)</f>
        <v>0</v>
      </c>
      <c r="E89" s="27">
        <f>VLOOKUP(A89,[2]TOTAL!$B$2:$K$243,6,0)</f>
        <v>3</v>
      </c>
      <c r="F89" s="27">
        <f>VLOOKUP(A89,[2]TOTAL!$B$2:$K$243,7,0)</f>
        <v>0</v>
      </c>
      <c r="G89" s="27">
        <f>VLOOKUP(A89,[2]TOTAL!$B$2:$K$243,8,0)</f>
        <v>0</v>
      </c>
      <c r="H89" s="27">
        <f>VLOOKUP(A89,[2]TOTAL!$B$2:$K$243,9,0)</f>
        <v>0</v>
      </c>
      <c r="I89" s="27">
        <f>VLOOKUP(A89,[2]TOTAL!$B$2:$K$243,10,0)</f>
        <v>2</v>
      </c>
    </row>
    <row r="90" spans="1:9" x14ac:dyDescent="0.35">
      <c r="A90" s="32" t="s">
        <v>146</v>
      </c>
      <c r="B90" s="27">
        <v>5</v>
      </c>
      <c r="C90" s="29"/>
      <c r="D90" s="27">
        <f>VLOOKUP(A90,[2]TOTAL!$B$2:$K$243,5,0)</f>
        <v>0</v>
      </c>
      <c r="E90" s="27">
        <f>VLOOKUP(A90,[2]TOTAL!$B$2:$K$243,6,0)</f>
        <v>3</v>
      </c>
      <c r="F90" s="27">
        <f>VLOOKUP(A90,[2]TOTAL!$B$2:$K$243,7,0)</f>
        <v>0</v>
      </c>
      <c r="G90" s="27">
        <f>VLOOKUP(A90,[2]TOTAL!$B$2:$K$243,8,0)</f>
        <v>0</v>
      </c>
      <c r="H90" s="27">
        <f>VLOOKUP(A90,[2]TOTAL!$B$2:$K$243,9,0)</f>
        <v>0</v>
      </c>
      <c r="I90" s="27">
        <f>VLOOKUP(A90,[2]TOTAL!$B$2:$K$243,10,0)</f>
        <v>2</v>
      </c>
    </row>
    <row r="91" spans="1:9" x14ac:dyDescent="0.35">
      <c r="A91" s="32" t="s">
        <v>147</v>
      </c>
      <c r="B91" s="27">
        <v>5</v>
      </c>
      <c r="C91" s="29"/>
      <c r="D91" s="27">
        <f>VLOOKUP(A91,[2]TOTAL!$B$2:$K$243,5,0)</f>
        <v>0</v>
      </c>
      <c r="E91" s="27">
        <f>VLOOKUP(A91,[2]TOTAL!$B$2:$K$243,6,0)</f>
        <v>0</v>
      </c>
      <c r="F91" s="27">
        <f>VLOOKUP(A91,[2]TOTAL!$B$2:$K$243,7,0)</f>
        <v>0</v>
      </c>
      <c r="G91" s="27">
        <f>VLOOKUP(A91,[2]TOTAL!$B$2:$K$243,8,0)</f>
        <v>0</v>
      </c>
      <c r="H91" s="27">
        <f>VLOOKUP(A91,[2]TOTAL!$B$2:$K$243,9,0)</f>
        <v>0</v>
      </c>
      <c r="I91" s="27">
        <f>VLOOKUP(A91,[2]TOTAL!$B$2:$K$243,10,0)</f>
        <v>5</v>
      </c>
    </row>
    <row r="92" spans="1:9" x14ac:dyDescent="0.35">
      <c r="A92" s="32" t="s">
        <v>148</v>
      </c>
      <c r="B92" s="27">
        <v>5</v>
      </c>
      <c r="C92" s="29"/>
      <c r="D92" s="27">
        <f>VLOOKUP(A92,[2]TOTAL!$B$2:$K$243,5,0)</f>
        <v>0</v>
      </c>
      <c r="E92" s="27">
        <f>VLOOKUP(A92,[2]TOTAL!$B$2:$K$243,6,0)</f>
        <v>2</v>
      </c>
      <c r="F92" s="27">
        <f>VLOOKUP(A92,[2]TOTAL!$B$2:$K$243,7,0)</f>
        <v>0</v>
      </c>
      <c r="G92" s="27">
        <f>VLOOKUP(A92,[2]TOTAL!$B$2:$K$243,8,0)</f>
        <v>0</v>
      </c>
      <c r="H92" s="27">
        <f>VLOOKUP(A92,[2]TOTAL!$B$2:$K$243,9,0)</f>
        <v>0</v>
      </c>
      <c r="I92" s="27">
        <f>VLOOKUP(A92,[2]TOTAL!$B$2:$K$243,10,0)</f>
        <v>3</v>
      </c>
    </row>
    <row r="93" spans="1:9" x14ac:dyDescent="0.35">
      <c r="A93" s="32" t="s">
        <v>149</v>
      </c>
      <c r="B93" s="27">
        <v>5</v>
      </c>
      <c r="C93" s="29"/>
      <c r="D93" s="27">
        <f>VLOOKUP(A93,[2]TOTAL!$B$2:$K$243,5,0)</f>
        <v>0</v>
      </c>
      <c r="E93" s="27">
        <f>VLOOKUP(A93,[2]TOTAL!$B$2:$K$243,6,0)</f>
        <v>0</v>
      </c>
      <c r="F93" s="27">
        <f>VLOOKUP(A93,[2]TOTAL!$B$2:$K$243,7,0)</f>
        <v>0</v>
      </c>
      <c r="G93" s="27">
        <f>VLOOKUP(A93,[2]TOTAL!$B$2:$K$243,8,0)</f>
        <v>1</v>
      </c>
      <c r="H93" s="27">
        <f>VLOOKUP(A93,[2]TOTAL!$B$2:$K$243,9,0)</f>
        <v>0</v>
      </c>
      <c r="I93" s="27">
        <f>VLOOKUP(A93,[2]TOTAL!$B$2:$K$243,10,0)</f>
        <v>4</v>
      </c>
    </row>
    <row r="94" spans="1:9" x14ac:dyDescent="0.35">
      <c r="A94" s="32" t="s">
        <v>150</v>
      </c>
      <c r="B94" s="27">
        <v>5</v>
      </c>
      <c r="C94" s="29"/>
      <c r="D94" s="27">
        <f>VLOOKUP(A94,[2]TOTAL!$B$2:$K$243,5,0)</f>
        <v>0</v>
      </c>
      <c r="E94" s="27">
        <f>VLOOKUP(A94,[2]TOTAL!$B$2:$K$243,6,0)</f>
        <v>2</v>
      </c>
      <c r="F94" s="27">
        <f>VLOOKUP(A94,[2]TOTAL!$B$2:$K$243,7,0)</f>
        <v>0</v>
      </c>
      <c r="G94" s="27">
        <f>VLOOKUP(A94,[2]TOTAL!$B$2:$K$243,8,0)</f>
        <v>0</v>
      </c>
      <c r="H94" s="27">
        <f>VLOOKUP(A94,[2]TOTAL!$B$2:$K$243,9,0)</f>
        <v>0</v>
      </c>
      <c r="I94" s="27">
        <f>VLOOKUP(A94,[2]TOTAL!$B$2:$K$243,10,0)</f>
        <v>3</v>
      </c>
    </row>
    <row r="95" spans="1:9" x14ac:dyDescent="0.35">
      <c r="A95" s="32" t="s">
        <v>151</v>
      </c>
      <c r="B95" s="27">
        <v>5</v>
      </c>
      <c r="C95" s="29"/>
      <c r="D95" s="27">
        <f>VLOOKUP(A95,[2]TOTAL!$B$2:$K$243,5,0)</f>
        <v>0</v>
      </c>
      <c r="E95" s="27">
        <f>VLOOKUP(A95,[2]TOTAL!$B$2:$K$243,6,0)</f>
        <v>3</v>
      </c>
      <c r="F95" s="27">
        <f>VLOOKUP(A95,[2]TOTAL!$B$2:$K$243,7,0)</f>
        <v>0</v>
      </c>
      <c r="G95" s="27">
        <f>VLOOKUP(A95,[2]TOTAL!$B$2:$K$243,8,0)</f>
        <v>0</v>
      </c>
      <c r="H95" s="27">
        <f>VLOOKUP(A95,[2]TOTAL!$B$2:$K$243,9,0)</f>
        <v>0</v>
      </c>
      <c r="I95" s="27">
        <f>VLOOKUP(A95,[2]TOTAL!$B$2:$K$243,10,0)</f>
        <v>2</v>
      </c>
    </row>
    <row r="96" spans="1:9" x14ac:dyDescent="0.35">
      <c r="A96" s="32" t="s">
        <v>152</v>
      </c>
      <c r="B96" s="27">
        <v>5</v>
      </c>
      <c r="C96" s="29"/>
      <c r="D96" s="27">
        <f>VLOOKUP(A96,[2]TOTAL!$B$2:$K$243,5,0)</f>
        <v>0</v>
      </c>
      <c r="E96" s="27">
        <f>VLOOKUP(A96,[2]TOTAL!$B$2:$K$243,6,0)</f>
        <v>3</v>
      </c>
      <c r="F96" s="27">
        <f>VLOOKUP(A96,[2]TOTAL!$B$2:$K$243,7,0)</f>
        <v>0</v>
      </c>
      <c r="G96" s="27">
        <f>VLOOKUP(A96,[2]TOTAL!$B$2:$K$243,8,0)</f>
        <v>0</v>
      </c>
      <c r="H96" s="27">
        <f>VLOOKUP(A96,[2]TOTAL!$B$2:$K$243,9,0)</f>
        <v>0</v>
      </c>
      <c r="I96" s="27">
        <f>VLOOKUP(A96,[2]TOTAL!$B$2:$K$243,10,0)</f>
        <v>2</v>
      </c>
    </row>
    <row r="97" spans="1:9" x14ac:dyDescent="0.35">
      <c r="A97" s="32" t="s">
        <v>153</v>
      </c>
      <c r="B97" s="27">
        <v>5</v>
      </c>
      <c r="C97" s="29"/>
      <c r="D97" s="27">
        <f>VLOOKUP(A97,[2]TOTAL!$B$2:$K$243,5,0)</f>
        <v>0</v>
      </c>
      <c r="E97" s="27">
        <f>VLOOKUP(A97,[2]TOTAL!$B$2:$K$243,6,0)</f>
        <v>4</v>
      </c>
      <c r="F97" s="27">
        <f>VLOOKUP(A97,[2]TOTAL!$B$2:$K$243,7,0)</f>
        <v>0</v>
      </c>
      <c r="G97" s="27">
        <f>VLOOKUP(A97,[2]TOTAL!$B$2:$K$243,8,0)</f>
        <v>0</v>
      </c>
      <c r="H97" s="27">
        <f>VLOOKUP(A97,[2]TOTAL!$B$2:$K$243,9,0)</f>
        <v>0</v>
      </c>
      <c r="I97" s="27">
        <f>VLOOKUP(A97,[2]TOTAL!$B$2:$K$243,10,0)</f>
        <v>1</v>
      </c>
    </row>
    <row r="98" spans="1:9" x14ac:dyDescent="0.35">
      <c r="A98" s="32" t="s">
        <v>154</v>
      </c>
      <c r="B98" s="27">
        <v>5</v>
      </c>
      <c r="C98" s="29"/>
      <c r="D98" s="27">
        <f>VLOOKUP(A98,[2]TOTAL!$B$2:$K$243,5,0)</f>
        <v>0</v>
      </c>
      <c r="E98" s="27">
        <f>VLOOKUP(A98,[2]TOTAL!$B$2:$K$243,6,0)</f>
        <v>3</v>
      </c>
      <c r="F98" s="27">
        <f>VLOOKUP(A98,[2]TOTAL!$B$2:$K$243,7,0)</f>
        <v>0</v>
      </c>
      <c r="G98" s="27">
        <f>VLOOKUP(A98,[2]TOTAL!$B$2:$K$243,8,0)</f>
        <v>0</v>
      </c>
      <c r="H98" s="27">
        <f>VLOOKUP(A98,[2]TOTAL!$B$2:$K$243,9,0)</f>
        <v>0</v>
      </c>
      <c r="I98" s="27">
        <f>VLOOKUP(A98,[2]TOTAL!$B$2:$K$243,10,0)</f>
        <v>2</v>
      </c>
    </row>
    <row r="99" spans="1:9" x14ac:dyDescent="0.35">
      <c r="A99" s="32" t="s">
        <v>155</v>
      </c>
      <c r="B99" s="27">
        <v>5</v>
      </c>
      <c r="C99" s="29"/>
      <c r="D99" s="27">
        <f>VLOOKUP(A99,[2]TOTAL!$B$2:$K$243,5,0)</f>
        <v>0</v>
      </c>
      <c r="E99" s="27">
        <f>VLOOKUP(A99,[2]TOTAL!$B$2:$K$243,6,0)</f>
        <v>3</v>
      </c>
      <c r="F99" s="27">
        <f>VLOOKUP(A99,[2]TOTAL!$B$2:$K$243,7,0)</f>
        <v>0</v>
      </c>
      <c r="G99" s="27">
        <f>VLOOKUP(A99,[2]TOTAL!$B$2:$K$243,8,0)</f>
        <v>0</v>
      </c>
      <c r="H99" s="27">
        <f>VLOOKUP(A99,[2]TOTAL!$B$2:$K$243,9,0)</f>
        <v>0</v>
      </c>
      <c r="I99" s="27">
        <f>VLOOKUP(A99,[2]TOTAL!$B$2:$K$243,10,0)</f>
        <v>2</v>
      </c>
    </row>
    <row r="100" spans="1:9" x14ac:dyDescent="0.35">
      <c r="A100" s="32" t="s">
        <v>156</v>
      </c>
      <c r="B100" s="27">
        <v>5</v>
      </c>
      <c r="C100" s="29"/>
      <c r="D100" s="27">
        <f>VLOOKUP(A100,[2]TOTAL!$B$2:$K$243,5,0)</f>
        <v>0</v>
      </c>
      <c r="E100" s="27">
        <f>VLOOKUP(A100,[2]TOTAL!$B$2:$K$243,6,0)</f>
        <v>5</v>
      </c>
      <c r="F100" s="27">
        <f>VLOOKUP(A100,[2]TOTAL!$B$2:$K$243,7,0)</f>
        <v>0</v>
      </c>
      <c r="G100" s="27">
        <f>VLOOKUP(A100,[2]TOTAL!$B$2:$K$243,8,0)</f>
        <v>0</v>
      </c>
      <c r="H100" s="27">
        <f>VLOOKUP(A100,[2]TOTAL!$B$2:$K$243,9,0)</f>
        <v>0</v>
      </c>
      <c r="I100" s="27">
        <f>VLOOKUP(A100,[2]TOTAL!$B$2:$K$243,10,0)</f>
        <v>0</v>
      </c>
    </row>
    <row r="101" spans="1:9" x14ac:dyDescent="0.35">
      <c r="A101" s="32" t="s">
        <v>157</v>
      </c>
      <c r="B101" s="27">
        <v>5</v>
      </c>
      <c r="C101" s="29"/>
      <c r="D101" s="27">
        <f>VLOOKUP(A101,[2]TOTAL!$B$2:$K$243,5,0)</f>
        <v>0</v>
      </c>
      <c r="E101" s="27">
        <f>VLOOKUP(A101,[2]TOTAL!$B$2:$K$243,6,0)</f>
        <v>2</v>
      </c>
      <c r="F101" s="27">
        <f>VLOOKUP(A101,[2]TOTAL!$B$2:$K$243,7,0)</f>
        <v>0</v>
      </c>
      <c r="G101" s="27">
        <f>VLOOKUP(A101,[2]TOTAL!$B$2:$K$243,8,0)</f>
        <v>0</v>
      </c>
      <c r="H101" s="27">
        <f>VLOOKUP(A101,[2]TOTAL!$B$2:$K$243,9,0)</f>
        <v>0</v>
      </c>
      <c r="I101" s="27">
        <f>VLOOKUP(A101,[2]TOTAL!$B$2:$K$243,10,0)</f>
        <v>2</v>
      </c>
    </row>
    <row r="102" spans="1:9" x14ac:dyDescent="0.35">
      <c r="A102" s="32" t="s">
        <v>158</v>
      </c>
      <c r="B102" s="27">
        <v>5</v>
      </c>
      <c r="C102" s="29"/>
      <c r="D102" s="27">
        <f>VLOOKUP(A102,[2]TOTAL!$B$2:$K$243,5,0)</f>
        <v>0</v>
      </c>
      <c r="E102" s="27">
        <f>VLOOKUP(A102,[2]TOTAL!$B$2:$K$243,6,0)</f>
        <v>3</v>
      </c>
      <c r="F102" s="27">
        <f>VLOOKUP(A102,[2]TOTAL!$B$2:$K$243,7,0)</f>
        <v>0</v>
      </c>
      <c r="G102" s="27">
        <f>VLOOKUP(A102,[2]TOTAL!$B$2:$K$243,8,0)</f>
        <v>0</v>
      </c>
      <c r="H102" s="27">
        <f>VLOOKUP(A102,[2]TOTAL!$B$2:$K$243,9,0)</f>
        <v>0</v>
      </c>
      <c r="I102" s="27">
        <f>VLOOKUP(A102,[2]TOTAL!$B$2:$K$243,10,0)</f>
        <v>1</v>
      </c>
    </row>
    <row r="103" spans="1:9" x14ac:dyDescent="0.35">
      <c r="A103" s="32" t="s">
        <v>159</v>
      </c>
      <c r="B103" s="27">
        <v>5</v>
      </c>
      <c r="C103" s="29"/>
      <c r="D103" s="27">
        <f>VLOOKUP(A103,[2]TOTAL!$B$2:$K$243,5,0)</f>
        <v>0</v>
      </c>
      <c r="E103" s="27">
        <f>VLOOKUP(A103,[2]TOTAL!$B$2:$K$243,6,0)</f>
        <v>4</v>
      </c>
      <c r="F103" s="27">
        <f>VLOOKUP(A103,[2]TOTAL!$B$2:$K$243,7,0)</f>
        <v>0</v>
      </c>
      <c r="G103" s="27">
        <f>VLOOKUP(A103,[2]TOTAL!$B$2:$K$243,8,0)</f>
        <v>0</v>
      </c>
      <c r="H103" s="27">
        <f>VLOOKUP(A103,[2]TOTAL!$B$2:$K$243,9,0)</f>
        <v>0</v>
      </c>
      <c r="I103" s="27">
        <f>VLOOKUP(A103,[2]TOTAL!$B$2:$K$243,10,0)</f>
        <v>1</v>
      </c>
    </row>
    <row r="104" spans="1:9" x14ac:dyDescent="0.35">
      <c r="A104" s="32" t="s">
        <v>160</v>
      </c>
      <c r="B104" s="27">
        <v>5</v>
      </c>
      <c r="C104" s="29"/>
      <c r="D104" s="27">
        <f>VLOOKUP(A104,[2]TOTAL!$B$2:$K$243,5,0)</f>
        <v>0</v>
      </c>
      <c r="E104" s="27">
        <f>VLOOKUP(A104,[2]TOTAL!$B$2:$K$243,6,0)</f>
        <v>4</v>
      </c>
      <c r="F104" s="27">
        <f>VLOOKUP(A104,[2]TOTAL!$B$2:$K$243,7,0)</f>
        <v>0</v>
      </c>
      <c r="G104" s="27">
        <f>VLOOKUP(A104,[2]TOTAL!$B$2:$K$243,8,0)</f>
        <v>0</v>
      </c>
      <c r="H104" s="27">
        <f>VLOOKUP(A104,[2]TOTAL!$B$2:$K$243,9,0)</f>
        <v>0</v>
      </c>
      <c r="I104" s="27">
        <f>VLOOKUP(A104,[2]TOTAL!$B$2:$K$243,10,0)</f>
        <v>1</v>
      </c>
    </row>
    <row r="105" spans="1:9" x14ac:dyDescent="0.35">
      <c r="A105" s="32" t="s">
        <v>161</v>
      </c>
      <c r="B105" s="27">
        <v>5</v>
      </c>
      <c r="C105" s="29"/>
      <c r="D105" s="27">
        <f>VLOOKUP(A105,[2]TOTAL!$B$2:$K$243,5,0)</f>
        <v>0</v>
      </c>
      <c r="E105" s="27">
        <f>VLOOKUP(A105,[2]TOTAL!$B$2:$K$243,6,0)</f>
        <v>4</v>
      </c>
      <c r="F105" s="27">
        <f>VLOOKUP(A105,[2]TOTAL!$B$2:$K$243,7,0)</f>
        <v>0</v>
      </c>
      <c r="G105" s="27">
        <f>VLOOKUP(A105,[2]TOTAL!$B$2:$K$243,8,0)</f>
        <v>0</v>
      </c>
      <c r="H105" s="27">
        <f>VLOOKUP(A105,[2]TOTAL!$B$2:$K$243,9,0)</f>
        <v>0</v>
      </c>
      <c r="I105" s="27">
        <f>VLOOKUP(A105,[2]TOTAL!$B$2:$K$243,10,0)</f>
        <v>1</v>
      </c>
    </row>
    <row r="106" spans="1:9" x14ac:dyDescent="0.35">
      <c r="A106" s="32" t="s">
        <v>162</v>
      </c>
      <c r="B106" s="27">
        <v>5</v>
      </c>
      <c r="C106" s="29"/>
      <c r="D106" s="27">
        <f>VLOOKUP(A106,[2]TOTAL!$B$2:$K$243,5,0)</f>
        <v>0</v>
      </c>
      <c r="E106" s="27">
        <f>VLOOKUP(A106,[2]TOTAL!$B$2:$K$243,6,0)</f>
        <v>2</v>
      </c>
      <c r="F106" s="27">
        <f>VLOOKUP(A106,[2]TOTAL!$B$2:$K$243,7,0)</f>
        <v>0</v>
      </c>
      <c r="G106" s="27">
        <f>VLOOKUP(A106,[2]TOTAL!$B$2:$K$243,8,0)</f>
        <v>0</v>
      </c>
      <c r="H106" s="27">
        <f>VLOOKUP(A106,[2]TOTAL!$B$2:$K$243,9,0)</f>
        <v>0</v>
      </c>
      <c r="I106" s="27">
        <f>VLOOKUP(A106,[2]TOTAL!$B$2:$K$243,10,0)</f>
        <v>3</v>
      </c>
    </row>
    <row r="107" spans="1:9" x14ac:dyDescent="0.35">
      <c r="A107" s="32" t="s">
        <v>163</v>
      </c>
      <c r="B107" s="27">
        <v>5</v>
      </c>
      <c r="C107" s="29"/>
      <c r="D107" s="27">
        <f>VLOOKUP(A107,[2]TOTAL!$B$2:$K$243,5,0)</f>
        <v>0</v>
      </c>
      <c r="E107" s="27">
        <f>VLOOKUP(A107,[2]TOTAL!$B$2:$K$243,6,0)</f>
        <v>2</v>
      </c>
      <c r="F107" s="27">
        <f>VLOOKUP(A107,[2]TOTAL!$B$2:$K$243,7,0)</f>
        <v>0</v>
      </c>
      <c r="G107" s="27">
        <f>VLOOKUP(A107,[2]TOTAL!$B$2:$K$243,8,0)</f>
        <v>1</v>
      </c>
      <c r="H107" s="27">
        <f>VLOOKUP(A107,[2]TOTAL!$B$2:$K$243,9,0)</f>
        <v>0</v>
      </c>
      <c r="I107" s="27">
        <f>VLOOKUP(A107,[2]TOTAL!$B$2:$K$243,10,0)</f>
        <v>2</v>
      </c>
    </row>
    <row r="108" spans="1:9" x14ac:dyDescent="0.35">
      <c r="A108" s="32" t="s">
        <v>164</v>
      </c>
      <c r="B108" s="27">
        <v>5</v>
      </c>
      <c r="C108" s="29"/>
      <c r="D108" s="27">
        <f>VLOOKUP(A108,[2]TOTAL!$B$2:$K$243,5,0)</f>
        <v>0</v>
      </c>
      <c r="E108" s="27">
        <f>VLOOKUP(A108,[2]TOTAL!$B$2:$K$243,6,0)</f>
        <v>2</v>
      </c>
      <c r="F108" s="27">
        <f>VLOOKUP(A108,[2]TOTAL!$B$2:$K$243,7,0)</f>
        <v>0</v>
      </c>
      <c r="G108" s="27">
        <f>VLOOKUP(A108,[2]TOTAL!$B$2:$K$243,8,0)</f>
        <v>0</v>
      </c>
      <c r="H108" s="27">
        <f>VLOOKUP(A108,[2]TOTAL!$B$2:$K$243,9,0)</f>
        <v>0</v>
      </c>
      <c r="I108" s="27">
        <f>VLOOKUP(A108,[2]TOTAL!$B$2:$K$243,10,0)</f>
        <v>3</v>
      </c>
    </row>
    <row r="109" spans="1:9" x14ac:dyDescent="0.35">
      <c r="A109" s="32" t="s">
        <v>165</v>
      </c>
      <c r="B109" s="27">
        <v>4</v>
      </c>
      <c r="C109" s="29"/>
      <c r="D109" s="27">
        <f>VLOOKUP(A109,[2]TOTAL!$B$2:$K$243,5,0)</f>
        <v>0</v>
      </c>
      <c r="E109" s="27">
        <f>VLOOKUP(A109,[2]TOTAL!$B$2:$K$243,6,0)</f>
        <v>2</v>
      </c>
      <c r="F109" s="27">
        <f>VLOOKUP(A109,[2]TOTAL!$B$2:$K$243,7,0)</f>
        <v>0</v>
      </c>
      <c r="G109" s="27">
        <f>VLOOKUP(A109,[2]TOTAL!$B$2:$K$243,8,0)</f>
        <v>0</v>
      </c>
      <c r="H109" s="27">
        <f>VLOOKUP(A109,[2]TOTAL!$B$2:$K$243,9,0)</f>
        <v>0</v>
      </c>
      <c r="I109" s="27">
        <f>VLOOKUP(A109,[2]TOTAL!$B$2:$K$243,10,0)</f>
        <v>2</v>
      </c>
    </row>
    <row r="110" spans="1:9" x14ac:dyDescent="0.35">
      <c r="A110" s="32" t="s">
        <v>166</v>
      </c>
      <c r="B110" s="27">
        <v>4</v>
      </c>
      <c r="C110" s="29"/>
      <c r="D110" s="27">
        <f>VLOOKUP(A110,[2]TOTAL!$B$2:$K$243,5,0)</f>
        <v>0</v>
      </c>
      <c r="E110" s="27">
        <f>VLOOKUP(A110,[2]TOTAL!$B$2:$K$243,6,0)</f>
        <v>3</v>
      </c>
      <c r="F110" s="27">
        <f>VLOOKUP(A110,[2]TOTAL!$B$2:$K$243,7,0)</f>
        <v>0</v>
      </c>
      <c r="G110" s="27">
        <f>VLOOKUP(A110,[2]TOTAL!$B$2:$K$243,8,0)</f>
        <v>0</v>
      </c>
      <c r="H110" s="27">
        <f>VLOOKUP(A110,[2]TOTAL!$B$2:$K$243,9,0)</f>
        <v>0</v>
      </c>
      <c r="I110" s="27">
        <f>VLOOKUP(A110,[2]TOTAL!$B$2:$K$243,10,0)</f>
        <v>1</v>
      </c>
    </row>
    <row r="111" spans="1:9" x14ac:dyDescent="0.35">
      <c r="A111" s="32" t="s">
        <v>167</v>
      </c>
      <c r="B111" s="27">
        <v>4</v>
      </c>
      <c r="C111" s="29"/>
      <c r="D111" s="27">
        <f>VLOOKUP(A111,[2]TOTAL!$B$2:$K$243,5,0)</f>
        <v>0</v>
      </c>
      <c r="E111" s="27">
        <f>VLOOKUP(A111,[2]TOTAL!$B$2:$K$243,6,0)</f>
        <v>4</v>
      </c>
      <c r="F111" s="27">
        <f>VLOOKUP(A111,[2]TOTAL!$B$2:$K$243,7,0)</f>
        <v>0</v>
      </c>
      <c r="G111" s="27">
        <f>VLOOKUP(A111,[2]TOTAL!$B$2:$K$243,8,0)</f>
        <v>0</v>
      </c>
      <c r="H111" s="27">
        <f>VLOOKUP(A111,[2]TOTAL!$B$2:$K$243,9,0)</f>
        <v>0</v>
      </c>
      <c r="I111" s="27">
        <f>VLOOKUP(A111,[2]TOTAL!$B$2:$K$243,10,0)</f>
        <v>0</v>
      </c>
    </row>
    <row r="112" spans="1:9" x14ac:dyDescent="0.35">
      <c r="A112" s="32" t="s">
        <v>168</v>
      </c>
      <c r="B112" s="27">
        <v>4</v>
      </c>
      <c r="C112" s="29"/>
      <c r="D112" s="27">
        <f>VLOOKUP(A112,[2]TOTAL!$B$2:$K$243,5,0)</f>
        <v>0</v>
      </c>
      <c r="E112" s="27">
        <f>VLOOKUP(A112,[2]TOTAL!$B$2:$K$243,6,0)</f>
        <v>4</v>
      </c>
      <c r="F112" s="27">
        <f>VLOOKUP(A112,[2]TOTAL!$B$2:$K$243,7,0)</f>
        <v>0</v>
      </c>
      <c r="G112" s="27">
        <f>VLOOKUP(A112,[2]TOTAL!$B$2:$K$243,8,0)</f>
        <v>0</v>
      </c>
      <c r="H112" s="27">
        <f>VLOOKUP(A112,[2]TOTAL!$B$2:$K$243,9,0)</f>
        <v>0</v>
      </c>
      <c r="I112" s="27">
        <f>VLOOKUP(A112,[2]TOTAL!$B$2:$K$243,10,0)</f>
        <v>0</v>
      </c>
    </row>
    <row r="113" spans="1:9" x14ac:dyDescent="0.35">
      <c r="A113" s="32" t="s">
        <v>169</v>
      </c>
      <c r="B113" s="27">
        <v>4</v>
      </c>
      <c r="C113" s="29"/>
      <c r="D113" s="27">
        <f>VLOOKUP(A113,[2]TOTAL!$B$2:$K$243,5,0)</f>
        <v>0</v>
      </c>
      <c r="E113" s="27">
        <f>VLOOKUP(A113,[2]TOTAL!$B$2:$K$243,6,0)</f>
        <v>4</v>
      </c>
      <c r="F113" s="27">
        <f>VLOOKUP(A113,[2]TOTAL!$B$2:$K$243,7,0)</f>
        <v>0</v>
      </c>
      <c r="G113" s="27">
        <f>VLOOKUP(A113,[2]TOTAL!$B$2:$K$243,8,0)</f>
        <v>0</v>
      </c>
      <c r="H113" s="27">
        <f>VLOOKUP(A113,[2]TOTAL!$B$2:$K$243,9,0)</f>
        <v>0</v>
      </c>
      <c r="I113" s="27">
        <f>VLOOKUP(A113,[2]TOTAL!$B$2:$K$243,10,0)</f>
        <v>0</v>
      </c>
    </row>
    <row r="114" spans="1:9" x14ac:dyDescent="0.35">
      <c r="A114" s="32" t="s">
        <v>170</v>
      </c>
      <c r="B114" s="27">
        <v>4</v>
      </c>
      <c r="C114" s="29"/>
      <c r="D114" s="27">
        <f>VLOOKUP(A114,[2]TOTAL!$B$2:$K$243,5,0)</f>
        <v>0</v>
      </c>
      <c r="E114" s="27">
        <f>VLOOKUP(A114,[2]TOTAL!$B$2:$K$243,6,0)</f>
        <v>4</v>
      </c>
      <c r="F114" s="27">
        <f>VLOOKUP(A114,[2]TOTAL!$B$2:$K$243,7,0)</f>
        <v>0</v>
      </c>
      <c r="G114" s="27">
        <f>VLOOKUP(A114,[2]TOTAL!$B$2:$K$243,8,0)</f>
        <v>0</v>
      </c>
      <c r="H114" s="27">
        <f>VLOOKUP(A114,[2]TOTAL!$B$2:$K$243,9,0)</f>
        <v>0</v>
      </c>
      <c r="I114" s="27">
        <f>VLOOKUP(A114,[2]TOTAL!$B$2:$K$243,10,0)</f>
        <v>0</v>
      </c>
    </row>
    <row r="115" spans="1:9" x14ac:dyDescent="0.35">
      <c r="A115" s="32" t="s">
        <v>171</v>
      </c>
      <c r="B115" s="27">
        <v>4</v>
      </c>
      <c r="C115" s="29"/>
      <c r="D115" s="27">
        <f>VLOOKUP(A115,[2]TOTAL!$B$2:$K$243,5,0)</f>
        <v>0</v>
      </c>
      <c r="E115" s="27">
        <f>VLOOKUP(A115,[2]TOTAL!$B$2:$K$243,6,0)</f>
        <v>0</v>
      </c>
      <c r="F115" s="27">
        <f>VLOOKUP(A115,[2]TOTAL!$B$2:$K$243,7,0)</f>
        <v>0</v>
      </c>
      <c r="G115" s="27">
        <f>VLOOKUP(A115,[2]TOTAL!$B$2:$K$243,8,0)</f>
        <v>1</v>
      </c>
      <c r="H115" s="27">
        <f>VLOOKUP(A115,[2]TOTAL!$B$2:$K$243,9,0)</f>
        <v>0</v>
      </c>
      <c r="I115" s="27">
        <f>VLOOKUP(A115,[2]TOTAL!$B$2:$K$243,10,0)</f>
        <v>3</v>
      </c>
    </row>
    <row r="116" spans="1:9" x14ac:dyDescent="0.35">
      <c r="A116" s="32" t="s">
        <v>172</v>
      </c>
      <c r="B116" s="27">
        <v>4</v>
      </c>
      <c r="C116" s="29"/>
      <c r="D116" s="27">
        <f>VLOOKUP(A116,[2]TOTAL!$B$2:$K$243,5,0)</f>
        <v>0</v>
      </c>
      <c r="E116" s="27">
        <f>VLOOKUP(A116,[2]TOTAL!$B$2:$K$243,6,0)</f>
        <v>2</v>
      </c>
      <c r="F116" s="27">
        <f>VLOOKUP(A116,[2]TOTAL!$B$2:$K$243,7,0)</f>
        <v>0</v>
      </c>
      <c r="G116" s="27">
        <f>VLOOKUP(A116,[2]TOTAL!$B$2:$K$243,8,0)</f>
        <v>0</v>
      </c>
      <c r="H116" s="27">
        <f>VLOOKUP(A116,[2]TOTAL!$B$2:$K$243,9,0)</f>
        <v>0</v>
      </c>
      <c r="I116" s="27">
        <f>VLOOKUP(A116,[2]TOTAL!$B$2:$K$243,10,0)</f>
        <v>2</v>
      </c>
    </row>
    <row r="117" spans="1:9" x14ac:dyDescent="0.35">
      <c r="A117" s="32" t="s">
        <v>173</v>
      </c>
      <c r="B117" s="27">
        <v>4</v>
      </c>
      <c r="C117" s="29"/>
      <c r="D117" s="27">
        <f>VLOOKUP(A117,[2]TOTAL!$B$2:$K$243,5,0)</f>
        <v>0</v>
      </c>
      <c r="E117" s="27">
        <f>VLOOKUP(A117,[2]TOTAL!$B$2:$K$243,6,0)</f>
        <v>3</v>
      </c>
      <c r="F117" s="27">
        <f>VLOOKUP(A117,[2]TOTAL!$B$2:$K$243,7,0)</f>
        <v>0</v>
      </c>
      <c r="G117" s="27">
        <f>VLOOKUP(A117,[2]TOTAL!$B$2:$K$243,8,0)</f>
        <v>0</v>
      </c>
      <c r="H117" s="27">
        <f>VLOOKUP(A117,[2]TOTAL!$B$2:$K$243,9,0)</f>
        <v>0</v>
      </c>
      <c r="I117" s="27">
        <f>VLOOKUP(A117,[2]TOTAL!$B$2:$K$243,10,0)</f>
        <v>1</v>
      </c>
    </row>
    <row r="118" spans="1:9" x14ac:dyDescent="0.35">
      <c r="A118" s="32" t="s">
        <v>174</v>
      </c>
      <c r="B118" s="27">
        <v>4</v>
      </c>
      <c r="C118" s="29"/>
      <c r="D118" s="27">
        <f>VLOOKUP(A118,[2]TOTAL!$B$2:$K$243,5,0)</f>
        <v>0</v>
      </c>
      <c r="E118" s="27">
        <f>VLOOKUP(A118,[2]TOTAL!$B$2:$K$243,6,0)</f>
        <v>2</v>
      </c>
      <c r="F118" s="27">
        <f>VLOOKUP(A118,[2]TOTAL!$B$2:$K$243,7,0)</f>
        <v>0</v>
      </c>
      <c r="G118" s="27">
        <f>VLOOKUP(A118,[2]TOTAL!$B$2:$K$243,8,0)</f>
        <v>0</v>
      </c>
      <c r="H118" s="27">
        <f>VLOOKUP(A118,[2]TOTAL!$B$2:$K$243,9,0)</f>
        <v>0</v>
      </c>
      <c r="I118" s="27">
        <f>VLOOKUP(A118,[2]TOTAL!$B$2:$K$243,10,0)</f>
        <v>2</v>
      </c>
    </row>
    <row r="119" spans="1:9" x14ac:dyDescent="0.35">
      <c r="A119" s="32" t="s">
        <v>175</v>
      </c>
      <c r="B119" s="27">
        <v>4</v>
      </c>
      <c r="C119" s="29"/>
      <c r="D119" s="27">
        <f>VLOOKUP(A119,[2]TOTAL!$B$2:$K$243,5,0)</f>
        <v>0</v>
      </c>
      <c r="E119" s="27">
        <f>VLOOKUP(A119,[2]TOTAL!$B$2:$K$243,6,0)</f>
        <v>3</v>
      </c>
      <c r="F119" s="27">
        <f>VLOOKUP(A119,[2]TOTAL!$B$2:$K$243,7,0)</f>
        <v>0</v>
      </c>
      <c r="G119" s="27">
        <f>VLOOKUP(A119,[2]TOTAL!$B$2:$K$243,8,0)</f>
        <v>0</v>
      </c>
      <c r="H119" s="27">
        <f>VLOOKUP(A119,[2]TOTAL!$B$2:$K$243,9,0)</f>
        <v>0</v>
      </c>
      <c r="I119" s="27">
        <f>VLOOKUP(A119,[2]TOTAL!$B$2:$K$243,10,0)</f>
        <v>1</v>
      </c>
    </row>
    <row r="120" spans="1:9" x14ac:dyDescent="0.35">
      <c r="A120" s="32" t="s">
        <v>176</v>
      </c>
      <c r="B120" s="27">
        <v>4</v>
      </c>
      <c r="C120" s="29"/>
      <c r="D120" s="27">
        <f>VLOOKUP(A120,[2]TOTAL!$B$2:$K$243,5,0)</f>
        <v>0</v>
      </c>
      <c r="E120" s="27">
        <f>VLOOKUP(A120,[2]TOTAL!$B$2:$K$243,6,0)</f>
        <v>2</v>
      </c>
      <c r="F120" s="27">
        <f>VLOOKUP(A120,[2]TOTAL!$B$2:$K$243,7,0)</f>
        <v>0</v>
      </c>
      <c r="G120" s="27">
        <f>VLOOKUP(A120,[2]TOTAL!$B$2:$K$243,8,0)</f>
        <v>0</v>
      </c>
      <c r="H120" s="27">
        <f>VLOOKUP(A120,[2]TOTAL!$B$2:$K$243,9,0)</f>
        <v>0</v>
      </c>
      <c r="I120" s="27">
        <f>VLOOKUP(A120,[2]TOTAL!$B$2:$K$243,10,0)</f>
        <v>2</v>
      </c>
    </row>
    <row r="121" spans="1:9" x14ac:dyDescent="0.35">
      <c r="A121" s="32" t="s">
        <v>177</v>
      </c>
      <c r="B121" s="27">
        <v>4</v>
      </c>
      <c r="C121" s="29"/>
      <c r="D121" s="27">
        <f>VLOOKUP(A121,[2]TOTAL!$B$2:$K$243,5,0)</f>
        <v>0</v>
      </c>
      <c r="E121" s="27">
        <f>VLOOKUP(A121,[2]TOTAL!$B$2:$K$243,6,0)</f>
        <v>1</v>
      </c>
      <c r="F121" s="27">
        <f>VLOOKUP(A121,[2]TOTAL!$B$2:$K$243,7,0)</f>
        <v>0</v>
      </c>
      <c r="G121" s="27">
        <f>VLOOKUP(A121,[2]TOTAL!$B$2:$K$243,8,0)</f>
        <v>0</v>
      </c>
      <c r="H121" s="27">
        <f>VLOOKUP(A121,[2]TOTAL!$B$2:$K$243,9,0)</f>
        <v>0</v>
      </c>
      <c r="I121" s="27">
        <f>VLOOKUP(A121,[2]TOTAL!$B$2:$K$243,10,0)</f>
        <v>3</v>
      </c>
    </row>
    <row r="122" spans="1:9" x14ac:dyDescent="0.35">
      <c r="A122" s="32" t="s">
        <v>178</v>
      </c>
      <c r="B122" s="27">
        <v>4</v>
      </c>
      <c r="C122" s="29"/>
      <c r="D122" s="27">
        <f>VLOOKUP(A122,[2]TOTAL!$B$2:$K$243,5,0)</f>
        <v>0</v>
      </c>
      <c r="E122" s="27">
        <f>VLOOKUP(A122,[2]TOTAL!$B$2:$K$243,6,0)</f>
        <v>2</v>
      </c>
      <c r="F122" s="27">
        <f>VLOOKUP(A122,[2]TOTAL!$B$2:$K$243,7,0)</f>
        <v>0</v>
      </c>
      <c r="G122" s="27">
        <f>VLOOKUP(A122,[2]TOTAL!$B$2:$K$243,8,0)</f>
        <v>0</v>
      </c>
      <c r="H122" s="27">
        <f>VLOOKUP(A122,[2]TOTAL!$B$2:$K$243,9,0)</f>
        <v>0</v>
      </c>
      <c r="I122" s="27">
        <f>VLOOKUP(A122,[2]TOTAL!$B$2:$K$243,10,0)</f>
        <v>2</v>
      </c>
    </row>
    <row r="123" spans="1:9" x14ac:dyDescent="0.35">
      <c r="A123" s="32" t="s">
        <v>179</v>
      </c>
      <c r="B123" s="27">
        <v>4</v>
      </c>
      <c r="C123" s="29"/>
      <c r="D123" s="27">
        <f>VLOOKUP(A123,[2]TOTAL!$B$2:$K$243,5,0)</f>
        <v>0</v>
      </c>
      <c r="E123" s="27">
        <f>VLOOKUP(A123,[2]TOTAL!$B$2:$K$243,6,0)</f>
        <v>2</v>
      </c>
      <c r="F123" s="27">
        <f>VLOOKUP(A123,[2]TOTAL!$B$2:$K$243,7,0)</f>
        <v>0</v>
      </c>
      <c r="G123" s="27">
        <f>VLOOKUP(A123,[2]TOTAL!$B$2:$K$243,8,0)</f>
        <v>0</v>
      </c>
      <c r="H123" s="27">
        <f>VLOOKUP(A123,[2]TOTAL!$B$2:$K$243,9,0)</f>
        <v>0</v>
      </c>
      <c r="I123" s="27">
        <f>VLOOKUP(A123,[2]TOTAL!$B$2:$K$243,10,0)</f>
        <v>2</v>
      </c>
    </row>
    <row r="124" spans="1:9" x14ac:dyDescent="0.35">
      <c r="A124" s="32" t="s">
        <v>180</v>
      </c>
      <c r="B124" s="27">
        <v>4</v>
      </c>
      <c r="C124" s="29"/>
      <c r="D124" s="27">
        <f>VLOOKUP(A124,[2]TOTAL!$B$2:$K$243,5,0)</f>
        <v>0</v>
      </c>
      <c r="E124" s="27">
        <f>VLOOKUP(A124,[2]TOTAL!$B$2:$K$243,6,0)</f>
        <v>4</v>
      </c>
      <c r="F124" s="27">
        <f>VLOOKUP(A124,[2]TOTAL!$B$2:$K$243,7,0)</f>
        <v>0</v>
      </c>
      <c r="G124" s="27">
        <f>VLOOKUP(A124,[2]TOTAL!$B$2:$K$243,8,0)</f>
        <v>0</v>
      </c>
      <c r="H124" s="27">
        <f>VLOOKUP(A124,[2]TOTAL!$B$2:$K$243,9,0)</f>
        <v>0</v>
      </c>
      <c r="I124" s="27">
        <f>VLOOKUP(A124,[2]TOTAL!$B$2:$K$243,10,0)</f>
        <v>0</v>
      </c>
    </row>
    <row r="125" spans="1:9" x14ac:dyDescent="0.35">
      <c r="A125" s="32" t="s">
        <v>181</v>
      </c>
      <c r="B125" s="27">
        <v>4</v>
      </c>
      <c r="C125" s="29"/>
      <c r="D125" s="27">
        <f>VLOOKUP(A125,[2]TOTAL!$B$2:$K$243,5,0)</f>
        <v>0</v>
      </c>
      <c r="E125" s="27">
        <f>VLOOKUP(A125,[2]TOTAL!$B$2:$K$243,6,0)</f>
        <v>2</v>
      </c>
      <c r="F125" s="27">
        <f>VLOOKUP(A125,[2]TOTAL!$B$2:$K$243,7,0)</f>
        <v>0</v>
      </c>
      <c r="G125" s="27">
        <f>VLOOKUP(A125,[2]TOTAL!$B$2:$K$243,8,0)</f>
        <v>0</v>
      </c>
      <c r="H125" s="27">
        <f>VLOOKUP(A125,[2]TOTAL!$B$2:$K$243,9,0)</f>
        <v>0</v>
      </c>
      <c r="I125" s="27">
        <f>VLOOKUP(A125,[2]TOTAL!$B$2:$K$243,10,0)</f>
        <v>2</v>
      </c>
    </row>
    <row r="126" spans="1:9" x14ac:dyDescent="0.35">
      <c r="A126" s="32" t="s">
        <v>182</v>
      </c>
      <c r="B126" s="27">
        <v>4</v>
      </c>
      <c r="C126" s="29"/>
      <c r="D126" s="27">
        <f>VLOOKUP(A126,[2]TOTAL!$B$2:$K$243,5,0)</f>
        <v>0</v>
      </c>
      <c r="E126" s="27">
        <f>VLOOKUP(A126,[2]TOTAL!$B$2:$K$243,6,0)</f>
        <v>3</v>
      </c>
      <c r="F126" s="27">
        <f>VLOOKUP(A126,[2]TOTAL!$B$2:$K$243,7,0)</f>
        <v>0</v>
      </c>
      <c r="G126" s="27">
        <f>VLOOKUP(A126,[2]TOTAL!$B$2:$K$243,8,0)</f>
        <v>0</v>
      </c>
      <c r="H126" s="27">
        <f>VLOOKUP(A126,[2]TOTAL!$B$2:$K$243,9,0)</f>
        <v>0</v>
      </c>
      <c r="I126" s="27">
        <f>VLOOKUP(A126,[2]TOTAL!$B$2:$K$243,10,0)</f>
        <v>1</v>
      </c>
    </row>
    <row r="127" spans="1:9" x14ac:dyDescent="0.35">
      <c r="A127" s="32" t="s">
        <v>183</v>
      </c>
      <c r="B127" s="27">
        <v>4</v>
      </c>
      <c r="C127" s="29"/>
      <c r="D127" s="27">
        <f>VLOOKUP(A127,[2]TOTAL!$B$2:$K$243,5,0)</f>
        <v>0</v>
      </c>
      <c r="E127" s="27">
        <f>VLOOKUP(A127,[2]TOTAL!$B$2:$K$243,6,0)</f>
        <v>1</v>
      </c>
      <c r="F127" s="27">
        <f>VLOOKUP(A127,[2]TOTAL!$B$2:$K$243,7,0)</f>
        <v>0</v>
      </c>
      <c r="G127" s="27">
        <f>VLOOKUP(A127,[2]TOTAL!$B$2:$K$243,8,0)</f>
        <v>1</v>
      </c>
      <c r="H127" s="27">
        <f>VLOOKUP(A127,[2]TOTAL!$B$2:$K$243,9,0)</f>
        <v>0</v>
      </c>
      <c r="I127" s="27">
        <f>VLOOKUP(A127,[2]TOTAL!$B$2:$K$243,10,0)</f>
        <v>0</v>
      </c>
    </row>
    <row r="128" spans="1:9" x14ac:dyDescent="0.35">
      <c r="A128" s="32" t="s">
        <v>184</v>
      </c>
      <c r="B128" s="27">
        <v>4</v>
      </c>
      <c r="C128" s="29"/>
      <c r="D128" s="27">
        <f>VLOOKUP(A128,[2]TOTAL!$B$2:$K$243,5,0)</f>
        <v>0</v>
      </c>
      <c r="E128" s="27">
        <f>VLOOKUP(A128,[2]TOTAL!$B$2:$K$243,6,0)</f>
        <v>4</v>
      </c>
      <c r="F128" s="27">
        <f>VLOOKUP(A128,[2]TOTAL!$B$2:$K$243,7,0)</f>
        <v>0</v>
      </c>
      <c r="G128" s="27">
        <f>VLOOKUP(A128,[2]TOTAL!$B$2:$K$243,8,0)</f>
        <v>0</v>
      </c>
      <c r="H128" s="27">
        <f>VLOOKUP(A128,[2]TOTAL!$B$2:$K$243,9,0)</f>
        <v>0</v>
      </c>
      <c r="I128" s="27">
        <f>VLOOKUP(A128,[2]TOTAL!$B$2:$K$243,10,0)</f>
        <v>0</v>
      </c>
    </row>
    <row r="129" spans="1:9" x14ac:dyDescent="0.35">
      <c r="A129" s="32" t="s">
        <v>185</v>
      </c>
      <c r="B129" s="27">
        <v>4</v>
      </c>
      <c r="C129" s="29"/>
      <c r="D129" s="27">
        <f>VLOOKUP(A129,[2]TOTAL!$B$2:$K$243,5,0)</f>
        <v>0</v>
      </c>
      <c r="E129" s="27">
        <f>VLOOKUP(A129,[2]TOTAL!$B$2:$K$243,6,0)</f>
        <v>0</v>
      </c>
      <c r="F129" s="27">
        <f>VLOOKUP(A129,[2]TOTAL!$B$2:$K$243,7,0)</f>
        <v>0</v>
      </c>
      <c r="G129" s="27">
        <f>VLOOKUP(A129,[2]TOTAL!$B$2:$K$243,8,0)</f>
        <v>0</v>
      </c>
      <c r="H129" s="27">
        <f>VLOOKUP(A129,[2]TOTAL!$B$2:$K$243,9,0)</f>
        <v>0</v>
      </c>
      <c r="I129" s="27">
        <f>VLOOKUP(A129,[2]TOTAL!$B$2:$K$243,10,0)</f>
        <v>4</v>
      </c>
    </row>
    <row r="130" spans="1:9" x14ac:dyDescent="0.35">
      <c r="A130" s="32" t="s">
        <v>186</v>
      </c>
      <c r="B130" s="27">
        <v>4</v>
      </c>
      <c r="C130" s="29"/>
      <c r="D130" s="27">
        <f>VLOOKUP(A130,[2]TOTAL!$B$2:$K$243,5,0)</f>
        <v>0</v>
      </c>
      <c r="E130" s="27">
        <f>VLOOKUP(A130,[2]TOTAL!$B$2:$K$243,6,0)</f>
        <v>2</v>
      </c>
      <c r="F130" s="27">
        <f>VLOOKUP(A130,[2]TOTAL!$B$2:$K$243,7,0)</f>
        <v>0</v>
      </c>
      <c r="G130" s="27">
        <f>VLOOKUP(A130,[2]TOTAL!$B$2:$K$243,8,0)</f>
        <v>0</v>
      </c>
      <c r="H130" s="27">
        <f>VLOOKUP(A130,[2]TOTAL!$B$2:$K$243,9,0)</f>
        <v>0</v>
      </c>
      <c r="I130" s="27">
        <f>VLOOKUP(A130,[2]TOTAL!$B$2:$K$243,10,0)</f>
        <v>2</v>
      </c>
    </row>
    <row r="131" spans="1:9" x14ac:dyDescent="0.35">
      <c r="A131" s="32" t="s">
        <v>187</v>
      </c>
      <c r="B131" s="27">
        <v>4</v>
      </c>
      <c r="C131" s="29"/>
      <c r="D131" s="27">
        <f>VLOOKUP(A131,[2]TOTAL!$B$2:$K$243,5,0)</f>
        <v>0</v>
      </c>
      <c r="E131" s="27">
        <f>VLOOKUP(A131,[2]TOTAL!$B$2:$K$243,6,0)</f>
        <v>1</v>
      </c>
      <c r="F131" s="27">
        <f>VLOOKUP(A131,[2]TOTAL!$B$2:$K$243,7,0)</f>
        <v>0</v>
      </c>
      <c r="G131" s="27">
        <f>VLOOKUP(A131,[2]TOTAL!$B$2:$K$243,8,0)</f>
        <v>0</v>
      </c>
      <c r="H131" s="27">
        <f>VLOOKUP(A131,[2]TOTAL!$B$2:$K$243,9,0)</f>
        <v>0</v>
      </c>
      <c r="I131" s="27">
        <f>VLOOKUP(A131,[2]TOTAL!$B$2:$K$243,10,0)</f>
        <v>3</v>
      </c>
    </row>
    <row r="132" spans="1:9" x14ac:dyDescent="0.35">
      <c r="A132" s="32" t="s">
        <v>188</v>
      </c>
      <c r="B132" s="27">
        <v>4</v>
      </c>
      <c r="C132" s="29"/>
      <c r="D132" s="27">
        <f>VLOOKUP(A132,[2]TOTAL!$B$2:$K$243,5,0)</f>
        <v>0</v>
      </c>
      <c r="E132" s="27">
        <f>VLOOKUP(A132,[2]TOTAL!$B$2:$K$243,6,0)</f>
        <v>2</v>
      </c>
      <c r="F132" s="27">
        <f>VLOOKUP(A132,[2]TOTAL!$B$2:$K$243,7,0)</f>
        <v>0</v>
      </c>
      <c r="G132" s="27">
        <f>VLOOKUP(A132,[2]TOTAL!$B$2:$K$243,8,0)</f>
        <v>0</v>
      </c>
      <c r="H132" s="27">
        <f>VLOOKUP(A132,[2]TOTAL!$B$2:$K$243,9,0)</f>
        <v>0</v>
      </c>
      <c r="I132" s="27">
        <f>VLOOKUP(A132,[2]TOTAL!$B$2:$K$243,10,0)</f>
        <v>2</v>
      </c>
    </row>
    <row r="133" spans="1:9" x14ac:dyDescent="0.35">
      <c r="A133" s="32" t="s">
        <v>189</v>
      </c>
      <c r="B133" s="27">
        <v>4</v>
      </c>
      <c r="C133" s="29"/>
      <c r="D133" s="27">
        <f>VLOOKUP(A133,[2]TOTAL!$B$2:$K$243,5,0)</f>
        <v>0</v>
      </c>
      <c r="E133" s="27">
        <f>VLOOKUP(A133,[2]TOTAL!$B$2:$K$243,6,0)</f>
        <v>3</v>
      </c>
      <c r="F133" s="27">
        <f>VLOOKUP(A133,[2]TOTAL!$B$2:$K$243,7,0)</f>
        <v>0</v>
      </c>
      <c r="G133" s="27">
        <f>VLOOKUP(A133,[2]TOTAL!$B$2:$K$243,8,0)</f>
        <v>0</v>
      </c>
      <c r="H133" s="27">
        <f>VLOOKUP(A133,[2]TOTAL!$B$2:$K$243,9,0)</f>
        <v>0</v>
      </c>
      <c r="I133" s="27">
        <f>VLOOKUP(A133,[2]TOTAL!$B$2:$K$243,10,0)</f>
        <v>1</v>
      </c>
    </row>
    <row r="134" spans="1:9" x14ac:dyDescent="0.35">
      <c r="A134" s="32" t="s">
        <v>190</v>
      </c>
      <c r="B134" s="27">
        <v>4</v>
      </c>
      <c r="C134" s="29"/>
      <c r="D134" s="27">
        <f>VLOOKUP(A134,[2]TOTAL!$B$2:$K$243,5,0)</f>
        <v>0</v>
      </c>
      <c r="E134" s="27">
        <f>VLOOKUP(A134,[2]TOTAL!$B$2:$K$243,6,0)</f>
        <v>1</v>
      </c>
      <c r="F134" s="27">
        <f>VLOOKUP(A134,[2]TOTAL!$B$2:$K$243,7,0)</f>
        <v>0</v>
      </c>
      <c r="G134" s="27">
        <f>VLOOKUP(A134,[2]TOTAL!$B$2:$K$243,8,0)</f>
        <v>0</v>
      </c>
      <c r="H134" s="27">
        <f>VLOOKUP(A134,[2]TOTAL!$B$2:$K$243,9,0)</f>
        <v>0</v>
      </c>
      <c r="I134" s="27">
        <f>VLOOKUP(A134,[2]TOTAL!$B$2:$K$243,10,0)</f>
        <v>3</v>
      </c>
    </row>
    <row r="135" spans="1:9" x14ac:dyDescent="0.35">
      <c r="A135" s="32" t="s">
        <v>191</v>
      </c>
      <c r="B135" s="27">
        <v>4</v>
      </c>
      <c r="C135" s="29"/>
      <c r="D135" s="27">
        <f>VLOOKUP(A135,[2]TOTAL!$B$2:$K$243,5,0)</f>
        <v>0</v>
      </c>
      <c r="E135" s="27">
        <f>VLOOKUP(A135,[2]TOTAL!$B$2:$K$243,6,0)</f>
        <v>1</v>
      </c>
      <c r="F135" s="27">
        <f>VLOOKUP(A135,[2]TOTAL!$B$2:$K$243,7,0)</f>
        <v>0</v>
      </c>
      <c r="G135" s="27">
        <f>VLOOKUP(A135,[2]TOTAL!$B$2:$K$243,8,0)</f>
        <v>0</v>
      </c>
      <c r="H135" s="27">
        <f>VLOOKUP(A135,[2]TOTAL!$B$2:$K$243,9,0)</f>
        <v>0</v>
      </c>
      <c r="I135" s="27">
        <f>VLOOKUP(A135,[2]TOTAL!$B$2:$K$243,10,0)</f>
        <v>3</v>
      </c>
    </row>
    <row r="136" spans="1:9" x14ac:dyDescent="0.35">
      <c r="A136" s="32" t="s">
        <v>192</v>
      </c>
      <c r="B136" s="27">
        <v>4</v>
      </c>
      <c r="C136" s="29"/>
      <c r="D136" s="27">
        <f>VLOOKUP(A136,[2]TOTAL!$B$2:$K$243,5,0)</f>
        <v>0</v>
      </c>
      <c r="E136" s="27">
        <f>VLOOKUP(A136,[2]TOTAL!$B$2:$K$243,6,0)</f>
        <v>2</v>
      </c>
      <c r="F136" s="27">
        <f>VLOOKUP(A136,[2]TOTAL!$B$2:$K$243,7,0)</f>
        <v>0</v>
      </c>
      <c r="G136" s="27">
        <f>VLOOKUP(A136,[2]TOTAL!$B$2:$K$243,8,0)</f>
        <v>0</v>
      </c>
      <c r="H136" s="27">
        <f>VLOOKUP(A136,[2]TOTAL!$B$2:$K$243,9,0)</f>
        <v>0</v>
      </c>
      <c r="I136" s="27">
        <f>VLOOKUP(A136,[2]TOTAL!$B$2:$K$243,10,0)</f>
        <v>2</v>
      </c>
    </row>
    <row r="137" spans="1:9" x14ac:dyDescent="0.35">
      <c r="A137" s="32" t="s">
        <v>193</v>
      </c>
      <c r="B137" s="27">
        <v>4</v>
      </c>
      <c r="C137" s="29"/>
      <c r="D137" s="27">
        <f>VLOOKUP(A137,[2]TOTAL!$B$2:$K$243,5,0)</f>
        <v>0</v>
      </c>
      <c r="E137" s="27">
        <f>VLOOKUP(A137,[2]TOTAL!$B$2:$K$243,6,0)</f>
        <v>1</v>
      </c>
      <c r="F137" s="27">
        <f>VLOOKUP(A137,[2]TOTAL!$B$2:$K$243,7,0)</f>
        <v>0</v>
      </c>
      <c r="G137" s="27">
        <f>VLOOKUP(A137,[2]TOTAL!$B$2:$K$243,8,0)</f>
        <v>0</v>
      </c>
      <c r="H137" s="27">
        <f>VLOOKUP(A137,[2]TOTAL!$B$2:$K$243,9,0)</f>
        <v>0</v>
      </c>
      <c r="I137" s="27">
        <f>VLOOKUP(A137,[2]TOTAL!$B$2:$K$243,10,0)</f>
        <v>3</v>
      </c>
    </row>
    <row r="138" spans="1:9" x14ac:dyDescent="0.35">
      <c r="A138" s="32" t="s">
        <v>194</v>
      </c>
      <c r="B138" s="27">
        <v>4</v>
      </c>
      <c r="C138" s="29"/>
      <c r="D138" s="27">
        <f>VLOOKUP(A138,[2]TOTAL!$B$2:$K$243,5,0)</f>
        <v>0</v>
      </c>
      <c r="E138" s="27">
        <f>VLOOKUP(A138,[2]TOTAL!$B$2:$K$243,6,0)</f>
        <v>1</v>
      </c>
      <c r="F138" s="27">
        <f>VLOOKUP(A138,[2]TOTAL!$B$2:$K$243,7,0)</f>
        <v>0</v>
      </c>
      <c r="G138" s="27">
        <f>VLOOKUP(A138,[2]TOTAL!$B$2:$K$243,8,0)</f>
        <v>0</v>
      </c>
      <c r="H138" s="27">
        <f>VLOOKUP(A138,[2]TOTAL!$B$2:$K$243,9,0)</f>
        <v>2</v>
      </c>
      <c r="I138" s="27">
        <f>VLOOKUP(A138,[2]TOTAL!$B$2:$K$243,10,0)</f>
        <v>1</v>
      </c>
    </row>
    <row r="139" spans="1:9" x14ac:dyDescent="0.35">
      <c r="A139" s="32" t="s">
        <v>195</v>
      </c>
      <c r="B139" s="27">
        <v>4</v>
      </c>
      <c r="C139" s="29"/>
      <c r="D139" s="27">
        <f>VLOOKUP(A139,[2]TOTAL!$B$2:$K$243,5,0)</f>
        <v>0</v>
      </c>
      <c r="E139" s="27">
        <f>VLOOKUP(A139,[2]TOTAL!$B$2:$K$243,6,0)</f>
        <v>3</v>
      </c>
      <c r="F139" s="27">
        <f>VLOOKUP(A139,[2]TOTAL!$B$2:$K$243,7,0)</f>
        <v>0</v>
      </c>
      <c r="G139" s="27">
        <f>VLOOKUP(A139,[2]TOTAL!$B$2:$K$243,8,0)</f>
        <v>0</v>
      </c>
      <c r="H139" s="27">
        <f>VLOOKUP(A139,[2]TOTAL!$B$2:$K$243,9,0)</f>
        <v>0</v>
      </c>
      <c r="I139" s="27">
        <f>VLOOKUP(A139,[2]TOTAL!$B$2:$K$243,10,0)</f>
        <v>1</v>
      </c>
    </row>
    <row r="140" spans="1:9" x14ac:dyDescent="0.35">
      <c r="A140" s="32" t="s">
        <v>196</v>
      </c>
      <c r="B140" s="27">
        <v>4</v>
      </c>
      <c r="C140" s="29"/>
      <c r="D140" s="27">
        <f>VLOOKUP(A140,[2]TOTAL!$B$2:$K$243,5,0)</f>
        <v>0</v>
      </c>
      <c r="E140" s="27">
        <f>VLOOKUP(A140,[2]TOTAL!$B$2:$K$243,6,0)</f>
        <v>2</v>
      </c>
      <c r="F140" s="27">
        <f>VLOOKUP(A140,[2]TOTAL!$B$2:$K$243,7,0)</f>
        <v>0</v>
      </c>
      <c r="G140" s="27">
        <f>VLOOKUP(A140,[2]TOTAL!$B$2:$K$243,8,0)</f>
        <v>0</v>
      </c>
      <c r="H140" s="27">
        <f>VLOOKUP(A140,[2]TOTAL!$B$2:$K$243,9,0)</f>
        <v>0</v>
      </c>
      <c r="I140" s="27">
        <f>VLOOKUP(A140,[2]TOTAL!$B$2:$K$243,10,0)</f>
        <v>2</v>
      </c>
    </row>
    <row r="141" spans="1:9" x14ac:dyDescent="0.35">
      <c r="A141" s="32" t="s">
        <v>197</v>
      </c>
      <c r="B141" s="27">
        <v>4</v>
      </c>
      <c r="C141" s="29"/>
      <c r="D141" s="27">
        <f>VLOOKUP(A141,[2]TOTAL!$B$2:$K$243,5,0)</f>
        <v>0</v>
      </c>
      <c r="E141" s="27">
        <f>VLOOKUP(A141,[2]TOTAL!$B$2:$K$243,6,0)</f>
        <v>3</v>
      </c>
      <c r="F141" s="27">
        <f>VLOOKUP(A141,[2]TOTAL!$B$2:$K$243,7,0)</f>
        <v>0</v>
      </c>
      <c r="G141" s="27">
        <f>VLOOKUP(A141,[2]TOTAL!$B$2:$K$243,8,0)</f>
        <v>0</v>
      </c>
      <c r="H141" s="27">
        <f>VLOOKUP(A141,[2]TOTAL!$B$2:$K$243,9,0)</f>
        <v>0</v>
      </c>
      <c r="I141" s="27">
        <f>VLOOKUP(A141,[2]TOTAL!$B$2:$K$243,10,0)</f>
        <v>1</v>
      </c>
    </row>
    <row r="142" spans="1:9" x14ac:dyDescent="0.35">
      <c r="A142" s="32" t="s">
        <v>198</v>
      </c>
      <c r="B142" s="27">
        <v>3</v>
      </c>
      <c r="C142" s="29"/>
      <c r="D142" s="27">
        <f>VLOOKUP(A142,[2]TOTAL!$B$2:$K$243,5,0)</f>
        <v>0</v>
      </c>
      <c r="E142" s="27">
        <f>VLOOKUP(A142,[2]TOTAL!$B$2:$K$243,6,0)</f>
        <v>3</v>
      </c>
      <c r="F142" s="27">
        <f>VLOOKUP(A142,[2]TOTAL!$B$2:$K$243,7,0)</f>
        <v>0</v>
      </c>
      <c r="G142" s="27">
        <f>VLOOKUP(A142,[2]TOTAL!$B$2:$K$243,8,0)</f>
        <v>0</v>
      </c>
      <c r="H142" s="27">
        <f>VLOOKUP(A142,[2]TOTAL!$B$2:$K$243,9,0)</f>
        <v>0</v>
      </c>
      <c r="I142" s="27">
        <f>VLOOKUP(A142,[2]TOTAL!$B$2:$K$243,10,0)</f>
        <v>0</v>
      </c>
    </row>
    <row r="143" spans="1:9" x14ac:dyDescent="0.35">
      <c r="A143" s="32" t="s">
        <v>199</v>
      </c>
      <c r="B143" s="27">
        <v>3</v>
      </c>
      <c r="C143" s="29"/>
      <c r="D143" s="27">
        <f>VLOOKUP(A143,[2]TOTAL!$B$2:$K$243,5,0)</f>
        <v>0</v>
      </c>
      <c r="E143" s="27">
        <f>VLOOKUP(A143,[2]TOTAL!$B$2:$K$243,6,0)</f>
        <v>2</v>
      </c>
      <c r="F143" s="27">
        <f>VLOOKUP(A143,[2]TOTAL!$B$2:$K$243,7,0)</f>
        <v>0</v>
      </c>
      <c r="G143" s="27">
        <f>VLOOKUP(A143,[2]TOTAL!$B$2:$K$243,8,0)</f>
        <v>0</v>
      </c>
      <c r="H143" s="27">
        <f>VLOOKUP(A143,[2]TOTAL!$B$2:$K$243,9,0)</f>
        <v>0</v>
      </c>
      <c r="I143" s="27">
        <f>VLOOKUP(A143,[2]TOTAL!$B$2:$K$243,10,0)</f>
        <v>1</v>
      </c>
    </row>
    <row r="144" spans="1:9" x14ac:dyDescent="0.35">
      <c r="A144" s="32" t="s">
        <v>200</v>
      </c>
      <c r="B144" s="27">
        <v>3</v>
      </c>
      <c r="C144" s="29"/>
      <c r="D144" s="27">
        <f>VLOOKUP(A144,[2]TOTAL!$B$2:$K$243,5,0)</f>
        <v>0</v>
      </c>
      <c r="E144" s="27">
        <f>VLOOKUP(A144,[2]TOTAL!$B$2:$K$243,6,0)</f>
        <v>3</v>
      </c>
      <c r="F144" s="27">
        <f>VLOOKUP(A144,[2]TOTAL!$B$2:$K$243,7,0)</f>
        <v>0</v>
      </c>
      <c r="G144" s="27">
        <f>VLOOKUP(A144,[2]TOTAL!$B$2:$K$243,8,0)</f>
        <v>0</v>
      </c>
      <c r="H144" s="27">
        <f>VLOOKUP(A144,[2]TOTAL!$B$2:$K$243,9,0)</f>
        <v>0</v>
      </c>
      <c r="I144" s="27">
        <f>VLOOKUP(A144,[2]TOTAL!$B$2:$K$243,10,0)</f>
        <v>0</v>
      </c>
    </row>
    <row r="145" spans="1:9" x14ac:dyDescent="0.35">
      <c r="A145" s="32" t="s">
        <v>201</v>
      </c>
      <c r="B145" s="27">
        <v>3</v>
      </c>
      <c r="C145" s="29"/>
      <c r="D145" s="27">
        <f>VLOOKUP(A145,[2]TOTAL!$B$2:$K$243,5,0)</f>
        <v>0</v>
      </c>
      <c r="E145" s="27">
        <f>VLOOKUP(A145,[2]TOTAL!$B$2:$K$243,6,0)</f>
        <v>3</v>
      </c>
      <c r="F145" s="27">
        <f>VLOOKUP(A145,[2]TOTAL!$B$2:$K$243,7,0)</f>
        <v>0</v>
      </c>
      <c r="G145" s="27">
        <f>VLOOKUP(A145,[2]TOTAL!$B$2:$K$243,8,0)</f>
        <v>0</v>
      </c>
      <c r="H145" s="27">
        <f>VLOOKUP(A145,[2]TOTAL!$B$2:$K$243,9,0)</f>
        <v>0</v>
      </c>
      <c r="I145" s="27">
        <f>VLOOKUP(A145,[2]TOTAL!$B$2:$K$243,10,0)</f>
        <v>0</v>
      </c>
    </row>
    <row r="146" spans="1:9" x14ac:dyDescent="0.35">
      <c r="A146" s="32" t="s">
        <v>202</v>
      </c>
      <c r="B146" s="27">
        <v>3</v>
      </c>
      <c r="C146" s="29"/>
      <c r="D146" s="27">
        <f>VLOOKUP(A146,[2]TOTAL!$B$2:$K$243,5,0)</f>
        <v>0</v>
      </c>
      <c r="E146" s="27">
        <f>VLOOKUP(A146,[2]TOTAL!$B$2:$K$243,6,0)</f>
        <v>3</v>
      </c>
      <c r="F146" s="27">
        <f>VLOOKUP(A146,[2]TOTAL!$B$2:$K$243,7,0)</f>
        <v>0</v>
      </c>
      <c r="G146" s="27">
        <f>VLOOKUP(A146,[2]TOTAL!$B$2:$K$243,8,0)</f>
        <v>0</v>
      </c>
      <c r="H146" s="27">
        <f>VLOOKUP(A146,[2]TOTAL!$B$2:$K$243,9,0)</f>
        <v>0</v>
      </c>
      <c r="I146" s="27">
        <f>VLOOKUP(A146,[2]TOTAL!$B$2:$K$243,10,0)</f>
        <v>0</v>
      </c>
    </row>
    <row r="147" spans="1:9" x14ac:dyDescent="0.35">
      <c r="A147" s="32" t="s">
        <v>203</v>
      </c>
      <c r="B147" s="27">
        <v>3</v>
      </c>
      <c r="C147" s="29"/>
      <c r="D147" s="27">
        <f>VLOOKUP(A147,[2]TOTAL!$B$2:$K$243,5,0)</f>
        <v>0</v>
      </c>
      <c r="E147" s="27">
        <f>VLOOKUP(A147,[2]TOTAL!$B$2:$K$243,6,0)</f>
        <v>3</v>
      </c>
      <c r="F147" s="27">
        <f>VLOOKUP(A147,[2]TOTAL!$B$2:$K$243,7,0)</f>
        <v>0</v>
      </c>
      <c r="G147" s="27">
        <f>VLOOKUP(A147,[2]TOTAL!$B$2:$K$243,8,0)</f>
        <v>0</v>
      </c>
      <c r="H147" s="27">
        <f>VLOOKUP(A147,[2]TOTAL!$B$2:$K$243,9,0)</f>
        <v>0</v>
      </c>
      <c r="I147" s="27">
        <f>VLOOKUP(A147,[2]TOTAL!$B$2:$K$243,10,0)</f>
        <v>0</v>
      </c>
    </row>
    <row r="148" spans="1:9" x14ac:dyDescent="0.35">
      <c r="A148" s="32" t="s">
        <v>204</v>
      </c>
      <c r="B148" s="27">
        <v>3</v>
      </c>
      <c r="C148" s="29"/>
      <c r="D148" s="27">
        <f>VLOOKUP(A148,[2]TOTAL!$B$2:$K$243,5,0)</f>
        <v>0</v>
      </c>
      <c r="E148" s="27">
        <f>VLOOKUP(A148,[2]TOTAL!$B$2:$K$243,6,0)</f>
        <v>1</v>
      </c>
      <c r="F148" s="27">
        <f>VLOOKUP(A148,[2]TOTAL!$B$2:$K$243,7,0)</f>
        <v>0</v>
      </c>
      <c r="G148" s="27">
        <f>VLOOKUP(A148,[2]TOTAL!$B$2:$K$243,8,0)</f>
        <v>0</v>
      </c>
      <c r="H148" s="27">
        <f>VLOOKUP(A148,[2]TOTAL!$B$2:$K$243,9,0)</f>
        <v>0</v>
      </c>
      <c r="I148" s="27">
        <f>VLOOKUP(A148,[2]TOTAL!$B$2:$K$243,10,0)</f>
        <v>2</v>
      </c>
    </row>
    <row r="149" spans="1:9" x14ac:dyDescent="0.35">
      <c r="A149" s="32" t="s">
        <v>205</v>
      </c>
      <c r="B149" s="27">
        <v>3</v>
      </c>
      <c r="C149" s="29"/>
      <c r="D149" s="27">
        <f>VLOOKUP(A149,[2]TOTAL!$B$2:$K$243,5,0)</f>
        <v>0</v>
      </c>
      <c r="E149" s="27">
        <f>VLOOKUP(A149,[2]TOTAL!$B$2:$K$243,6,0)</f>
        <v>3</v>
      </c>
      <c r="F149" s="27">
        <f>VLOOKUP(A149,[2]TOTAL!$B$2:$K$243,7,0)</f>
        <v>0</v>
      </c>
      <c r="G149" s="27">
        <f>VLOOKUP(A149,[2]TOTAL!$B$2:$K$243,8,0)</f>
        <v>0</v>
      </c>
      <c r="H149" s="27">
        <f>VLOOKUP(A149,[2]TOTAL!$B$2:$K$243,9,0)</f>
        <v>0</v>
      </c>
      <c r="I149" s="27">
        <f>VLOOKUP(A149,[2]TOTAL!$B$2:$K$243,10,0)</f>
        <v>0</v>
      </c>
    </row>
    <row r="150" spans="1:9" x14ac:dyDescent="0.35">
      <c r="A150" s="32" t="s">
        <v>206</v>
      </c>
      <c r="B150" s="27">
        <v>3</v>
      </c>
      <c r="C150" s="29"/>
      <c r="D150" s="27">
        <f>VLOOKUP(A150,[2]TOTAL!$B$2:$K$243,5,0)</f>
        <v>0</v>
      </c>
      <c r="E150" s="27">
        <f>VLOOKUP(A150,[2]TOTAL!$B$2:$K$243,6,0)</f>
        <v>3</v>
      </c>
      <c r="F150" s="27">
        <f>VLOOKUP(A150,[2]TOTAL!$B$2:$K$243,7,0)</f>
        <v>0</v>
      </c>
      <c r="G150" s="27">
        <f>VLOOKUP(A150,[2]TOTAL!$B$2:$K$243,8,0)</f>
        <v>0</v>
      </c>
      <c r="H150" s="27">
        <f>VLOOKUP(A150,[2]TOTAL!$B$2:$K$243,9,0)</f>
        <v>0</v>
      </c>
      <c r="I150" s="27">
        <f>VLOOKUP(A150,[2]TOTAL!$B$2:$K$243,10,0)</f>
        <v>0</v>
      </c>
    </row>
    <row r="151" spans="1:9" x14ac:dyDescent="0.35">
      <c r="A151" s="32" t="s">
        <v>207</v>
      </c>
      <c r="B151" s="27">
        <v>3</v>
      </c>
      <c r="C151" s="29"/>
      <c r="D151" s="27">
        <f>VLOOKUP(A151,[2]TOTAL!$B$2:$K$243,5,0)</f>
        <v>0</v>
      </c>
      <c r="E151" s="27">
        <f>VLOOKUP(A151,[2]TOTAL!$B$2:$K$243,6,0)</f>
        <v>1</v>
      </c>
      <c r="F151" s="27">
        <f>VLOOKUP(A151,[2]TOTAL!$B$2:$K$243,7,0)</f>
        <v>0</v>
      </c>
      <c r="G151" s="27">
        <f>VLOOKUP(A151,[2]TOTAL!$B$2:$K$243,8,0)</f>
        <v>1</v>
      </c>
      <c r="H151" s="27">
        <f>VLOOKUP(A151,[2]TOTAL!$B$2:$K$243,9,0)</f>
        <v>0</v>
      </c>
      <c r="I151" s="27">
        <f>VLOOKUP(A151,[2]TOTAL!$B$2:$K$243,10,0)</f>
        <v>1</v>
      </c>
    </row>
    <row r="152" spans="1:9" x14ac:dyDescent="0.35">
      <c r="A152" s="32" t="s">
        <v>208</v>
      </c>
      <c r="B152" s="27">
        <v>3</v>
      </c>
      <c r="C152" s="29"/>
      <c r="D152" s="27">
        <f>VLOOKUP(A152,[2]TOTAL!$B$2:$K$243,5,0)</f>
        <v>0</v>
      </c>
      <c r="E152" s="27">
        <f>VLOOKUP(A152,[2]TOTAL!$B$2:$K$243,6,0)</f>
        <v>3</v>
      </c>
      <c r="F152" s="27">
        <f>VLOOKUP(A152,[2]TOTAL!$B$2:$K$243,7,0)</f>
        <v>0</v>
      </c>
      <c r="G152" s="27">
        <f>VLOOKUP(A152,[2]TOTAL!$B$2:$K$243,8,0)</f>
        <v>0</v>
      </c>
      <c r="H152" s="27">
        <f>VLOOKUP(A152,[2]TOTAL!$B$2:$K$243,9,0)</f>
        <v>0</v>
      </c>
      <c r="I152" s="27">
        <f>VLOOKUP(A152,[2]TOTAL!$B$2:$K$243,10,0)</f>
        <v>0</v>
      </c>
    </row>
    <row r="153" spans="1:9" x14ac:dyDescent="0.35">
      <c r="A153" s="32" t="s">
        <v>209</v>
      </c>
      <c r="B153" s="27">
        <v>3</v>
      </c>
      <c r="C153" s="29"/>
      <c r="D153" s="27">
        <f>VLOOKUP(A153,[2]TOTAL!$B$2:$K$243,5,0)</f>
        <v>0</v>
      </c>
      <c r="E153" s="27">
        <f>VLOOKUP(A153,[2]TOTAL!$B$2:$K$243,6,0)</f>
        <v>2</v>
      </c>
      <c r="F153" s="27">
        <f>VLOOKUP(A153,[2]TOTAL!$B$2:$K$243,7,0)</f>
        <v>0</v>
      </c>
      <c r="G153" s="27">
        <f>VLOOKUP(A153,[2]TOTAL!$B$2:$K$243,8,0)</f>
        <v>0</v>
      </c>
      <c r="H153" s="27">
        <f>VLOOKUP(A153,[2]TOTAL!$B$2:$K$243,9,0)</f>
        <v>0</v>
      </c>
      <c r="I153" s="27">
        <f>VLOOKUP(A153,[2]TOTAL!$B$2:$K$243,10,0)</f>
        <v>1</v>
      </c>
    </row>
    <row r="154" spans="1:9" x14ac:dyDescent="0.35">
      <c r="A154" s="32" t="s">
        <v>210</v>
      </c>
      <c r="B154" s="27">
        <v>3</v>
      </c>
      <c r="C154" s="29"/>
      <c r="D154" s="27">
        <f>VLOOKUP(A154,[2]TOTAL!$B$2:$K$243,5,0)</f>
        <v>0</v>
      </c>
      <c r="E154" s="27">
        <f>VLOOKUP(A154,[2]TOTAL!$B$2:$K$243,6,0)</f>
        <v>3</v>
      </c>
      <c r="F154" s="27">
        <f>VLOOKUP(A154,[2]TOTAL!$B$2:$K$243,7,0)</f>
        <v>0</v>
      </c>
      <c r="G154" s="27">
        <f>VLOOKUP(A154,[2]TOTAL!$B$2:$K$243,8,0)</f>
        <v>0</v>
      </c>
      <c r="H154" s="27">
        <f>VLOOKUP(A154,[2]TOTAL!$B$2:$K$243,9,0)</f>
        <v>0</v>
      </c>
      <c r="I154" s="27">
        <f>VLOOKUP(A154,[2]TOTAL!$B$2:$K$243,10,0)</f>
        <v>0</v>
      </c>
    </row>
    <row r="155" spans="1:9" x14ac:dyDescent="0.35">
      <c r="A155" s="32" t="s">
        <v>211</v>
      </c>
      <c r="B155" s="27">
        <v>3</v>
      </c>
      <c r="C155" s="29"/>
      <c r="D155" s="27">
        <f>VLOOKUP(A155,[2]TOTAL!$B$2:$K$243,5,0)</f>
        <v>0</v>
      </c>
      <c r="E155" s="27">
        <f>VLOOKUP(A155,[2]TOTAL!$B$2:$K$243,6,0)</f>
        <v>2</v>
      </c>
      <c r="F155" s="27">
        <f>VLOOKUP(A155,[2]TOTAL!$B$2:$K$243,7,0)</f>
        <v>0</v>
      </c>
      <c r="G155" s="27">
        <f>VLOOKUP(A155,[2]TOTAL!$B$2:$K$243,8,0)</f>
        <v>0</v>
      </c>
      <c r="H155" s="27">
        <f>VLOOKUP(A155,[2]TOTAL!$B$2:$K$243,9,0)</f>
        <v>0</v>
      </c>
      <c r="I155" s="27">
        <f>VLOOKUP(A155,[2]TOTAL!$B$2:$K$243,10,0)</f>
        <v>1</v>
      </c>
    </row>
    <row r="156" spans="1:9" x14ac:dyDescent="0.35">
      <c r="A156" s="32" t="s">
        <v>212</v>
      </c>
      <c r="B156" s="27">
        <v>3</v>
      </c>
      <c r="C156" s="29"/>
      <c r="D156" s="27">
        <f>VLOOKUP(A156,[2]TOTAL!$B$2:$K$243,5,0)</f>
        <v>0</v>
      </c>
      <c r="E156" s="27">
        <f>VLOOKUP(A156,[2]TOTAL!$B$2:$K$243,6,0)</f>
        <v>0</v>
      </c>
      <c r="F156" s="27">
        <f>VLOOKUP(A156,[2]TOTAL!$B$2:$K$243,7,0)</f>
        <v>0</v>
      </c>
      <c r="G156" s="27">
        <f>VLOOKUP(A156,[2]TOTAL!$B$2:$K$243,8,0)</f>
        <v>0</v>
      </c>
      <c r="H156" s="27">
        <f>VLOOKUP(A156,[2]TOTAL!$B$2:$K$243,9,0)</f>
        <v>0</v>
      </c>
      <c r="I156" s="27">
        <f>VLOOKUP(A156,[2]TOTAL!$B$2:$K$243,10,0)</f>
        <v>3</v>
      </c>
    </row>
    <row r="157" spans="1:9" x14ac:dyDescent="0.35">
      <c r="A157" s="32" t="s">
        <v>213</v>
      </c>
      <c r="B157" s="27">
        <v>3</v>
      </c>
      <c r="C157" s="29"/>
      <c r="D157" s="27">
        <f>VLOOKUP(A157,[2]TOTAL!$B$2:$K$243,5,0)</f>
        <v>0</v>
      </c>
      <c r="E157" s="27">
        <f>VLOOKUP(A157,[2]TOTAL!$B$2:$K$243,6,0)</f>
        <v>2</v>
      </c>
      <c r="F157" s="27">
        <f>VLOOKUP(A157,[2]TOTAL!$B$2:$K$243,7,0)</f>
        <v>0</v>
      </c>
      <c r="G157" s="27">
        <f>VLOOKUP(A157,[2]TOTAL!$B$2:$K$243,8,0)</f>
        <v>0</v>
      </c>
      <c r="H157" s="27">
        <f>VLOOKUP(A157,[2]TOTAL!$B$2:$K$243,9,0)</f>
        <v>0</v>
      </c>
      <c r="I157" s="27">
        <f>VLOOKUP(A157,[2]TOTAL!$B$2:$K$243,10,0)</f>
        <v>1</v>
      </c>
    </row>
    <row r="158" spans="1:9" x14ac:dyDescent="0.35">
      <c r="A158" s="32" t="s">
        <v>214</v>
      </c>
      <c r="B158" s="27">
        <v>3</v>
      </c>
      <c r="C158" s="29"/>
      <c r="D158" s="27">
        <f>VLOOKUP(A158,[2]TOTAL!$B$2:$K$243,5,0)</f>
        <v>0</v>
      </c>
      <c r="E158" s="27">
        <f>VLOOKUP(A158,[2]TOTAL!$B$2:$K$243,6,0)</f>
        <v>2</v>
      </c>
      <c r="F158" s="27">
        <f>VLOOKUP(A158,[2]TOTAL!$B$2:$K$243,7,0)</f>
        <v>0</v>
      </c>
      <c r="G158" s="27">
        <f>VLOOKUP(A158,[2]TOTAL!$B$2:$K$243,8,0)</f>
        <v>0</v>
      </c>
      <c r="H158" s="27">
        <f>VLOOKUP(A158,[2]TOTAL!$B$2:$K$243,9,0)</f>
        <v>0</v>
      </c>
      <c r="I158" s="27">
        <f>VLOOKUP(A158,[2]TOTAL!$B$2:$K$243,10,0)</f>
        <v>1</v>
      </c>
    </row>
    <row r="159" spans="1:9" x14ac:dyDescent="0.35">
      <c r="A159" s="32" t="s">
        <v>215</v>
      </c>
      <c r="B159" s="27">
        <v>3</v>
      </c>
      <c r="C159" s="29"/>
      <c r="D159" s="27">
        <f>VLOOKUP(A159,[2]TOTAL!$B$2:$K$243,5,0)</f>
        <v>0</v>
      </c>
      <c r="E159" s="27">
        <f>VLOOKUP(A159,[2]TOTAL!$B$2:$K$243,6,0)</f>
        <v>1</v>
      </c>
      <c r="F159" s="27">
        <f>VLOOKUP(A159,[2]TOTAL!$B$2:$K$243,7,0)</f>
        <v>0</v>
      </c>
      <c r="G159" s="27">
        <f>VLOOKUP(A159,[2]TOTAL!$B$2:$K$243,8,0)</f>
        <v>0</v>
      </c>
      <c r="H159" s="27">
        <f>VLOOKUP(A159,[2]TOTAL!$B$2:$K$243,9,0)</f>
        <v>0</v>
      </c>
      <c r="I159" s="27">
        <f>VLOOKUP(A159,[2]TOTAL!$B$2:$K$243,10,0)</f>
        <v>2</v>
      </c>
    </row>
    <row r="160" spans="1:9" x14ac:dyDescent="0.35">
      <c r="A160" s="32" t="s">
        <v>216</v>
      </c>
      <c r="B160" s="27">
        <v>3</v>
      </c>
      <c r="C160" s="29"/>
      <c r="D160" s="27">
        <f>VLOOKUP(A160,[2]TOTAL!$B$2:$K$243,5,0)</f>
        <v>0</v>
      </c>
      <c r="E160" s="27">
        <f>VLOOKUP(A160,[2]TOTAL!$B$2:$K$243,6,0)</f>
        <v>1</v>
      </c>
      <c r="F160" s="27">
        <f>VLOOKUP(A160,[2]TOTAL!$B$2:$K$243,7,0)</f>
        <v>0</v>
      </c>
      <c r="G160" s="27">
        <f>VLOOKUP(A160,[2]TOTAL!$B$2:$K$243,8,0)</f>
        <v>1</v>
      </c>
      <c r="H160" s="27">
        <f>VLOOKUP(A160,[2]TOTAL!$B$2:$K$243,9,0)</f>
        <v>0</v>
      </c>
      <c r="I160" s="27">
        <f>VLOOKUP(A160,[2]TOTAL!$B$2:$K$243,10,0)</f>
        <v>1</v>
      </c>
    </row>
    <row r="161" spans="1:9" x14ac:dyDescent="0.35">
      <c r="A161" s="32" t="s">
        <v>217</v>
      </c>
      <c r="B161" s="27">
        <v>3</v>
      </c>
      <c r="C161" s="29"/>
      <c r="D161" s="27">
        <f>VLOOKUP(A161,[2]TOTAL!$B$2:$K$243,5,0)</f>
        <v>0</v>
      </c>
      <c r="E161" s="27">
        <f>VLOOKUP(A161,[2]TOTAL!$B$2:$K$243,6,0)</f>
        <v>2</v>
      </c>
      <c r="F161" s="27">
        <f>VLOOKUP(A161,[2]TOTAL!$B$2:$K$243,7,0)</f>
        <v>0</v>
      </c>
      <c r="G161" s="27">
        <f>VLOOKUP(A161,[2]TOTAL!$B$2:$K$243,8,0)</f>
        <v>0</v>
      </c>
      <c r="H161" s="27">
        <f>VLOOKUP(A161,[2]TOTAL!$B$2:$K$243,9,0)</f>
        <v>0</v>
      </c>
      <c r="I161" s="27">
        <f>VLOOKUP(A161,[2]TOTAL!$B$2:$K$243,10,0)</f>
        <v>1</v>
      </c>
    </row>
    <row r="162" spans="1:9" x14ac:dyDescent="0.35">
      <c r="A162" s="32" t="s">
        <v>218</v>
      </c>
      <c r="B162" s="27">
        <v>3</v>
      </c>
      <c r="C162" s="29"/>
      <c r="D162" s="27">
        <f>VLOOKUP(A162,[2]TOTAL!$B$2:$K$243,5,0)</f>
        <v>0</v>
      </c>
      <c r="E162" s="27">
        <f>VLOOKUP(A162,[2]TOTAL!$B$2:$K$243,6,0)</f>
        <v>3</v>
      </c>
      <c r="F162" s="27">
        <f>VLOOKUP(A162,[2]TOTAL!$B$2:$K$243,7,0)</f>
        <v>0</v>
      </c>
      <c r="G162" s="27">
        <f>VLOOKUP(A162,[2]TOTAL!$B$2:$K$243,8,0)</f>
        <v>0</v>
      </c>
      <c r="H162" s="27">
        <f>VLOOKUP(A162,[2]TOTAL!$B$2:$K$243,9,0)</f>
        <v>0</v>
      </c>
      <c r="I162" s="27">
        <f>VLOOKUP(A162,[2]TOTAL!$B$2:$K$243,10,0)</f>
        <v>0</v>
      </c>
    </row>
    <row r="163" spans="1:9" x14ac:dyDescent="0.35">
      <c r="A163" s="32" t="s">
        <v>219</v>
      </c>
      <c r="B163" s="27">
        <v>3</v>
      </c>
      <c r="C163" s="29"/>
      <c r="D163" s="27">
        <f>VLOOKUP(A163,[2]TOTAL!$B$2:$K$243,5,0)</f>
        <v>0</v>
      </c>
      <c r="E163" s="27">
        <f>VLOOKUP(A163,[2]TOTAL!$B$2:$K$243,6,0)</f>
        <v>2</v>
      </c>
      <c r="F163" s="27">
        <f>VLOOKUP(A163,[2]TOTAL!$B$2:$K$243,7,0)</f>
        <v>0</v>
      </c>
      <c r="G163" s="27">
        <f>VLOOKUP(A163,[2]TOTAL!$B$2:$K$243,8,0)</f>
        <v>0</v>
      </c>
      <c r="H163" s="27">
        <f>VLOOKUP(A163,[2]TOTAL!$B$2:$K$243,9,0)</f>
        <v>0</v>
      </c>
      <c r="I163" s="27">
        <f>VLOOKUP(A163,[2]TOTAL!$B$2:$K$243,10,0)</f>
        <v>1</v>
      </c>
    </row>
    <row r="164" spans="1:9" x14ac:dyDescent="0.35">
      <c r="A164" s="32" t="s">
        <v>220</v>
      </c>
      <c r="B164" s="27">
        <v>3</v>
      </c>
      <c r="C164" s="29"/>
      <c r="D164" s="27">
        <f>VLOOKUP(A164,[2]TOTAL!$B$2:$K$243,5,0)</f>
        <v>0</v>
      </c>
      <c r="E164" s="27">
        <f>VLOOKUP(A164,[2]TOTAL!$B$2:$K$243,6,0)</f>
        <v>3</v>
      </c>
      <c r="F164" s="27">
        <f>VLOOKUP(A164,[2]TOTAL!$B$2:$K$243,7,0)</f>
        <v>0</v>
      </c>
      <c r="G164" s="27">
        <f>VLOOKUP(A164,[2]TOTAL!$B$2:$K$243,8,0)</f>
        <v>0</v>
      </c>
      <c r="H164" s="27">
        <f>VLOOKUP(A164,[2]TOTAL!$B$2:$K$243,9,0)</f>
        <v>0</v>
      </c>
      <c r="I164" s="27">
        <f>VLOOKUP(A164,[2]TOTAL!$B$2:$K$243,10,0)</f>
        <v>0</v>
      </c>
    </row>
    <row r="165" spans="1:9" x14ac:dyDescent="0.35">
      <c r="A165" s="32" t="s">
        <v>221</v>
      </c>
      <c r="B165" s="27">
        <v>3</v>
      </c>
      <c r="C165" s="29"/>
      <c r="D165" s="27">
        <f>VLOOKUP(A165,[2]TOTAL!$B$2:$K$243,5,0)</f>
        <v>0</v>
      </c>
      <c r="E165" s="27">
        <f>VLOOKUP(A165,[2]TOTAL!$B$2:$K$243,6,0)</f>
        <v>2</v>
      </c>
      <c r="F165" s="27">
        <f>VLOOKUP(A165,[2]TOTAL!$B$2:$K$243,7,0)</f>
        <v>0</v>
      </c>
      <c r="G165" s="27">
        <f>VLOOKUP(A165,[2]TOTAL!$B$2:$K$243,8,0)</f>
        <v>0</v>
      </c>
      <c r="H165" s="27">
        <f>VLOOKUP(A165,[2]TOTAL!$B$2:$K$243,9,0)</f>
        <v>1</v>
      </c>
      <c r="I165" s="27">
        <f>VLOOKUP(A165,[2]TOTAL!$B$2:$K$243,10,0)</f>
        <v>0</v>
      </c>
    </row>
    <row r="166" spans="1:9" x14ac:dyDescent="0.35">
      <c r="A166" s="32" t="s">
        <v>222</v>
      </c>
      <c r="B166" s="27">
        <v>3</v>
      </c>
      <c r="C166" s="29"/>
      <c r="D166" s="27">
        <f>VLOOKUP(A166,[2]TOTAL!$B$2:$K$243,5,0)</f>
        <v>0</v>
      </c>
      <c r="E166" s="27">
        <f>VLOOKUP(A166,[2]TOTAL!$B$2:$K$243,6,0)</f>
        <v>3</v>
      </c>
      <c r="F166" s="27">
        <f>VLOOKUP(A166,[2]TOTAL!$B$2:$K$243,7,0)</f>
        <v>0</v>
      </c>
      <c r="G166" s="27">
        <f>VLOOKUP(A166,[2]TOTAL!$B$2:$K$243,8,0)</f>
        <v>0</v>
      </c>
      <c r="H166" s="27">
        <f>VLOOKUP(A166,[2]TOTAL!$B$2:$K$243,9,0)</f>
        <v>0</v>
      </c>
      <c r="I166" s="27">
        <f>VLOOKUP(A166,[2]TOTAL!$B$2:$K$243,10,0)</f>
        <v>0</v>
      </c>
    </row>
    <row r="167" spans="1:9" x14ac:dyDescent="0.35">
      <c r="A167" s="32" t="s">
        <v>223</v>
      </c>
      <c r="B167" s="27">
        <v>3</v>
      </c>
      <c r="C167" s="29"/>
      <c r="D167" s="27">
        <f>VLOOKUP(A167,[2]TOTAL!$B$2:$K$243,5,0)</f>
        <v>0</v>
      </c>
      <c r="E167" s="27">
        <f>VLOOKUP(A167,[2]TOTAL!$B$2:$K$243,6,0)</f>
        <v>2</v>
      </c>
      <c r="F167" s="27">
        <f>VLOOKUP(A167,[2]TOTAL!$B$2:$K$243,7,0)</f>
        <v>0</v>
      </c>
      <c r="G167" s="27">
        <f>VLOOKUP(A167,[2]TOTAL!$B$2:$K$243,8,0)</f>
        <v>0</v>
      </c>
      <c r="H167" s="27">
        <f>VLOOKUP(A167,[2]TOTAL!$B$2:$K$243,9,0)</f>
        <v>0</v>
      </c>
      <c r="I167" s="27">
        <f>VLOOKUP(A167,[2]TOTAL!$B$2:$K$243,10,0)</f>
        <v>1</v>
      </c>
    </row>
    <row r="168" spans="1:9" x14ac:dyDescent="0.35">
      <c r="A168" s="32" t="s">
        <v>224</v>
      </c>
      <c r="B168" s="27">
        <v>3</v>
      </c>
      <c r="C168" s="29"/>
      <c r="D168" s="27">
        <f>VLOOKUP(A168,[2]TOTAL!$B$2:$K$243,5,0)</f>
        <v>0</v>
      </c>
      <c r="E168" s="27">
        <f>VLOOKUP(A168,[2]TOTAL!$B$2:$K$243,6,0)</f>
        <v>3</v>
      </c>
      <c r="F168" s="27">
        <f>VLOOKUP(A168,[2]TOTAL!$B$2:$K$243,7,0)</f>
        <v>0</v>
      </c>
      <c r="G168" s="27">
        <f>VLOOKUP(A168,[2]TOTAL!$B$2:$K$243,8,0)</f>
        <v>0</v>
      </c>
      <c r="H168" s="27">
        <f>VLOOKUP(A168,[2]TOTAL!$B$2:$K$243,9,0)</f>
        <v>0</v>
      </c>
      <c r="I168" s="27">
        <f>VLOOKUP(A168,[2]TOTAL!$B$2:$K$243,10,0)</f>
        <v>0</v>
      </c>
    </row>
    <row r="169" spans="1:9" x14ac:dyDescent="0.35">
      <c r="A169" s="32" t="s">
        <v>225</v>
      </c>
      <c r="B169" s="27">
        <v>3</v>
      </c>
      <c r="C169" s="29"/>
      <c r="D169" s="27">
        <f>VLOOKUP(A169,[2]TOTAL!$B$2:$K$243,5,0)</f>
        <v>0</v>
      </c>
      <c r="E169" s="27">
        <f>VLOOKUP(A169,[2]TOTAL!$B$2:$K$243,6,0)</f>
        <v>3</v>
      </c>
      <c r="F169" s="27">
        <f>VLOOKUP(A169,[2]TOTAL!$B$2:$K$243,7,0)</f>
        <v>0</v>
      </c>
      <c r="G169" s="27">
        <f>VLOOKUP(A169,[2]TOTAL!$B$2:$K$243,8,0)</f>
        <v>0</v>
      </c>
      <c r="H169" s="27">
        <f>VLOOKUP(A169,[2]TOTAL!$B$2:$K$243,9,0)</f>
        <v>0</v>
      </c>
      <c r="I169" s="27">
        <f>VLOOKUP(A169,[2]TOTAL!$B$2:$K$243,10,0)</f>
        <v>0</v>
      </c>
    </row>
    <row r="170" spans="1:9" x14ac:dyDescent="0.35">
      <c r="A170" s="32" t="s">
        <v>226</v>
      </c>
      <c r="B170" s="27">
        <v>3</v>
      </c>
      <c r="C170" s="29"/>
      <c r="D170" s="27">
        <f>VLOOKUP(A170,[2]TOTAL!$B$2:$K$243,5,0)</f>
        <v>0</v>
      </c>
      <c r="E170" s="27">
        <f>VLOOKUP(A170,[2]TOTAL!$B$2:$K$243,6,0)</f>
        <v>3</v>
      </c>
      <c r="F170" s="27">
        <f>VLOOKUP(A170,[2]TOTAL!$B$2:$K$243,7,0)</f>
        <v>0</v>
      </c>
      <c r="G170" s="27">
        <f>VLOOKUP(A170,[2]TOTAL!$B$2:$K$243,8,0)</f>
        <v>0</v>
      </c>
      <c r="H170" s="27">
        <f>VLOOKUP(A170,[2]TOTAL!$B$2:$K$243,9,0)</f>
        <v>0</v>
      </c>
      <c r="I170" s="27">
        <f>VLOOKUP(A170,[2]TOTAL!$B$2:$K$243,10,0)</f>
        <v>0</v>
      </c>
    </row>
    <row r="171" spans="1:9" x14ac:dyDescent="0.35">
      <c r="A171" s="32" t="s">
        <v>227</v>
      </c>
      <c r="B171" s="27">
        <v>3</v>
      </c>
      <c r="C171" s="29"/>
      <c r="D171" s="27">
        <f>VLOOKUP(A171,[2]TOTAL!$B$2:$K$243,5,0)</f>
        <v>0</v>
      </c>
      <c r="E171" s="27">
        <f>VLOOKUP(A171,[2]TOTAL!$B$2:$K$243,6,0)</f>
        <v>2</v>
      </c>
      <c r="F171" s="27">
        <f>VLOOKUP(A171,[2]TOTAL!$B$2:$K$243,7,0)</f>
        <v>0</v>
      </c>
      <c r="G171" s="27">
        <f>VLOOKUP(A171,[2]TOTAL!$B$2:$K$243,8,0)</f>
        <v>0</v>
      </c>
      <c r="H171" s="27">
        <f>VLOOKUP(A171,[2]TOTAL!$B$2:$K$243,9,0)</f>
        <v>0</v>
      </c>
      <c r="I171" s="27">
        <f>VLOOKUP(A171,[2]TOTAL!$B$2:$K$243,10,0)</f>
        <v>1</v>
      </c>
    </row>
    <row r="172" spans="1:9" x14ac:dyDescent="0.35">
      <c r="A172" s="32" t="s">
        <v>228</v>
      </c>
      <c r="B172" s="27">
        <v>3</v>
      </c>
      <c r="C172" s="29"/>
      <c r="D172" s="27">
        <f>VLOOKUP(A172,[2]TOTAL!$B$2:$K$243,5,0)</f>
        <v>0</v>
      </c>
      <c r="E172" s="27">
        <f>VLOOKUP(A172,[2]TOTAL!$B$2:$K$243,6,0)</f>
        <v>1</v>
      </c>
      <c r="F172" s="27">
        <f>VLOOKUP(A172,[2]TOTAL!$B$2:$K$243,7,0)</f>
        <v>0</v>
      </c>
      <c r="G172" s="27">
        <f>VLOOKUP(A172,[2]TOTAL!$B$2:$K$243,8,0)</f>
        <v>0</v>
      </c>
      <c r="H172" s="27">
        <f>VLOOKUP(A172,[2]TOTAL!$B$2:$K$243,9,0)</f>
        <v>0</v>
      </c>
      <c r="I172" s="27">
        <f>VLOOKUP(A172,[2]TOTAL!$B$2:$K$243,10,0)</f>
        <v>2</v>
      </c>
    </row>
    <row r="173" spans="1:9" x14ac:dyDescent="0.35">
      <c r="A173" s="32" t="s">
        <v>229</v>
      </c>
      <c r="B173" s="27">
        <v>3</v>
      </c>
      <c r="C173" s="29"/>
      <c r="D173" s="27">
        <f>VLOOKUP(A173,[2]TOTAL!$B$2:$K$243,5,0)</f>
        <v>0</v>
      </c>
      <c r="E173" s="27">
        <f>VLOOKUP(A173,[2]TOTAL!$B$2:$K$243,6,0)</f>
        <v>1</v>
      </c>
      <c r="F173" s="27">
        <f>VLOOKUP(A173,[2]TOTAL!$B$2:$K$243,7,0)</f>
        <v>0</v>
      </c>
      <c r="G173" s="27">
        <f>VLOOKUP(A173,[2]TOTAL!$B$2:$K$243,8,0)</f>
        <v>0</v>
      </c>
      <c r="H173" s="27">
        <f>VLOOKUP(A173,[2]TOTAL!$B$2:$K$243,9,0)</f>
        <v>0</v>
      </c>
      <c r="I173" s="27">
        <f>VLOOKUP(A173,[2]TOTAL!$B$2:$K$243,10,0)</f>
        <v>2</v>
      </c>
    </row>
    <row r="174" spans="1:9" x14ac:dyDescent="0.35">
      <c r="A174" s="32" t="s">
        <v>230</v>
      </c>
      <c r="B174" s="27">
        <v>3</v>
      </c>
      <c r="C174" s="29"/>
      <c r="D174" s="27">
        <f>VLOOKUP(A174,[2]TOTAL!$B$2:$K$243,5,0)</f>
        <v>0</v>
      </c>
      <c r="E174" s="27">
        <f>VLOOKUP(A174,[2]TOTAL!$B$2:$K$243,6,0)</f>
        <v>3</v>
      </c>
      <c r="F174" s="27">
        <f>VLOOKUP(A174,[2]TOTAL!$B$2:$K$243,7,0)</f>
        <v>0</v>
      </c>
      <c r="G174" s="27">
        <f>VLOOKUP(A174,[2]TOTAL!$B$2:$K$243,8,0)</f>
        <v>0</v>
      </c>
      <c r="H174" s="27">
        <f>VLOOKUP(A174,[2]TOTAL!$B$2:$K$243,9,0)</f>
        <v>0</v>
      </c>
      <c r="I174" s="27">
        <f>VLOOKUP(A174,[2]TOTAL!$B$2:$K$243,10,0)</f>
        <v>0</v>
      </c>
    </row>
    <row r="175" spans="1:9" x14ac:dyDescent="0.35">
      <c r="A175" s="32" t="s">
        <v>231</v>
      </c>
      <c r="B175" s="27">
        <v>3</v>
      </c>
      <c r="C175" s="29"/>
      <c r="D175" s="27">
        <f>VLOOKUP(A175,[2]TOTAL!$B$2:$K$243,5,0)</f>
        <v>0</v>
      </c>
      <c r="E175" s="27">
        <f>VLOOKUP(A175,[2]TOTAL!$B$2:$K$243,6,0)</f>
        <v>3</v>
      </c>
      <c r="F175" s="27">
        <f>VLOOKUP(A175,[2]TOTAL!$B$2:$K$243,7,0)</f>
        <v>0</v>
      </c>
      <c r="G175" s="27">
        <f>VLOOKUP(A175,[2]TOTAL!$B$2:$K$243,8,0)</f>
        <v>0</v>
      </c>
      <c r="H175" s="27">
        <f>VLOOKUP(A175,[2]TOTAL!$B$2:$K$243,9,0)</f>
        <v>0</v>
      </c>
      <c r="I175" s="27">
        <f>VLOOKUP(A175,[2]TOTAL!$B$2:$K$243,10,0)</f>
        <v>0</v>
      </c>
    </row>
    <row r="176" spans="1:9" x14ac:dyDescent="0.35">
      <c r="A176" s="32" t="s">
        <v>232</v>
      </c>
      <c r="B176" s="27">
        <v>3</v>
      </c>
      <c r="C176" s="29"/>
      <c r="D176" s="27">
        <f>VLOOKUP(A176,[2]TOTAL!$B$2:$K$243,5,0)</f>
        <v>0</v>
      </c>
      <c r="E176" s="27">
        <f>VLOOKUP(A176,[2]TOTAL!$B$2:$K$243,6,0)</f>
        <v>2</v>
      </c>
      <c r="F176" s="27">
        <f>VLOOKUP(A176,[2]TOTAL!$B$2:$K$243,7,0)</f>
        <v>0</v>
      </c>
      <c r="G176" s="27">
        <f>VLOOKUP(A176,[2]TOTAL!$B$2:$K$243,8,0)</f>
        <v>1</v>
      </c>
      <c r="H176" s="27">
        <f>VLOOKUP(A176,[2]TOTAL!$B$2:$K$243,9,0)</f>
        <v>0</v>
      </c>
      <c r="I176" s="27">
        <f>VLOOKUP(A176,[2]TOTAL!$B$2:$K$243,10,0)</f>
        <v>0</v>
      </c>
    </row>
    <row r="177" spans="1:9" x14ac:dyDescent="0.35">
      <c r="A177" s="32" t="s">
        <v>233</v>
      </c>
      <c r="B177" s="27">
        <v>2</v>
      </c>
      <c r="C177" s="29"/>
      <c r="D177" s="27">
        <f>VLOOKUP(A177,[2]TOTAL!$B$2:$K$243,5,0)</f>
        <v>0</v>
      </c>
      <c r="E177" s="27">
        <f>VLOOKUP(A177,[2]TOTAL!$B$2:$K$243,6,0)</f>
        <v>2</v>
      </c>
      <c r="F177" s="27">
        <f>VLOOKUP(A177,[2]TOTAL!$B$2:$K$243,7,0)</f>
        <v>0</v>
      </c>
      <c r="G177" s="27">
        <f>VLOOKUP(A177,[2]TOTAL!$B$2:$K$243,8,0)</f>
        <v>0</v>
      </c>
      <c r="H177" s="27">
        <f>VLOOKUP(A177,[2]TOTAL!$B$2:$K$243,9,0)</f>
        <v>0</v>
      </c>
      <c r="I177" s="27">
        <f>VLOOKUP(A177,[2]TOTAL!$B$2:$K$243,10,0)</f>
        <v>0</v>
      </c>
    </row>
    <row r="178" spans="1:9" x14ac:dyDescent="0.35">
      <c r="A178" s="32" t="s">
        <v>234</v>
      </c>
      <c r="B178" s="27">
        <v>2</v>
      </c>
      <c r="C178" s="29"/>
      <c r="D178" s="27">
        <f>VLOOKUP(A178,[2]TOTAL!$B$2:$K$243,5,0)</f>
        <v>0</v>
      </c>
      <c r="E178" s="27">
        <f>VLOOKUP(A178,[2]TOTAL!$B$2:$K$243,6,0)</f>
        <v>2</v>
      </c>
      <c r="F178" s="27">
        <f>VLOOKUP(A178,[2]TOTAL!$B$2:$K$243,7,0)</f>
        <v>0</v>
      </c>
      <c r="G178" s="27">
        <f>VLOOKUP(A178,[2]TOTAL!$B$2:$K$243,8,0)</f>
        <v>0</v>
      </c>
      <c r="H178" s="27">
        <f>VLOOKUP(A178,[2]TOTAL!$B$2:$K$243,9,0)</f>
        <v>0</v>
      </c>
      <c r="I178" s="27">
        <f>VLOOKUP(A178,[2]TOTAL!$B$2:$K$243,10,0)</f>
        <v>0</v>
      </c>
    </row>
    <row r="179" spans="1:9" x14ac:dyDescent="0.35">
      <c r="A179" s="32" t="s">
        <v>235</v>
      </c>
      <c r="B179" s="27">
        <v>2</v>
      </c>
      <c r="C179" s="29"/>
      <c r="D179" s="27">
        <f>VLOOKUP(A179,[2]TOTAL!$B$2:$K$243,5,0)</f>
        <v>0</v>
      </c>
      <c r="E179" s="27">
        <f>VLOOKUP(A179,[2]TOTAL!$B$2:$K$243,6,0)</f>
        <v>1</v>
      </c>
      <c r="F179" s="27">
        <f>VLOOKUP(A179,[2]TOTAL!$B$2:$K$243,7,0)</f>
        <v>0</v>
      </c>
      <c r="G179" s="27">
        <f>VLOOKUP(A179,[2]TOTAL!$B$2:$K$243,8,0)</f>
        <v>0</v>
      </c>
      <c r="H179" s="27">
        <f>VLOOKUP(A179,[2]TOTAL!$B$2:$K$243,9,0)</f>
        <v>0</v>
      </c>
      <c r="I179" s="27">
        <f>VLOOKUP(A179,[2]TOTAL!$B$2:$K$243,10,0)</f>
        <v>1</v>
      </c>
    </row>
    <row r="180" spans="1:9" x14ac:dyDescent="0.35">
      <c r="A180" s="32" t="s">
        <v>236</v>
      </c>
      <c r="B180" s="27">
        <v>2</v>
      </c>
      <c r="C180" s="29"/>
      <c r="D180" s="27">
        <f>VLOOKUP(A180,[2]TOTAL!$B$2:$K$243,5,0)</f>
        <v>0</v>
      </c>
      <c r="E180" s="27">
        <f>VLOOKUP(A180,[2]TOTAL!$B$2:$K$243,6,0)</f>
        <v>1</v>
      </c>
      <c r="F180" s="27">
        <f>VLOOKUP(A180,[2]TOTAL!$B$2:$K$243,7,0)</f>
        <v>0</v>
      </c>
      <c r="G180" s="27">
        <f>VLOOKUP(A180,[2]TOTAL!$B$2:$K$243,8,0)</f>
        <v>0</v>
      </c>
      <c r="H180" s="27">
        <f>VLOOKUP(A180,[2]TOTAL!$B$2:$K$243,9,0)</f>
        <v>0</v>
      </c>
      <c r="I180" s="27">
        <f>VLOOKUP(A180,[2]TOTAL!$B$2:$K$243,10,0)</f>
        <v>1</v>
      </c>
    </row>
    <row r="181" spans="1:9" x14ac:dyDescent="0.35">
      <c r="A181" s="32" t="s">
        <v>237</v>
      </c>
      <c r="B181" s="27">
        <v>2</v>
      </c>
      <c r="C181" s="29"/>
      <c r="D181" s="27">
        <f>VLOOKUP(A181,[2]TOTAL!$B$2:$K$243,5,0)</f>
        <v>0</v>
      </c>
      <c r="E181" s="27">
        <f>VLOOKUP(A181,[2]TOTAL!$B$2:$K$243,6,0)</f>
        <v>2</v>
      </c>
      <c r="F181" s="27">
        <f>VLOOKUP(A181,[2]TOTAL!$B$2:$K$243,7,0)</f>
        <v>0</v>
      </c>
      <c r="G181" s="27">
        <f>VLOOKUP(A181,[2]TOTAL!$B$2:$K$243,8,0)</f>
        <v>0</v>
      </c>
      <c r="H181" s="27">
        <f>VLOOKUP(A181,[2]TOTAL!$B$2:$K$243,9,0)</f>
        <v>0</v>
      </c>
      <c r="I181" s="27">
        <f>VLOOKUP(A181,[2]TOTAL!$B$2:$K$243,10,0)</f>
        <v>0</v>
      </c>
    </row>
    <row r="182" spans="1:9" x14ac:dyDescent="0.35">
      <c r="A182" s="32" t="s">
        <v>238</v>
      </c>
      <c r="B182" s="27">
        <v>2</v>
      </c>
      <c r="C182" s="29"/>
      <c r="D182" s="27">
        <f>VLOOKUP(A182,[2]TOTAL!$B$2:$K$243,5,0)</f>
        <v>0</v>
      </c>
      <c r="E182" s="27">
        <f>VLOOKUP(A182,[2]TOTAL!$B$2:$K$243,6,0)</f>
        <v>0</v>
      </c>
      <c r="F182" s="27">
        <f>VLOOKUP(A182,[2]TOTAL!$B$2:$K$243,7,0)</f>
        <v>0</v>
      </c>
      <c r="G182" s="27">
        <f>VLOOKUP(A182,[2]TOTAL!$B$2:$K$243,8,0)</f>
        <v>0</v>
      </c>
      <c r="H182" s="27">
        <f>VLOOKUP(A182,[2]TOTAL!$B$2:$K$243,9,0)</f>
        <v>0</v>
      </c>
      <c r="I182" s="27">
        <f>VLOOKUP(A182,[2]TOTAL!$B$2:$K$243,10,0)</f>
        <v>2</v>
      </c>
    </row>
    <row r="183" spans="1:9" x14ac:dyDescent="0.35">
      <c r="A183" s="32" t="s">
        <v>239</v>
      </c>
      <c r="B183" s="27">
        <v>2</v>
      </c>
      <c r="C183" s="29"/>
      <c r="D183" s="27">
        <f>VLOOKUP(A183,[2]TOTAL!$B$2:$K$243,5,0)</f>
        <v>0</v>
      </c>
      <c r="E183" s="27">
        <f>VLOOKUP(A183,[2]TOTAL!$B$2:$K$243,6,0)</f>
        <v>0</v>
      </c>
      <c r="F183" s="27">
        <f>VLOOKUP(A183,[2]TOTAL!$B$2:$K$243,7,0)</f>
        <v>0</v>
      </c>
      <c r="G183" s="27">
        <f>VLOOKUP(A183,[2]TOTAL!$B$2:$K$243,8,0)</f>
        <v>0</v>
      </c>
      <c r="H183" s="27">
        <f>VLOOKUP(A183,[2]TOTAL!$B$2:$K$243,9,0)</f>
        <v>0</v>
      </c>
      <c r="I183" s="27">
        <f>VLOOKUP(A183,[2]TOTAL!$B$2:$K$243,10,0)</f>
        <v>2</v>
      </c>
    </row>
    <row r="184" spans="1:9" x14ac:dyDescent="0.35">
      <c r="A184" s="32" t="s">
        <v>240</v>
      </c>
      <c r="B184" s="27">
        <v>2</v>
      </c>
      <c r="C184" s="29"/>
      <c r="D184" s="27">
        <f>VLOOKUP(A184,[2]TOTAL!$B$2:$K$243,5,0)</f>
        <v>0</v>
      </c>
      <c r="E184" s="27">
        <f>VLOOKUP(A184,[2]TOTAL!$B$2:$K$243,6,0)</f>
        <v>2</v>
      </c>
      <c r="F184" s="27">
        <f>VLOOKUP(A184,[2]TOTAL!$B$2:$K$243,7,0)</f>
        <v>0</v>
      </c>
      <c r="G184" s="27">
        <f>VLOOKUP(A184,[2]TOTAL!$B$2:$K$243,8,0)</f>
        <v>0</v>
      </c>
      <c r="H184" s="27">
        <f>VLOOKUP(A184,[2]TOTAL!$B$2:$K$243,9,0)</f>
        <v>0</v>
      </c>
      <c r="I184" s="27">
        <f>VLOOKUP(A184,[2]TOTAL!$B$2:$K$243,10,0)</f>
        <v>0</v>
      </c>
    </row>
    <row r="185" spans="1:9" x14ac:dyDescent="0.35">
      <c r="A185" s="32" t="s">
        <v>241</v>
      </c>
      <c r="B185" s="27">
        <v>2</v>
      </c>
      <c r="C185" s="29"/>
      <c r="D185" s="27">
        <f>VLOOKUP(A185,[2]TOTAL!$B$2:$K$243,5,0)</f>
        <v>0</v>
      </c>
      <c r="E185" s="27">
        <f>VLOOKUP(A185,[2]TOTAL!$B$2:$K$243,6,0)</f>
        <v>1</v>
      </c>
      <c r="F185" s="27">
        <f>VLOOKUP(A185,[2]TOTAL!$B$2:$K$243,7,0)</f>
        <v>0</v>
      </c>
      <c r="G185" s="27">
        <f>VLOOKUP(A185,[2]TOTAL!$B$2:$K$243,8,0)</f>
        <v>0</v>
      </c>
      <c r="H185" s="27">
        <f>VLOOKUP(A185,[2]TOTAL!$B$2:$K$243,9,0)</f>
        <v>0</v>
      </c>
      <c r="I185" s="27">
        <f>VLOOKUP(A185,[2]TOTAL!$B$2:$K$243,10,0)</f>
        <v>1</v>
      </c>
    </row>
    <row r="186" spans="1:9" x14ac:dyDescent="0.35">
      <c r="A186" s="32" t="s">
        <v>242</v>
      </c>
      <c r="B186" s="27">
        <v>2</v>
      </c>
      <c r="C186" s="29"/>
      <c r="D186" s="27">
        <f>VLOOKUP(A186,[2]TOTAL!$B$2:$K$243,5,0)</f>
        <v>0</v>
      </c>
      <c r="E186" s="27">
        <f>VLOOKUP(A186,[2]TOTAL!$B$2:$K$243,6,0)</f>
        <v>2</v>
      </c>
      <c r="F186" s="27">
        <f>VLOOKUP(A186,[2]TOTAL!$B$2:$K$243,7,0)</f>
        <v>0</v>
      </c>
      <c r="G186" s="27">
        <f>VLOOKUP(A186,[2]TOTAL!$B$2:$K$243,8,0)</f>
        <v>0</v>
      </c>
      <c r="H186" s="27">
        <f>VLOOKUP(A186,[2]TOTAL!$B$2:$K$243,9,0)</f>
        <v>0</v>
      </c>
      <c r="I186" s="27">
        <f>VLOOKUP(A186,[2]TOTAL!$B$2:$K$243,10,0)</f>
        <v>0</v>
      </c>
    </row>
    <row r="187" spans="1:9" x14ac:dyDescent="0.35">
      <c r="A187" s="32" t="s">
        <v>243</v>
      </c>
      <c r="B187" s="27">
        <v>2</v>
      </c>
      <c r="C187" s="29"/>
      <c r="D187" s="27">
        <f>VLOOKUP(A187,[2]TOTAL!$B$2:$K$243,5,0)</f>
        <v>0</v>
      </c>
      <c r="E187" s="27">
        <f>VLOOKUP(A187,[2]TOTAL!$B$2:$K$243,6,0)</f>
        <v>2</v>
      </c>
      <c r="F187" s="27">
        <f>VLOOKUP(A187,[2]TOTAL!$B$2:$K$243,7,0)</f>
        <v>0</v>
      </c>
      <c r="G187" s="27">
        <f>VLOOKUP(A187,[2]TOTAL!$B$2:$K$243,8,0)</f>
        <v>0</v>
      </c>
      <c r="H187" s="27">
        <f>VLOOKUP(A187,[2]TOTAL!$B$2:$K$243,9,0)</f>
        <v>0</v>
      </c>
      <c r="I187" s="27">
        <f>VLOOKUP(A187,[2]TOTAL!$B$2:$K$243,10,0)</f>
        <v>0</v>
      </c>
    </row>
    <row r="188" spans="1:9" x14ac:dyDescent="0.35">
      <c r="A188" s="32" t="s">
        <v>244</v>
      </c>
      <c r="B188" s="27">
        <v>2</v>
      </c>
      <c r="C188" s="29"/>
      <c r="D188" s="27">
        <f>VLOOKUP(A188,[2]TOTAL!$B$2:$K$243,5,0)</f>
        <v>0</v>
      </c>
      <c r="E188" s="27">
        <f>VLOOKUP(A188,[2]TOTAL!$B$2:$K$243,6,0)</f>
        <v>2</v>
      </c>
      <c r="F188" s="27">
        <f>VLOOKUP(A188,[2]TOTAL!$B$2:$K$243,7,0)</f>
        <v>0</v>
      </c>
      <c r="G188" s="27">
        <f>VLOOKUP(A188,[2]TOTAL!$B$2:$K$243,8,0)</f>
        <v>0</v>
      </c>
      <c r="H188" s="27">
        <f>VLOOKUP(A188,[2]TOTAL!$B$2:$K$243,9,0)</f>
        <v>0</v>
      </c>
      <c r="I188" s="27">
        <f>VLOOKUP(A188,[2]TOTAL!$B$2:$K$243,10,0)</f>
        <v>0</v>
      </c>
    </row>
    <row r="189" spans="1:9" x14ac:dyDescent="0.35">
      <c r="A189" s="32" t="s">
        <v>245</v>
      </c>
      <c r="B189" s="27">
        <v>2</v>
      </c>
      <c r="C189" s="29"/>
      <c r="D189" s="27">
        <f>VLOOKUP(A189,[2]TOTAL!$B$2:$K$243,5,0)</f>
        <v>0</v>
      </c>
      <c r="E189" s="27">
        <f>VLOOKUP(A189,[2]TOTAL!$B$2:$K$243,6,0)</f>
        <v>1</v>
      </c>
      <c r="F189" s="27">
        <f>VLOOKUP(A189,[2]TOTAL!$B$2:$K$243,7,0)</f>
        <v>0</v>
      </c>
      <c r="G189" s="27">
        <f>VLOOKUP(A189,[2]TOTAL!$B$2:$K$243,8,0)</f>
        <v>0</v>
      </c>
      <c r="H189" s="27">
        <f>VLOOKUP(A189,[2]TOTAL!$B$2:$K$243,9,0)</f>
        <v>0</v>
      </c>
      <c r="I189" s="27">
        <f>VLOOKUP(A189,[2]TOTAL!$B$2:$K$243,10,0)</f>
        <v>0</v>
      </c>
    </row>
    <row r="190" spans="1:9" x14ac:dyDescent="0.35">
      <c r="A190" s="32" t="s">
        <v>246</v>
      </c>
      <c r="B190" s="27">
        <v>2</v>
      </c>
      <c r="C190" s="29"/>
      <c r="D190" s="27">
        <f>VLOOKUP(A190,[2]TOTAL!$B$2:$K$243,5,0)</f>
        <v>0</v>
      </c>
      <c r="E190" s="27">
        <f>VLOOKUP(A190,[2]TOTAL!$B$2:$K$243,6,0)</f>
        <v>2</v>
      </c>
      <c r="F190" s="27">
        <f>VLOOKUP(A190,[2]TOTAL!$B$2:$K$243,7,0)</f>
        <v>0</v>
      </c>
      <c r="G190" s="27">
        <f>VLOOKUP(A190,[2]TOTAL!$B$2:$K$243,8,0)</f>
        <v>0</v>
      </c>
      <c r="H190" s="27">
        <f>VLOOKUP(A190,[2]TOTAL!$B$2:$K$243,9,0)</f>
        <v>0</v>
      </c>
      <c r="I190" s="27">
        <f>VLOOKUP(A190,[2]TOTAL!$B$2:$K$243,10,0)</f>
        <v>0</v>
      </c>
    </row>
    <row r="191" spans="1:9" x14ac:dyDescent="0.35">
      <c r="A191" s="32" t="s">
        <v>247</v>
      </c>
      <c r="B191" s="27">
        <v>2</v>
      </c>
      <c r="C191" s="29"/>
      <c r="D191" s="27">
        <f>VLOOKUP(A191,[2]TOTAL!$B$2:$K$243,5,0)</f>
        <v>0</v>
      </c>
      <c r="E191" s="27">
        <f>VLOOKUP(A191,[2]TOTAL!$B$2:$K$243,6,0)</f>
        <v>2</v>
      </c>
      <c r="F191" s="27">
        <f>VLOOKUP(A191,[2]TOTAL!$B$2:$K$243,7,0)</f>
        <v>0</v>
      </c>
      <c r="G191" s="27">
        <f>VLOOKUP(A191,[2]TOTAL!$B$2:$K$243,8,0)</f>
        <v>0</v>
      </c>
      <c r="H191" s="27">
        <f>VLOOKUP(A191,[2]TOTAL!$B$2:$K$243,9,0)</f>
        <v>0</v>
      </c>
      <c r="I191" s="27">
        <f>VLOOKUP(A191,[2]TOTAL!$B$2:$K$243,10,0)</f>
        <v>0</v>
      </c>
    </row>
    <row r="192" spans="1:9" x14ac:dyDescent="0.35">
      <c r="A192" s="32" t="s">
        <v>248</v>
      </c>
      <c r="B192" s="27">
        <v>2</v>
      </c>
      <c r="C192" s="29"/>
      <c r="D192" s="27">
        <f>VLOOKUP(A192,[2]TOTAL!$B$2:$K$243,5,0)</f>
        <v>0</v>
      </c>
      <c r="E192" s="27">
        <f>VLOOKUP(A192,[2]TOTAL!$B$2:$K$243,6,0)</f>
        <v>2</v>
      </c>
      <c r="F192" s="27">
        <f>VLOOKUP(A192,[2]TOTAL!$B$2:$K$243,7,0)</f>
        <v>0</v>
      </c>
      <c r="G192" s="27">
        <f>VLOOKUP(A192,[2]TOTAL!$B$2:$K$243,8,0)</f>
        <v>0</v>
      </c>
      <c r="H192" s="27">
        <f>VLOOKUP(A192,[2]TOTAL!$B$2:$K$243,9,0)</f>
        <v>0</v>
      </c>
      <c r="I192" s="27">
        <f>VLOOKUP(A192,[2]TOTAL!$B$2:$K$243,10,0)</f>
        <v>0</v>
      </c>
    </row>
    <row r="193" spans="1:9" x14ac:dyDescent="0.35">
      <c r="A193" s="32" t="s">
        <v>249</v>
      </c>
      <c r="B193" s="27">
        <v>2</v>
      </c>
      <c r="C193" s="29"/>
      <c r="D193" s="27">
        <f>VLOOKUP(A193,[2]TOTAL!$B$2:$K$243,5,0)</f>
        <v>0</v>
      </c>
      <c r="E193" s="27">
        <f>VLOOKUP(A193,[2]TOTAL!$B$2:$K$243,6,0)</f>
        <v>2</v>
      </c>
      <c r="F193" s="27">
        <f>VLOOKUP(A193,[2]TOTAL!$B$2:$K$243,7,0)</f>
        <v>0</v>
      </c>
      <c r="G193" s="27">
        <f>VLOOKUP(A193,[2]TOTAL!$B$2:$K$243,8,0)</f>
        <v>0</v>
      </c>
      <c r="H193" s="27">
        <f>VLOOKUP(A193,[2]TOTAL!$B$2:$K$243,9,0)</f>
        <v>0</v>
      </c>
      <c r="I193" s="27">
        <f>VLOOKUP(A193,[2]TOTAL!$B$2:$K$243,10,0)</f>
        <v>0</v>
      </c>
    </row>
    <row r="194" spans="1:9" x14ac:dyDescent="0.35">
      <c r="A194" s="32" t="s">
        <v>250</v>
      </c>
      <c r="B194" s="27">
        <v>2</v>
      </c>
      <c r="C194" s="29"/>
      <c r="D194" s="27">
        <f>VLOOKUP(A194,[2]TOTAL!$B$2:$K$243,5,0)</f>
        <v>0</v>
      </c>
      <c r="E194" s="27">
        <f>VLOOKUP(A194,[2]TOTAL!$B$2:$K$243,6,0)</f>
        <v>2</v>
      </c>
      <c r="F194" s="27">
        <f>VLOOKUP(A194,[2]TOTAL!$B$2:$K$243,7,0)</f>
        <v>0</v>
      </c>
      <c r="G194" s="27">
        <f>VLOOKUP(A194,[2]TOTAL!$B$2:$K$243,8,0)</f>
        <v>0</v>
      </c>
      <c r="H194" s="27">
        <f>VLOOKUP(A194,[2]TOTAL!$B$2:$K$243,9,0)</f>
        <v>0</v>
      </c>
      <c r="I194" s="27">
        <f>VLOOKUP(A194,[2]TOTAL!$B$2:$K$243,10,0)</f>
        <v>0</v>
      </c>
    </row>
    <row r="195" spans="1:9" x14ac:dyDescent="0.35">
      <c r="A195" s="32" t="s">
        <v>251</v>
      </c>
      <c r="B195" s="27">
        <v>2</v>
      </c>
      <c r="C195" s="29"/>
      <c r="D195" s="27">
        <f>VLOOKUP(A195,[2]TOTAL!$B$2:$K$243,5,0)</f>
        <v>0</v>
      </c>
      <c r="E195" s="27">
        <f>VLOOKUP(A195,[2]TOTAL!$B$2:$K$243,6,0)</f>
        <v>1</v>
      </c>
      <c r="F195" s="27">
        <f>VLOOKUP(A195,[2]TOTAL!$B$2:$K$243,7,0)</f>
        <v>0</v>
      </c>
      <c r="G195" s="27">
        <f>VLOOKUP(A195,[2]TOTAL!$B$2:$K$243,8,0)</f>
        <v>0</v>
      </c>
      <c r="H195" s="27">
        <f>VLOOKUP(A195,[2]TOTAL!$B$2:$K$243,9,0)</f>
        <v>0</v>
      </c>
      <c r="I195" s="27">
        <f>VLOOKUP(A195,[2]TOTAL!$B$2:$K$243,10,0)</f>
        <v>1</v>
      </c>
    </row>
    <row r="196" spans="1:9" x14ac:dyDescent="0.35">
      <c r="A196" s="32" t="s">
        <v>252</v>
      </c>
      <c r="B196" s="27">
        <v>2</v>
      </c>
      <c r="C196" s="29"/>
      <c r="D196" s="27">
        <f>VLOOKUP(A196,[2]TOTAL!$B$2:$K$243,5,0)</f>
        <v>0</v>
      </c>
      <c r="E196" s="27">
        <f>VLOOKUP(A196,[2]TOTAL!$B$2:$K$243,6,0)</f>
        <v>1</v>
      </c>
      <c r="F196" s="27">
        <f>VLOOKUP(A196,[2]TOTAL!$B$2:$K$243,7,0)</f>
        <v>0</v>
      </c>
      <c r="G196" s="27">
        <f>VLOOKUP(A196,[2]TOTAL!$B$2:$K$243,8,0)</f>
        <v>0</v>
      </c>
      <c r="H196" s="27">
        <f>VLOOKUP(A196,[2]TOTAL!$B$2:$K$243,9,0)</f>
        <v>0</v>
      </c>
      <c r="I196" s="27">
        <f>VLOOKUP(A196,[2]TOTAL!$B$2:$K$243,10,0)</f>
        <v>1</v>
      </c>
    </row>
    <row r="197" spans="1:9" x14ac:dyDescent="0.35">
      <c r="A197" s="32" t="s">
        <v>253</v>
      </c>
      <c r="B197" s="27">
        <v>2</v>
      </c>
      <c r="C197" s="29"/>
      <c r="D197" s="27">
        <f>VLOOKUP(A197,[2]TOTAL!$B$2:$K$243,5,0)</f>
        <v>0</v>
      </c>
      <c r="E197" s="27">
        <f>VLOOKUP(A197,[2]TOTAL!$B$2:$K$243,6,0)</f>
        <v>2</v>
      </c>
      <c r="F197" s="27">
        <f>VLOOKUP(A197,[2]TOTAL!$B$2:$K$243,7,0)</f>
        <v>0</v>
      </c>
      <c r="G197" s="27">
        <f>VLOOKUP(A197,[2]TOTAL!$B$2:$K$243,8,0)</f>
        <v>0</v>
      </c>
      <c r="H197" s="27">
        <f>VLOOKUP(A197,[2]TOTAL!$B$2:$K$243,9,0)</f>
        <v>0</v>
      </c>
      <c r="I197" s="27">
        <f>VLOOKUP(A197,[2]TOTAL!$B$2:$K$243,10,0)</f>
        <v>0</v>
      </c>
    </row>
    <row r="198" spans="1:9" x14ac:dyDescent="0.35">
      <c r="A198" s="32" t="s">
        <v>254</v>
      </c>
      <c r="B198" s="27">
        <v>2</v>
      </c>
      <c r="C198" s="29"/>
      <c r="D198" s="27">
        <f>VLOOKUP(A198,[2]TOTAL!$B$2:$K$243,5,0)</f>
        <v>0</v>
      </c>
      <c r="E198" s="27">
        <f>VLOOKUP(A198,[2]TOTAL!$B$2:$K$243,6,0)</f>
        <v>1</v>
      </c>
      <c r="F198" s="27">
        <f>VLOOKUP(A198,[2]TOTAL!$B$2:$K$243,7,0)</f>
        <v>0</v>
      </c>
      <c r="G198" s="27">
        <f>VLOOKUP(A198,[2]TOTAL!$B$2:$K$243,8,0)</f>
        <v>0</v>
      </c>
      <c r="H198" s="27">
        <f>VLOOKUP(A198,[2]TOTAL!$B$2:$K$243,9,0)</f>
        <v>0</v>
      </c>
      <c r="I198" s="27">
        <f>VLOOKUP(A198,[2]TOTAL!$B$2:$K$243,10,0)</f>
        <v>1</v>
      </c>
    </row>
    <row r="199" spans="1:9" x14ac:dyDescent="0.35">
      <c r="A199" s="32" t="s">
        <v>255</v>
      </c>
      <c r="B199" s="27">
        <v>2</v>
      </c>
      <c r="C199" s="29"/>
      <c r="D199" s="27">
        <f>VLOOKUP(A199,[2]TOTAL!$B$2:$K$243,5,0)</f>
        <v>0</v>
      </c>
      <c r="E199" s="27">
        <f>VLOOKUP(A199,[2]TOTAL!$B$2:$K$243,6,0)</f>
        <v>2</v>
      </c>
      <c r="F199" s="27">
        <f>VLOOKUP(A199,[2]TOTAL!$B$2:$K$243,7,0)</f>
        <v>0</v>
      </c>
      <c r="G199" s="27">
        <f>VLOOKUP(A199,[2]TOTAL!$B$2:$K$243,8,0)</f>
        <v>0</v>
      </c>
      <c r="H199" s="27">
        <f>VLOOKUP(A199,[2]TOTAL!$B$2:$K$243,9,0)</f>
        <v>0</v>
      </c>
      <c r="I199" s="27">
        <f>VLOOKUP(A199,[2]TOTAL!$B$2:$K$243,10,0)</f>
        <v>0</v>
      </c>
    </row>
    <row r="200" spans="1:9" x14ac:dyDescent="0.35">
      <c r="A200" s="32" t="s">
        <v>256</v>
      </c>
      <c r="B200" s="27">
        <v>2</v>
      </c>
      <c r="C200" s="29"/>
      <c r="D200" s="27">
        <f>VLOOKUP(A200,[2]TOTAL!$B$2:$K$243,5,0)</f>
        <v>0</v>
      </c>
      <c r="E200" s="27">
        <f>VLOOKUP(A200,[2]TOTAL!$B$2:$K$243,6,0)</f>
        <v>2</v>
      </c>
      <c r="F200" s="27">
        <f>VLOOKUP(A200,[2]TOTAL!$B$2:$K$243,7,0)</f>
        <v>0</v>
      </c>
      <c r="G200" s="27">
        <f>VLOOKUP(A200,[2]TOTAL!$B$2:$K$243,8,0)</f>
        <v>0</v>
      </c>
      <c r="H200" s="27">
        <f>VLOOKUP(A200,[2]TOTAL!$B$2:$K$243,9,0)</f>
        <v>0</v>
      </c>
      <c r="I200" s="27">
        <f>VLOOKUP(A200,[2]TOTAL!$B$2:$K$243,10,0)</f>
        <v>0</v>
      </c>
    </row>
    <row r="201" spans="1:9" x14ac:dyDescent="0.35">
      <c r="A201" s="32" t="s">
        <v>257</v>
      </c>
      <c r="B201" s="27">
        <v>2</v>
      </c>
      <c r="C201" s="29"/>
      <c r="D201" s="27">
        <f>VLOOKUP(A201,[2]TOTAL!$B$2:$K$243,5,0)</f>
        <v>0</v>
      </c>
      <c r="E201" s="27">
        <f>VLOOKUP(A201,[2]TOTAL!$B$2:$K$243,6,0)</f>
        <v>2</v>
      </c>
      <c r="F201" s="27">
        <f>VLOOKUP(A201,[2]TOTAL!$B$2:$K$243,7,0)</f>
        <v>0</v>
      </c>
      <c r="G201" s="27">
        <f>VLOOKUP(A201,[2]TOTAL!$B$2:$K$243,8,0)</f>
        <v>0</v>
      </c>
      <c r="H201" s="27">
        <f>VLOOKUP(A201,[2]TOTAL!$B$2:$K$243,9,0)</f>
        <v>0</v>
      </c>
      <c r="I201" s="27">
        <f>VLOOKUP(A201,[2]TOTAL!$B$2:$K$243,10,0)</f>
        <v>0</v>
      </c>
    </row>
    <row r="202" spans="1:9" x14ac:dyDescent="0.35">
      <c r="A202" s="32" t="s">
        <v>258</v>
      </c>
      <c r="B202" s="27">
        <v>2</v>
      </c>
      <c r="C202" s="29"/>
      <c r="D202" s="27">
        <f>VLOOKUP(A202,[2]TOTAL!$B$2:$K$243,5,0)</f>
        <v>0</v>
      </c>
      <c r="E202" s="27">
        <f>VLOOKUP(A202,[2]TOTAL!$B$2:$K$243,6,0)</f>
        <v>2</v>
      </c>
      <c r="F202" s="27">
        <f>VLOOKUP(A202,[2]TOTAL!$B$2:$K$243,7,0)</f>
        <v>0</v>
      </c>
      <c r="G202" s="27">
        <f>VLOOKUP(A202,[2]TOTAL!$B$2:$K$243,8,0)</f>
        <v>0</v>
      </c>
      <c r="H202" s="27">
        <f>VLOOKUP(A202,[2]TOTAL!$B$2:$K$243,9,0)</f>
        <v>0</v>
      </c>
      <c r="I202" s="27">
        <f>VLOOKUP(A202,[2]TOTAL!$B$2:$K$243,10,0)</f>
        <v>0</v>
      </c>
    </row>
    <row r="203" spans="1:9" x14ac:dyDescent="0.35">
      <c r="A203" s="32" t="s">
        <v>259</v>
      </c>
      <c r="B203" s="27">
        <v>2</v>
      </c>
      <c r="C203" s="29"/>
      <c r="D203" s="27">
        <f>VLOOKUP(A203,[2]TOTAL!$B$2:$K$243,5,0)</f>
        <v>0</v>
      </c>
      <c r="E203" s="27">
        <f>VLOOKUP(A203,[2]TOTAL!$B$2:$K$243,6,0)</f>
        <v>2</v>
      </c>
      <c r="F203" s="27">
        <f>VLOOKUP(A203,[2]TOTAL!$B$2:$K$243,7,0)</f>
        <v>0</v>
      </c>
      <c r="G203" s="27">
        <f>VLOOKUP(A203,[2]TOTAL!$B$2:$K$243,8,0)</f>
        <v>0</v>
      </c>
      <c r="H203" s="27">
        <f>VLOOKUP(A203,[2]TOTAL!$B$2:$K$243,9,0)</f>
        <v>0</v>
      </c>
      <c r="I203" s="27">
        <f>VLOOKUP(A203,[2]TOTAL!$B$2:$K$243,10,0)</f>
        <v>0</v>
      </c>
    </row>
    <row r="204" spans="1:9" x14ac:dyDescent="0.35">
      <c r="A204" s="32" t="s">
        <v>260</v>
      </c>
      <c r="B204" s="27">
        <v>2</v>
      </c>
      <c r="C204" s="29"/>
      <c r="D204" s="27">
        <f>VLOOKUP(A204,[2]TOTAL!$B$2:$K$243,5,0)</f>
        <v>0</v>
      </c>
      <c r="E204" s="27">
        <f>VLOOKUP(A204,[2]TOTAL!$B$2:$K$243,6,0)</f>
        <v>2</v>
      </c>
      <c r="F204" s="27">
        <f>VLOOKUP(A204,[2]TOTAL!$B$2:$K$243,7,0)</f>
        <v>0</v>
      </c>
      <c r="G204" s="27">
        <f>VLOOKUP(A204,[2]TOTAL!$B$2:$K$243,8,0)</f>
        <v>0</v>
      </c>
      <c r="H204" s="27">
        <f>VLOOKUP(A204,[2]TOTAL!$B$2:$K$243,9,0)</f>
        <v>0</v>
      </c>
      <c r="I204" s="27">
        <f>VLOOKUP(A204,[2]TOTAL!$B$2:$K$243,10,0)</f>
        <v>0</v>
      </c>
    </row>
    <row r="205" spans="1:9" x14ac:dyDescent="0.35">
      <c r="A205" s="32" t="s">
        <v>261</v>
      </c>
      <c r="B205" s="27">
        <v>2</v>
      </c>
      <c r="C205" s="29"/>
      <c r="D205" s="27">
        <f>VLOOKUP(A205,[2]TOTAL!$B$2:$K$243,5,0)</f>
        <v>0</v>
      </c>
      <c r="E205" s="27">
        <f>VLOOKUP(A205,[2]TOTAL!$B$2:$K$243,6,0)</f>
        <v>2</v>
      </c>
      <c r="F205" s="27">
        <f>VLOOKUP(A205,[2]TOTAL!$B$2:$K$243,7,0)</f>
        <v>0</v>
      </c>
      <c r="G205" s="27">
        <f>VLOOKUP(A205,[2]TOTAL!$B$2:$K$243,8,0)</f>
        <v>0</v>
      </c>
      <c r="H205" s="27">
        <f>VLOOKUP(A205,[2]TOTAL!$B$2:$K$243,9,0)</f>
        <v>0</v>
      </c>
      <c r="I205" s="27">
        <f>VLOOKUP(A205,[2]TOTAL!$B$2:$K$243,10,0)</f>
        <v>0</v>
      </c>
    </row>
    <row r="206" spans="1:9" x14ac:dyDescent="0.35">
      <c r="A206" s="32" t="s">
        <v>262</v>
      </c>
      <c r="B206" s="27">
        <v>2</v>
      </c>
      <c r="C206" s="29"/>
      <c r="D206" s="27">
        <f>VLOOKUP(A206,[2]TOTAL!$B$2:$K$243,5,0)</f>
        <v>0</v>
      </c>
      <c r="E206" s="27">
        <f>VLOOKUP(A206,[2]TOTAL!$B$2:$K$243,6,0)</f>
        <v>1</v>
      </c>
      <c r="F206" s="27">
        <f>VLOOKUP(A206,[2]TOTAL!$B$2:$K$243,7,0)</f>
        <v>0</v>
      </c>
      <c r="G206" s="27">
        <f>VLOOKUP(A206,[2]TOTAL!$B$2:$K$243,8,0)</f>
        <v>0</v>
      </c>
      <c r="H206" s="27">
        <f>VLOOKUP(A206,[2]TOTAL!$B$2:$K$243,9,0)</f>
        <v>0</v>
      </c>
      <c r="I206" s="27">
        <f>VLOOKUP(A206,[2]TOTAL!$B$2:$K$243,10,0)</f>
        <v>1</v>
      </c>
    </row>
    <row r="207" spans="1:9" x14ac:dyDescent="0.35">
      <c r="A207" s="32" t="s">
        <v>263</v>
      </c>
      <c r="B207" s="27">
        <v>2</v>
      </c>
      <c r="C207" s="29"/>
      <c r="D207" s="27">
        <f>VLOOKUP(A207,[2]TOTAL!$B$2:$K$243,5,0)</f>
        <v>0</v>
      </c>
      <c r="E207" s="27">
        <f>VLOOKUP(A207,[2]TOTAL!$B$2:$K$243,6,0)</f>
        <v>2</v>
      </c>
      <c r="F207" s="27">
        <f>VLOOKUP(A207,[2]TOTAL!$B$2:$K$243,7,0)</f>
        <v>0</v>
      </c>
      <c r="G207" s="27">
        <f>VLOOKUP(A207,[2]TOTAL!$B$2:$K$243,8,0)</f>
        <v>0</v>
      </c>
      <c r="H207" s="27">
        <f>VLOOKUP(A207,[2]TOTAL!$B$2:$K$243,9,0)</f>
        <v>0</v>
      </c>
      <c r="I207" s="27">
        <f>VLOOKUP(A207,[2]TOTAL!$B$2:$K$243,10,0)</f>
        <v>0</v>
      </c>
    </row>
    <row r="208" spans="1:9" x14ac:dyDescent="0.35">
      <c r="A208" s="32" t="s">
        <v>264</v>
      </c>
      <c r="B208" s="27">
        <v>2</v>
      </c>
      <c r="C208" s="29"/>
      <c r="D208" s="27">
        <f>VLOOKUP(A208,[2]TOTAL!$B$2:$K$243,5,0)</f>
        <v>0</v>
      </c>
      <c r="E208" s="27">
        <f>VLOOKUP(A208,[2]TOTAL!$B$2:$K$243,6,0)</f>
        <v>1</v>
      </c>
      <c r="F208" s="27">
        <f>VLOOKUP(A208,[2]TOTAL!$B$2:$K$243,7,0)</f>
        <v>0</v>
      </c>
      <c r="G208" s="27">
        <f>VLOOKUP(A208,[2]TOTAL!$B$2:$K$243,8,0)</f>
        <v>0</v>
      </c>
      <c r="H208" s="27">
        <f>VLOOKUP(A208,[2]TOTAL!$B$2:$K$243,9,0)</f>
        <v>0</v>
      </c>
      <c r="I208" s="27">
        <f>VLOOKUP(A208,[2]TOTAL!$B$2:$K$243,10,0)</f>
        <v>1</v>
      </c>
    </row>
    <row r="209" spans="1:9" x14ac:dyDescent="0.35">
      <c r="A209" s="32" t="s">
        <v>265</v>
      </c>
      <c r="B209" s="27">
        <v>2</v>
      </c>
      <c r="C209" s="29"/>
      <c r="D209" s="27">
        <f>VLOOKUP(A209,[2]TOTAL!$B$2:$K$243,5,0)</f>
        <v>0</v>
      </c>
      <c r="E209" s="27">
        <f>VLOOKUP(A209,[2]TOTAL!$B$2:$K$243,6,0)</f>
        <v>0</v>
      </c>
      <c r="F209" s="27">
        <f>VLOOKUP(A209,[2]TOTAL!$B$2:$K$243,7,0)</f>
        <v>0</v>
      </c>
      <c r="G209" s="27">
        <f>VLOOKUP(A209,[2]TOTAL!$B$2:$K$243,8,0)</f>
        <v>0</v>
      </c>
      <c r="H209" s="27">
        <f>VLOOKUP(A209,[2]TOTAL!$B$2:$K$243,9,0)</f>
        <v>0</v>
      </c>
      <c r="I209" s="27">
        <f>VLOOKUP(A209,[2]TOTAL!$B$2:$K$243,10,0)</f>
        <v>2</v>
      </c>
    </row>
    <row r="210" spans="1:9" x14ac:dyDescent="0.35">
      <c r="A210" s="32" t="s">
        <v>266</v>
      </c>
      <c r="B210" s="27">
        <v>2</v>
      </c>
      <c r="C210" s="29"/>
      <c r="D210" s="27">
        <f>VLOOKUP(A210,[2]TOTAL!$B$2:$K$243,5,0)</f>
        <v>0</v>
      </c>
      <c r="E210" s="27">
        <f>VLOOKUP(A210,[2]TOTAL!$B$2:$K$243,6,0)</f>
        <v>2</v>
      </c>
      <c r="F210" s="27">
        <f>VLOOKUP(A210,[2]TOTAL!$B$2:$K$243,7,0)</f>
        <v>0</v>
      </c>
      <c r="G210" s="27">
        <f>VLOOKUP(A210,[2]TOTAL!$B$2:$K$243,8,0)</f>
        <v>0</v>
      </c>
      <c r="H210" s="27">
        <f>VLOOKUP(A210,[2]TOTAL!$B$2:$K$243,9,0)</f>
        <v>0</v>
      </c>
      <c r="I210" s="27">
        <f>VLOOKUP(A210,[2]TOTAL!$B$2:$K$243,10,0)</f>
        <v>0</v>
      </c>
    </row>
    <row r="211" spans="1:9" x14ac:dyDescent="0.35">
      <c r="A211" s="32" t="s">
        <v>267</v>
      </c>
      <c r="B211" s="27">
        <v>2</v>
      </c>
      <c r="C211" s="29"/>
      <c r="D211" s="27">
        <f>VLOOKUP(A211,[2]TOTAL!$B$2:$K$243,5,0)</f>
        <v>0</v>
      </c>
      <c r="E211" s="27">
        <f>VLOOKUP(A211,[2]TOTAL!$B$2:$K$243,6,0)</f>
        <v>1</v>
      </c>
      <c r="F211" s="27">
        <f>VLOOKUP(A211,[2]TOTAL!$B$2:$K$243,7,0)</f>
        <v>0</v>
      </c>
      <c r="G211" s="27">
        <f>VLOOKUP(A211,[2]TOTAL!$B$2:$K$243,8,0)</f>
        <v>0</v>
      </c>
      <c r="H211" s="27">
        <f>VLOOKUP(A211,[2]TOTAL!$B$2:$K$243,9,0)</f>
        <v>0</v>
      </c>
      <c r="I211" s="27">
        <f>VLOOKUP(A211,[2]TOTAL!$B$2:$K$243,10,0)</f>
        <v>1</v>
      </c>
    </row>
    <row r="212" spans="1:9" x14ac:dyDescent="0.35">
      <c r="A212" s="32" t="s">
        <v>268</v>
      </c>
      <c r="B212" s="27">
        <v>2</v>
      </c>
      <c r="C212" s="29"/>
      <c r="D212" s="27">
        <f>VLOOKUP(A212,[2]TOTAL!$B$2:$K$243,5,0)</f>
        <v>0</v>
      </c>
      <c r="E212" s="27">
        <f>VLOOKUP(A212,[2]TOTAL!$B$2:$K$243,6,0)</f>
        <v>2</v>
      </c>
      <c r="F212" s="27">
        <f>VLOOKUP(A212,[2]TOTAL!$B$2:$K$243,7,0)</f>
        <v>0</v>
      </c>
      <c r="G212" s="27">
        <f>VLOOKUP(A212,[2]TOTAL!$B$2:$K$243,8,0)</f>
        <v>0</v>
      </c>
      <c r="H212" s="27">
        <f>VLOOKUP(A212,[2]TOTAL!$B$2:$K$243,9,0)</f>
        <v>0</v>
      </c>
      <c r="I212" s="27">
        <f>VLOOKUP(A212,[2]TOTAL!$B$2:$K$243,10,0)</f>
        <v>0</v>
      </c>
    </row>
    <row r="213" spans="1:9" x14ac:dyDescent="0.35">
      <c r="A213" s="32" t="s">
        <v>269</v>
      </c>
      <c r="B213" s="27">
        <v>2</v>
      </c>
      <c r="C213" s="29"/>
      <c r="D213" s="27">
        <f>VLOOKUP(A213,[2]TOTAL!$B$2:$K$243,5,0)</f>
        <v>0</v>
      </c>
      <c r="E213" s="27">
        <f>VLOOKUP(A213,[2]TOTAL!$B$2:$K$243,6,0)</f>
        <v>1</v>
      </c>
      <c r="F213" s="27">
        <f>VLOOKUP(A213,[2]TOTAL!$B$2:$K$243,7,0)</f>
        <v>0</v>
      </c>
      <c r="G213" s="27">
        <f>VLOOKUP(A213,[2]TOTAL!$B$2:$K$243,8,0)</f>
        <v>0</v>
      </c>
      <c r="H213" s="27">
        <f>VLOOKUP(A213,[2]TOTAL!$B$2:$K$243,9,0)</f>
        <v>0</v>
      </c>
      <c r="I213" s="27">
        <f>VLOOKUP(A213,[2]TOTAL!$B$2:$K$243,10,0)</f>
        <v>1</v>
      </c>
    </row>
    <row r="214" spans="1:9" x14ac:dyDescent="0.35">
      <c r="A214" s="32" t="s">
        <v>270</v>
      </c>
      <c r="B214" s="27">
        <v>1</v>
      </c>
      <c r="C214" s="29"/>
      <c r="D214" s="27">
        <f>VLOOKUP(A214,[2]TOTAL!$B$2:$K$243,5,0)</f>
        <v>0</v>
      </c>
      <c r="E214" s="27">
        <f>VLOOKUP(A214,[2]TOTAL!$B$2:$K$243,6,0)</f>
        <v>1</v>
      </c>
      <c r="F214" s="27">
        <f>VLOOKUP(A214,[2]TOTAL!$B$2:$K$243,7,0)</f>
        <v>0</v>
      </c>
      <c r="G214" s="27">
        <f>VLOOKUP(A214,[2]TOTAL!$B$2:$K$243,8,0)</f>
        <v>0</v>
      </c>
      <c r="H214" s="27">
        <f>VLOOKUP(A214,[2]TOTAL!$B$2:$K$243,9,0)</f>
        <v>0</v>
      </c>
      <c r="I214" s="27">
        <f>VLOOKUP(A214,[2]TOTAL!$B$2:$K$243,10,0)</f>
        <v>0</v>
      </c>
    </row>
    <row r="215" spans="1:9" x14ac:dyDescent="0.35">
      <c r="A215" s="32" t="s">
        <v>271</v>
      </c>
      <c r="B215" s="27">
        <v>1</v>
      </c>
      <c r="C215" s="29"/>
      <c r="D215" s="27">
        <f>VLOOKUP(A215,[2]TOTAL!$B$2:$K$243,5,0)</f>
        <v>0</v>
      </c>
      <c r="E215" s="27">
        <f>VLOOKUP(A215,[2]TOTAL!$B$2:$K$243,6,0)</f>
        <v>1</v>
      </c>
      <c r="F215" s="27">
        <f>VLOOKUP(A215,[2]TOTAL!$B$2:$K$243,7,0)</f>
        <v>0</v>
      </c>
      <c r="G215" s="27">
        <f>VLOOKUP(A215,[2]TOTAL!$B$2:$K$243,8,0)</f>
        <v>0</v>
      </c>
      <c r="H215" s="27">
        <f>VLOOKUP(A215,[2]TOTAL!$B$2:$K$243,9,0)</f>
        <v>0</v>
      </c>
      <c r="I215" s="27">
        <f>VLOOKUP(A215,[2]TOTAL!$B$2:$K$243,10,0)</f>
        <v>0</v>
      </c>
    </row>
    <row r="216" spans="1:9" x14ac:dyDescent="0.35">
      <c r="A216" s="32" t="s">
        <v>272</v>
      </c>
      <c r="B216" s="27">
        <v>1</v>
      </c>
      <c r="C216" s="29"/>
      <c r="D216" s="27">
        <f>VLOOKUP(A216,[2]TOTAL!$B$2:$K$243,5,0)</f>
        <v>0</v>
      </c>
      <c r="E216" s="27">
        <f>VLOOKUP(A216,[2]TOTAL!$B$2:$K$243,6,0)</f>
        <v>0</v>
      </c>
      <c r="F216" s="27">
        <f>VLOOKUP(A216,[2]TOTAL!$B$2:$K$243,7,0)</f>
        <v>0</v>
      </c>
      <c r="G216" s="27">
        <f>VLOOKUP(A216,[2]TOTAL!$B$2:$K$243,8,0)</f>
        <v>0</v>
      </c>
      <c r="H216" s="27">
        <f>VLOOKUP(A216,[2]TOTAL!$B$2:$K$243,9,0)</f>
        <v>0</v>
      </c>
      <c r="I216" s="27">
        <f>VLOOKUP(A216,[2]TOTAL!$B$2:$K$243,10,0)</f>
        <v>1</v>
      </c>
    </row>
    <row r="217" spans="1:9" x14ac:dyDescent="0.35">
      <c r="A217" s="32" t="s">
        <v>273</v>
      </c>
      <c r="B217" s="27">
        <v>1</v>
      </c>
      <c r="C217" s="29"/>
      <c r="D217" s="27">
        <f>VLOOKUP(A217,[2]TOTAL!$B$2:$K$243,5,0)</f>
        <v>0</v>
      </c>
      <c r="E217" s="27">
        <f>VLOOKUP(A217,[2]TOTAL!$B$2:$K$243,6,0)</f>
        <v>1</v>
      </c>
      <c r="F217" s="27">
        <f>VLOOKUP(A217,[2]TOTAL!$B$2:$K$243,7,0)</f>
        <v>0</v>
      </c>
      <c r="G217" s="27">
        <f>VLOOKUP(A217,[2]TOTAL!$B$2:$K$243,8,0)</f>
        <v>0</v>
      </c>
      <c r="H217" s="27">
        <f>VLOOKUP(A217,[2]TOTAL!$B$2:$K$243,9,0)</f>
        <v>0</v>
      </c>
      <c r="I217" s="27">
        <f>VLOOKUP(A217,[2]TOTAL!$B$2:$K$243,10,0)</f>
        <v>0</v>
      </c>
    </row>
    <row r="218" spans="1:9" x14ac:dyDescent="0.35">
      <c r="A218" s="32" t="s">
        <v>274</v>
      </c>
      <c r="B218" s="27">
        <v>1</v>
      </c>
      <c r="C218" s="29"/>
      <c r="D218" s="27">
        <f>VLOOKUP(A218,[2]TOTAL!$B$2:$K$243,5,0)</f>
        <v>0</v>
      </c>
      <c r="E218" s="27">
        <f>VLOOKUP(A218,[2]TOTAL!$B$2:$K$243,6,0)</f>
        <v>1</v>
      </c>
      <c r="F218" s="27">
        <f>VLOOKUP(A218,[2]TOTAL!$B$2:$K$243,7,0)</f>
        <v>0</v>
      </c>
      <c r="G218" s="27">
        <f>VLOOKUP(A218,[2]TOTAL!$B$2:$K$243,8,0)</f>
        <v>0</v>
      </c>
      <c r="H218" s="27">
        <f>VLOOKUP(A218,[2]TOTAL!$B$2:$K$243,9,0)</f>
        <v>0</v>
      </c>
      <c r="I218" s="27">
        <f>VLOOKUP(A218,[2]TOTAL!$B$2:$K$243,10,0)</f>
        <v>0</v>
      </c>
    </row>
    <row r="219" spans="1:9" x14ac:dyDescent="0.35">
      <c r="A219" s="32" t="s">
        <v>275</v>
      </c>
      <c r="B219" s="27">
        <v>1</v>
      </c>
      <c r="C219" s="29"/>
      <c r="D219" s="27">
        <f>VLOOKUP(A219,[2]TOTAL!$B$2:$K$243,5,0)</f>
        <v>0</v>
      </c>
      <c r="E219" s="27">
        <f>VLOOKUP(A219,[2]TOTAL!$B$2:$K$243,6,0)</f>
        <v>1</v>
      </c>
      <c r="F219" s="27">
        <f>VLOOKUP(A219,[2]TOTAL!$B$2:$K$243,7,0)</f>
        <v>0</v>
      </c>
      <c r="G219" s="27">
        <f>VLOOKUP(A219,[2]TOTAL!$B$2:$K$243,8,0)</f>
        <v>0</v>
      </c>
      <c r="H219" s="27">
        <f>VLOOKUP(A219,[2]TOTAL!$B$2:$K$243,9,0)</f>
        <v>0</v>
      </c>
      <c r="I219" s="27">
        <f>VLOOKUP(A219,[2]TOTAL!$B$2:$K$243,10,0)</f>
        <v>0</v>
      </c>
    </row>
    <row r="220" spans="1:9" x14ac:dyDescent="0.35">
      <c r="A220" s="32" t="s">
        <v>276</v>
      </c>
      <c r="B220" s="27">
        <v>1</v>
      </c>
      <c r="C220" s="29"/>
      <c r="D220" s="27">
        <f>VLOOKUP(A220,[2]TOTAL!$B$2:$K$243,5,0)</f>
        <v>0</v>
      </c>
      <c r="E220" s="27">
        <f>VLOOKUP(A220,[2]TOTAL!$B$2:$K$243,6,0)</f>
        <v>1</v>
      </c>
      <c r="F220" s="27">
        <f>VLOOKUP(A220,[2]TOTAL!$B$2:$K$243,7,0)</f>
        <v>0</v>
      </c>
      <c r="G220" s="27">
        <f>VLOOKUP(A220,[2]TOTAL!$B$2:$K$243,8,0)</f>
        <v>0</v>
      </c>
      <c r="H220" s="27">
        <f>VLOOKUP(A220,[2]TOTAL!$B$2:$K$243,9,0)</f>
        <v>0</v>
      </c>
      <c r="I220" s="27">
        <f>VLOOKUP(A220,[2]TOTAL!$B$2:$K$243,10,0)</f>
        <v>0</v>
      </c>
    </row>
    <row r="221" spans="1:9" x14ac:dyDescent="0.35">
      <c r="A221" s="32" t="s">
        <v>277</v>
      </c>
      <c r="B221" s="27">
        <v>1</v>
      </c>
      <c r="C221" s="29"/>
      <c r="D221" s="27">
        <f>VLOOKUP(A221,[2]TOTAL!$B$2:$K$243,5,0)</f>
        <v>0</v>
      </c>
      <c r="E221" s="27">
        <f>VLOOKUP(A221,[2]TOTAL!$B$2:$K$243,6,0)</f>
        <v>1</v>
      </c>
      <c r="F221" s="27">
        <f>VLOOKUP(A221,[2]TOTAL!$B$2:$K$243,7,0)</f>
        <v>0</v>
      </c>
      <c r="G221" s="27">
        <f>VLOOKUP(A221,[2]TOTAL!$B$2:$K$243,8,0)</f>
        <v>0</v>
      </c>
      <c r="H221" s="27">
        <f>VLOOKUP(A221,[2]TOTAL!$B$2:$K$243,9,0)</f>
        <v>0</v>
      </c>
      <c r="I221" s="27">
        <f>VLOOKUP(A221,[2]TOTAL!$B$2:$K$243,10,0)</f>
        <v>0</v>
      </c>
    </row>
    <row r="222" spans="1:9" x14ac:dyDescent="0.35">
      <c r="A222" s="32" t="s">
        <v>278</v>
      </c>
      <c r="B222" s="27">
        <v>1</v>
      </c>
      <c r="C222" s="29"/>
      <c r="D222" s="27">
        <f>VLOOKUP(A222,[2]TOTAL!$B$2:$K$243,5,0)</f>
        <v>0</v>
      </c>
      <c r="E222" s="27">
        <f>VLOOKUP(A222,[2]TOTAL!$B$2:$K$243,6,0)</f>
        <v>0</v>
      </c>
      <c r="F222" s="27">
        <f>VLOOKUP(A222,[2]TOTAL!$B$2:$K$243,7,0)</f>
        <v>0</v>
      </c>
      <c r="G222" s="27">
        <f>VLOOKUP(A222,[2]TOTAL!$B$2:$K$243,8,0)</f>
        <v>0</v>
      </c>
      <c r="H222" s="27">
        <f>VLOOKUP(A222,[2]TOTAL!$B$2:$K$243,9,0)</f>
        <v>0</v>
      </c>
      <c r="I222" s="27">
        <f>VLOOKUP(A222,[2]TOTAL!$B$2:$K$243,10,0)</f>
        <v>1</v>
      </c>
    </row>
    <row r="223" spans="1:9" x14ac:dyDescent="0.35">
      <c r="A223" s="32" t="s">
        <v>279</v>
      </c>
      <c r="B223" s="27">
        <v>1</v>
      </c>
      <c r="C223" s="29"/>
      <c r="D223" s="27">
        <f>VLOOKUP(A223,[2]TOTAL!$B$2:$K$243,5,0)</f>
        <v>0</v>
      </c>
      <c r="E223" s="27">
        <f>VLOOKUP(A223,[2]TOTAL!$B$2:$K$243,6,0)</f>
        <v>1</v>
      </c>
      <c r="F223" s="27">
        <f>VLOOKUP(A223,[2]TOTAL!$B$2:$K$243,7,0)</f>
        <v>0</v>
      </c>
      <c r="G223" s="27">
        <f>VLOOKUP(A223,[2]TOTAL!$B$2:$K$243,8,0)</f>
        <v>0</v>
      </c>
      <c r="H223" s="27">
        <f>VLOOKUP(A223,[2]TOTAL!$B$2:$K$243,9,0)</f>
        <v>0</v>
      </c>
      <c r="I223" s="27">
        <f>VLOOKUP(A223,[2]TOTAL!$B$2:$K$243,10,0)</f>
        <v>0</v>
      </c>
    </row>
    <row r="224" spans="1:9" x14ac:dyDescent="0.35">
      <c r="A224" s="32" t="s">
        <v>280</v>
      </c>
      <c r="B224" s="27">
        <v>1</v>
      </c>
      <c r="C224" s="29"/>
      <c r="D224" s="27">
        <f>VLOOKUP(A224,[2]TOTAL!$B$2:$K$243,5,0)</f>
        <v>0</v>
      </c>
      <c r="E224" s="27">
        <f>VLOOKUP(A224,[2]TOTAL!$B$2:$K$243,6,0)</f>
        <v>1</v>
      </c>
      <c r="F224" s="27">
        <f>VLOOKUP(A224,[2]TOTAL!$B$2:$K$243,7,0)</f>
        <v>0</v>
      </c>
      <c r="G224" s="27">
        <f>VLOOKUP(A224,[2]TOTAL!$B$2:$K$243,8,0)</f>
        <v>0</v>
      </c>
      <c r="H224" s="27">
        <f>VLOOKUP(A224,[2]TOTAL!$B$2:$K$243,9,0)</f>
        <v>0</v>
      </c>
      <c r="I224" s="27">
        <f>VLOOKUP(A224,[2]TOTAL!$B$2:$K$243,10,0)</f>
        <v>0</v>
      </c>
    </row>
    <row r="225" spans="1:9" x14ac:dyDescent="0.35">
      <c r="A225" s="32" t="s">
        <v>281</v>
      </c>
      <c r="B225" s="27">
        <v>1</v>
      </c>
      <c r="C225" s="29"/>
      <c r="D225" s="27">
        <f>VLOOKUP(A225,[2]TOTAL!$B$2:$K$243,5,0)</f>
        <v>0</v>
      </c>
      <c r="E225" s="27">
        <f>VLOOKUP(A225,[2]TOTAL!$B$2:$K$243,6,0)</f>
        <v>1</v>
      </c>
      <c r="F225" s="27">
        <f>VLOOKUP(A225,[2]TOTAL!$B$2:$K$243,7,0)</f>
        <v>0</v>
      </c>
      <c r="G225" s="27">
        <f>VLOOKUP(A225,[2]TOTAL!$B$2:$K$243,8,0)</f>
        <v>0</v>
      </c>
      <c r="H225" s="27">
        <f>VLOOKUP(A225,[2]TOTAL!$B$2:$K$243,9,0)</f>
        <v>0</v>
      </c>
      <c r="I225" s="27">
        <f>VLOOKUP(A225,[2]TOTAL!$B$2:$K$243,10,0)</f>
        <v>0</v>
      </c>
    </row>
    <row r="226" spans="1:9" x14ac:dyDescent="0.35">
      <c r="A226" s="32" t="s">
        <v>282</v>
      </c>
      <c r="B226" s="27">
        <v>1</v>
      </c>
      <c r="C226" s="29"/>
      <c r="D226" s="27">
        <f>VLOOKUP(A226,[2]TOTAL!$B$2:$K$243,5,0)</f>
        <v>0</v>
      </c>
      <c r="E226" s="27">
        <f>VLOOKUP(A226,[2]TOTAL!$B$2:$K$243,6,0)</f>
        <v>1</v>
      </c>
      <c r="F226" s="27">
        <f>VLOOKUP(A226,[2]TOTAL!$B$2:$K$243,7,0)</f>
        <v>0</v>
      </c>
      <c r="G226" s="27">
        <f>VLOOKUP(A226,[2]TOTAL!$B$2:$K$243,8,0)</f>
        <v>0</v>
      </c>
      <c r="H226" s="27">
        <f>VLOOKUP(A226,[2]TOTAL!$B$2:$K$243,9,0)</f>
        <v>0</v>
      </c>
      <c r="I226" s="27">
        <f>VLOOKUP(A226,[2]TOTAL!$B$2:$K$243,10,0)</f>
        <v>0</v>
      </c>
    </row>
    <row r="227" spans="1:9" x14ac:dyDescent="0.35">
      <c r="A227" s="32" t="s">
        <v>283</v>
      </c>
      <c r="B227" s="27">
        <v>1</v>
      </c>
      <c r="C227" s="29"/>
      <c r="D227" s="27">
        <f>VLOOKUP(A227,[2]TOTAL!$B$2:$K$243,5,0)</f>
        <v>0</v>
      </c>
      <c r="E227" s="27">
        <f>VLOOKUP(A227,[2]TOTAL!$B$2:$K$243,6,0)</f>
        <v>1</v>
      </c>
      <c r="F227" s="27">
        <f>VLOOKUP(A227,[2]TOTAL!$B$2:$K$243,7,0)</f>
        <v>0</v>
      </c>
      <c r="G227" s="27">
        <f>VLOOKUP(A227,[2]TOTAL!$B$2:$K$243,8,0)</f>
        <v>0</v>
      </c>
      <c r="H227" s="27">
        <f>VLOOKUP(A227,[2]TOTAL!$B$2:$K$243,9,0)</f>
        <v>0</v>
      </c>
      <c r="I227" s="27">
        <f>VLOOKUP(A227,[2]TOTAL!$B$2:$K$243,10,0)</f>
        <v>0</v>
      </c>
    </row>
    <row r="228" spans="1:9" x14ac:dyDescent="0.35">
      <c r="A228" s="32" t="s">
        <v>284</v>
      </c>
      <c r="B228" s="27">
        <v>1</v>
      </c>
      <c r="C228" s="29"/>
      <c r="D228" s="27">
        <f>VLOOKUP(A228,[2]TOTAL!$B$2:$K$243,5,0)</f>
        <v>0</v>
      </c>
      <c r="E228" s="27">
        <f>VLOOKUP(A228,[2]TOTAL!$B$2:$K$243,6,0)</f>
        <v>0</v>
      </c>
      <c r="F228" s="27">
        <f>VLOOKUP(A228,[2]TOTAL!$B$2:$K$243,7,0)</f>
        <v>0</v>
      </c>
      <c r="G228" s="27">
        <f>VLOOKUP(A228,[2]TOTAL!$B$2:$K$243,8,0)</f>
        <v>0</v>
      </c>
      <c r="H228" s="27">
        <f>VLOOKUP(A228,[2]TOTAL!$B$2:$K$243,9,0)</f>
        <v>0</v>
      </c>
      <c r="I228" s="27">
        <f>VLOOKUP(A228,[2]TOTAL!$B$2:$K$243,10,0)</f>
        <v>1</v>
      </c>
    </row>
    <row r="229" spans="1:9" x14ac:dyDescent="0.35">
      <c r="A229" s="32" t="s">
        <v>285</v>
      </c>
      <c r="B229" s="27">
        <v>1</v>
      </c>
      <c r="C229" s="29"/>
      <c r="D229" s="27">
        <f>VLOOKUP(A229,[2]TOTAL!$B$2:$K$243,5,0)</f>
        <v>0</v>
      </c>
      <c r="E229" s="27">
        <f>VLOOKUP(A229,[2]TOTAL!$B$2:$K$243,6,0)</f>
        <v>1</v>
      </c>
      <c r="F229" s="27">
        <f>VLOOKUP(A229,[2]TOTAL!$B$2:$K$243,7,0)</f>
        <v>0</v>
      </c>
      <c r="G229" s="27">
        <f>VLOOKUP(A229,[2]TOTAL!$B$2:$K$243,8,0)</f>
        <v>0</v>
      </c>
      <c r="H229" s="27">
        <f>VLOOKUP(A229,[2]TOTAL!$B$2:$K$243,9,0)</f>
        <v>0</v>
      </c>
      <c r="I229" s="27">
        <f>VLOOKUP(A229,[2]TOTAL!$B$2:$K$243,10,0)</f>
        <v>0</v>
      </c>
    </row>
    <row r="230" spans="1:9" x14ac:dyDescent="0.35">
      <c r="A230" s="32" t="s">
        <v>286</v>
      </c>
      <c r="B230" s="27">
        <v>1</v>
      </c>
      <c r="C230" s="29"/>
      <c r="D230" s="27">
        <f>VLOOKUP(A230,[2]TOTAL!$B$2:$K$243,5,0)</f>
        <v>0</v>
      </c>
      <c r="E230" s="27">
        <f>VLOOKUP(A230,[2]TOTAL!$B$2:$K$243,6,0)</f>
        <v>0</v>
      </c>
      <c r="F230" s="27">
        <f>VLOOKUP(A230,[2]TOTAL!$B$2:$K$243,7,0)</f>
        <v>0</v>
      </c>
      <c r="G230" s="27">
        <f>VLOOKUP(A230,[2]TOTAL!$B$2:$K$243,8,0)</f>
        <v>0</v>
      </c>
      <c r="H230" s="27">
        <f>VLOOKUP(A230,[2]TOTAL!$B$2:$K$243,9,0)</f>
        <v>0</v>
      </c>
      <c r="I230" s="27">
        <f>VLOOKUP(A230,[2]TOTAL!$B$2:$K$243,10,0)</f>
        <v>1</v>
      </c>
    </row>
    <row r="231" spans="1:9" x14ac:dyDescent="0.35">
      <c r="A231" s="32" t="s">
        <v>287</v>
      </c>
      <c r="B231" s="27">
        <v>1</v>
      </c>
      <c r="C231" s="29"/>
      <c r="D231" s="27">
        <f>VLOOKUP(A231,[2]TOTAL!$B$2:$K$243,5,0)</f>
        <v>0</v>
      </c>
      <c r="E231" s="27">
        <f>VLOOKUP(A231,[2]TOTAL!$B$2:$K$243,6,0)</f>
        <v>1</v>
      </c>
      <c r="F231" s="27">
        <f>VLOOKUP(A231,[2]TOTAL!$B$2:$K$243,7,0)</f>
        <v>0</v>
      </c>
      <c r="G231" s="27">
        <f>VLOOKUP(A231,[2]TOTAL!$B$2:$K$243,8,0)</f>
        <v>0</v>
      </c>
      <c r="H231" s="27">
        <f>VLOOKUP(A231,[2]TOTAL!$B$2:$K$243,9,0)</f>
        <v>0</v>
      </c>
      <c r="I231" s="27">
        <f>VLOOKUP(A231,[2]TOTAL!$B$2:$K$243,10,0)</f>
        <v>0</v>
      </c>
    </row>
    <row r="232" spans="1:9" x14ac:dyDescent="0.35">
      <c r="A232" s="32" t="s">
        <v>288</v>
      </c>
      <c r="B232" s="27">
        <v>1</v>
      </c>
      <c r="C232" s="29"/>
      <c r="D232" s="27">
        <f>VLOOKUP(A232,[2]TOTAL!$B$2:$K$243,5,0)</f>
        <v>0</v>
      </c>
      <c r="E232" s="27">
        <f>VLOOKUP(A232,[2]TOTAL!$B$2:$K$243,6,0)</f>
        <v>1</v>
      </c>
      <c r="F232" s="27">
        <f>VLOOKUP(A232,[2]TOTAL!$B$2:$K$243,7,0)</f>
        <v>0</v>
      </c>
      <c r="G232" s="27">
        <f>VLOOKUP(A232,[2]TOTAL!$B$2:$K$243,8,0)</f>
        <v>0</v>
      </c>
      <c r="H232" s="27">
        <f>VLOOKUP(A232,[2]TOTAL!$B$2:$K$243,9,0)</f>
        <v>0</v>
      </c>
      <c r="I232" s="27">
        <f>VLOOKUP(A232,[2]TOTAL!$B$2:$K$243,10,0)</f>
        <v>0</v>
      </c>
    </row>
    <row r="233" spans="1:9" x14ac:dyDescent="0.35">
      <c r="A233" s="32" t="s">
        <v>289</v>
      </c>
      <c r="B233" s="27">
        <v>1</v>
      </c>
      <c r="C233" s="29"/>
      <c r="D233" s="27">
        <f>VLOOKUP(A233,[2]TOTAL!$B$2:$K$243,5,0)</f>
        <v>0</v>
      </c>
      <c r="E233" s="27">
        <f>VLOOKUP(A233,[2]TOTAL!$B$2:$K$243,6,0)</f>
        <v>1</v>
      </c>
      <c r="F233" s="27">
        <f>VLOOKUP(A233,[2]TOTAL!$B$2:$K$243,7,0)</f>
        <v>0</v>
      </c>
      <c r="G233" s="27">
        <f>VLOOKUP(A233,[2]TOTAL!$B$2:$K$243,8,0)</f>
        <v>0</v>
      </c>
      <c r="H233" s="27">
        <f>VLOOKUP(A233,[2]TOTAL!$B$2:$K$243,9,0)</f>
        <v>0</v>
      </c>
      <c r="I233" s="27">
        <f>VLOOKUP(A233,[2]TOTAL!$B$2:$K$243,10,0)</f>
        <v>0</v>
      </c>
    </row>
    <row r="234" spans="1:9" x14ac:dyDescent="0.35">
      <c r="A234" s="32" t="s">
        <v>290</v>
      </c>
      <c r="B234" s="27">
        <v>0</v>
      </c>
      <c r="C234" s="29"/>
      <c r="D234" s="27">
        <f>VLOOKUP(A234,[2]TOTAL!$B$2:$K$243,5,0)</f>
        <v>0</v>
      </c>
      <c r="E234" s="27">
        <f>VLOOKUP(A234,[2]TOTAL!$B$2:$K$243,6,0)</f>
        <v>0</v>
      </c>
      <c r="F234" s="27">
        <f>VLOOKUP(A234,[2]TOTAL!$B$2:$K$243,7,0)</f>
        <v>0</v>
      </c>
      <c r="G234" s="27">
        <f>VLOOKUP(A234,[2]TOTAL!$B$2:$K$243,8,0)</f>
        <v>0</v>
      </c>
      <c r="H234" s="27">
        <f>VLOOKUP(A234,[2]TOTAL!$B$2:$K$243,9,0)</f>
        <v>0</v>
      </c>
      <c r="I234" s="27">
        <f>VLOOKUP(A234,[2]TOTAL!$B$2:$K$243,10,0)</f>
        <v>0</v>
      </c>
    </row>
    <row r="235" spans="1:9" x14ac:dyDescent="0.35">
      <c r="A235" s="32" t="s">
        <v>291</v>
      </c>
      <c r="B235" s="27">
        <v>0</v>
      </c>
      <c r="C235" s="29"/>
      <c r="D235" s="27">
        <f>VLOOKUP(A235,[2]TOTAL!$B$2:$K$243,5,0)</f>
        <v>0</v>
      </c>
      <c r="E235" s="27">
        <f>VLOOKUP(A235,[2]TOTAL!$B$2:$K$243,6,0)</f>
        <v>0</v>
      </c>
      <c r="F235" s="27">
        <f>VLOOKUP(A235,[2]TOTAL!$B$2:$K$243,7,0)</f>
        <v>0</v>
      </c>
      <c r="G235" s="27">
        <f>VLOOKUP(A235,[2]TOTAL!$B$2:$K$243,8,0)</f>
        <v>0</v>
      </c>
      <c r="H235" s="27">
        <f>VLOOKUP(A235,[2]TOTAL!$B$2:$K$243,9,0)</f>
        <v>0</v>
      </c>
      <c r="I235" s="27">
        <f>VLOOKUP(A235,[2]TOTAL!$B$2:$K$243,10,0)</f>
        <v>0</v>
      </c>
    </row>
    <row r="236" spans="1:9" x14ac:dyDescent="0.35">
      <c r="A236" s="32" t="s">
        <v>292</v>
      </c>
      <c r="B236" s="27">
        <v>0</v>
      </c>
      <c r="C236" s="29"/>
      <c r="D236" s="27">
        <f>VLOOKUP(A236,[2]TOTAL!$B$2:$K$243,5,0)</f>
        <v>0</v>
      </c>
      <c r="E236" s="27">
        <f>VLOOKUP(A236,[2]TOTAL!$B$2:$K$243,6,0)</f>
        <v>0</v>
      </c>
      <c r="F236" s="27">
        <f>VLOOKUP(A236,[2]TOTAL!$B$2:$K$243,7,0)</f>
        <v>0</v>
      </c>
      <c r="G236" s="27">
        <f>VLOOKUP(A236,[2]TOTAL!$B$2:$K$243,8,0)</f>
        <v>0</v>
      </c>
      <c r="H236" s="27">
        <f>VLOOKUP(A236,[2]TOTAL!$B$2:$K$243,9,0)</f>
        <v>0</v>
      </c>
      <c r="I236" s="27">
        <f>VLOOKUP(A236,[2]TOTAL!$B$2:$K$243,10,0)</f>
        <v>0</v>
      </c>
    </row>
    <row r="237" spans="1:9" x14ac:dyDescent="0.35">
      <c r="A237" s="32" t="s">
        <v>293</v>
      </c>
      <c r="B237" s="27">
        <v>0</v>
      </c>
      <c r="C237" s="29"/>
      <c r="D237" s="27">
        <f>VLOOKUP(A237,[2]TOTAL!$B$2:$K$243,5,0)</f>
        <v>0</v>
      </c>
      <c r="E237" s="27">
        <f>VLOOKUP(A237,[2]TOTAL!$B$2:$K$243,6,0)</f>
        <v>0</v>
      </c>
      <c r="F237" s="27">
        <f>VLOOKUP(A237,[2]TOTAL!$B$2:$K$243,7,0)</f>
        <v>0</v>
      </c>
      <c r="G237" s="27">
        <f>VLOOKUP(A237,[2]TOTAL!$B$2:$K$243,8,0)</f>
        <v>0</v>
      </c>
      <c r="H237" s="27">
        <f>VLOOKUP(A237,[2]TOTAL!$B$2:$K$243,9,0)</f>
        <v>0</v>
      </c>
      <c r="I237" s="27">
        <f>VLOOKUP(A237,[2]TOTAL!$B$2:$K$243,10,0)</f>
        <v>0</v>
      </c>
    </row>
    <row r="238" spans="1:9" x14ac:dyDescent="0.35">
      <c r="A238" s="32" t="s">
        <v>294</v>
      </c>
      <c r="B238" s="27">
        <v>0</v>
      </c>
      <c r="C238" s="29"/>
      <c r="D238" s="27">
        <f>VLOOKUP(A238,[2]TOTAL!$B$2:$K$243,5,0)</f>
        <v>0</v>
      </c>
      <c r="E238" s="27">
        <f>VLOOKUP(A238,[2]TOTAL!$B$2:$K$243,6,0)</f>
        <v>0</v>
      </c>
      <c r="F238" s="27">
        <f>VLOOKUP(A238,[2]TOTAL!$B$2:$K$243,7,0)</f>
        <v>0</v>
      </c>
      <c r="G238" s="27">
        <f>VLOOKUP(A238,[2]TOTAL!$B$2:$K$243,8,0)</f>
        <v>0</v>
      </c>
      <c r="H238" s="27">
        <f>VLOOKUP(A238,[2]TOTAL!$B$2:$K$243,9,0)</f>
        <v>0</v>
      </c>
      <c r="I238" s="27">
        <f>VLOOKUP(A238,[2]TOTAL!$B$2:$K$243,10,0)</f>
        <v>0</v>
      </c>
    </row>
    <row r="239" spans="1:9" x14ac:dyDescent="0.35">
      <c r="A239" s="32" t="s">
        <v>295</v>
      </c>
      <c r="B239" s="27">
        <v>0</v>
      </c>
      <c r="C239" s="29"/>
      <c r="D239" s="27">
        <f>VLOOKUP(A239,[2]TOTAL!$B$2:$K$243,5,0)</f>
        <v>0</v>
      </c>
      <c r="E239" s="27">
        <f>VLOOKUP(A239,[2]TOTAL!$B$2:$K$243,6,0)</f>
        <v>0</v>
      </c>
      <c r="F239" s="27">
        <f>VLOOKUP(A239,[2]TOTAL!$B$2:$K$243,7,0)</f>
        <v>0</v>
      </c>
      <c r="G239" s="27">
        <f>VLOOKUP(A239,[2]TOTAL!$B$2:$K$243,8,0)</f>
        <v>0</v>
      </c>
      <c r="H239" s="27">
        <f>VLOOKUP(A239,[2]TOTAL!$B$2:$K$243,9,0)</f>
        <v>0</v>
      </c>
      <c r="I239" s="27">
        <f>VLOOKUP(A239,[2]TOTAL!$B$2:$K$243,10,0)</f>
        <v>0</v>
      </c>
    </row>
    <row r="240" spans="1:9" x14ac:dyDescent="0.35">
      <c r="A240" s="32" t="s">
        <v>296</v>
      </c>
      <c r="B240" s="27">
        <v>0</v>
      </c>
      <c r="C240" s="29"/>
      <c r="D240" s="27">
        <f>VLOOKUP(A240,[2]TOTAL!$B$2:$K$243,5,0)</f>
        <v>0</v>
      </c>
      <c r="E240" s="27">
        <f>VLOOKUP(A240,[2]TOTAL!$B$2:$K$243,6,0)</f>
        <v>0</v>
      </c>
      <c r="F240" s="27">
        <f>VLOOKUP(A240,[2]TOTAL!$B$2:$K$243,7,0)</f>
        <v>0</v>
      </c>
      <c r="G240" s="27">
        <f>VLOOKUP(A240,[2]TOTAL!$B$2:$K$243,8,0)</f>
        <v>0</v>
      </c>
      <c r="H240" s="27">
        <f>VLOOKUP(A240,[2]TOTAL!$B$2:$K$243,9,0)</f>
        <v>0</v>
      </c>
      <c r="I240" s="27">
        <f>VLOOKUP(A240,[2]TOTAL!$B$2:$K$243,10,0)</f>
        <v>0</v>
      </c>
    </row>
    <row r="241" spans="1:9" x14ac:dyDescent="0.35">
      <c r="A241" s="32" t="s">
        <v>297</v>
      </c>
      <c r="B241" s="27">
        <v>0</v>
      </c>
      <c r="C241" s="29"/>
      <c r="D241" s="27">
        <f>VLOOKUP(A241,[2]TOTAL!$B$2:$K$243,5,0)</f>
        <v>0</v>
      </c>
      <c r="E241" s="27">
        <f>VLOOKUP(A241,[2]TOTAL!$B$2:$K$243,6,0)</f>
        <v>0</v>
      </c>
      <c r="F241" s="27">
        <f>VLOOKUP(A241,[2]TOTAL!$B$2:$K$243,7,0)</f>
        <v>0</v>
      </c>
      <c r="G241" s="27">
        <f>VLOOKUP(A241,[2]TOTAL!$B$2:$K$243,8,0)</f>
        <v>0</v>
      </c>
      <c r="H241" s="27">
        <f>VLOOKUP(A241,[2]TOTAL!$B$2:$K$243,9,0)</f>
        <v>0</v>
      </c>
      <c r="I241" s="27">
        <f>VLOOKUP(A241,[2]TOTAL!$B$2:$K$243,10,0)</f>
        <v>0</v>
      </c>
    </row>
    <row r="242" spans="1:9" x14ac:dyDescent="0.35">
      <c r="A242" s="32" t="s">
        <v>298</v>
      </c>
      <c r="B242" s="27">
        <v>1257</v>
      </c>
    </row>
  </sheetData>
  <autoFilter ref="D3:I241" xr:uid="{00000000-0009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2F72-5366-405B-A771-E09CFCF15CD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</vt:lpstr>
      <vt:lpstr>Produksi</vt:lpstr>
      <vt:lpstr>ABSEN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Mukhammad Surya</cp:lastModifiedBy>
  <cp:lastPrinted>2017-12-06T11:37:45Z</cp:lastPrinted>
  <dcterms:created xsi:type="dcterms:W3CDTF">2016-06-27T08:33:16Z</dcterms:created>
  <dcterms:modified xsi:type="dcterms:W3CDTF">2024-04-26T06:34:09Z</dcterms:modified>
</cp:coreProperties>
</file>