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9440" windowHeight="7620" tabRatio="829" firstSheet="1" activeTab="1"/>
  </bookViews>
  <sheets>
    <sheet name="STANDARD PENILAIAN" sheetId="41" r:id="rId1"/>
    <sheet name="RECAP" sheetId="43" r:id="rId2"/>
    <sheet name="SRI REJEKI" sheetId="1" r:id="rId3"/>
    <sheet name="ISTW" sheetId="2" r:id="rId4"/>
    <sheet name="POSCO" sheetId="3" r:id="rId5"/>
    <sheet name="USCI" sheetId="4" r:id="rId6"/>
    <sheet name="PANDAWA" sheetId="5" r:id="rId7"/>
    <sheet name="CONEX" sheetId="6" r:id="rId8"/>
    <sheet name="MWS" sheetId="7" r:id="rId9"/>
    <sheet name="DAEKAN" sheetId="8" r:id="rId10"/>
    <sheet name="CKWI" sheetId="10" r:id="rId11"/>
    <sheet name="MARGA" sheetId="11" r:id="rId12"/>
    <sheet name="ROYAL" sheetId="12" r:id="rId13"/>
    <sheet name="TSJ" sheetId="13" r:id="rId14"/>
    <sheet name="TJIKKO" sheetId="14" r:id="rId15"/>
    <sheet name="ERLANGGA" sheetId="15" r:id="rId16"/>
    <sheet name="IMAI" sheetId="16" r:id="rId17"/>
    <sheet name="SANTO" sheetId="17" r:id="rId18"/>
    <sheet name="POLYNDO" sheetId="18" r:id="rId19"/>
    <sheet name="HADI" sheetId="19" r:id="rId20"/>
    <sheet name="KEDAWUNG" sheetId="20" r:id="rId21"/>
    <sheet name="CMI" sheetId="21" r:id="rId22"/>
    <sheet name="DKP" sheetId="22" r:id="rId23"/>
    <sheet name="ARTEK" sheetId="23" r:id="rId24"/>
    <sheet name="TRIJAYA" sheetId="24" r:id="rId25"/>
    <sheet name="GARUDA" sheetId="25" r:id="rId26"/>
    <sheet name="GINSA" sheetId="26" r:id="rId27"/>
    <sheet name="MEGA" sheetId="27" r:id="rId28"/>
    <sheet name="ATEJA" sheetId="28" r:id="rId29"/>
    <sheet name="SC" sheetId="29" r:id="rId30"/>
    <sheet name="MEIWA" sheetId="30" r:id="rId31"/>
    <sheet name="SAN CENTRAL" sheetId="31" r:id="rId32"/>
    <sheet name="AKZO" sheetId="32" r:id="rId33"/>
    <sheet name="HMS" sheetId="33" r:id="rId34"/>
    <sheet name="HINANI" sheetId="34" r:id="rId35"/>
    <sheet name="RAJAWALI" sheetId="35" r:id="rId36"/>
    <sheet name="RPA" sheetId="36" r:id="rId37"/>
    <sheet name="BAHTERA" sheetId="37" r:id="rId38"/>
    <sheet name="NUMAN" sheetId="39" r:id="rId39"/>
    <sheet name="TRISON" sheetId="40" r:id="rId40"/>
  </sheets>
  <definedNames>
    <definedName name="_xlnm._FilterDatabase" localSheetId="32" hidden="1">AKZO!$B$6:$D$14</definedName>
    <definedName name="_xlnm._FilterDatabase" localSheetId="23" hidden="1">ARTEK!$B$6:$C$14</definedName>
    <definedName name="_xlnm._FilterDatabase" localSheetId="28" hidden="1">ATEJA!$B$6:$C$14</definedName>
    <definedName name="_xlnm._FilterDatabase" localSheetId="37" hidden="1">BAHTERA!$B$6:$C$14</definedName>
    <definedName name="_xlnm._FilterDatabase" localSheetId="10" hidden="1">CKWI!$B$6:$C$14</definedName>
    <definedName name="_xlnm._FilterDatabase" localSheetId="21" hidden="1">CMI!$B$6:$C$14</definedName>
    <definedName name="_xlnm._FilterDatabase" localSheetId="7" hidden="1">CONEX!$B$6:$C$14</definedName>
    <definedName name="_xlnm._FilterDatabase" localSheetId="9" hidden="1">DAEKAN!$B$6:$C$14</definedName>
    <definedName name="_xlnm._FilterDatabase" localSheetId="22" hidden="1">DKP!$B$6:$C$14</definedName>
    <definedName name="_xlnm._FilterDatabase" localSheetId="15" hidden="1">ERLANGGA!$B$6:$C$14</definedName>
    <definedName name="_xlnm._FilterDatabase" localSheetId="25" hidden="1">GARUDA!$B$6:$C$14</definedName>
    <definedName name="_xlnm._FilterDatabase" localSheetId="26" hidden="1">GINSA!$B$6:$C$14</definedName>
    <definedName name="_xlnm._FilterDatabase" localSheetId="19" hidden="1">HADI!$B$6:$C$14</definedName>
    <definedName name="_xlnm._FilterDatabase" localSheetId="34" hidden="1">HINANI!$B$6:$D$14</definedName>
    <definedName name="_xlnm._FilterDatabase" localSheetId="33" hidden="1">HMS!$B$6:$D$14</definedName>
    <definedName name="_xlnm._FilterDatabase" localSheetId="16" hidden="1">IMAI!$B$6:$C$14</definedName>
    <definedName name="_xlnm._FilterDatabase" localSheetId="3" hidden="1">ISTW!$B$6:$C$14</definedName>
    <definedName name="_xlnm._FilterDatabase" localSheetId="20" hidden="1">KEDAWUNG!$B$6:$C$14</definedName>
    <definedName name="_xlnm._FilterDatabase" localSheetId="11" hidden="1">MARGA!$B$6:$C$14</definedName>
    <definedName name="_xlnm._FilterDatabase" localSheetId="27" hidden="1">MEGA!$B$6:$C$14</definedName>
    <definedName name="_xlnm._FilterDatabase" localSheetId="30" hidden="1">MEIWA!$B$6:$C$14</definedName>
    <definedName name="_xlnm._FilterDatabase" localSheetId="8" hidden="1">MWS!$B$6:$C$14</definedName>
    <definedName name="_xlnm._FilterDatabase" localSheetId="38" hidden="1">NUMAN!$B$6:$D$14</definedName>
    <definedName name="_xlnm._FilterDatabase" localSheetId="6" hidden="1">PANDAWA!$B$6:$C$14</definedName>
    <definedName name="_xlnm._FilterDatabase" localSheetId="18" hidden="1">POLYNDO!$B$6:$C$14</definedName>
    <definedName name="_xlnm._FilterDatabase" localSheetId="4" hidden="1">POSCO!$B$6:$C$14</definedName>
    <definedName name="_xlnm._FilterDatabase" localSheetId="35" hidden="1">RAJAWALI!$B$6:$D$14</definedName>
    <definedName name="_xlnm._FilterDatabase" localSheetId="12" hidden="1">ROYAL!$B$6:$C$14</definedName>
    <definedName name="_xlnm._FilterDatabase" localSheetId="36" hidden="1">RPA!$B$6:$D$14</definedName>
    <definedName name="_xlnm._FilterDatabase" localSheetId="31" hidden="1">'SAN CENTRAL'!$B$6:$D$14</definedName>
    <definedName name="_xlnm._FilterDatabase" localSheetId="17" hidden="1">SANTO!$B$6:$C$14</definedName>
    <definedName name="_xlnm._FilterDatabase" localSheetId="29" hidden="1">SC!$B$6:$C$14</definedName>
    <definedName name="_xlnm._FilterDatabase" localSheetId="2" hidden="1">'SRI REJEKI'!$B$6:$C$14</definedName>
    <definedName name="_xlnm._FilterDatabase" localSheetId="0" hidden="1">'STANDARD PENILAIAN'!$B$4:$D$12</definedName>
    <definedName name="_xlnm._FilterDatabase" localSheetId="14" hidden="1">TJIKKO!$B$6:$C$14</definedName>
    <definedName name="_xlnm._FilterDatabase" localSheetId="24" hidden="1">TRIJAYA!$B$6:$C$14</definedName>
    <definedName name="_xlnm._FilterDatabase" localSheetId="39" hidden="1">TRISON!$B$6:$D$14</definedName>
    <definedName name="_xlnm._FilterDatabase" localSheetId="13" hidden="1">TSJ!$B$6:$C$14</definedName>
    <definedName name="_xlnm._FilterDatabase" localSheetId="5" hidden="1">USCI!$B$6:$C$14</definedName>
  </definedNames>
  <calcPr calcId="144525"/>
</workbook>
</file>

<file path=xl/calcChain.xml><?xml version="1.0" encoding="utf-8"?>
<calcChain xmlns="http://schemas.openxmlformats.org/spreadsheetml/2006/main">
  <c r="B3" i="40" l="1"/>
  <c r="B3" i="39"/>
  <c r="B3" i="37"/>
  <c r="B3" i="36"/>
  <c r="B3" i="35"/>
  <c r="B3" i="34"/>
  <c r="B3" i="33"/>
  <c r="B3" i="32"/>
  <c r="B3" i="31"/>
  <c r="B3" i="30"/>
  <c r="B3" i="29"/>
  <c r="B3" i="28"/>
  <c r="B3" i="27"/>
  <c r="B3" i="26"/>
  <c r="B3" i="25"/>
  <c r="B3" i="24"/>
  <c r="B3" i="23"/>
  <c r="B3" i="22"/>
  <c r="B3" i="21"/>
  <c r="B3" i="20"/>
  <c r="B3" i="19"/>
  <c r="B3" i="18"/>
  <c r="B3" i="17"/>
  <c r="B3" i="16"/>
  <c r="B3" i="15"/>
  <c r="B3" i="14"/>
  <c r="B3" i="13"/>
  <c r="B3" i="12"/>
  <c r="B3" i="11"/>
  <c r="B3" i="10"/>
  <c r="B3" i="8"/>
  <c r="B3" i="7"/>
  <c r="B3" i="6"/>
  <c r="B3" i="5"/>
  <c r="B3" i="4"/>
  <c r="B3" i="3"/>
  <c r="B3" i="2"/>
  <c r="B3" i="1"/>
  <c r="G33" i="43" l="1"/>
  <c r="H33" i="43" s="1"/>
  <c r="G28" i="43"/>
  <c r="G27" i="43"/>
  <c r="H27" i="43" s="1"/>
  <c r="F30" i="21"/>
  <c r="G25" i="43" s="1"/>
  <c r="H25" i="43" s="1"/>
  <c r="G23" i="43"/>
  <c r="G22" i="43"/>
  <c r="H22" i="43" s="1"/>
  <c r="G21" i="43"/>
  <c r="H21" i="43" s="1"/>
  <c r="G20" i="43"/>
  <c r="G19" i="43"/>
  <c r="H19" i="43" s="1"/>
  <c r="G18" i="43"/>
  <c r="H18" i="43" s="1"/>
  <c r="G17" i="43"/>
  <c r="G15" i="43"/>
  <c r="G14" i="43"/>
  <c r="H14" i="43"/>
  <c r="G12" i="43"/>
  <c r="G11" i="43"/>
  <c r="H11" i="43" s="1"/>
  <c r="G10" i="43"/>
  <c r="H10" i="43" s="1"/>
  <c r="G8" i="43"/>
  <c r="H8" i="43" s="1"/>
  <c r="G7" i="43"/>
  <c r="H7" i="43" s="1"/>
  <c r="H6" i="43"/>
  <c r="H12" i="43"/>
  <c r="H15" i="43"/>
  <c r="H17" i="43"/>
  <c r="H20" i="43"/>
  <c r="H23" i="43"/>
  <c r="H28" i="43"/>
  <c r="H35" i="43"/>
  <c r="H36" i="43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F30" i="40" l="1"/>
  <c r="G44" i="43" s="1"/>
  <c r="H44" i="43" s="1"/>
  <c r="F7" i="40"/>
  <c r="G7" i="40" s="1"/>
  <c r="F30" i="39"/>
  <c r="G41" i="43" s="1"/>
  <c r="H41" i="43" s="1"/>
  <c r="F7" i="39"/>
  <c r="G7" i="39" s="1"/>
  <c r="F30" i="37"/>
  <c r="G43" i="43" s="1"/>
  <c r="H43" i="43" s="1"/>
  <c r="E7" i="37"/>
  <c r="F30" i="36"/>
  <c r="G40" i="43" s="1"/>
  <c r="H40" i="43" s="1"/>
  <c r="F7" i="36"/>
  <c r="G7" i="36" s="1"/>
  <c r="F30" i="35"/>
  <c r="G39" i="43" s="1"/>
  <c r="H39" i="43" s="1"/>
  <c r="F7" i="35"/>
  <c r="G7" i="35" s="1"/>
  <c r="F30" i="34"/>
  <c r="G38" i="43" s="1"/>
  <c r="H38" i="43" s="1"/>
  <c r="F7" i="34"/>
  <c r="G7" i="34" s="1"/>
  <c r="F30" i="33"/>
  <c r="G37" i="43" s="1"/>
  <c r="H37" i="43" s="1"/>
  <c r="F7" i="33"/>
  <c r="G7" i="33" s="1"/>
  <c r="F30" i="32"/>
  <c r="F7" i="32"/>
  <c r="G7" i="32" s="1"/>
  <c r="F30" i="31"/>
  <c r="F7" i="31"/>
  <c r="G7" i="31" s="1"/>
  <c r="D30" i="30"/>
  <c r="G34" i="43" s="1"/>
  <c r="H34" i="43" s="1"/>
  <c r="E7" i="30"/>
  <c r="F30" i="29"/>
  <c r="E7" i="29"/>
  <c r="F30" i="28"/>
  <c r="G32" i="43" s="1"/>
  <c r="H32" i="43" s="1"/>
  <c r="E7" i="28"/>
  <c r="F30" i="27"/>
  <c r="G31" i="43" s="1"/>
  <c r="H31" i="43" s="1"/>
  <c r="E7" i="27"/>
  <c r="F30" i="26"/>
  <c r="G30" i="43" s="1"/>
  <c r="H30" i="43" s="1"/>
  <c r="E7" i="26"/>
  <c r="F30" i="25"/>
  <c r="G29" i="43" s="1"/>
  <c r="H29" i="43" s="1"/>
  <c r="E7" i="25"/>
  <c r="F30" i="24"/>
  <c r="E7" i="24"/>
  <c r="F30" i="23"/>
  <c r="E7" i="23"/>
  <c r="F30" i="22"/>
  <c r="G26" i="43" s="1"/>
  <c r="H26" i="43" s="1"/>
  <c r="E7" i="22"/>
  <c r="E7" i="21"/>
  <c r="F30" i="20"/>
  <c r="F30" i="19"/>
  <c r="E7" i="19"/>
  <c r="F30" i="18"/>
  <c r="E7" i="18"/>
  <c r="F30" i="17"/>
  <c r="E7" i="17"/>
  <c r="F30" i="16"/>
  <c r="E7" i="16"/>
  <c r="F30" i="15"/>
  <c r="E7" i="15"/>
  <c r="F30" i="14"/>
  <c r="E7" i="14"/>
  <c r="F30" i="13"/>
  <c r="E7" i="13"/>
  <c r="F30" i="12"/>
  <c r="G16" i="43" s="1"/>
  <c r="H16" i="43" s="1"/>
  <c r="E7" i="12"/>
  <c r="F30" i="11"/>
  <c r="E7" i="11"/>
  <c r="F30" i="10" l="1"/>
  <c r="E7" i="10"/>
  <c r="F30" i="8"/>
  <c r="G13" i="43" s="1"/>
  <c r="H13" i="43" s="1"/>
  <c r="E7" i="8"/>
  <c r="F30" i="7"/>
  <c r="E7" i="7"/>
  <c r="F30" i="6"/>
  <c r="E7" i="6"/>
  <c r="F30" i="5" l="1"/>
  <c r="E7" i="5"/>
  <c r="F30" i="4"/>
  <c r="E7" i="4"/>
  <c r="F30" i="3"/>
  <c r="E7" i="3"/>
  <c r="F30" i="2"/>
  <c r="E7" i="2" l="1"/>
  <c r="F30" i="1" l="1"/>
  <c r="E7" i="1" l="1"/>
</calcChain>
</file>

<file path=xl/sharedStrings.xml><?xml version="1.0" encoding="utf-8"?>
<sst xmlns="http://schemas.openxmlformats.org/spreadsheetml/2006/main" count="3203" uniqueCount="169">
  <si>
    <t>KRITERIA PENILAIAN : KUALITAS</t>
  </si>
  <si>
    <t>STANDARD
NILAI</t>
  </si>
  <si>
    <t>BOBOT
NILAI</t>
  </si>
  <si>
    <t>JUMLAH
KIRIM</t>
  </si>
  <si>
    <t>JUMLAH
N.G</t>
  </si>
  <si>
    <t xml:space="preserve">% </t>
  </si>
  <si>
    <t>NILAI</t>
  </si>
  <si>
    <t>KESESUAIAN SPESIFIKASI PRODUK / BARANG</t>
  </si>
  <si>
    <t>(Ketidaksesuaian/NG terhadap Jumlah Kirim)</t>
  </si>
  <si>
    <t>a. Temuan ketidaksesuaian produk &lt; 0,5%</t>
  </si>
  <si>
    <t>BAIK</t>
  </si>
  <si>
    <t>b. Temuan ketidaksesuaian produk 0,5 % - &lt; 1%</t>
  </si>
  <si>
    <t>TIDAK BAIK</t>
  </si>
  <si>
    <t>c. Temuan ketidaksesuaian produk &gt; 1%</t>
  </si>
  <si>
    <t>JELEK</t>
  </si>
  <si>
    <t>KRITERIA PENILAIAN : PENGIRIMAN</t>
  </si>
  <si>
    <t>JUMLAH</t>
  </si>
  <si>
    <t>KETEPATAN JUMLAH DAN WAKTU PENGIRIMAN</t>
  </si>
  <si>
    <t>a. Total jumlah diterima dan tepat  &gt;= 90%</t>
  </si>
  <si>
    <t>A</t>
  </si>
  <si>
    <t>b. Total jumlah diterima dan tepat  80-89%</t>
  </si>
  <si>
    <t>B</t>
  </si>
  <si>
    <t>c. Total jumlah diterima dan tepat  70-79%</t>
  </si>
  <si>
    <t>C</t>
  </si>
  <si>
    <t>d. Total jumlah diterima dan tepat  50-69%</t>
  </si>
  <si>
    <t>D</t>
  </si>
  <si>
    <t>e. Total jumlah diterima dan tepat  &lt; 50%</t>
  </si>
  <si>
    <t>E</t>
  </si>
  <si>
    <t>Tanggapan dari Vendor atau Subkont</t>
  </si>
  <si>
    <t>Dibuat</t>
  </si>
  <si>
    <t>Diketahui</t>
  </si>
  <si>
    <t>Diterima &amp; ditanggapi</t>
  </si>
  <si>
    <t>M. Ichwan K</t>
  </si>
  <si>
    <t>R. Mauludin Nur</t>
  </si>
  <si>
    <t>Ka. Bag Pembelian</t>
  </si>
  <si>
    <t>Purchasing Manager</t>
  </si>
  <si>
    <t>Vendor / Subkont</t>
  </si>
  <si>
    <t>KRITERIA PENILAIAN : PELAYANAN</t>
  </si>
  <si>
    <t>Konfirmasi Purchase Order &lt;= 3 Hari</t>
  </si>
  <si>
    <t>Konfirmasi Purchase Order &gt; 3 Hari</t>
  </si>
  <si>
    <t>Konfirmasi Jadwal Pengiriman&lt;= 3 Hari</t>
  </si>
  <si>
    <t>Konfirmasi Jadwal Pengiriman &gt; 3 Hari</t>
  </si>
  <si>
    <t>Tanggapan terhadap Permasalahan &lt;= 3 Hari</t>
  </si>
  <si>
    <t>Tanggapan terhadap Permasalahan &gt; 3 Hari</t>
  </si>
  <si>
    <t>KRITERIA : HASIL AKHIR PENILAIAN</t>
  </si>
  <si>
    <t>VENDOR/SUBKONT DIPERTAHANKAN</t>
  </si>
  <si>
    <t>SANGAT BAIK</t>
  </si>
  <si>
    <t>90 - 100</t>
  </si>
  <si>
    <t>VENDOR/SUBKONT DIPERTAHANKAN &amp; DI EVALUASI</t>
  </si>
  <si>
    <t>70 - 89</t>
  </si>
  <si>
    <t>VENDOR/SUBKONT DI EVALUASI &amp; PORSI DI KURANGI</t>
  </si>
  <si>
    <t>KURANG BAIK</t>
  </si>
  <si>
    <t>50 - 69</t>
  </si>
  <si>
    <t>VENDOR/SUBKONT DIKELUARKAN DARI LIST/DAFTAR PEMASOK</t>
  </si>
  <si>
    <t>QTY PO</t>
  </si>
  <si>
    <t>NAMA VENDOR / SUBKONT : PT. SRIREJEKI PERDANA STEEL</t>
  </si>
  <si>
    <t>NAMA VENDOR / SUBKONT : PT. INDONESIA STEEL TUBE WORKS</t>
  </si>
  <si>
    <t>NAMA VENDOR / SUBKONT : PT. POSCO</t>
  </si>
  <si>
    <t>NAMA VENDOR / SUBKONT : PT. UNITED STEEL CENTER INDONESIA</t>
  </si>
  <si>
    <t>NAMA VENDOR / SUBKONT : PT. PANDAWA JAYA STEEL</t>
  </si>
  <si>
    <t>NAMA VENDOR / SUBKONT : PT. CONEX INTI MAKMUR</t>
  </si>
  <si>
    <t>NAMA VENDOR / SUBKONT : PT. MULTIARTHA WIDJAJA SENTOSA</t>
  </si>
  <si>
    <t>NAMA VENDOR / SUBKONT : PT. DAEKAN</t>
  </si>
  <si>
    <t>NAMA VENDOR / SUBKONT : PT. CIPTA KREASI WOOD INDUSTRI</t>
  </si>
  <si>
    <t>NAMA VENDOR / SUBKONT : PT. MARGA BARATA</t>
  </si>
  <si>
    <t>NAMA VENDOR / SUBKONT : PT. ROYAL ABADI SEJAHTERA</t>
  </si>
  <si>
    <t>NAMA VENDOR / SUBKONT : PT. TRI SUKSES JAYA</t>
  </si>
  <si>
    <t>FORMULIR PENILAIAN KINERJA PEMASOK</t>
  </si>
  <si>
    <t>PURCHASING DEPT.</t>
  </si>
  <si>
    <t>NAMA VENDOR / SUBKONT : PT. TJIKKO SENTRAL INDUSTRIAL</t>
  </si>
  <si>
    <t>NAMA VENDOR / SUBKONT : PT. ERLANGGA TRIMANUNGGAL</t>
  </si>
  <si>
    <t>NAMA VENDOR / SUBKONT : PT. IMAI INDONESIA</t>
  </si>
  <si>
    <t>NAMA VENDOR / SUBKONT : PT. SANTO ABADI PLASTIK</t>
  </si>
  <si>
    <t>NAMA VENDOR / SUBKONT : PT. POLYNDO BERTHA</t>
  </si>
  <si>
    <t>NAMA VENDOR / SUBKONT : PT. HADI WIRIADINATA</t>
  </si>
  <si>
    <t>NAMA VENDOR / SUBKONT : PT. KEDAWUNG SETIA</t>
  </si>
  <si>
    <t>NAMA VENDOR / SUBKONT : PT. CAKRAWALA MEGA INDAH</t>
  </si>
  <si>
    <t>NAMA VENDOR / SUBKONT : PT. DWI KARYA PACKINDO</t>
  </si>
  <si>
    <t>NAMA VENDOR / SUBKONT : PT. ARTEK SEIKOU</t>
  </si>
  <si>
    <t>NAMA VENDOR / SUBKONT : PT. TRIJAYA MANDIRI DUSINDO</t>
  </si>
  <si>
    <t>NAMA VENDOR / SUBKONT : PT. GARUDA METALINDO</t>
  </si>
  <si>
    <t>NAMA VENDOR / SUBKONT : PT. GINSA INTI PRATAMA</t>
  </si>
  <si>
    <t>NAMA VENDOR / SUBKONT : PT. MEGA WAJA</t>
  </si>
  <si>
    <t>NAMA VENDOR / SUBKONT : PT. ATEJA TRITUNGGAL</t>
  </si>
  <si>
    <t>NAMA VENDOR / SUBKONT : PT. SINAR CONTINENTAL</t>
  </si>
  <si>
    <t>NAMA VENDOR / SUBKONT : PT. MEIWA INDONESIA</t>
  </si>
  <si>
    <t>NAMA VENDOR / SUBKONT : PT. SAN CENTRAL</t>
  </si>
  <si>
    <t>SANGAT
BAIK</t>
  </si>
  <si>
    <t>NAMA VENDOR / SUBKONT : PT. AKZO NOBEL</t>
  </si>
  <si>
    <t>NAMA VENDOR / SUBKONT : PT. HIDAYAT MULIA SEJATI</t>
  </si>
  <si>
    <t>NAMA VENDOR / SUBKONT : CV. HINANI</t>
  </si>
  <si>
    <t>NAMA VENDOR / SUBKONT : CV. RAJAWALI SAKTI</t>
  </si>
  <si>
    <t>NAMA VENDOR / SUBKONT : PT. RACHMAT PERDANA ADHIMETAL</t>
  </si>
  <si>
    <t>NAMA VENDOR / SUBKONT : PT. BAHAGIA SEJAHTERA METALINDO</t>
  </si>
  <si>
    <t>NAMA VENDOR / SUBKONT : TRISONS SEAT COVER</t>
  </si>
  <si>
    <t>LAMPIRAN</t>
  </si>
  <si>
    <t>KRITERIA DAN STANDARD PENILAIAN KINERJA PEMASOK</t>
  </si>
  <si>
    <t>Cimahi, 05 Juni 2023</t>
  </si>
  <si>
    <t>Dibuat oleh</t>
  </si>
  <si>
    <t>&lt; 50</t>
  </si>
  <si>
    <t>%</t>
  </si>
  <si>
    <t>PENILAIAN KINERJA PEMASOK</t>
  </si>
  <si>
    <t>LIST VENDOR &amp; SUBKONT</t>
  </si>
  <si>
    <t>NO</t>
  </si>
  <si>
    <t>KODE
VENDOR</t>
  </si>
  <si>
    <t>NAMA VENDOR / SUBKONT</t>
  </si>
  <si>
    <t>JENIS BAHAN</t>
  </si>
  <si>
    <t>TOP 2021</t>
  </si>
  <si>
    <t>TOP 2022</t>
  </si>
  <si>
    <t>SRIREJEKI PERDANA STEEL, PT</t>
  </si>
  <si>
    <t>PIPA</t>
  </si>
  <si>
    <t>45D</t>
  </si>
  <si>
    <t>INDONESIA STEEL TUBE WORKS, PT</t>
  </si>
  <si>
    <t>POSCO ( IJPC ) PT.</t>
  </si>
  <si>
    <t>PLATE</t>
  </si>
  <si>
    <t>30D</t>
  </si>
  <si>
    <t>UNITED STEEL CENTER INDONESIA, PT</t>
  </si>
  <si>
    <t>60D</t>
  </si>
  <si>
    <t>PANDAWA JAYA STEEL, PT.</t>
  </si>
  <si>
    <t>CONEX INTI MAKMUR, PT</t>
  </si>
  <si>
    <t>KAYU</t>
  </si>
  <si>
    <t>MULTIARTHA WIDJAJA SENTOSA, PT</t>
  </si>
  <si>
    <t>DAEKAN INDAR INDONESIA, PT</t>
  </si>
  <si>
    <t>CIPTA KREASI WOOD INDUSTRY, PT</t>
  </si>
  <si>
    <t>MARGA BHARATA,PT</t>
  </si>
  <si>
    <t>HPL</t>
  </si>
  <si>
    <t>ROYAL ABADI SEJAHTERA, PT</t>
  </si>
  <si>
    <t>BUSA</t>
  </si>
  <si>
    <t>TRI SUKSES JAYA, PT.</t>
  </si>
  <si>
    <t>TJIKKO SENTRAL INDUSTRIAL,PT</t>
  </si>
  <si>
    <t>ERLANGGA TRIMANUNGGAL KUSUMAH, PT</t>
  </si>
  <si>
    <t>IMAI INDONESIA, PT</t>
  </si>
  <si>
    <t>PLASTIK</t>
  </si>
  <si>
    <t>SANTO ABADI PLASTIK, PT.</t>
  </si>
  <si>
    <t>POLYNDO BERTHA,PT</t>
  </si>
  <si>
    <t>HADI WIRIADINATA MANUFACTURE,PT</t>
  </si>
  <si>
    <t>KEDAWUNG SETIA, PT</t>
  </si>
  <si>
    <t>CARTON BOX</t>
  </si>
  <si>
    <t>CAKRAWALA MEGA INDAH, PT</t>
  </si>
  <si>
    <t>DWI KARYA PACKINDO, PT.</t>
  </si>
  <si>
    <t>ARTEK SEIKO INDONESIA, PT.</t>
  </si>
  <si>
    <t>TRIJAYA MANDIRI DUSINDO, CV.</t>
  </si>
  <si>
    <t>GARUDA METALINDO, PT</t>
  </si>
  <si>
    <t>BOLT</t>
  </si>
  <si>
    <t>GINSA INTI PRATAMA PT.</t>
  </si>
  <si>
    <t>MEGA WAJA CORPORINDO, PT</t>
  </si>
  <si>
    <t>ATEJA TRITUNGGAL, PT</t>
  </si>
  <si>
    <t>COVER</t>
  </si>
  <si>
    <t>SINAR CONTINENTAL, PT.</t>
  </si>
  <si>
    <t>MEIWA INDONESIA, PT</t>
  </si>
  <si>
    <t>SAN CENTRAL INDAH, PT</t>
  </si>
  <si>
    <t>POWDER COATING</t>
  </si>
  <si>
    <t>AKZONOBEL WOOD FINISHES AND ADHESIV</t>
  </si>
  <si>
    <t>HIDAYAT MULIA SEJATI, PT</t>
  </si>
  <si>
    <t>SUBKONT</t>
  </si>
  <si>
    <t>HINANI</t>
  </si>
  <si>
    <t>RAJAWALI SAKTI, CV</t>
  </si>
  <si>
    <t>RACHMAT PERDANA ADHIMETAL, PT</t>
  </si>
  <si>
    <t>14D</t>
  </si>
  <si>
    <t>ACTMETAL INDONESIA, PT.</t>
  </si>
  <si>
    <t>BAHAGIA SEJAHTERA METALINDO, PT</t>
  </si>
  <si>
    <t>TRISONS COVER JAYA, PT</t>
  </si>
  <si>
    <t>NUMAN BASIR / SINAR CEMERLANG JAYA</t>
  </si>
  <si>
    <t>NILAI
AKHIR</t>
  </si>
  <si>
    <t>PERIODE JULI - DESEMBER 2023</t>
  </si>
  <si>
    <t>KETERANGAN</t>
  </si>
  <si>
    <t>TIDAK ADA ORDER</t>
  </si>
  <si>
    <t>Cimahi, 15 Januari 2024</t>
  </si>
  <si>
    <t>NAMA VENDOR / SUBKONT : NUMAN BASIR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</si>
</sst>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\ ;&quot; (&quot;#,##0.00\);&quot; -&quot;#\ ;@\ 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scheme val="minor"/>
    </font>
    <font>
      <b/>
      <sz val="10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</cellStyleXfs>
  <cellXfs count="88">
    <xf numFmtId="0" fontId="0" fillId="0" borderId="0" xfId="0"/>
    <xf numFmtId="0" fontId="4" fillId="0" borderId="0" xfId="3" applyFont="1" applyFill="1" applyBorder="1"/>
    <xf numFmtId="0" fontId="5" fillId="0" borderId="0" xfId="3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0" fontId="7" fillId="0" borderId="1" xfId="0" applyFont="1" applyFill="1" applyBorder="1"/>
    <xf numFmtId="164" fontId="4" fillId="0" borderId="1" xfId="1" applyNumberFormat="1" applyFont="1" applyFill="1" applyBorder="1" applyAlignment="1">
      <alignment vertical="center" wrapText="1"/>
    </xf>
    <xf numFmtId="10" fontId="5" fillId="0" borderId="1" xfId="2" applyNumberFormat="1" applyFont="1" applyFill="1" applyBorder="1"/>
    <xf numFmtId="0" fontId="5" fillId="0" borderId="1" xfId="3" applyFont="1" applyFill="1" applyBorder="1" applyAlignment="1">
      <alignment horizontal="center"/>
    </xf>
    <xf numFmtId="0" fontId="8" fillId="0" borderId="1" xfId="0" applyFont="1" applyFill="1" applyBorder="1"/>
    <xf numFmtId="0" fontId="5" fillId="0" borderId="1" xfId="3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/>
    </xf>
    <xf numFmtId="0" fontId="7" fillId="0" borderId="1" xfId="3" applyFont="1" applyFill="1" applyBorder="1"/>
    <xf numFmtId="9" fontId="5" fillId="0" borderId="1" xfId="2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164" fontId="5" fillId="0" borderId="0" xfId="1" applyNumberFormat="1" applyFont="1" applyFill="1" applyBorder="1" applyAlignment="1">
      <alignment vertical="center" wrapText="1"/>
    </xf>
    <xf numFmtId="10" fontId="5" fillId="0" borderId="0" xfId="2" applyNumberFormat="1" applyFont="1" applyFill="1" applyBorder="1"/>
    <xf numFmtId="0" fontId="5" fillId="0" borderId="2" xfId="0" applyFont="1" applyFill="1" applyBorder="1"/>
    <xf numFmtId="0" fontId="7" fillId="0" borderId="3" xfId="0" applyFont="1" applyFill="1" applyBorder="1"/>
    <xf numFmtId="164" fontId="5" fillId="0" borderId="3" xfId="1" applyNumberFormat="1" applyFont="1" applyFill="1" applyBorder="1" applyAlignment="1">
      <alignment vertical="center" wrapText="1"/>
    </xf>
    <xf numFmtId="10" fontId="5" fillId="0" borderId="3" xfId="2" applyNumberFormat="1" applyFont="1" applyFill="1" applyBorder="1"/>
    <xf numFmtId="0" fontId="5" fillId="0" borderId="4" xfId="3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3" applyFont="1" applyFill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/>
    <xf numFmtId="0" fontId="5" fillId="0" borderId="8" xfId="3" applyFont="1" applyFill="1" applyBorder="1" applyAlignment="1">
      <alignment vertical="center" wrapText="1"/>
    </xf>
    <xf numFmtId="0" fontId="5" fillId="0" borderId="8" xfId="3" applyFont="1" applyFill="1" applyBorder="1"/>
    <xf numFmtId="0" fontId="5" fillId="0" borderId="9" xfId="3" applyFont="1" applyFill="1" applyBorder="1"/>
    <xf numFmtId="0" fontId="5" fillId="0" borderId="0" xfId="3" applyFont="1" applyFill="1" applyBorder="1" applyAlignment="1">
      <alignment vertical="center" wrapText="1"/>
    </xf>
    <xf numFmtId="0" fontId="8" fillId="0" borderId="0" xfId="3" applyFont="1" applyFill="1" applyBorder="1"/>
    <xf numFmtId="0" fontId="9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/>
    </xf>
    <xf numFmtId="0" fontId="5" fillId="0" borderId="10" xfId="0" applyFont="1" applyFill="1" applyBorder="1"/>
    <xf numFmtId="0" fontId="9" fillId="0" borderId="10" xfId="0" applyFont="1" applyFill="1" applyBorder="1" applyAlignment="1">
      <alignment horizontal="center"/>
    </xf>
    <xf numFmtId="0" fontId="5" fillId="0" borderId="10" xfId="3" applyFont="1" applyFill="1" applyBorder="1"/>
    <xf numFmtId="0" fontId="10" fillId="0" borderId="0" xfId="3" applyFont="1" applyFill="1" applyBorder="1" applyAlignment="1"/>
    <xf numFmtId="0" fontId="5" fillId="0" borderId="10" xfId="0" applyFont="1" applyFill="1" applyBorder="1" applyAlignment="1">
      <alignment horizontal="center"/>
    </xf>
    <xf numFmtId="0" fontId="11" fillId="0" borderId="1" xfId="0" applyFont="1" applyFill="1" applyBorder="1"/>
    <xf numFmtId="164" fontId="11" fillId="0" borderId="1" xfId="1" applyNumberFormat="1" applyFont="1" applyFill="1" applyBorder="1"/>
    <xf numFmtId="0" fontId="12" fillId="0" borderId="1" xfId="0" applyFont="1" applyFill="1" applyBorder="1"/>
    <xf numFmtId="164" fontId="12" fillId="0" borderId="1" xfId="1" applyNumberFormat="1" applyFont="1" applyFill="1" applyBorder="1"/>
    <xf numFmtId="0" fontId="9" fillId="0" borderId="1" xfId="0" applyFont="1" applyFill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164" fontId="7" fillId="0" borderId="1" xfId="1" applyNumberFormat="1" applyFont="1" applyFill="1" applyBorder="1"/>
    <xf numFmtId="0" fontId="5" fillId="0" borderId="4" xfId="3" applyFont="1" applyFill="1" applyBorder="1"/>
    <xf numFmtId="0" fontId="5" fillId="0" borderId="6" xfId="3" applyFont="1" applyFill="1" applyBorder="1"/>
    <xf numFmtId="0" fontId="5" fillId="0" borderId="3" xfId="3" applyFont="1" applyFill="1" applyBorder="1" applyAlignment="1">
      <alignment horizontal="center"/>
    </xf>
    <xf numFmtId="164" fontId="5" fillId="0" borderId="1" xfId="1" applyNumberFormat="1" applyFont="1" applyFill="1" applyBorder="1"/>
    <xf numFmtId="0" fontId="9" fillId="0" borderId="0" xfId="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/>
    </xf>
    <xf numFmtId="0" fontId="13" fillId="0" borderId="0" xfId="0" applyFont="1" applyFill="1" applyBorder="1"/>
    <xf numFmtId="0" fontId="5" fillId="0" borderId="0" xfId="3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1" fontId="4" fillId="0" borderId="11" xfId="3" applyNumberFormat="1" applyFont="1" applyFill="1" applyBorder="1" applyAlignment="1">
      <alignment horizontal="center" vertical="center"/>
    </xf>
    <xf numFmtId="41" fontId="4" fillId="0" borderId="12" xfId="3" applyNumberFormat="1" applyFont="1" applyFill="1" applyBorder="1" applyAlignment="1">
      <alignment horizontal="center" vertical="center"/>
    </xf>
    <xf numFmtId="41" fontId="4" fillId="0" borderId="13" xfId="3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5" fillId="0" borderId="14" xfId="0" applyFont="1" applyFill="1" applyBorder="1" applyAlignment="1">
      <alignment horizontal="center" vertical="center"/>
    </xf>
  </cellXfs>
  <cellStyles count="6">
    <cellStyle name="Comma" xfId="1" builtinId="3"/>
    <cellStyle name="Comma 2" xfId="4"/>
    <cellStyle name="Normal" xfId="0" builtinId="0"/>
    <cellStyle name="Normal 2" xfId="3"/>
    <cellStyle name="Percent" xfId="2" builtinId="5"/>
    <cellStyle name="Percent 2" xf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ables/table1.xml><?xml version="1.0" encoding="utf-8"?>
<table xmlns="http://schemas.openxmlformats.org/spreadsheetml/2006/main" id="2" name="Table2" displayName="Table2" ref="A5:I44" totalsRowShown="0" headerRowDxfId="10" dataDxfId="9">
  <autoFilter ref="A5:I44"/>
  <tableColumns count="9">
    <tableColumn id="1" name="NO" dataDxfId="8">
      <calculatedColumnFormula>A5+1</calculatedColumnFormula>
    </tableColumn>
    <tableColumn id="2" name="KODE_x000a_VENDOR" dataDxfId="7" dataCellStyle="Normal 2"/>
    <tableColumn id="3" name="NAMA VENDOR / SUBKONT" dataDxfId="6" dataCellStyle="Normal 2"/>
    <tableColumn id="4" name="JENIS BAHAN" dataDxfId="5"/>
    <tableColumn id="5" name="TOP 2021" dataDxfId="4"/>
    <tableColumn id="6" name="TOP 2022" dataDxfId="3"/>
    <tableColumn id="12" name="BOBOT_x000a_NILAI" dataDxfId="2" dataCellStyle="Comma"/>
    <tableColumn id="9" name="NILAI_x000a_AKHIR" dataDxfId="1">
      <calculatedColumnFormula>IF(Table2[[#This Row],[BOBOT
NILAI]]&gt;=90,"SANGAT BAIK",IF(Table2[[#This Row],[BOBOT
NILAI]]&gt;=70,"BAIK",IF(Table2[[#This Row],[BOBOT
NILAI]]&gt;=60,"KURANG BAIK","TIDAK BAIK")))</calculatedColumnFormula>
    </tableColumn>
    <tableColumn id="7" name="KETERANGAN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8"/>
  <sheetViews>
    <sheetView showGridLines="0" workbookViewId="0">
      <selection activeCell="D1" sqref="D1:D1048576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4" width="8.7109375" style="2" customWidth="1"/>
    <col min="5" max="16384" width="9.140625" style="2"/>
  </cols>
  <sheetData>
    <row r="1" spans="2:4" x14ac:dyDescent="0.2">
      <c r="B1" s="1" t="s">
        <v>95</v>
      </c>
      <c r="C1" s="1"/>
      <c r="D1" s="1"/>
    </row>
    <row r="2" spans="2:4" x14ac:dyDescent="0.2">
      <c r="B2" s="1" t="s">
        <v>96</v>
      </c>
      <c r="C2" s="1"/>
      <c r="D2" s="1"/>
    </row>
    <row r="4" spans="2:4" s="6" customFormat="1" ht="25.5" x14ac:dyDescent="0.25">
      <c r="B4" s="3" t="s">
        <v>0</v>
      </c>
      <c r="C4" s="4" t="s">
        <v>1</v>
      </c>
      <c r="D4" s="4" t="s">
        <v>2</v>
      </c>
    </row>
    <row r="5" spans="2:4" ht="15" customHeight="1" x14ac:dyDescent="0.2">
      <c r="B5" s="7" t="s">
        <v>7</v>
      </c>
      <c r="C5" s="48"/>
      <c r="D5" s="49"/>
    </row>
    <row r="6" spans="2:4" ht="15" customHeight="1" x14ac:dyDescent="0.2">
      <c r="B6" s="11" t="s">
        <v>8</v>
      </c>
      <c r="C6" s="50"/>
      <c r="D6" s="51"/>
    </row>
    <row r="7" spans="2:4" x14ac:dyDescent="0.2">
      <c r="B7" s="13" t="s">
        <v>9</v>
      </c>
      <c r="C7" s="52" t="s">
        <v>10</v>
      </c>
      <c r="D7" s="53">
        <v>100</v>
      </c>
    </row>
    <row r="8" spans="2:4" ht="15" customHeight="1" x14ac:dyDescent="0.2">
      <c r="B8" s="16" t="s">
        <v>11</v>
      </c>
      <c r="C8" s="40" t="s">
        <v>12</v>
      </c>
      <c r="D8" s="54">
        <v>50</v>
      </c>
    </row>
    <row r="9" spans="2:4" ht="15" customHeight="1" x14ac:dyDescent="0.2">
      <c r="B9" s="16" t="s">
        <v>13</v>
      </c>
      <c r="C9" s="40" t="s">
        <v>14</v>
      </c>
      <c r="D9" s="54">
        <v>25</v>
      </c>
    </row>
    <row r="10" spans="2:4" ht="15" customHeight="1" x14ac:dyDescent="0.2">
      <c r="D10" s="55"/>
    </row>
    <row r="11" spans="2:4" ht="25.5" x14ac:dyDescent="0.2">
      <c r="B11" s="3" t="s">
        <v>15</v>
      </c>
      <c r="C11" s="4" t="s">
        <v>1</v>
      </c>
      <c r="D11" s="4" t="s">
        <v>2</v>
      </c>
    </row>
    <row r="12" spans="2:4" ht="15" customHeight="1" x14ac:dyDescent="0.2">
      <c r="B12" s="20" t="s">
        <v>17</v>
      </c>
      <c r="C12" s="20"/>
      <c r="D12" s="56"/>
    </row>
    <row r="13" spans="2:4" ht="15" customHeight="1" x14ac:dyDescent="0.2">
      <c r="B13" s="12" t="s">
        <v>18</v>
      </c>
      <c r="C13" s="42" t="s">
        <v>19</v>
      </c>
      <c r="D13" s="54">
        <v>100</v>
      </c>
    </row>
    <row r="14" spans="2:4" ht="15" customHeight="1" x14ac:dyDescent="0.2">
      <c r="B14" s="12" t="s">
        <v>20</v>
      </c>
      <c r="C14" s="42" t="s">
        <v>21</v>
      </c>
      <c r="D14" s="54">
        <v>80</v>
      </c>
    </row>
    <row r="15" spans="2:4" ht="15" customHeight="1" x14ac:dyDescent="0.2">
      <c r="B15" s="12" t="s">
        <v>22</v>
      </c>
      <c r="C15" s="42" t="s">
        <v>23</v>
      </c>
      <c r="D15" s="54">
        <v>60</v>
      </c>
    </row>
    <row r="16" spans="2:4" ht="15" customHeight="1" x14ac:dyDescent="0.2">
      <c r="B16" s="12" t="s">
        <v>24</v>
      </c>
      <c r="C16" s="42" t="s">
        <v>25</v>
      </c>
      <c r="D16" s="54">
        <v>40</v>
      </c>
    </row>
    <row r="17" spans="2:4" ht="15" customHeight="1" x14ac:dyDescent="0.2">
      <c r="B17" s="12" t="s">
        <v>26</v>
      </c>
      <c r="C17" s="42" t="s">
        <v>27</v>
      </c>
      <c r="D17" s="54">
        <v>20</v>
      </c>
    </row>
    <row r="18" spans="2:4" x14ac:dyDescent="0.2">
      <c r="D18" s="55"/>
    </row>
    <row r="19" spans="2:4" s="6" customFormat="1" ht="25.5" customHeight="1" x14ac:dyDescent="0.25">
      <c r="B19" s="3" t="s">
        <v>37</v>
      </c>
      <c r="C19" s="4" t="s">
        <v>1</v>
      </c>
      <c r="D19" s="4" t="s">
        <v>2</v>
      </c>
    </row>
    <row r="20" spans="2:4" ht="15" customHeight="1" x14ac:dyDescent="0.2">
      <c r="B20" s="16" t="s">
        <v>38</v>
      </c>
      <c r="C20" s="40" t="s">
        <v>10</v>
      </c>
      <c r="D20" s="54">
        <v>100</v>
      </c>
    </row>
    <row r="21" spans="2:4" ht="15" customHeight="1" x14ac:dyDescent="0.2">
      <c r="B21" s="16" t="s">
        <v>39</v>
      </c>
      <c r="C21" s="40" t="s">
        <v>14</v>
      </c>
      <c r="D21" s="54">
        <v>50</v>
      </c>
    </row>
    <row r="22" spans="2:4" ht="15" customHeight="1" x14ac:dyDescent="0.2">
      <c r="B22" s="16" t="s">
        <v>40</v>
      </c>
      <c r="C22" s="40" t="s">
        <v>10</v>
      </c>
      <c r="D22" s="54">
        <v>100</v>
      </c>
    </row>
    <row r="23" spans="2:4" ht="15" customHeight="1" x14ac:dyDescent="0.2">
      <c r="B23" s="16" t="s">
        <v>41</v>
      </c>
      <c r="C23" s="40" t="s">
        <v>14</v>
      </c>
      <c r="D23" s="54">
        <v>50</v>
      </c>
    </row>
    <row r="24" spans="2:4" ht="15" customHeight="1" x14ac:dyDescent="0.2">
      <c r="B24" s="16" t="s">
        <v>42</v>
      </c>
      <c r="C24" s="40" t="s">
        <v>10</v>
      </c>
      <c r="D24" s="54">
        <v>100</v>
      </c>
    </row>
    <row r="25" spans="2:4" ht="15" customHeight="1" x14ac:dyDescent="0.2">
      <c r="B25" s="16" t="s">
        <v>43</v>
      </c>
      <c r="C25" s="40" t="s">
        <v>14</v>
      </c>
      <c r="D25" s="54">
        <v>50</v>
      </c>
    </row>
    <row r="26" spans="2:4" ht="15" customHeight="1" x14ac:dyDescent="0.2">
      <c r="B26" s="16"/>
      <c r="C26" s="40"/>
      <c r="D26" s="54"/>
    </row>
    <row r="27" spans="2:4" ht="15" customHeight="1" x14ac:dyDescent="0.2">
      <c r="B27" s="22"/>
      <c r="C27" s="23"/>
      <c r="D27" s="23"/>
    </row>
    <row r="28" spans="2:4" s="6" customFormat="1" ht="25.5" customHeight="1" x14ac:dyDescent="0.25">
      <c r="B28" s="3" t="s">
        <v>44</v>
      </c>
      <c r="C28" s="4" t="s">
        <v>1</v>
      </c>
      <c r="D28" s="4" t="s">
        <v>2</v>
      </c>
    </row>
    <row r="29" spans="2:4" ht="15" customHeight="1" x14ac:dyDescent="0.2">
      <c r="B29" s="16" t="s">
        <v>45</v>
      </c>
      <c r="C29" s="42" t="s">
        <v>46</v>
      </c>
      <c r="D29" s="40" t="s">
        <v>47</v>
      </c>
    </row>
    <row r="30" spans="2:4" ht="15" customHeight="1" x14ac:dyDescent="0.2">
      <c r="B30" s="16" t="s">
        <v>48</v>
      </c>
      <c r="C30" s="42" t="s">
        <v>10</v>
      </c>
      <c r="D30" s="40" t="s">
        <v>49</v>
      </c>
    </row>
    <row r="31" spans="2:4" ht="15" customHeight="1" x14ac:dyDescent="0.2">
      <c r="B31" s="16" t="s">
        <v>50</v>
      </c>
      <c r="C31" s="42" t="s">
        <v>51</v>
      </c>
      <c r="D31" s="40" t="s">
        <v>52</v>
      </c>
    </row>
    <row r="32" spans="2:4" ht="15" customHeight="1" x14ac:dyDescent="0.2">
      <c r="B32" s="16" t="s">
        <v>53</v>
      </c>
      <c r="C32" s="42" t="s">
        <v>12</v>
      </c>
      <c r="D32" s="40" t="s">
        <v>99</v>
      </c>
    </row>
    <row r="33" spans="2:4" ht="15" customHeight="1" x14ac:dyDescent="0.2">
      <c r="B33" s="22"/>
      <c r="C33" s="23"/>
      <c r="D33" s="23"/>
    </row>
    <row r="34" spans="2:4" ht="15" customHeight="1" x14ac:dyDescent="0.2">
      <c r="B34" s="22"/>
      <c r="C34" s="23"/>
      <c r="D34" s="23"/>
    </row>
    <row r="35" spans="2:4" ht="15" customHeight="1" x14ac:dyDescent="0.2">
      <c r="B35" s="22"/>
      <c r="C35" s="23"/>
      <c r="D35" s="23"/>
    </row>
    <row r="36" spans="2:4" ht="15" customHeight="1" x14ac:dyDescent="0.2">
      <c r="B36" s="22"/>
      <c r="C36" s="23"/>
      <c r="D36" s="23"/>
    </row>
    <row r="37" spans="2:4" ht="15" customHeight="1" x14ac:dyDescent="0.2">
      <c r="B37" s="22"/>
      <c r="C37" s="23"/>
      <c r="D37" s="23"/>
    </row>
    <row r="38" spans="2:4" ht="15" customHeight="1" x14ac:dyDescent="0.2">
      <c r="B38" s="22"/>
      <c r="C38" s="23"/>
      <c r="D38" s="23"/>
    </row>
    <row r="39" spans="2:4" ht="15" customHeight="1" x14ac:dyDescent="0.2">
      <c r="B39" s="22"/>
      <c r="C39" s="23"/>
      <c r="D39" s="23"/>
    </row>
    <row r="40" spans="2:4" ht="15" customHeight="1" x14ac:dyDescent="0.2">
      <c r="B40" s="22"/>
      <c r="C40" s="23"/>
      <c r="D40" s="23"/>
    </row>
    <row r="41" spans="2:4" x14ac:dyDescent="0.2">
      <c r="B41" s="2" t="s">
        <v>97</v>
      </c>
    </row>
    <row r="42" spans="2:4" x14ac:dyDescent="0.2">
      <c r="B42" s="2" t="s">
        <v>29</v>
      </c>
      <c r="C42" s="2" t="s">
        <v>30</v>
      </c>
    </row>
    <row r="46" spans="2:4" x14ac:dyDescent="0.2">
      <c r="B46" s="39"/>
      <c r="C46" s="39"/>
      <c r="D46" s="39"/>
    </row>
    <row r="47" spans="2:4" x14ac:dyDescent="0.2">
      <c r="B47" s="39" t="s">
        <v>32</v>
      </c>
      <c r="C47" s="36" t="s">
        <v>33</v>
      </c>
      <c r="D47" s="36"/>
    </row>
    <row r="48" spans="2:4" x14ac:dyDescent="0.2">
      <c r="B48" s="2" t="s">
        <v>34</v>
      </c>
      <c r="C48" s="2" t="s">
        <v>35</v>
      </c>
    </row>
  </sheetData>
  <dataConsolidate/>
  <printOptions horizontalCentered="1"/>
  <pageMargins left="0.35433070866141736" right="0.35433070866141736" top="0.59055118110236227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RECAP!A2</f>
        <v>LIST VENDOR &amp; SUBKONT</v>
      </c>
      <c r="D3" s="1"/>
    </row>
    <row r="4" spans="2:6" x14ac:dyDescent="0.2">
      <c r="B4" s="1" t="s">
        <v>62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0.02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0.89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10</v>
      </c>
      <c r="F30" s="80">
        <f>(F7+F14+F22+F24+F26)/5</f>
        <v>81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0.1017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0.42</v>
      </c>
      <c r="E14" s="10" t="s">
        <v>27</v>
      </c>
      <c r="F14" s="12">
        <v>20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51</v>
      </c>
      <c r="F30" s="80">
        <f>(F7+F14+F22+F24+F26)/5</f>
        <v>69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0.88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0.92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D14" sqref="D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0.93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9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0.98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D15" sqref="D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0.98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workbookViewId="0">
      <selection activeCell="D15" sqref="D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0.93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4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4" workbookViewId="0">
      <selection activeCell="I5" sqref="I5"/>
    </sheetView>
  </sheetViews>
  <sheetFormatPr defaultRowHeight="15" x14ac:dyDescent="0.25"/>
  <cols>
    <col min="1" max="1" width="5.7109375" style="63" customWidth="1"/>
    <col min="2" max="2" width="9.7109375" style="63" customWidth="1"/>
    <col min="3" max="3" width="43.85546875" style="63" customWidth="1"/>
    <col min="4" max="4" width="15.7109375" style="63" bestFit="1" customWidth="1"/>
    <col min="5" max="6" width="10.7109375" style="64" hidden="1" customWidth="1"/>
    <col min="7" max="7" width="9.140625" style="63"/>
    <col min="8" max="8" width="12.85546875" style="63" customWidth="1"/>
    <col min="9" max="9" width="16.7109375" bestFit="1" customWidth="1"/>
    <col min="10" max="16384" width="9.140625" style="63"/>
  </cols>
  <sheetData>
    <row r="1" spans="1:9" ht="12.75" x14ac:dyDescent="0.2">
      <c r="A1" s="67" t="s">
        <v>101</v>
      </c>
      <c r="I1" s="63"/>
    </row>
    <row r="2" spans="1:9" ht="12.75" x14ac:dyDescent="0.2">
      <c r="A2" s="63" t="s">
        <v>102</v>
      </c>
      <c r="I2" s="63"/>
    </row>
    <row r="3" spans="1:9" ht="12.75" x14ac:dyDescent="0.2">
      <c r="A3" s="76" t="s">
        <v>164</v>
      </c>
      <c r="I3" s="63"/>
    </row>
    <row r="4" spans="1:9" ht="12.75" x14ac:dyDescent="0.2">
      <c r="I4" s="63"/>
    </row>
    <row r="5" spans="1:9" s="65" customFormat="1" ht="25.5" x14ac:dyDescent="0.2">
      <c r="A5" s="69" t="s">
        <v>103</v>
      </c>
      <c r="B5" s="70" t="s">
        <v>104</v>
      </c>
      <c r="C5" s="69" t="s">
        <v>105</v>
      </c>
      <c r="D5" s="69" t="s">
        <v>106</v>
      </c>
      <c r="E5" s="69" t="s">
        <v>107</v>
      </c>
      <c r="F5" s="69" t="s">
        <v>108</v>
      </c>
      <c r="G5" s="73" t="s">
        <v>2</v>
      </c>
      <c r="H5" s="70" t="s">
        <v>163</v>
      </c>
      <c r="I5" s="87" t="s">
        <v>165</v>
      </c>
    </row>
    <row r="6" spans="1:9" ht="12.75" x14ac:dyDescent="0.2">
      <c r="A6" s="71">
        <v>1</v>
      </c>
      <c r="B6" s="66">
        <v>1003107</v>
      </c>
      <c r="C6" s="68" t="s">
        <v>109</v>
      </c>
      <c r="D6" s="22" t="s">
        <v>110</v>
      </c>
      <c r="E6" s="72" t="s">
        <v>111</v>
      </c>
      <c r="F6" s="72" t="s">
        <v>111</v>
      </c>
      <c r="G6" s="75">
        <v>88</v>
      </c>
      <c r="H6" s="74" t="str">
        <f>IF(Table2[[#This Row],[BOBOT
NILAI]]&gt;=90,"SANGAT BAIK",IF(Table2[[#This Row],[BOBOT
NILAI]]&gt;=70,"BAIK",IF(Table2[[#This Row],[BOBOT
NILAI]]&gt;=60,"KURANG BAIK","TIDAK BAIK")))</f>
        <v>BAIK</v>
      </c>
      <c r="I6" s="86"/>
    </row>
    <row r="7" spans="1:9" ht="12.75" x14ac:dyDescent="0.2">
      <c r="A7" s="71">
        <f>A6+1</f>
        <v>2</v>
      </c>
      <c r="B7" s="66">
        <v>1003043</v>
      </c>
      <c r="C7" s="68" t="s">
        <v>112</v>
      </c>
      <c r="D7" s="22" t="s">
        <v>110</v>
      </c>
      <c r="E7" s="72" t="s">
        <v>111</v>
      </c>
      <c r="F7" s="72" t="s">
        <v>111</v>
      </c>
      <c r="G7" s="75">
        <f>ISTW!F30</f>
        <v>88</v>
      </c>
      <c r="H7" s="74" t="str">
        <f>IF(Table2[[#This Row],[BOBOT
NILAI]]&gt;=90,"SANGAT BAIK",IF(Table2[[#This Row],[BOBOT
NILAI]]&gt;=70,"BAIK",IF(Table2[[#This Row],[BOBOT
NILAI]]&gt;=60,"KURANG BAIK","TIDAK BAIK")))</f>
        <v>BAIK</v>
      </c>
      <c r="I7" s="86"/>
    </row>
    <row r="8" spans="1:9" ht="12.75" x14ac:dyDescent="0.2">
      <c r="A8" s="71">
        <f t="shared" ref="A8:A44" si="0">A7+1</f>
        <v>3</v>
      </c>
      <c r="B8" s="66">
        <v>1003078</v>
      </c>
      <c r="C8" s="68" t="s">
        <v>113</v>
      </c>
      <c r="D8" s="22" t="s">
        <v>114</v>
      </c>
      <c r="E8" s="72" t="s">
        <v>115</v>
      </c>
      <c r="F8" s="72" t="s">
        <v>115</v>
      </c>
      <c r="G8" s="75">
        <f>POSCO!F30</f>
        <v>100</v>
      </c>
      <c r="H8" s="74" t="str">
        <f>IF(Table2[[#This Row],[BOBOT
NILAI]]&gt;=90,"SANGAT BAIK",IF(Table2[[#This Row],[BOBOT
NILAI]]&gt;=70,"BAIK",IF(Table2[[#This Row],[BOBOT
NILAI]]&gt;=60,"KURANG BAIK","TIDAK BAIK")))</f>
        <v>SANGAT BAIK</v>
      </c>
      <c r="I8" s="86"/>
    </row>
    <row r="9" spans="1:9" ht="12.75" x14ac:dyDescent="0.2">
      <c r="A9" s="71">
        <f t="shared" si="0"/>
        <v>4</v>
      </c>
      <c r="B9" s="66">
        <v>1003126</v>
      </c>
      <c r="C9" s="68" t="s">
        <v>116</v>
      </c>
      <c r="D9" s="22"/>
      <c r="E9" s="72"/>
      <c r="F9" s="72"/>
      <c r="G9" s="75"/>
      <c r="H9" s="74"/>
      <c r="I9" s="86" t="s">
        <v>166</v>
      </c>
    </row>
    <row r="10" spans="1:9" ht="12.75" x14ac:dyDescent="0.2">
      <c r="A10" s="71">
        <f t="shared" si="0"/>
        <v>5</v>
      </c>
      <c r="B10" s="66">
        <v>1003073</v>
      </c>
      <c r="C10" s="68" t="s">
        <v>118</v>
      </c>
      <c r="D10" s="22" t="s">
        <v>114</v>
      </c>
      <c r="E10" s="72" t="s">
        <v>115</v>
      </c>
      <c r="F10" s="72" t="s">
        <v>115</v>
      </c>
      <c r="G10" s="75">
        <f>PANDAWA!F30</f>
        <v>100</v>
      </c>
      <c r="H10" s="74" t="str">
        <f>IF(Table2[[#This Row],[BOBOT
NILAI]]&gt;=90,"SANGAT BAIK",IF(Table2[[#This Row],[BOBOT
NILAI]]&gt;=70,"BAIK",IF(Table2[[#This Row],[BOBOT
NILAI]]&gt;=60,"KURANG BAIK","TIDAK BAIK")))</f>
        <v>SANGAT BAIK</v>
      </c>
      <c r="I10" s="86"/>
    </row>
    <row r="11" spans="1:9" ht="12.75" x14ac:dyDescent="0.2">
      <c r="A11" s="71">
        <f t="shared" si="0"/>
        <v>6</v>
      </c>
      <c r="B11" s="66">
        <v>1003011</v>
      </c>
      <c r="C11" s="68" t="s">
        <v>119</v>
      </c>
      <c r="D11" s="22" t="s">
        <v>120</v>
      </c>
      <c r="E11" s="72" t="s">
        <v>115</v>
      </c>
      <c r="F11" s="72" t="s">
        <v>117</v>
      </c>
      <c r="G11" s="75">
        <f>CONEX!F30</f>
        <v>100</v>
      </c>
      <c r="H11" s="74" t="str">
        <f>IF(Table2[[#This Row],[BOBOT
NILAI]]&gt;=90,"SANGAT BAIK",IF(Table2[[#This Row],[BOBOT
NILAI]]&gt;=70,"BAIK",IF(Table2[[#This Row],[BOBOT
NILAI]]&gt;=60,"KURANG BAIK","TIDAK BAIK")))</f>
        <v>SANGAT BAIK</v>
      </c>
      <c r="I11" s="86"/>
    </row>
    <row r="12" spans="1:9" ht="12.75" x14ac:dyDescent="0.2">
      <c r="A12" s="71">
        <f t="shared" si="0"/>
        <v>7</v>
      </c>
      <c r="B12" s="66">
        <v>1003067</v>
      </c>
      <c r="C12" s="68" t="s">
        <v>121</v>
      </c>
      <c r="D12" s="22" t="s">
        <v>120</v>
      </c>
      <c r="E12" s="72" t="s">
        <v>115</v>
      </c>
      <c r="F12" s="72" t="s">
        <v>115</v>
      </c>
      <c r="G12" s="55">
        <f>MWS!F30</f>
        <v>100</v>
      </c>
      <c r="H12" s="74" t="str">
        <f>IF(Table2[[#This Row],[BOBOT
NILAI]]&gt;=90,"SANGAT BAIK",IF(Table2[[#This Row],[BOBOT
NILAI]]&gt;=70,"BAIK",IF(Table2[[#This Row],[BOBOT
NILAI]]&gt;=60,"KURANG BAIK","TIDAK BAIK")))</f>
        <v>SANGAT BAIK</v>
      </c>
      <c r="I12" s="86"/>
    </row>
    <row r="13" spans="1:9" ht="12.75" x14ac:dyDescent="0.2">
      <c r="A13" s="71">
        <f t="shared" si="0"/>
        <v>8</v>
      </c>
      <c r="B13" s="66">
        <v>1003012</v>
      </c>
      <c r="C13" s="68" t="s">
        <v>122</v>
      </c>
      <c r="D13" s="22" t="s">
        <v>120</v>
      </c>
      <c r="E13" s="72" t="s">
        <v>115</v>
      </c>
      <c r="F13" s="72" t="s">
        <v>117</v>
      </c>
      <c r="G13" s="55">
        <f>DAEKAN!F30</f>
        <v>81</v>
      </c>
      <c r="H13" s="74" t="str">
        <f>IF(Table2[[#This Row],[BOBOT
NILAI]]&gt;=90,"SANGAT BAIK",IF(Table2[[#This Row],[BOBOT
NILAI]]&gt;=70,"BAIK",IF(Table2[[#This Row],[BOBOT
NILAI]]&gt;=60,"KURANG BAIK","TIDAK BAIK")))</f>
        <v>BAIK</v>
      </c>
      <c r="I13" s="86"/>
    </row>
    <row r="14" spans="1:9" ht="12.75" x14ac:dyDescent="0.2">
      <c r="A14" s="71">
        <f t="shared" si="0"/>
        <v>9</v>
      </c>
      <c r="B14" s="66">
        <v>1003010</v>
      </c>
      <c r="C14" s="68" t="s">
        <v>123</v>
      </c>
      <c r="D14" s="22" t="s">
        <v>120</v>
      </c>
      <c r="E14" s="72" t="s">
        <v>115</v>
      </c>
      <c r="F14" s="72" t="s">
        <v>115</v>
      </c>
      <c r="G14" s="55">
        <f>CKWI!F30</f>
        <v>69</v>
      </c>
      <c r="H14" s="74" t="str">
        <f>IF(Table2[[#This Row],[BOBOT
NILAI]]&gt;=90,"SANGAT BAIK",IF(Table2[[#This Row],[BOBOT
NILAI]]&gt;=70,"BAIK",IF(Table2[[#This Row],[BOBOT
NILAI]]&gt;=60,"KURANG BAIK","TIDAK BAIK")))</f>
        <v>KURANG BAIK</v>
      </c>
      <c r="I14" s="86"/>
    </row>
    <row r="15" spans="1:9" ht="12.75" x14ac:dyDescent="0.2">
      <c r="A15" s="71">
        <f t="shared" si="0"/>
        <v>10</v>
      </c>
      <c r="B15" s="66">
        <v>1003061</v>
      </c>
      <c r="C15" s="68" t="s">
        <v>124</v>
      </c>
      <c r="D15" s="22" t="s">
        <v>125</v>
      </c>
      <c r="E15" s="72" t="s">
        <v>115</v>
      </c>
      <c r="F15" s="72" t="s">
        <v>115</v>
      </c>
      <c r="G15" s="55">
        <f>MARGA!F30</f>
        <v>100</v>
      </c>
      <c r="H15" s="74" t="str">
        <f>IF(Table2[[#This Row],[BOBOT
NILAI]]&gt;=90,"SANGAT BAIK",IF(Table2[[#This Row],[BOBOT
NILAI]]&gt;=70,"BAIK",IF(Table2[[#This Row],[BOBOT
NILAI]]&gt;=60,"KURANG BAIK","TIDAK BAIK")))</f>
        <v>SANGAT BAIK</v>
      </c>
      <c r="I15" s="86"/>
    </row>
    <row r="16" spans="1:9" ht="12.75" x14ac:dyDescent="0.2">
      <c r="A16" s="71">
        <f t="shared" si="0"/>
        <v>11</v>
      </c>
      <c r="B16" s="66">
        <v>1003094</v>
      </c>
      <c r="C16" s="68" t="s">
        <v>126</v>
      </c>
      <c r="D16" s="22" t="s">
        <v>127</v>
      </c>
      <c r="E16" s="72" t="s">
        <v>111</v>
      </c>
      <c r="F16" s="72" t="s">
        <v>117</v>
      </c>
      <c r="G16" s="55">
        <f>ROYAL!F30</f>
        <v>96</v>
      </c>
      <c r="H16" s="74" t="str">
        <f>IF(Table2[[#This Row],[BOBOT
NILAI]]&gt;=90,"SANGAT BAIK",IF(Table2[[#This Row],[BOBOT
NILAI]]&gt;=70,"BAIK",IF(Table2[[#This Row],[BOBOT
NILAI]]&gt;=60,"KURANG BAIK","TIDAK BAIK")))</f>
        <v>SANGAT BAIK</v>
      </c>
      <c r="I16" s="86"/>
    </row>
    <row r="17" spans="1:9" ht="12.75" x14ac:dyDescent="0.2">
      <c r="A17" s="71">
        <f t="shared" si="0"/>
        <v>12</v>
      </c>
      <c r="B17" s="66">
        <v>1003135</v>
      </c>
      <c r="C17" s="68" t="s">
        <v>128</v>
      </c>
      <c r="D17" s="22" t="s">
        <v>127</v>
      </c>
      <c r="E17" s="72" t="s">
        <v>111</v>
      </c>
      <c r="F17" s="72" t="s">
        <v>117</v>
      </c>
      <c r="G17" s="55">
        <f>TSJ!F30</f>
        <v>100</v>
      </c>
      <c r="H17" s="74" t="str">
        <f>IF(Table2[[#This Row],[BOBOT
NILAI]]&gt;=90,"SANGAT BAIK",IF(Table2[[#This Row],[BOBOT
NILAI]]&gt;=70,"BAIK",IF(Table2[[#This Row],[BOBOT
NILAI]]&gt;=60,"KURANG BAIK","TIDAK BAIK")))</f>
        <v>SANGAT BAIK</v>
      </c>
      <c r="I17" s="86"/>
    </row>
    <row r="18" spans="1:9" ht="12.75" x14ac:dyDescent="0.2">
      <c r="A18" s="71">
        <f t="shared" si="0"/>
        <v>13</v>
      </c>
      <c r="B18" s="66">
        <v>1003120</v>
      </c>
      <c r="C18" s="68" t="s">
        <v>129</v>
      </c>
      <c r="D18" s="22" t="s">
        <v>127</v>
      </c>
      <c r="E18" s="72" t="s">
        <v>115</v>
      </c>
      <c r="F18" s="72" t="s">
        <v>115</v>
      </c>
      <c r="G18" s="55">
        <f>TJIKKO!F30</f>
        <v>100</v>
      </c>
      <c r="H18" s="74" t="str">
        <f>IF(Table2[[#This Row],[BOBOT
NILAI]]&gt;=90,"SANGAT BAIK",IF(Table2[[#This Row],[BOBOT
NILAI]]&gt;=70,"BAIK",IF(Table2[[#This Row],[BOBOT
NILAI]]&gt;=60,"KURANG BAIK","TIDAK BAIK")))</f>
        <v>SANGAT BAIK</v>
      </c>
      <c r="I18" s="86"/>
    </row>
    <row r="19" spans="1:9" ht="12.75" x14ac:dyDescent="0.2">
      <c r="A19" s="71">
        <f t="shared" si="0"/>
        <v>14</v>
      </c>
      <c r="B19" s="66">
        <v>1003025</v>
      </c>
      <c r="C19" s="68" t="s">
        <v>130</v>
      </c>
      <c r="D19" s="22" t="s">
        <v>127</v>
      </c>
      <c r="E19" s="72" t="s">
        <v>111</v>
      </c>
      <c r="F19" s="72" t="s">
        <v>111</v>
      </c>
      <c r="G19" s="55">
        <f>ERLANGGA!F30</f>
        <v>100</v>
      </c>
      <c r="H19" s="74" t="str">
        <f>IF(Table2[[#This Row],[BOBOT
NILAI]]&gt;=90,"SANGAT BAIK",IF(Table2[[#This Row],[BOBOT
NILAI]]&gt;=70,"BAIK",IF(Table2[[#This Row],[BOBOT
NILAI]]&gt;=60,"KURANG BAIK","TIDAK BAIK")))</f>
        <v>SANGAT BAIK</v>
      </c>
      <c r="I19" s="86"/>
    </row>
    <row r="20" spans="1:9" ht="12.75" x14ac:dyDescent="0.2">
      <c r="A20" s="71">
        <f t="shared" si="0"/>
        <v>15</v>
      </c>
      <c r="B20" s="66">
        <v>1003039</v>
      </c>
      <c r="C20" s="68" t="s">
        <v>131</v>
      </c>
      <c r="D20" s="22" t="s">
        <v>132</v>
      </c>
      <c r="E20" s="72" t="s">
        <v>115</v>
      </c>
      <c r="F20" s="72" t="s">
        <v>117</v>
      </c>
      <c r="G20" s="55">
        <f>IMAI!F30</f>
        <v>100</v>
      </c>
      <c r="H20" s="74" t="str">
        <f>IF(Table2[[#This Row],[BOBOT
NILAI]]&gt;=90,"SANGAT BAIK",IF(Table2[[#This Row],[BOBOT
NILAI]]&gt;=70,"BAIK",IF(Table2[[#This Row],[BOBOT
NILAI]]&gt;=60,"KURANG BAIK","TIDAK BAIK")))</f>
        <v>SANGAT BAIK</v>
      </c>
      <c r="I20" s="86"/>
    </row>
    <row r="21" spans="1:9" ht="12.75" x14ac:dyDescent="0.2">
      <c r="A21" s="71">
        <f t="shared" si="0"/>
        <v>16</v>
      </c>
      <c r="B21" s="66">
        <v>1003099</v>
      </c>
      <c r="C21" s="68" t="s">
        <v>133</v>
      </c>
      <c r="D21" s="22" t="s">
        <v>132</v>
      </c>
      <c r="E21" s="72" t="s">
        <v>115</v>
      </c>
      <c r="F21" s="72" t="s">
        <v>117</v>
      </c>
      <c r="G21" s="55">
        <f>SANTO!F30</f>
        <v>100</v>
      </c>
      <c r="H21" s="74" t="str">
        <f>IF(Table2[[#This Row],[BOBOT
NILAI]]&gt;=90,"SANGAT BAIK",IF(Table2[[#This Row],[BOBOT
NILAI]]&gt;=70,"BAIK",IF(Table2[[#This Row],[BOBOT
NILAI]]&gt;=60,"KURANG BAIK","TIDAK BAIK")))</f>
        <v>SANGAT BAIK</v>
      </c>
      <c r="I21" s="86"/>
    </row>
    <row r="22" spans="1:9" ht="12.75" x14ac:dyDescent="0.2">
      <c r="A22" s="71">
        <f t="shared" si="0"/>
        <v>17</v>
      </c>
      <c r="B22" s="66">
        <v>1003077</v>
      </c>
      <c r="C22" s="68" t="s">
        <v>134</v>
      </c>
      <c r="D22" s="22" t="s">
        <v>132</v>
      </c>
      <c r="E22" s="72" t="s">
        <v>115</v>
      </c>
      <c r="F22" s="72" t="s">
        <v>117</v>
      </c>
      <c r="G22" s="55">
        <f>POLYNDO!F30</f>
        <v>100</v>
      </c>
      <c r="H22" s="74" t="str">
        <f>IF(Table2[[#This Row],[BOBOT
NILAI]]&gt;=90,"SANGAT BAIK",IF(Table2[[#This Row],[BOBOT
NILAI]]&gt;=70,"BAIK",IF(Table2[[#This Row],[BOBOT
NILAI]]&gt;=60,"KURANG BAIK","TIDAK BAIK")))</f>
        <v>SANGAT BAIK</v>
      </c>
      <c r="I22" s="86"/>
    </row>
    <row r="23" spans="1:9" ht="12.75" x14ac:dyDescent="0.2">
      <c r="A23" s="71">
        <f t="shared" si="0"/>
        <v>18</v>
      </c>
      <c r="B23" s="66">
        <v>1003033</v>
      </c>
      <c r="C23" s="68" t="s">
        <v>135</v>
      </c>
      <c r="D23" s="22" t="s">
        <v>132</v>
      </c>
      <c r="E23" s="72" t="s">
        <v>115</v>
      </c>
      <c r="F23" s="72" t="s">
        <v>115</v>
      </c>
      <c r="G23" s="55">
        <f>HADI!F30</f>
        <v>100</v>
      </c>
      <c r="H23" s="74" t="str">
        <f>IF(Table2[[#This Row],[BOBOT
NILAI]]&gt;=90,"SANGAT BAIK",IF(Table2[[#This Row],[BOBOT
NILAI]]&gt;=70,"BAIK",IF(Table2[[#This Row],[BOBOT
NILAI]]&gt;=60,"KURANG BAIK","TIDAK BAIK")))</f>
        <v>SANGAT BAIK</v>
      </c>
      <c r="I23" s="86"/>
    </row>
    <row r="24" spans="1:9" ht="12.75" x14ac:dyDescent="0.2">
      <c r="A24" s="71">
        <f t="shared" si="0"/>
        <v>19</v>
      </c>
      <c r="B24" s="66">
        <v>1003054</v>
      </c>
      <c r="C24" s="68" t="s">
        <v>136</v>
      </c>
      <c r="D24" s="22" t="s">
        <v>137</v>
      </c>
      <c r="E24" s="72" t="s">
        <v>111</v>
      </c>
      <c r="F24" s="72" t="s">
        <v>111</v>
      </c>
      <c r="G24" s="55"/>
      <c r="H24" s="74"/>
      <c r="I24" s="86" t="s">
        <v>166</v>
      </c>
    </row>
    <row r="25" spans="1:9" ht="12.75" x14ac:dyDescent="0.2">
      <c r="A25" s="71">
        <f t="shared" si="0"/>
        <v>20</v>
      </c>
      <c r="B25" s="66">
        <v>1003006</v>
      </c>
      <c r="C25" s="68" t="s">
        <v>138</v>
      </c>
      <c r="D25" s="22" t="s">
        <v>137</v>
      </c>
      <c r="E25" s="72" t="s">
        <v>111</v>
      </c>
      <c r="F25" s="72" t="s">
        <v>111</v>
      </c>
      <c r="G25" s="55">
        <f>CMI!F30</f>
        <v>88</v>
      </c>
      <c r="H25" s="74" t="str">
        <f>IF(Table2[[#This Row],[BOBOT
NILAI]]&gt;=90,"SANGAT BAIK",IF(Table2[[#This Row],[BOBOT
NILAI]]&gt;=70,"BAIK",IF(Table2[[#This Row],[BOBOT
NILAI]]&gt;=60,"KURANG BAIK","TIDAK BAIK")))</f>
        <v>BAIK</v>
      </c>
      <c r="I25" s="86"/>
    </row>
    <row r="26" spans="1:9" ht="12.75" x14ac:dyDescent="0.2">
      <c r="A26" s="71">
        <f t="shared" si="0"/>
        <v>21</v>
      </c>
      <c r="B26" s="66">
        <v>1003020</v>
      </c>
      <c r="C26" s="68" t="s">
        <v>139</v>
      </c>
      <c r="D26" s="22" t="s">
        <v>137</v>
      </c>
      <c r="E26" s="72" t="s">
        <v>115</v>
      </c>
      <c r="F26" s="72" t="s">
        <v>117</v>
      </c>
      <c r="G26" s="55">
        <f>DKP!F30</f>
        <v>96</v>
      </c>
      <c r="H26" s="74" t="str">
        <f>IF(Table2[[#This Row],[BOBOT
NILAI]]&gt;=90,"SANGAT BAIK",IF(Table2[[#This Row],[BOBOT
NILAI]]&gt;=70,"BAIK",IF(Table2[[#This Row],[BOBOT
NILAI]]&gt;=60,"KURANG BAIK","TIDAK BAIK")))</f>
        <v>SANGAT BAIK</v>
      </c>
      <c r="I26" s="86"/>
    </row>
    <row r="27" spans="1:9" ht="12.75" x14ac:dyDescent="0.2">
      <c r="A27" s="71">
        <f t="shared" si="0"/>
        <v>22</v>
      </c>
      <c r="B27" s="66">
        <v>1002990</v>
      </c>
      <c r="C27" s="68" t="s">
        <v>140</v>
      </c>
      <c r="D27" s="22" t="s">
        <v>137</v>
      </c>
      <c r="E27" s="72" t="s">
        <v>115</v>
      </c>
      <c r="F27" s="72" t="s">
        <v>117</v>
      </c>
      <c r="G27" s="55">
        <f>ARTEK!F30</f>
        <v>96</v>
      </c>
      <c r="H27" s="74" t="str">
        <f>IF(Table2[[#This Row],[BOBOT
NILAI]]&gt;=90,"SANGAT BAIK",IF(Table2[[#This Row],[BOBOT
NILAI]]&gt;=70,"BAIK",IF(Table2[[#This Row],[BOBOT
NILAI]]&gt;=60,"KURANG BAIK","TIDAK BAIK")))</f>
        <v>SANGAT BAIK</v>
      </c>
      <c r="I27" s="86"/>
    </row>
    <row r="28" spans="1:9" ht="12.75" x14ac:dyDescent="0.2">
      <c r="A28" s="71">
        <f t="shared" si="0"/>
        <v>23</v>
      </c>
      <c r="B28" s="66">
        <v>1000889</v>
      </c>
      <c r="C28" s="68" t="s">
        <v>141</v>
      </c>
      <c r="D28" s="22" t="s">
        <v>137</v>
      </c>
      <c r="E28" s="72" t="s">
        <v>115</v>
      </c>
      <c r="F28" s="72" t="s">
        <v>115</v>
      </c>
      <c r="G28" s="55">
        <f>TRIJAYA!F30</f>
        <v>92</v>
      </c>
      <c r="H28" s="74" t="str">
        <f>IF(Table2[[#This Row],[BOBOT
NILAI]]&gt;=90,"SANGAT BAIK",IF(Table2[[#This Row],[BOBOT
NILAI]]&gt;=70,"BAIK",IF(Table2[[#This Row],[BOBOT
NILAI]]&gt;=60,"KURANG BAIK","TIDAK BAIK")))</f>
        <v>SANGAT BAIK</v>
      </c>
      <c r="I28" s="86"/>
    </row>
    <row r="29" spans="1:9" ht="12.75" x14ac:dyDescent="0.2">
      <c r="A29" s="71">
        <f t="shared" si="0"/>
        <v>24</v>
      </c>
      <c r="B29" s="66">
        <v>1003027</v>
      </c>
      <c r="C29" s="68" t="s">
        <v>142</v>
      </c>
      <c r="D29" s="22" t="s">
        <v>143</v>
      </c>
      <c r="E29" s="72" t="s">
        <v>111</v>
      </c>
      <c r="F29" s="72" t="s">
        <v>111</v>
      </c>
      <c r="G29" s="55">
        <f>GARUDA!F30</f>
        <v>96</v>
      </c>
      <c r="H29" s="74" t="str">
        <f>IF(Table2[[#This Row],[BOBOT
NILAI]]&gt;=90,"SANGAT BAIK",IF(Table2[[#This Row],[BOBOT
NILAI]]&gt;=70,"BAIK",IF(Table2[[#This Row],[BOBOT
NILAI]]&gt;=60,"KURANG BAIK","TIDAK BAIK")))</f>
        <v>SANGAT BAIK</v>
      </c>
      <c r="I29" s="86"/>
    </row>
    <row r="30" spans="1:9" ht="12.75" x14ac:dyDescent="0.2">
      <c r="A30" s="71">
        <f t="shared" si="0"/>
        <v>25</v>
      </c>
      <c r="B30" s="66">
        <v>1003028</v>
      </c>
      <c r="C30" s="68" t="s">
        <v>144</v>
      </c>
      <c r="D30" s="22" t="s">
        <v>143</v>
      </c>
      <c r="E30" s="72" t="s">
        <v>115</v>
      </c>
      <c r="F30" s="72" t="s">
        <v>115</v>
      </c>
      <c r="G30" s="55">
        <f>GINSA!F30</f>
        <v>96</v>
      </c>
      <c r="H30" s="74" t="str">
        <f>IF(Table2[[#This Row],[BOBOT
NILAI]]&gt;=90,"SANGAT BAIK",IF(Table2[[#This Row],[BOBOT
NILAI]]&gt;=70,"BAIK",IF(Table2[[#This Row],[BOBOT
NILAI]]&gt;=60,"KURANG BAIK","TIDAK BAIK")))</f>
        <v>SANGAT BAIK</v>
      </c>
      <c r="I30" s="86"/>
    </row>
    <row r="31" spans="1:9" ht="12.75" x14ac:dyDescent="0.2">
      <c r="A31" s="71">
        <f t="shared" si="0"/>
        <v>26</v>
      </c>
      <c r="B31" s="66">
        <v>1003062</v>
      </c>
      <c r="C31" s="68" t="s">
        <v>145</v>
      </c>
      <c r="D31" s="22" t="s">
        <v>143</v>
      </c>
      <c r="E31" s="72" t="s">
        <v>115</v>
      </c>
      <c r="F31" s="72" t="s">
        <v>115</v>
      </c>
      <c r="G31" s="55">
        <f>MEGA!F30</f>
        <v>96</v>
      </c>
      <c r="H31" s="74" t="str">
        <f>IF(Table2[[#This Row],[BOBOT
NILAI]]&gt;=90,"SANGAT BAIK",IF(Table2[[#This Row],[BOBOT
NILAI]]&gt;=70,"BAIK",IF(Table2[[#This Row],[BOBOT
NILAI]]&gt;=60,"KURANG BAIK","TIDAK BAIK")))</f>
        <v>SANGAT BAIK</v>
      </c>
      <c r="I31" s="86"/>
    </row>
    <row r="32" spans="1:9" ht="12.75" x14ac:dyDescent="0.2">
      <c r="A32" s="71">
        <f t="shared" si="0"/>
        <v>27</v>
      </c>
      <c r="B32" s="66">
        <v>1002993</v>
      </c>
      <c r="C32" s="68" t="s">
        <v>146</v>
      </c>
      <c r="D32" s="22" t="s">
        <v>147</v>
      </c>
      <c r="E32" s="72" t="s">
        <v>111</v>
      </c>
      <c r="F32" s="72" t="s">
        <v>111</v>
      </c>
      <c r="G32" s="55">
        <f>ATEJA!F30</f>
        <v>100</v>
      </c>
      <c r="H32" s="74" t="str">
        <f>IF(Table2[[#This Row],[BOBOT
NILAI]]&gt;=90,"SANGAT BAIK",IF(Table2[[#This Row],[BOBOT
NILAI]]&gt;=70,"BAIK",IF(Table2[[#This Row],[BOBOT
NILAI]]&gt;=60,"KURANG BAIK","TIDAK BAIK")))</f>
        <v>SANGAT BAIK</v>
      </c>
      <c r="I32" s="86"/>
    </row>
    <row r="33" spans="1:9" ht="12.75" x14ac:dyDescent="0.2">
      <c r="A33" s="71">
        <f t="shared" si="0"/>
        <v>28</v>
      </c>
      <c r="B33" s="66">
        <v>1002817</v>
      </c>
      <c r="C33" s="68" t="s">
        <v>148</v>
      </c>
      <c r="D33" s="22" t="s">
        <v>147</v>
      </c>
      <c r="E33" s="72" t="s">
        <v>111</v>
      </c>
      <c r="F33" s="72" t="s">
        <v>111</v>
      </c>
      <c r="G33" s="55">
        <f>SC!F30</f>
        <v>92</v>
      </c>
      <c r="H33" s="74" t="str">
        <f>IF(Table2[[#This Row],[BOBOT
NILAI]]&gt;=90,"SANGAT BAIK",IF(Table2[[#This Row],[BOBOT
NILAI]]&gt;=70,"BAIK",IF(Table2[[#This Row],[BOBOT
NILAI]]&gt;=60,"KURANG BAIK","TIDAK BAIK")))</f>
        <v>SANGAT BAIK</v>
      </c>
      <c r="I33" s="86"/>
    </row>
    <row r="34" spans="1:9" ht="12.75" x14ac:dyDescent="0.2">
      <c r="A34" s="71">
        <f t="shared" si="0"/>
        <v>29</v>
      </c>
      <c r="B34" s="66">
        <v>1003063</v>
      </c>
      <c r="C34" s="68" t="s">
        <v>149</v>
      </c>
      <c r="D34" s="22" t="s">
        <v>147</v>
      </c>
      <c r="E34" s="72" t="s">
        <v>111</v>
      </c>
      <c r="F34" s="72" t="s">
        <v>111</v>
      </c>
      <c r="G34" s="55">
        <f>MEIWA!D30</f>
        <v>100</v>
      </c>
      <c r="H34" s="74" t="str">
        <f>IF(Table2[[#This Row],[BOBOT
NILAI]]&gt;=90,"SANGAT BAIK",IF(Table2[[#This Row],[BOBOT
NILAI]]&gt;=70,"BAIK",IF(Table2[[#This Row],[BOBOT
NILAI]]&gt;=60,"KURANG BAIK","TIDAK BAIK")))</f>
        <v>SANGAT BAIK</v>
      </c>
      <c r="I34" s="86"/>
    </row>
    <row r="35" spans="1:9" ht="12.75" x14ac:dyDescent="0.2">
      <c r="A35" s="71">
        <f t="shared" si="0"/>
        <v>30</v>
      </c>
      <c r="B35" s="66">
        <v>1003097</v>
      </c>
      <c r="C35" s="68" t="s">
        <v>150</v>
      </c>
      <c r="D35" s="22" t="s">
        <v>151</v>
      </c>
      <c r="E35" s="72" t="s">
        <v>115</v>
      </c>
      <c r="F35" s="72" t="s">
        <v>117</v>
      </c>
      <c r="G35" s="55">
        <v>98</v>
      </c>
      <c r="H35" s="74" t="str">
        <f>IF(Table2[[#This Row],[BOBOT
NILAI]]&gt;=90,"SANGAT BAIK",IF(Table2[[#This Row],[BOBOT
NILAI]]&gt;=70,"BAIK",IF(Table2[[#This Row],[BOBOT
NILAI]]&gt;=60,"KURANG BAIK","TIDAK BAIK")))</f>
        <v>SANGAT BAIK</v>
      </c>
      <c r="I35" s="86"/>
    </row>
    <row r="36" spans="1:9" ht="12.75" x14ac:dyDescent="0.2">
      <c r="A36" s="71">
        <f t="shared" si="0"/>
        <v>31</v>
      </c>
      <c r="B36" s="66">
        <v>1002918</v>
      </c>
      <c r="C36" s="68" t="s">
        <v>152</v>
      </c>
      <c r="D36" s="22" t="s">
        <v>151</v>
      </c>
      <c r="E36" s="72" t="s">
        <v>111</v>
      </c>
      <c r="F36" s="72" t="s">
        <v>111</v>
      </c>
      <c r="G36" s="55">
        <v>91</v>
      </c>
      <c r="H36" s="74" t="str">
        <f>IF(Table2[[#This Row],[BOBOT
NILAI]]&gt;=90,"SANGAT BAIK",IF(Table2[[#This Row],[BOBOT
NILAI]]&gt;=70,"BAIK",IF(Table2[[#This Row],[BOBOT
NILAI]]&gt;=60,"KURANG BAIK","TIDAK BAIK")))</f>
        <v>SANGAT BAIK</v>
      </c>
      <c r="I36" s="86"/>
    </row>
    <row r="37" spans="1:9" ht="12.75" x14ac:dyDescent="0.2">
      <c r="A37" s="71">
        <f t="shared" si="0"/>
        <v>32</v>
      </c>
      <c r="B37" s="66">
        <v>1003037</v>
      </c>
      <c r="C37" s="68" t="s">
        <v>153</v>
      </c>
      <c r="D37" s="22" t="s">
        <v>154</v>
      </c>
      <c r="E37" s="72" t="s">
        <v>117</v>
      </c>
      <c r="F37" s="72" t="s">
        <v>117</v>
      </c>
      <c r="G37" s="55">
        <f>HMS!F30</f>
        <v>90</v>
      </c>
      <c r="H37" s="74" t="str">
        <f>IF(Table2[[#This Row],[BOBOT
NILAI]]&gt;=90,"SANGAT BAIK",IF(Table2[[#This Row],[BOBOT
NILAI]]&gt;=70,"BAIK",IF(Table2[[#This Row],[BOBOT
NILAI]]&gt;=60,"KURANG BAIK","TIDAK BAIK")))</f>
        <v>SANGAT BAIK</v>
      </c>
      <c r="I37" s="86"/>
    </row>
    <row r="38" spans="1:9" ht="12.75" x14ac:dyDescent="0.2">
      <c r="A38" s="71">
        <f t="shared" si="0"/>
        <v>33</v>
      </c>
      <c r="B38" s="66">
        <v>1003038</v>
      </c>
      <c r="C38" s="68" t="s">
        <v>155</v>
      </c>
      <c r="D38" s="22" t="s">
        <v>154</v>
      </c>
      <c r="E38" s="72" t="s">
        <v>117</v>
      </c>
      <c r="F38" s="72" t="s">
        <v>117</v>
      </c>
      <c r="G38" s="55">
        <f>HINANI!F30</f>
        <v>100</v>
      </c>
      <c r="H38" s="74" t="str">
        <f>IF(Table2[[#This Row],[BOBOT
NILAI]]&gt;=90,"SANGAT BAIK",IF(Table2[[#This Row],[BOBOT
NILAI]]&gt;=70,"BAIK",IF(Table2[[#This Row],[BOBOT
NILAI]]&gt;=60,"KURANG BAIK","TIDAK BAIK")))</f>
        <v>SANGAT BAIK</v>
      </c>
      <c r="I38" s="86"/>
    </row>
    <row r="39" spans="1:9" ht="12.75" x14ac:dyDescent="0.2">
      <c r="A39" s="71">
        <f t="shared" si="0"/>
        <v>34</v>
      </c>
      <c r="B39" s="66">
        <v>1003134</v>
      </c>
      <c r="C39" s="68" t="s">
        <v>156</v>
      </c>
      <c r="D39" s="22" t="s">
        <v>154</v>
      </c>
      <c r="E39" s="72" t="s">
        <v>117</v>
      </c>
      <c r="F39" s="72" t="s">
        <v>117</v>
      </c>
      <c r="G39" s="55">
        <f>RAJAWALI!F30</f>
        <v>100</v>
      </c>
      <c r="H39" s="74" t="str">
        <f>IF(Table2[[#This Row],[BOBOT
NILAI]]&gt;=90,"SANGAT BAIK",IF(Table2[[#This Row],[BOBOT
NILAI]]&gt;=70,"BAIK",IF(Table2[[#This Row],[BOBOT
NILAI]]&gt;=60,"KURANG BAIK","TIDAK BAIK")))</f>
        <v>SANGAT BAIK</v>
      </c>
      <c r="I39" s="86"/>
    </row>
    <row r="40" spans="1:9" ht="12.75" x14ac:dyDescent="0.2">
      <c r="A40" s="71">
        <f t="shared" si="0"/>
        <v>35</v>
      </c>
      <c r="B40" s="66">
        <v>1003087</v>
      </c>
      <c r="C40" s="68" t="s">
        <v>157</v>
      </c>
      <c r="D40" s="22" t="s">
        <v>154</v>
      </c>
      <c r="E40" s="72" t="s">
        <v>115</v>
      </c>
      <c r="F40" s="72" t="s">
        <v>117</v>
      </c>
      <c r="G40" s="55">
        <f>RPA!F30</f>
        <v>100</v>
      </c>
      <c r="H40" s="74" t="str">
        <f>IF(Table2[[#This Row],[BOBOT
NILAI]]&gt;=90,"SANGAT BAIK",IF(Table2[[#This Row],[BOBOT
NILAI]]&gt;=70,"BAIK",IF(Table2[[#This Row],[BOBOT
NILAI]]&gt;=60,"KURANG BAIK","TIDAK BAIK")))</f>
        <v>SANGAT BAIK</v>
      </c>
      <c r="I40" s="86"/>
    </row>
    <row r="41" spans="1:9" ht="12.75" x14ac:dyDescent="0.2">
      <c r="A41" s="71">
        <f t="shared" si="0"/>
        <v>36</v>
      </c>
      <c r="B41" s="66">
        <v>1003102</v>
      </c>
      <c r="C41" s="68" t="s">
        <v>162</v>
      </c>
      <c r="D41" s="22" t="s">
        <v>154</v>
      </c>
      <c r="E41" s="72" t="s">
        <v>158</v>
      </c>
      <c r="F41" s="72" t="s">
        <v>158</v>
      </c>
      <c r="G41" s="55">
        <f>NUMAN!F30</f>
        <v>100</v>
      </c>
      <c r="H41" s="74" t="str">
        <f>IF(Table2[[#This Row],[BOBOT
NILAI]]&gt;=90,"SANGAT BAIK",IF(Table2[[#This Row],[BOBOT
NILAI]]&gt;=70,"BAIK",IF(Table2[[#This Row],[BOBOT
NILAI]]&gt;=60,"KURANG BAIK","TIDAK BAIK")))</f>
        <v>SANGAT BAIK</v>
      </c>
      <c r="I41" s="86"/>
    </row>
    <row r="42" spans="1:9" ht="12.75" x14ac:dyDescent="0.2">
      <c r="A42" s="71">
        <f t="shared" si="0"/>
        <v>37</v>
      </c>
      <c r="B42" s="66">
        <v>1002916</v>
      </c>
      <c r="C42" s="68" t="s">
        <v>159</v>
      </c>
      <c r="D42" s="22" t="s">
        <v>154</v>
      </c>
      <c r="E42" s="72" t="s">
        <v>115</v>
      </c>
      <c r="F42" s="72" t="s">
        <v>115</v>
      </c>
      <c r="G42" s="55"/>
      <c r="H42" s="74"/>
      <c r="I42" s="86" t="s">
        <v>166</v>
      </c>
    </row>
    <row r="43" spans="1:9" ht="12.75" x14ac:dyDescent="0.2">
      <c r="A43" s="71">
        <f t="shared" si="0"/>
        <v>38</v>
      </c>
      <c r="B43" s="66">
        <v>1002996</v>
      </c>
      <c r="C43" s="68" t="s">
        <v>160</v>
      </c>
      <c r="D43" s="22" t="s">
        <v>154</v>
      </c>
      <c r="E43" s="72" t="s">
        <v>115</v>
      </c>
      <c r="F43" s="72" t="s">
        <v>115</v>
      </c>
      <c r="G43" s="55">
        <f>BAHTERA!F30</f>
        <v>85</v>
      </c>
      <c r="H43" s="74" t="str">
        <f>IF(Table2[[#This Row],[BOBOT
NILAI]]&gt;=90,"SANGAT BAIK",IF(Table2[[#This Row],[BOBOT
NILAI]]&gt;=70,"BAIK",IF(Table2[[#This Row],[BOBOT
NILAI]]&gt;=60,"KURANG BAIK","TIDAK BAIK")))</f>
        <v>BAIK</v>
      </c>
      <c r="I43" s="86"/>
    </row>
    <row r="44" spans="1:9" ht="12.75" x14ac:dyDescent="0.2">
      <c r="A44" s="71">
        <f t="shared" si="0"/>
        <v>39</v>
      </c>
      <c r="B44" s="66">
        <v>1003124</v>
      </c>
      <c r="C44" s="68" t="s">
        <v>161</v>
      </c>
      <c r="D44" s="22" t="s">
        <v>154</v>
      </c>
      <c r="E44" s="72" t="s">
        <v>115</v>
      </c>
      <c r="F44" s="72" t="s">
        <v>115</v>
      </c>
      <c r="G44" s="55">
        <f>TRISON!F30</f>
        <v>100</v>
      </c>
      <c r="H44" s="74" t="str">
        <f>IF(Table2[[#This Row],[BOBOT
NILAI]]&gt;=90,"SANGAT BAIK",IF(Table2[[#This Row],[BOBOT
NILAI]]&gt;=70,"BAIK",IF(Table2[[#This Row],[BOBOT
NILAI]]&gt;=60,"KURANG BAIK","TIDAK BAIK")))</f>
        <v>SANGAT BAIK</v>
      </c>
      <c r="I44" s="86"/>
    </row>
    <row r="46" spans="1:9" x14ac:dyDescent="0.25">
      <c r="G46" s="2" t="s">
        <v>167</v>
      </c>
    </row>
    <row r="47" spans="1:9" x14ac:dyDescent="0.25">
      <c r="B47" s="2" t="s">
        <v>30</v>
      </c>
      <c r="G47" s="2" t="s">
        <v>98</v>
      </c>
    </row>
    <row r="48" spans="1:9" x14ac:dyDescent="0.25">
      <c r="B48" s="2"/>
      <c r="G48" s="2"/>
    </row>
    <row r="49" spans="2:7" x14ac:dyDescent="0.25">
      <c r="B49" s="2"/>
      <c r="G49" s="2"/>
    </row>
    <row r="50" spans="2:7" x14ac:dyDescent="0.25">
      <c r="B50" s="2"/>
      <c r="G50" s="2"/>
    </row>
    <row r="51" spans="2:7" x14ac:dyDescent="0.25">
      <c r="B51" s="39"/>
      <c r="G51" s="2"/>
    </row>
    <row r="52" spans="2:7" x14ac:dyDescent="0.25">
      <c r="B52" s="39" t="s">
        <v>33</v>
      </c>
      <c r="G52" s="39" t="s">
        <v>32</v>
      </c>
    </row>
    <row r="53" spans="2:7" x14ac:dyDescent="0.25">
      <c r="B53" s="2" t="s">
        <v>35</v>
      </c>
      <c r="G53" s="2" t="s">
        <v>34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F7" sqref="F7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4.3E-3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4" workbookViewId="0">
      <selection activeCell="D14" sqref="D14:F1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/>
      <c r="E7" s="10"/>
      <c r="F7" s="12"/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/>
      <c r="E14" s="10"/>
      <c r="F14" s="12"/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60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6" workbookViewId="0">
      <selection activeCell="E34" sqref="E3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0.63</v>
      </c>
      <c r="E14" s="10" t="s">
        <v>25</v>
      </c>
      <c r="F14" s="12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10</v>
      </c>
      <c r="F30" s="80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6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0.89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D44" s="39"/>
    </row>
    <row r="45" spans="2:6" x14ac:dyDescent="0.2">
      <c r="B45" s="39" t="s">
        <v>33</v>
      </c>
      <c r="C45" s="39" t="s">
        <v>32</v>
      </c>
      <c r="E45" s="36"/>
      <c r="F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workbookViewId="0">
      <selection activeCell="B39" sqref="B39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78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0.85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C44" s="39"/>
      <c r="D44" s="39"/>
    </row>
    <row r="45" spans="2:6" x14ac:dyDescent="0.2">
      <c r="B45" s="39" t="s">
        <v>33</v>
      </c>
      <c r="C45" s="39" t="s">
        <v>32</v>
      </c>
      <c r="E45" s="36"/>
      <c r="F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workbookViewId="0">
      <selection activeCell="I15" sqref="I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0.77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showGridLines="0" workbookViewId="0">
      <selection activeCell="F15" sqref="F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0.82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G14" sqref="G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0.85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showGridLines="0" topLeftCell="A16" workbookViewId="0">
      <selection activeCell="F15" sqref="F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0.88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showGridLines="0" topLeftCell="A13" workbookViewId="0">
      <selection activeCell="E14" sqref="E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80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81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81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82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7"/>
  <sheetViews>
    <sheetView showGridLines="0" topLeftCell="A25" workbookViewId="0">
      <selection activeCell="B41" sqref="B41:C47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60">
        <v>100</v>
      </c>
    </row>
    <row r="8" spans="2:6" ht="15" customHeight="1" x14ac:dyDescent="0.2">
      <c r="B8" s="11" t="s">
        <v>8</v>
      </c>
      <c r="C8" s="11"/>
      <c r="D8" s="12"/>
      <c r="E8" s="10"/>
      <c r="F8" s="60"/>
    </row>
    <row r="9" spans="2:6" x14ac:dyDescent="0.2">
      <c r="B9" s="13" t="s">
        <v>9</v>
      </c>
      <c r="C9" s="14" t="s">
        <v>10</v>
      </c>
      <c r="D9" s="12"/>
      <c r="E9" s="12"/>
      <c r="F9" s="60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60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60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0.55000000000000004</v>
      </c>
      <c r="E14" s="10" t="s">
        <v>25</v>
      </c>
      <c r="F14" s="60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60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60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60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60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60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60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60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60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60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60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60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7" t="s">
        <v>10</v>
      </c>
      <c r="F30" s="77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6" ht="15" customHeight="1" x14ac:dyDescent="0.2">
      <c r="B34" s="22"/>
      <c r="C34" s="61"/>
      <c r="D34" s="62"/>
      <c r="E34" s="6"/>
      <c r="F34" s="6"/>
    </row>
    <row r="35" spans="2:6" x14ac:dyDescent="0.2">
      <c r="B35" s="22" t="s">
        <v>28</v>
      </c>
      <c r="C35" s="23"/>
      <c r="D35" s="25"/>
      <c r="E35" s="19"/>
    </row>
    <row r="36" spans="2:6" ht="15" customHeight="1" x14ac:dyDescent="0.2">
      <c r="B36" s="26"/>
      <c r="C36" s="27"/>
      <c r="D36" s="29"/>
      <c r="E36" s="59"/>
      <c r="F36" s="57"/>
    </row>
    <row r="37" spans="2:6" ht="15" customHeight="1" x14ac:dyDescent="0.2">
      <c r="B37" s="31"/>
      <c r="C37" s="23"/>
      <c r="D37" s="25"/>
      <c r="E37" s="19"/>
      <c r="F37" s="58"/>
    </row>
    <row r="38" spans="2:6" ht="15" customHeight="1" x14ac:dyDescent="0.2">
      <c r="B38" s="33"/>
      <c r="C38" s="34"/>
      <c r="D38" s="36"/>
      <c r="E38" s="36"/>
      <c r="F38" s="37"/>
    </row>
    <row r="39" spans="2:6" ht="15" customHeight="1" x14ac:dyDescent="0.2">
      <c r="B39" s="22"/>
      <c r="C39" s="22"/>
    </row>
    <row r="40" spans="2:6" ht="15" customHeight="1" x14ac:dyDescent="0.2">
      <c r="B40" s="2" t="s">
        <v>167</v>
      </c>
    </row>
    <row r="41" spans="2:6" ht="15" customHeight="1" x14ac:dyDescent="0.2">
      <c r="B41" s="2" t="s">
        <v>30</v>
      </c>
      <c r="C41" s="2" t="s">
        <v>98</v>
      </c>
      <c r="E41" s="2" t="s">
        <v>31</v>
      </c>
    </row>
    <row r="45" spans="2:6" x14ac:dyDescent="0.2">
      <c r="B45" s="39"/>
      <c r="E45" s="39"/>
    </row>
    <row r="46" spans="2:6" x14ac:dyDescent="0.2">
      <c r="B46" s="39" t="s">
        <v>33</v>
      </c>
      <c r="C46" s="39" t="s">
        <v>32</v>
      </c>
      <c r="E46" s="36"/>
    </row>
    <row r="47" spans="2:6" x14ac:dyDescent="0.2">
      <c r="B47" s="2" t="s">
        <v>35</v>
      </c>
      <c r="C47" s="2" t="s">
        <v>34</v>
      </c>
      <c r="E47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showGridLines="0" topLeftCell="A7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0.74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10</v>
      </c>
      <c r="F30" s="77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showGridLines="0" topLeftCell="A16" workbookViewId="0">
      <selection activeCell="D30" sqref="D30:D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5" t="s">
        <v>2</v>
      </c>
    </row>
    <row r="30" spans="2:6" ht="15" customHeight="1" x14ac:dyDescent="0.2">
      <c r="B30" s="16" t="s">
        <v>45</v>
      </c>
      <c r="C30" s="42" t="s">
        <v>46</v>
      </c>
      <c r="D30" s="77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78"/>
    </row>
    <row r="32" spans="2:6" ht="15" customHeight="1" x14ac:dyDescent="0.2">
      <c r="B32" s="16" t="s">
        <v>50</v>
      </c>
      <c r="C32" s="42" t="s">
        <v>51</v>
      </c>
      <c r="D32" s="78"/>
    </row>
    <row r="33" spans="2:5" ht="15" customHeight="1" x14ac:dyDescent="0.2">
      <c r="B33" s="16" t="s">
        <v>53</v>
      </c>
      <c r="C33" s="42" t="s">
        <v>12</v>
      </c>
      <c r="D33" s="79"/>
    </row>
    <row r="34" spans="2:5" ht="25.5" customHeight="1" x14ac:dyDescent="0.2">
      <c r="B34" s="22" t="s">
        <v>28</v>
      </c>
      <c r="C34" s="23"/>
      <c r="D34" s="25"/>
      <c r="E34" s="19"/>
    </row>
    <row r="35" spans="2:5" ht="15" customHeight="1" x14ac:dyDescent="0.2">
      <c r="B35" s="26"/>
      <c r="C35" s="27"/>
      <c r="D35" s="29"/>
      <c r="E35" s="30"/>
    </row>
    <row r="36" spans="2:5" ht="15" customHeight="1" x14ac:dyDescent="0.2">
      <c r="B36" s="31"/>
      <c r="C36" s="23"/>
      <c r="D36" s="25"/>
      <c r="E36" s="32"/>
    </row>
    <row r="37" spans="2:5" ht="15" customHeight="1" x14ac:dyDescent="0.2">
      <c r="B37" s="33"/>
      <c r="C37" s="34"/>
      <c r="D37" s="36"/>
      <c r="E37" s="37"/>
    </row>
    <row r="38" spans="2:5" ht="15" customHeight="1" x14ac:dyDescent="0.2">
      <c r="B38" s="22"/>
      <c r="C38" s="22"/>
    </row>
    <row r="39" spans="2:5" ht="15" customHeight="1" x14ac:dyDescent="0.2">
      <c r="B39" s="2" t="s">
        <v>167</v>
      </c>
    </row>
    <row r="40" spans="2:5" ht="15" customHeight="1" x14ac:dyDescent="0.2">
      <c r="B40" s="2" t="s">
        <v>30</v>
      </c>
      <c r="C40" s="2" t="s">
        <v>98</v>
      </c>
      <c r="D40" s="2" t="s">
        <v>31</v>
      </c>
    </row>
    <row r="44" spans="2:5" x14ac:dyDescent="0.2">
      <c r="B44" s="39"/>
      <c r="D44" s="39"/>
    </row>
    <row r="45" spans="2:5" x14ac:dyDescent="0.2">
      <c r="B45" s="39" t="s">
        <v>33</v>
      </c>
      <c r="C45" s="39" t="s">
        <v>32</v>
      </c>
      <c r="D45" s="36"/>
      <c r="E45" s="36"/>
    </row>
    <row r="46" spans="2:5" x14ac:dyDescent="0.2">
      <c r="B46" s="2" t="s">
        <v>35</v>
      </c>
      <c r="C46" s="2" t="s">
        <v>34</v>
      </c>
      <c r="D46" s="2" t="s">
        <v>36</v>
      </c>
    </row>
  </sheetData>
  <dataConsolidate/>
  <mergeCells count="1">
    <mergeCell ref="D30:D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13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86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9842.5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0.87</v>
      </c>
      <c r="G14" s="10" t="s">
        <v>21</v>
      </c>
      <c r="H14" s="12">
        <v>80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83">
        <f>(H7+H14+H22+H24+H26)/5</f>
        <v>96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84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84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85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16" workbookViewId="0">
      <selection activeCell="E34" sqref="E3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88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2304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0.44</v>
      </c>
      <c r="G14" s="10" t="s">
        <v>27</v>
      </c>
      <c r="H14" s="12">
        <v>20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10</v>
      </c>
      <c r="F30" s="77">
        <f>(H7+H14+H22+H24+H26)/5</f>
        <v>84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89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1345500</v>
      </c>
      <c r="E7" s="8">
        <v>7124</v>
      </c>
      <c r="F7" s="9">
        <f>IFERROR(E7/D7,"")</f>
        <v>5.2946859903381643E-3</v>
      </c>
      <c r="G7" s="10" t="str">
        <f>IF(F7&lt;0.5%,"BAIK",IF(F7&lt;1%,"TIDAK BAIK","JELEK"))</f>
        <v>TIDAK BAIK</v>
      </c>
      <c r="H7" s="12">
        <v>50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0.97629999999999995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77">
        <f>(H7+H14+H22+H24+H26)/5</f>
        <v>90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13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90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456433</v>
      </c>
      <c r="E7" s="8">
        <v>480</v>
      </c>
      <c r="F7" s="9">
        <f>IFERROR(E7/D7,"")</f>
        <v>1.0516329888504994E-3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0.98770000000000002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77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16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91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812696</v>
      </c>
      <c r="E7" s="8">
        <v>1805</v>
      </c>
      <c r="F7" s="9">
        <f>IFERROR(E7/D7,"")</f>
        <v>2.2210026873517282E-3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0.94550000000000001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77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16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92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23421</v>
      </c>
      <c r="E7" s="8">
        <v>141</v>
      </c>
      <c r="F7" s="9">
        <f>IFERROR(E7/D7,"")</f>
        <v>6.0202382477263991E-3</v>
      </c>
      <c r="G7" s="10" t="str">
        <f>IF(F7&lt;0.5%,"BAIK",IF(F7&lt;1%,"TIDAK BAIK","JELEK"))</f>
        <v>TIDAK 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0.91269999999999996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77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13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93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5.9400000000000001E-2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0.99450000000000005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10</v>
      </c>
      <c r="F30" s="77">
        <f>(F7+F14+F22+F24+F26)/5</f>
        <v>85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C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4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168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13595</v>
      </c>
      <c r="E7" s="8">
        <v>4</v>
      </c>
      <c r="F7" s="9">
        <f>IFERROR(E7/D7,"")</f>
        <v>2.942258183155572E-4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1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77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>
      <c r="B12" s="43"/>
      <c r="C12" s="47"/>
      <c r="D12" s="45"/>
      <c r="E12" s="45"/>
      <c r="F12" s="45"/>
    </row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0.51</v>
      </c>
      <c r="E14" s="10" t="s">
        <v>25</v>
      </c>
      <c r="F14" s="12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7" t="s">
        <v>10</v>
      </c>
      <c r="F30" s="77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16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94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209345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0.97719999999999996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0" t="s">
        <v>87</v>
      </c>
      <c r="F30" s="77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8"/>
      <c r="F31" s="78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8"/>
      <c r="F32" s="78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79"/>
      <c r="F33" s="79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0.97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77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5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58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77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5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77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2.0000000000000001E-4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100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0.92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77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0" t="s">
        <v>46</v>
      </c>
      <c r="F30" s="77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1"/>
      <c r="F31" s="78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1"/>
      <c r="F32" s="78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2"/>
      <c r="F33" s="79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STANDARD PENILAIAN</vt:lpstr>
      <vt:lpstr>RECAP</vt:lpstr>
      <vt:lpstr>SRI REJEKI</vt:lpstr>
      <vt:lpstr>ISTW</vt:lpstr>
      <vt:lpstr>POSCO</vt:lpstr>
      <vt:lpstr>USCI</vt:lpstr>
      <vt:lpstr>PANDAWA</vt:lpstr>
      <vt:lpstr>CONEX</vt:lpstr>
      <vt:lpstr>MWS</vt:lpstr>
      <vt:lpstr>DAEKAN</vt:lpstr>
      <vt:lpstr>CKWI</vt:lpstr>
      <vt:lpstr>MARGA</vt:lpstr>
      <vt:lpstr>ROYAL</vt:lpstr>
      <vt:lpstr>TSJ</vt:lpstr>
      <vt:lpstr>TJIKKO</vt:lpstr>
      <vt:lpstr>ERLANGGA</vt:lpstr>
      <vt:lpstr>IMAI</vt:lpstr>
      <vt:lpstr>SANTO</vt:lpstr>
      <vt:lpstr>POLYNDO</vt:lpstr>
      <vt:lpstr>HADI</vt:lpstr>
      <vt:lpstr>KEDAWUNG</vt:lpstr>
      <vt:lpstr>CMI</vt:lpstr>
      <vt:lpstr>DKP</vt:lpstr>
      <vt:lpstr>ARTEK</vt:lpstr>
      <vt:lpstr>TRIJAYA</vt:lpstr>
      <vt:lpstr>GARUDA</vt:lpstr>
      <vt:lpstr>GINSA</vt:lpstr>
      <vt:lpstr>MEGA</vt:lpstr>
      <vt:lpstr>ATEJA</vt:lpstr>
      <vt:lpstr>SC</vt:lpstr>
      <vt:lpstr>MEIWA</vt:lpstr>
      <vt:lpstr>SAN CENTRAL</vt:lpstr>
      <vt:lpstr>AKZO</vt:lpstr>
      <vt:lpstr>HMS</vt:lpstr>
      <vt:lpstr>HINANI</vt:lpstr>
      <vt:lpstr>RAJAWALI</vt:lpstr>
      <vt:lpstr>RPA</vt:lpstr>
      <vt:lpstr>BAHTERA</vt:lpstr>
      <vt:lpstr>NUMAN</vt:lpstr>
      <vt:lpstr>TRISON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Ichwan</cp:lastModifiedBy>
  <cp:lastPrinted>2023-07-25T09:32:57Z</cp:lastPrinted>
  <dcterms:created xsi:type="dcterms:W3CDTF">2023-06-21T04:32:35Z</dcterms:created>
  <dcterms:modified xsi:type="dcterms:W3CDTF">2024-01-17T07:45:14Z</dcterms:modified>
</cp:coreProperties>
</file>