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5. MEI 2023\1. AUDIT SYSTEM MANAGEMENT KUARTAL I 2023\8. REPORTING\"/>
    </mc:Choice>
  </mc:AlternateContent>
  <xr:revisionPtr revIDLastSave="0" documentId="13_ncr:1_{D922155C-8EDC-4EE5-B123-EB161EBEB505}" xr6:coauthVersionLast="47" xr6:coauthVersionMax="47" xr10:uidLastSave="{00000000-0000-0000-0000-000000000000}"/>
  <bookViews>
    <workbookView xWindow="-120" yWindow="-120" windowWidth="20730" windowHeight="11160" xr2:uid="{D62B9E2C-F3E2-4614-9988-2EB108BF396C}"/>
  </bookViews>
  <sheets>
    <sheet name="Rekap Kendala LPB" sheetId="1" r:id="rId1"/>
    <sheet name="Rekap Kendala RAF" sheetId="2" r:id="rId2"/>
    <sheet name="RAF Subkon" sheetId="3" r:id="rId3"/>
    <sheet name="RAF Produksi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O24" i="1"/>
  <c r="O22" i="1"/>
  <c r="O20" i="1"/>
  <c r="O18" i="1"/>
  <c r="O16" i="1"/>
  <c r="E29" i="1"/>
  <c r="N28" i="1"/>
  <c r="K28" i="1"/>
  <c r="H28" i="1"/>
  <c r="E28" i="1"/>
  <c r="AG31" i="4"/>
  <c r="AF31" i="4"/>
  <c r="AE31" i="4"/>
  <c r="AA31" i="4"/>
  <c r="Z31" i="4"/>
  <c r="Y31" i="4"/>
  <c r="V31" i="4"/>
  <c r="U31" i="4"/>
  <c r="T31" i="4"/>
  <c r="P31" i="4"/>
  <c r="O31" i="4"/>
  <c r="N31" i="4"/>
  <c r="AG30" i="4"/>
  <c r="AF30" i="4"/>
  <c r="AE30" i="4"/>
  <c r="AA30" i="4"/>
  <c r="Z30" i="4"/>
  <c r="Y30" i="4"/>
  <c r="V30" i="4"/>
  <c r="U30" i="4"/>
  <c r="T30" i="4"/>
  <c r="P30" i="4"/>
  <c r="O30" i="4"/>
  <c r="N30" i="4"/>
  <c r="AG29" i="4"/>
  <c r="AF29" i="4"/>
  <c r="AF32" i="4" s="1"/>
  <c r="AE29" i="4"/>
  <c r="AA29" i="4"/>
  <c r="AA32" i="4" s="1"/>
  <c r="Z29" i="4"/>
  <c r="Z32" i="4" s="1"/>
  <c r="Y29" i="4"/>
  <c r="V29" i="4"/>
  <c r="V32" i="4" s="1"/>
  <c r="U29" i="4"/>
  <c r="U32" i="4" s="1"/>
  <c r="T29" i="4"/>
  <c r="P29" i="4"/>
  <c r="P32" i="4" s="1"/>
  <c r="O29" i="4"/>
  <c r="O32" i="4" s="1"/>
  <c r="N29" i="4"/>
  <c r="AG28" i="4"/>
  <c r="AF28" i="4"/>
  <c r="AE28" i="4"/>
  <c r="AI26" i="4" s="1"/>
  <c r="AA28" i="4"/>
  <c r="Z28" i="4"/>
  <c r="Y28" i="4"/>
  <c r="AC27" i="4" s="1"/>
  <c r="W28" i="4"/>
  <c r="V28" i="4"/>
  <c r="U28" i="4"/>
  <c r="T28" i="4"/>
  <c r="X25" i="4" s="1"/>
  <c r="Q28" i="4"/>
  <c r="P28" i="4"/>
  <c r="O28" i="4"/>
  <c r="N28" i="4"/>
  <c r="L28" i="4"/>
  <c r="K28" i="4"/>
  <c r="J28" i="4"/>
  <c r="I28" i="4"/>
  <c r="M27" i="4" s="1"/>
  <c r="F28" i="4"/>
  <c r="E28" i="4"/>
  <c r="D28" i="4"/>
  <c r="C28" i="4"/>
  <c r="G27" i="4" s="1"/>
  <c r="AI27" i="4"/>
  <c r="AG24" i="4"/>
  <c r="AF24" i="4"/>
  <c r="AE24" i="4"/>
  <c r="AA24" i="4"/>
  <c r="Z24" i="4"/>
  <c r="Y24" i="4"/>
  <c r="W24" i="4"/>
  <c r="V24" i="4"/>
  <c r="U24" i="4"/>
  <c r="T24" i="4"/>
  <c r="X23" i="4" s="1"/>
  <c r="Q24" i="4"/>
  <c r="P24" i="4"/>
  <c r="O24" i="4"/>
  <c r="N24" i="4"/>
  <c r="R23" i="4" s="1"/>
  <c r="L24" i="4"/>
  <c r="K24" i="4"/>
  <c r="J24" i="4"/>
  <c r="I24" i="4"/>
  <c r="M22" i="4" s="1"/>
  <c r="F24" i="4"/>
  <c r="E24" i="4"/>
  <c r="D24" i="4"/>
  <c r="C24" i="4"/>
  <c r="AI23" i="4"/>
  <c r="M23" i="4"/>
  <c r="AI22" i="4"/>
  <c r="AI24" i="4" s="1"/>
  <c r="AG21" i="4"/>
  <c r="AF21" i="4"/>
  <c r="AE21" i="4"/>
  <c r="AA21" i="4"/>
  <c r="Z21" i="4"/>
  <c r="Y21" i="4"/>
  <c r="W21" i="4"/>
  <c r="V21" i="4"/>
  <c r="U21" i="4"/>
  <c r="T21" i="4"/>
  <c r="Q21" i="4"/>
  <c r="P21" i="4"/>
  <c r="O21" i="4"/>
  <c r="N21" i="4"/>
  <c r="R20" i="4" s="1"/>
  <c r="L21" i="4"/>
  <c r="K21" i="4"/>
  <c r="J21" i="4"/>
  <c r="I21" i="4"/>
  <c r="M19" i="4" s="1"/>
  <c r="F21" i="4"/>
  <c r="E21" i="4"/>
  <c r="D21" i="4"/>
  <c r="C21" i="4"/>
  <c r="AI20" i="4"/>
  <c r="X20" i="4"/>
  <c r="M20" i="4"/>
  <c r="AI19" i="4"/>
  <c r="X19" i="4"/>
  <c r="X18" i="4"/>
  <c r="AD18" i="4" s="1"/>
  <c r="AG17" i="4"/>
  <c r="AF17" i="4"/>
  <c r="AE17" i="4"/>
  <c r="AA17" i="4"/>
  <c r="Z17" i="4"/>
  <c r="Y17" i="4"/>
  <c r="AC15" i="4" s="1"/>
  <c r="W17" i="4"/>
  <c r="V17" i="4"/>
  <c r="U17" i="4"/>
  <c r="T17" i="4"/>
  <c r="X16" i="4" s="1"/>
  <c r="Q17" i="4"/>
  <c r="P17" i="4"/>
  <c r="O17" i="4"/>
  <c r="N17" i="4"/>
  <c r="R15" i="4" s="1"/>
  <c r="L17" i="4"/>
  <c r="K17" i="4"/>
  <c r="J17" i="4"/>
  <c r="I17" i="4"/>
  <c r="M15" i="4" s="1"/>
  <c r="F17" i="4"/>
  <c r="E17" i="4"/>
  <c r="D17" i="4"/>
  <c r="C17" i="4"/>
  <c r="G15" i="4" s="1"/>
  <c r="G16" i="4"/>
  <c r="AG14" i="4"/>
  <c r="AF14" i="4"/>
  <c r="AE14" i="4"/>
  <c r="AA14" i="4"/>
  <c r="Z14" i="4"/>
  <c r="Y14" i="4"/>
  <c r="AC13" i="4" s="1"/>
  <c r="W14" i="4"/>
  <c r="V14" i="4"/>
  <c r="U14" i="4"/>
  <c r="T14" i="4"/>
  <c r="X13" i="4" s="1"/>
  <c r="Q14" i="4"/>
  <c r="P14" i="4"/>
  <c r="O14" i="4"/>
  <c r="N14" i="4"/>
  <c r="R12" i="4" s="1"/>
  <c r="L14" i="4"/>
  <c r="K14" i="4"/>
  <c r="J14" i="4"/>
  <c r="I14" i="4"/>
  <c r="M12" i="4" s="1"/>
  <c r="F14" i="4"/>
  <c r="E14" i="4"/>
  <c r="D14" i="4"/>
  <c r="C14" i="4"/>
  <c r="G12" i="4" s="1"/>
  <c r="AC12" i="4"/>
  <c r="AG11" i="4"/>
  <c r="AF11" i="4"/>
  <c r="AE11" i="4"/>
  <c r="AA11" i="4"/>
  <c r="Z11" i="4"/>
  <c r="Y11" i="4"/>
  <c r="AC10" i="4" s="1"/>
  <c r="W11" i="4"/>
  <c r="V11" i="4"/>
  <c r="U11" i="4"/>
  <c r="T11" i="4"/>
  <c r="X10" i="4" s="1"/>
  <c r="Q11" i="4"/>
  <c r="P11" i="4"/>
  <c r="O11" i="4"/>
  <c r="N11" i="4"/>
  <c r="L11" i="4"/>
  <c r="K11" i="4"/>
  <c r="J11" i="4"/>
  <c r="I11" i="4"/>
  <c r="M10" i="4" s="1"/>
  <c r="F11" i="4"/>
  <c r="E11" i="4"/>
  <c r="D11" i="4"/>
  <c r="C11" i="4"/>
  <c r="G9" i="4" s="1"/>
  <c r="AG8" i="4"/>
  <c r="AF8" i="4"/>
  <c r="AE8" i="4"/>
  <c r="AA8" i="4"/>
  <c r="Z8" i="4"/>
  <c r="Y8" i="4"/>
  <c r="AC7" i="4" s="1"/>
  <c r="W8" i="4"/>
  <c r="V8" i="4"/>
  <c r="U8" i="4"/>
  <c r="T8" i="4"/>
  <c r="X5" i="4" s="1"/>
  <c r="Q8" i="4"/>
  <c r="P8" i="4"/>
  <c r="O8" i="4"/>
  <c r="N8" i="4"/>
  <c r="R7" i="4" s="1"/>
  <c r="L8" i="4"/>
  <c r="K8" i="4"/>
  <c r="J8" i="4"/>
  <c r="I8" i="4"/>
  <c r="F8" i="4"/>
  <c r="E8" i="4"/>
  <c r="D8" i="4"/>
  <c r="C8" i="4"/>
  <c r="G6" i="4" s="1"/>
  <c r="R5" i="4"/>
  <c r="AG74" i="3"/>
  <c r="AI73" i="3"/>
  <c r="AH73" i="3"/>
  <c r="AG73" i="3"/>
  <c r="AC73" i="3"/>
  <c r="AB73" i="3"/>
  <c r="AA73" i="3"/>
  <c r="W73" i="3"/>
  <c r="V73" i="3"/>
  <c r="U73" i="3"/>
  <c r="Q73" i="3"/>
  <c r="P73" i="3"/>
  <c r="O73" i="3"/>
  <c r="AI72" i="3"/>
  <c r="AI74" i="3" s="1"/>
  <c r="AH72" i="3"/>
  <c r="AG72" i="3"/>
  <c r="AC72" i="3"/>
  <c r="AB72" i="3"/>
  <c r="AB74" i="3" s="1"/>
  <c r="AA72" i="3"/>
  <c r="AA74" i="3" s="1"/>
  <c r="W72" i="3"/>
  <c r="W74" i="3" s="1"/>
  <c r="V72" i="3"/>
  <c r="U72" i="3"/>
  <c r="Q72" i="3"/>
  <c r="P72" i="3"/>
  <c r="P74" i="3" s="1"/>
  <c r="O72" i="3"/>
  <c r="AI70" i="3"/>
  <c r="AH70" i="3"/>
  <c r="AG70" i="3"/>
  <c r="AC70" i="3"/>
  <c r="AB70" i="3"/>
  <c r="AA70" i="3"/>
  <c r="AE68" i="3" s="1"/>
  <c r="X70" i="3"/>
  <c r="W70" i="3"/>
  <c r="V70" i="3"/>
  <c r="U70" i="3"/>
  <c r="Y69" i="3" s="1"/>
  <c r="R70" i="3"/>
  <c r="Q70" i="3"/>
  <c r="P70" i="3"/>
  <c r="O70" i="3"/>
  <c r="S69" i="3" s="1"/>
  <c r="L70" i="3"/>
  <c r="K70" i="3"/>
  <c r="J70" i="3"/>
  <c r="I70" i="3"/>
  <c r="M69" i="3" s="1"/>
  <c r="F70" i="3"/>
  <c r="E70" i="3"/>
  <c r="D70" i="3"/>
  <c r="C70" i="3"/>
  <c r="Y68" i="3"/>
  <c r="AF68" i="3" s="1"/>
  <c r="S68" i="3"/>
  <c r="AI67" i="3"/>
  <c r="AH67" i="3"/>
  <c r="AG67" i="3"/>
  <c r="AK65" i="3" s="1"/>
  <c r="AC67" i="3"/>
  <c r="AB67" i="3"/>
  <c r="AA67" i="3"/>
  <c r="AE66" i="3" s="1"/>
  <c r="X67" i="3"/>
  <c r="W67" i="3"/>
  <c r="V67" i="3"/>
  <c r="U67" i="3"/>
  <c r="Y66" i="3" s="1"/>
  <c r="R67" i="3"/>
  <c r="Q67" i="3"/>
  <c r="P67" i="3"/>
  <c r="O67" i="3"/>
  <c r="S65" i="3" s="1"/>
  <c r="L67" i="3"/>
  <c r="K67" i="3"/>
  <c r="J67" i="3"/>
  <c r="I67" i="3"/>
  <c r="M65" i="3" s="1"/>
  <c r="F67" i="3"/>
  <c r="E67" i="3"/>
  <c r="D67" i="3"/>
  <c r="C67" i="3"/>
  <c r="G66" i="3" s="1"/>
  <c r="AK66" i="3"/>
  <c r="M66" i="3"/>
  <c r="G65" i="3"/>
  <c r="AI64" i="3"/>
  <c r="AH64" i="3"/>
  <c r="AG64" i="3"/>
  <c r="AK63" i="3" s="1"/>
  <c r="AC64" i="3"/>
  <c r="AB64" i="3"/>
  <c r="AA64" i="3"/>
  <c r="X64" i="3"/>
  <c r="W64" i="3"/>
  <c r="V64" i="3"/>
  <c r="U64" i="3"/>
  <c r="R64" i="3"/>
  <c r="Q64" i="3"/>
  <c r="P64" i="3"/>
  <c r="O64" i="3"/>
  <c r="L64" i="3"/>
  <c r="K64" i="3"/>
  <c r="J64" i="3"/>
  <c r="I64" i="3"/>
  <c r="F64" i="3"/>
  <c r="E64" i="3"/>
  <c r="D64" i="3"/>
  <c r="C64" i="3"/>
  <c r="G63" i="3" s="1"/>
  <c r="AE63" i="3"/>
  <c r="Y63" i="3"/>
  <c r="AE62" i="3"/>
  <c r="Y62" i="3"/>
  <c r="G62" i="3"/>
  <c r="AI61" i="3"/>
  <c r="AH61" i="3"/>
  <c r="AG61" i="3"/>
  <c r="AK59" i="3" s="1"/>
  <c r="AC61" i="3"/>
  <c r="AB61" i="3"/>
  <c r="AA61" i="3"/>
  <c r="X61" i="3"/>
  <c r="W61" i="3"/>
  <c r="V61" i="3"/>
  <c r="U61" i="3"/>
  <c r="Y60" i="3" s="1"/>
  <c r="R61" i="3"/>
  <c r="Q61" i="3"/>
  <c r="P61" i="3"/>
  <c r="O61" i="3"/>
  <c r="L61" i="3"/>
  <c r="K61" i="3"/>
  <c r="J61" i="3"/>
  <c r="I61" i="3"/>
  <c r="M60" i="3" s="1"/>
  <c r="F61" i="3"/>
  <c r="E61" i="3"/>
  <c r="D61" i="3"/>
  <c r="C61" i="3"/>
  <c r="G59" i="3" s="1"/>
  <c r="AK60" i="3"/>
  <c r="AK61" i="3" s="1"/>
  <c r="S60" i="3"/>
  <c r="Y59" i="3"/>
  <c r="Y61" i="3" s="1"/>
  <c r="S59" i="3"/>
  <c r="M59" i="3"/>
  <c r="M61" i="3" s="1"/>
  <c r="AI58" i="3"/>
  <c r="AH58" i="3"/>
  <c r="AG58" i="3"/>
  <c r="Y58" i="3"/>
  <c r="X58" i="3"/>
  <c r="W58" i="3"/>
  <c r="V58" i="3"/>
  <c r="U58" i="3"/>
  <c r="R58" i="3"/>
  <c r="Q58" i="3"/>
  <c r="P58" i="3"/>
  <c r="O58" i="3"/>
  <c r="S57" i="3" s="1"/>
  <c r="AF57" i="3" s="1"/>
  <c r="L58" i="3"/>
  <c r="K58" i="3"/>
  <c r="J58" i="3"/>
  <c r="I58" i="3"/>
  <c r="F58" i="3"/>
  <c r="E58" i="3"/>
  <c r="D58" i="3"/>
  <c r="C58" i="3"/>
  <c r="G56" i="3" s="1"/>
  <c r="S56" i="3"/>
  <c r="AI55" i="3"/>
  <c r="AH55" i="3"/>
  <c r="AG55" i="3"/>
  <c r="AC55" i="3"/>
  <c r="AB55" i="3"/>
  <c r="AA55" i="3"/>
  <c r="AE54" i="3" s="1"/>
  <c r="X55" i="3"/>
  <c r="W55" i="3"/>
  <c r="V55" i="3"/>
  <c r="U55" i="3"/>
  <c r="R55" i="3"/>
  <c r="Q55" i="3"/>
  <c r="P55" i="3"/>
  <c r="O55" i="3"/>
  <c r="L55" i="3"/>
  <c r="K55" i="3"/>
  <c r="J55" i="3"/>
  <c r="I55" i="3"/>
  <c r="M53" i="3" s="1"/>
  <c r="F55" i="3"/>
  <c r="E55" i="3"/>
  <c r="D55" i="3"/>
  <c r="C55" i="3"/>
  <c r="G54" i="3" s="1"/>
  <c r="AE53" i="3"/>
  <c r="AI52" i="3"/>
  <c r="AH52" i="3"/>
  <c r="AG52" i="3"/>
  <c r="AC52" i="3"/>
  <c r="AB52" i="3"/>
  <c r="AA52" i="3"/>
  <c r="AE51" i="3" s="1"/>
  <c r="X52" i="3"/>
  <c r="W52" i="3"/>
  <c r="V52" i="3"/>
  <c r="U52" i="3"/>
  <c r="Y50" i="3" s="1"/>
  <c r="R52" i="3"/>
  <c r="Q52" i="3"/>
  <c r="P52" i="3"/>
  <c r="O52" i="3"/>
  <c r="S50" i="3" s="1"/>
  <c r="L52" i="3"/>
  <c r="K52" i="3"/>
  <c r="J52" i="3"/>
  <c r="I52" i="3"/>
  <c r="M51" i="3" s="1"/>
  <c r="F52" i="3"/>
  <c r="E52" i="3"/>
  <c r="D52" i="3"/>
  <c r="C52" i="3"/>
  <c r="G51" i="3" s="1"/>
  <c r="AK51" i="3"/>
  <c r="AK50" i="3"/>
  <c r="AI49" i="3"/>
  <c r="AH49" i="3"/>
  <c r="AG49" i="3"/>
  <c r="AC49" i="3"/>
  <c r="AB49" i="3"/>
  <c r="AA49" i="3"/>
  <c r="X49" i="3"/>
  <c r="W49" i="3"/>
  <c r="V49" i="3"/>
  <c r="U49" i="3"/>
  <c r="R49" i="3"/>
  <c r="Q49" i="3"/>
  <c r="P49" i="3"/>
  <c r="O49" i="3"/>
  <c r="S47" i="3" s="1"/>
  <c r="L49" i="3"/>
  <c r="K49" i="3"/>
  <c r="J49" i="3"/>
  <c r="I49" i="3"/>
  <c r="M48" i="3" s="1"/>
  <c r="F49" i="3"/>
  <c r="E49" i="3"/>
  <c r="D49" i="3"/>
  <c r="C49" i="3"/>
  <c r="AE48" i="3"/>
  <c r="Y48" i="3"/>
  <c r="S48" i="3"/>
  <c r="AF48" i="3" s="1"/>
  <c r="AE47" i="3"/>
  <c r="AE49" i="3" s="1"/>
  <c r="Y47" i="3"/>
  <c r="M47" i="3"/>
  <c r="M49" i="3" s="1"/>
  <c r="AI46" i="3"/>
  <c r="AH46" i="3"/>
  <c r="AG46" i="3"/>
  <c r="AC46" i="3"/>
  <c r="AB46" i="3"/>
  <c r="AA46" i="3"/>
  <c r="Y46" i="3"/>
  <c r="AF46" i="3" s="1"/>
  <c r="X46" i="3"/>
  <c r="W46" i="3"/>
  <c r="V46" i="3"/>
  <c r="U46" i="3"/>
  <c r="R46" i="3"/>
  <c r="Q46" i="3"/>
  <c r="P46" i="3"/>
  <c r="O46" i="3"/>
  <c r="L46" i="3"/>
  <c r="K46" i="3"/>
  <c r="J46" i="3"/>
  <c r="I46" i="3"/>
  <c r="M44" i="3" s="1"/>
  <c r="F46" i="3"/>
  <c r="E46" i="3"/>
  <c r="D46" i="3"/>
  <c r="C46" i="3"/>
  <c r="G45" i="3" s="1"/>
  <c r="AF45" i="3"/>
  <c r="M45" i="3"/>
  <c r="AF44" i="3"/>
  <c r="G44" i="3"/>
  <c r="G46" i="3" s="1"/>
  <c r="AK43" i="3"/>
  <c r="AI43" i="3"/>
  <c r="AH43" i="3"/>
  <c r="AG43" i="3"/>
  <c r="AK41" i="3" s="1"/>
  <c r="AC43" i="3"/>
  <c r="AB43" i="3"/>
  <c r="AA43" i="3"/>
  <c r="X43" i="3"/>
  <c r="W43" i="3"/>
  <c r="V43" i="3"/>
  <c r="U43" i="3"/>
  <c r="R43" i="3"/>
  <c r="Q43" i="3"/>
  <c r="P43" i="3"/>
  <c r="O43" i="3"/>
  <c r="L43" i="3"/>
  <c r="K43" i="3"/>
  <c r="J43" i="3"/>
  <c r="I43" i="3"/>
  <c r="F43" i="3"/>
  <c r="E43" i="3"/>
  <c r="D43" i="3"/>
  <c r="C43" i="3"/>
  <c r="AK42" i="3"/>
  <c r="S42" i="3"/>
  <c r="M42" i="3"/>
  <c r="G42" i="3"/>
  <c r="S41" i="3"/>
  <c r="M41" i="3"/>
  <c r="G41" i="3"/>
  <c r="G43" i="3" s="1"/>
  <c r="AI40" i="3"/>
  <c r="AH40" i="3"/>
  <c r="AG40" i="3"/>
  <c r="AC40" i="3"/>
  <c r="AB40" i="3"/>
  <c r="AA40" i="3"/>
  <c r="Y40" i="3"/>
  <c r="X40" i="3"/>
  <c r="W40" i="3"/>
  <c r="V40" i="3"/>
  <c r="U40" i="3"/>
  <c r="R40" i="3"/>
  <c r="Q40" i="3"/>
  <c r="P40" i="3"/>
  <c r="O40" i="3"/>
  <c r="S38" i="3" s="1"/>
  <c r="L40" i="3"/>
  <c r="K40" i="3"/>
  <c r="J40" i="3"/>
  <c r="I40" i="3"/>
  <c r="M39" i="3" s="1"/>
  <c r="F40" i="3"/>
  <c r="E40" i="3"/>
  <c r="D40" i="3"/>
  <c r="C40" i="3"/>
  <c r="G39" i="3" s="1"/>
  <c r="S39" i="3"/>
  <c r="AF39" i="3" s="1"/>
  <c r="G38" i="3"/>
  <c r="AI37" i="3"/>
  <c r="AH37" i="3"/>
  <c r="AG37" i="3"/>
  <c r="AC37" i="3"/>
  <c r="AB37" i="3"/>
  <c r="AA37" i="3"/>
  <c r="X37" i="3"/>
  <c r="W37" i="3"/>
  <c r="V37" i="3"/>
  <c r="U37" i="3"/>
  <c r="R37" i="3"/>
  <c r="Q37" i="3"/>
  <c r="P37" i="3"/>
  <c r="O37" i="3"/>
  <c r="S36" i="3" s="1"/>
  <c r="L37" i="3"/>
  <c r="K37" i="3"/>
  <c r="J37" i="3"/>
  <c r="I37" i="3"/>
  <c r="M35" i="3" s="1"/>
  <c r="F37" i="3"/>
  <c r="E37" i="3"/>
  <c r="D37" i="3"/>
  <c r="C37" i="3"/>
  <c r="AE36" i="3"/>
  <c r="Y36" i="3"/>
  <c r="G36" i="3"/>
  <c r="AE35" i="3"/>
  <c r="Y35" i="3"/>
  <c r="G35" i="3"/>
  <c r="AI34" i="3"/>
  <c r="AH34" i="3"/>
  <c r="AG34" i="3"/>
  <c r="AC34" i="3"/>
  <c r="AB34" i="3"/>
  <c r="AA34" i="3"/>
  <c r="X34" i="3"/>
  <c r="W34" i="3"/>
  <c r="V34" i="3"/>
  <c r="U34" i="3"/>
  <c r="Y32" i="3" s="1"/>
  <c r="R34" i="3"/>
  <c r="Q34" i="3"/>
  <c r="P34" i="3"/>
  <c r="O34" i="3"/>
  <c r="L34" i="3"/>
  <c r="K34" i="3"/>
  <c r="J34" i="3"/>
  <c r="I34" i="3"/>
  <c r="F34" i="3"/>
  <c r="E34" i="3"/>
  <c r="D34" i="3"/>
  <c r="C34" i="3"/>
  <c r="G33" i="3" s="1"/>
  <c r="AK33" i="3"/>
  <c r="Y33" i="3"/>
  <c r="S33" i="3"/>
  <c r="M33" i="3"/>
  <c r="AK32" i="3"/>
  <c r="S32" i="3"/>
  <c r="M32" i="3"/>
  <c r="AI31" i="3"/>
  <c r="AH31" i="3"/>
  <c r="AG31" i="3"/>
  <c r="AK29" i="3" s="1"/>
  <c r="AC31" i="3"/>
  <c r="AB31" i="3"/>
  <c r="AA31" i="3"/>
  <c r="X31" i="3"/>
  <c r="W31" i="3"/>
  <c r="V31" i="3"/>
  <c r="U31" i="3"/>
  <c r="Y30" i="3" s="1"/>
  <c r="R31" i="3"/>
  <c r="Q31" i="3"/>
  <c r="P31" i="3"/>
  <c r="O31" i="3"/>
  <c r="S29" i="3" s="1"/>
  <c r="L31" i="3"/>
  <c r="K31" i="3"/>
  <c r="J31" i="3"/>
  <c r="I31" i="3"/>
  <c r="F31" i="3"/>
  <c r="E31" i="3"/>
  <c r="D31" i="3"/>
  <c r="C31" i="3"/>
  <c r="AK30" i="3"/>
  <c r="AE30" i="3"/>
  <c r="S30" i="3"/>
  <c r="G30" i="3"/>
  <c r="AE29" i="3"/>
  <c r="G29" i="3"/>
  <c r="G31" i="3" s="1"/>
  <c r="AI28" i="3"/>
  <c r="AH28" i="3"/>
  <c r="AG28" i="3"/>
  <c r="AK27" i="3" s="1"/>
  <c r="AC28" i="3"/>
  <c r="AB28" i="3"/>
  <c r="AA28" i="3"/>
  <c r="AE26" i="3" s="1"/>
  <c r="X28" i="3"/>
  <c r="W28" i="3"/>
  <c r="V28" i="3"/>
  <c r="U28" i="3"/>
  <c r="R28" i="3"/>
  <c r="Q28" i="3"/>
  <c r="P28" i="3"/>
  <c r="O28" i="3"/>
  <c r="L28" i="3"/>
  <c r="K28" i="3"/>
  <c r="J28" i="3"/>
  <c r="I28" i="3"/>
  <c r="M26" i="3" s="1"/>
  <c r="F28" i="3"/>
  <c r="E28" i="3"/>
  <c r="D28" i="3"/>
  <c r="C28" i="3"/>
  <c r="AE27" i="3"/>
  <c r="Y27" i="3"/>
  <c r="M27" i="3"/>
  <c r="G27" i="3"/>
  <c r="AK26" i="3"/>
  <c r="AK28" i="3" s="1"/>
  <c r="Y26" i="3"/>
  <c r="Y28" i="3" s="1"/>
  <c r="G26" i="3"/>
  <c r="G28" i="3" s="1"/>
  <c r="AI25" i="3"/>
  <c r="AH25" i="3"/>
  <c r="AG25" i="3"/>
  <c r="AC25" i="3"/>
  <c r="AB25" i="3"/>
  <c r="AA25" i="3"/>
  <c r="AE23" i="3" s="1"/>
  <c r="X25" i="3"/>
  <c r="W25" i="3"/>
  <c r="V25" i="3"/>
  <c r="U25" i="3"/>
  <c r="Y24" i="3" s="1"/>
  <c r="R25" i="3"/>
  <c r="Q25" i="3"/>
  <c r="P25" i="3"/>
  <c r="O25" i="3"/>
  <c r="S24" i="3" s="1"/>
  <c r="AF24" i="3" s="1"/>
  <c r="L25" i="3"/>
  <c r="K25" i="3"/>
  <c r="J25" i="3"/>
  <c r="I25" i="3"/>
  <c r="M24" i="3" s="1"/>
  <c r="F25" i="3"/>
  <c r="E25" i="3"/>
  <c r="D25" i="3"/>
  <c r="C25" i="3"/>
  <c r="AE24" i="3"/>
  <c r="AE25" i="3" s="1"/>
  <c r="S23" i="3"/>
  <c r="AI22" i="3"/>
  <c r="AH22" i="3"/>
  <c r="AG22" i="3"/>
  <c r="AK20" i="3" s="1"/>
  <c r="AK22" i="3" s="1"/>
  <c r="AC22" i="3"/>
  <c r="AB22" i="3"/>
  <c r="AA22" i="3"/>
  <c r="AE21" i="3" s="1"/>
  <c r="X22" i="3"/>
  <c r="W22" i="3"/>
  <c r="V22" i="3"/>
  <c r="U22" i="3"/>
  <c r="R22" i="3"/>
  <c r="Q22" i="3"/>
  <c r="P22" i="3"/>
  <c r="O22" i="3"/>
  <c r="L22" i="3"/>
  <c r="K22" i="3"/>
  <c r="J22" i="3"/>
  <c r="I22" i="3"/>
  <c r="F22" i="3"/>
  <c r="E22" i="3"/>
  <c r="D22" i="3"/>
  <c r="C22" i="3"/>
  <c r="G21" i="3" s="1"/>
  <c r="AK21" i="3"/>
  <c r="S21" i="3"/>
  <c r="M21" i="3"/>
  <c r="S20" i="3"/>
  <c r="M20" i="3"/>
  <c r="M22" i="3" s="1"/>
  <c r="AI19" i="3"/>
  <c r="AH19" i="3"/>
  <c r="AG19" i="3"/>
  <c r="AC19" i="3"/>
  <c r="AB19" i="3"/>
  <c r="AA19" i="3"/>
  <c r="AE17" i="3" s="1"/>
  <c r="X19" i="3"/>
  <c r="W19" i="3"/>
  <c r="V19" i="3"/>
  <c r="U19" i="3"/>
  <c r="R19" i="3"/>
  <c r="Q19" i="3"/>
  <c r="P19" i="3"/>
  <c r="O19" i="3"/>
  <c r="L19" i="3"/>
  <c r="K19" i="3"/>
  <c r="J19" i="3"/>
  <c r="I19" i="3"/>
  <c r="F19" i="3"/>
  <c r="E19" i="3"/>
  <c r="D19" i="3"/>
  <c r="C19" i="3"/>
  <c r="AE18" i="3"/>
  <c r="M18" i="3"/>
  <c r="G18" i="3"/>
  <c r="M17" i="3"/>
  <c r="G17" i="3"/>
  <c r="G19" i="3" s="1"/>
  <c r="AI16" i="3"/>
  <c r="AH16" i="3"/>
  <c r="AG16" i="3"/>
  <c r="AC16" i="3"/>
  <c r="AB16" i="3"/>
  <c r="AA16" i="3"/>
  <c r="AE15" i="3" s="1"/>
  <c r="X16" i="3"/>
  <c r="W16" i="3"/>
  <c r="V16" i="3"/>
  <c r="U16" i="3"/>
  <c r="Y15" i="3" s="1"/>
  <c r="R16" i="3"/>
  <c r="Q16" i="3"/>
  <c r="P16" i="3"/>
  <c r="O16" i="3"/>
  <c r="S14" i="3" s="1"/>
  <c r="L16" i="3"/>
  <c r="K16" i="3"/>
  <c r="J16" i="3"/>
  <c r="I16" i="3"/>
  <c r="F16" i="3"/>
  <c r="E16" i="3"/>
  <c r="D16" i="3"/>
  <c r="C16" i="3"/>
  <c r="G14" i="3" s="1"/>
  <c r="G15" i="3"/>
  <c r="AE14" i="3"/>
  <c r="Y14" i="3"/>
  <c r="Y16" i="3" s="1"/>
  <c r="AI13" i="3"/>
  <c r="AH13" i="3"/>
  <c r="AG13" i="3"/>
  <c r="AK12" i="3" s="1"/>
  <c r="AC13" i="3"/>
  <c r="AB13" i="3"/>
  <c r="AA13" i="3"/>
  <c r="X13" i="3"/>
  <c r="W13" i="3"/>
  <c r="V13" i="3"/>
  <c r="U13" i="3"/>
  <c r="Y12" i="3" s="1"/>
  <c r="R13" i="3"/>
  <c r="Q13" i="3"/>
  <c r="P13" i="3"/>
  <c r="O13" i="3"/>
  <c r="S12" i="3" s="1"/>
  <c r="L13" i="3"/>
  <c r="K13" i="3"/>
  <c r="J13" i="3"/>
  <c r="I13" i="3"/>
  <c r="M11" i="3" s="1"/>
  <c r="F13" i="3"/>
  <c r="E13" i="3"/>
  <c r="D13" i="3"/>
  <c r="C13" i="3"/>
  <c r="S11" i="3"/>
  <c r="AI10" i="3"/>
  <c r="AH10" i="3"/>
  <c r="AG10" i="3"/>
  <c r="AK8" i="3" s="1"/>
  <c r="AC10" i="3"/>
  <c r="AB10" i="3"/>
  <c r="AA10" i="3"/>
  <c r="AE8" i="3" s="1"/>
  <c r="X10" i="3"/>
  <c r="W10" i="3"/>
  <c r="V10" i="3"/>
  <c r="U10" i="3"/>
  <c r="R10" i="3"/>
  <c r="Q10" i="3"/>
  <c r="P10" i="3"/>
  <c r="O10" i="3"/>
  <c r="L10" i="3"/>
  <c r="K10" i="3"/>
  <c r="J10" i="3"/>
  <c r="I10" i="3"/>
  <c r="M9" i="3" s="1"/>
  <c r="F10" i="3"/>
  <c r="E10" i="3"/>
  <c r="D10" i="3"/>
  <c r="C10" i="3"/>
  <c r="G8" i="3" s="1"/>
  <c r="AK9" i="3"/>
  <c r="S9" i="3"/>
  <c r="S8" i="3"/>
  <c r="M8" i="3"/>
  <c r="M10" i="3" s="1"/>
  <c r="AI7" i="3"/>
  <c r="AH7" i="3"/>
  <c r="AG7" i="3"/>
  <c r="AC7" i="3"/>
  <c r="AB7" i="3"/>
  <c r="AA7" i="3"/>
  <c r="AE6" i="3" s="1"/>
  <c r="X7" i="3"/>
  <c r="W7" i="3"/>
  <c r="V7" i="3"/>
  <c r="U7" i="3"/>
  <c r="Y5" i="3" s="1"/>
  <c r="R7" i="3"/>
  <c r="Q7" i="3"/>
  <c r="P7" i="3"/>
  <c r="O7" i="3"/>
  <c r="L7" i="3"/>
  <c r="K7" i="3"/>
  <c r="J7" i="3"/>
  <c r="I7" i="3"/>
  <c r="M5" i="3" s="1"/>
  <c r="F7" i="3"/>
  <c r="E7" i="3"/>
  <c r="D7" i="3"/>
  <c r="C7" i="3"/>
  <c r="G6" i="3" s="1"/>
  <c r="AK6" i="3"/>
  <c r="M6" i="3"/>
  <c r="AK5" i="3"/>
  <c r="AK7" i="3" s="1"/>
  <c r="AE5" i="3"/>
  <c r="AE7" i="3" s="1"/>
  <c r="G5" i="3"/>
  <c r="AC26" i="4" l="1"/>
  <c r="AC28" i="4" s="1"/>
  <c r="M9" i="4"/>
  <c r="M11" i="4" s="1"/>
  <c r="AC16" i="4"/>
  <c r="R19" i="4"/>
  <c r="G17" i="4"/>
  <c r="G25" i="4"/>
  <c r="AC6" i="4"/>
  <c r="AC14" i="4"/>
  <c r="G13" i="4"/>
  <c r="R22" i="4"/>
  <c r="AI28" i="4"/>
  <c r="M16" i="4"/>
  <c r="M13" i="4"/>
  <c r="M14" i="4" s="1"/>
  <c r="X22" i="4"/>
  <c r="X24" i="4" s="1"/>
  <c r="R6" i="4"/>
  <c r="R16" i="4"/>
  <c r="M26" i="4"/>
  <c r="AC8" i="4"/>
  <c r="S16" i="4"/>
  <c r="G7" i="4"/>
  <c r="G8" i="4" s="1"/>
  <c r="G10" i="4"/>
  <c r="G11" i="4" s="1"/>
  <c r="G14" i="4"/>
  <c r="AD16" i="4"/>
  <c r="M21" i="4"/>
  <c r="M25" i="4"/>
  <c r="M28" i="4" s="1"/>
  <c r="AG32" i="4"/>
  <c r="AC9" i="4"/>
  <c r="M17" i="4"/>
  <c r="R13" i="4"/>
  <c r="AD13" i="4" s="1"/>
  <c r="R17" i="4"/>
  <c r="M24" i="4"/>
  <c r="AE55" i="3"/>
  <c r="AE16" i="3"/>
  <c r="S58" i="3"/>
  <c r="AF58" i="3" s="1"/>
  <c r="AE31" i="3"/>
  <c r="M43" i="3"/>
  <c r="G50" i="3"/>
  <c r="G52" i="3" s="1"/>
  <c r="AF56" i="3"/>
  <c r="Y65" i="3"/>
  <c r="S66" i="3"/>
  <c r="AF66" i="3" s="1"/>
  <c r="AK11" i="3"/>
  <c r="AK13" i="3" s="1"/>
  <c r="M19" i="3"/>
  <c r="M28" i="3"/>
  <c r="AK34" i="3"/>
  <c r="Y37" i="3"/>
  <c r="AE37" i="3"/>
  <c r="S43" i="3"/>
  <c r="M46" i="3"/>
  <c r="Y49" i="3"/>
  <c r="M50" i="3"/>
  <c r="Y51" i="3"/>
  <c r="G53" i="3"/>
  <c r="G55" i="3" s="1"/>
  <c r="M54" i="3"/>
  <c r="M55" i="3" s="1"/>
  <c r="G57" i="3"/>
  <c r="G58" i="3" s="1"/>
  <c r="AE64" i="3"/>
  <c r="AE65" i="3"/>
  <c r="AE67" i="3" s="1"/>
  <c r="M68" i="3"/>
  <c r="M70" i="3" s="1"/>
  <c r="AE72" i="3"/>
  <c r="M67" i="3"/>
  <c r="Y11" i="3"/>
  <c r="S22" i="3"/>
  <c r="Y23" i="3"/>
  <c r="G37" i="3"/>
  <c r="G40" i="3"/>
  <c r="AF30" i="3"/>
  <c r="Y34" i="3"/>
  <c r="AF36" i="3"/>
  <c r="AF47" i="3"/>
  <c r="AE50" i="3"/>
  <c r="AE52" i="3" s="1"/>
  <c r="AK52" i="3"/>
  <c r="AK62" i="3"/>
  <c r="AK64" i="3" s="1"/>
  <c r="Q74" i="3"/>
  <c r="AK73" i="3"/>
  <c r="M14" i="3"/>
  <c r="M15" i="3"/>
  <c r="M30" i="3"/>
  <c r="M29" i="3"/>
  <c r="M31" i="3" s="1"/>
  <c r="AE42" i="3"/>
  <c r="AF42" i="3" s="1"/>
  <c r="AE41" i="3"/>
  <c r="G7" i="3"/>
  <c r="AE28" i="3"/>
  <c r="AE33" i="3"/>
  <c r="AE32" i="3"/>
  <c r="M36" i="3"/>
  <c r="M37" i="3" s="1"/>
  <c r="AF50" i="3"/>
  <c r="S61" i="3"/>
  <c r="AF59" i="3"/>
  <c r="M62" i="3"/>
  <c r="M64" i="3" s="1"/>
  <c r="M63" i="3"/>
  <c r="AK14" i="3"/>
  <c r="AK15" i="3"/>
  <c r="S34" i="3"/>
  <c r="AF32" i="3"/>
  <c r="G68" i="3"/>
  <c r="G69" i="3"/>
  <c r="S5" i="3"/>
  <c r="S6" i="3"/>
  <c r="S10" i="3"/>
  <c r="AF14" i="3"/>
  <c r="Y18" i="3"/>
  <c r="AF18" i="3" s="1"/>
  <c r="Y17" i="3"/>
  <c r="AE19" i="3"/>
  <c r="S27" i="3"/>
  <c r="AF27" i="3" s="1"/>
  <c r="S26" i="3"/>
  <c r="S31" i="3"/>
  <c r="S40" i="3"/>
  <c r="AF40" i="3" s="1"/>
  <c r="AF38" i="3"/>
  <c r="Y8" i="3"/>
  <c r="Y9" i="3"/>
  <c r="AF11" i="3"/>
  <c r="S13" i="3"/>
  <c r="G11" i="3"/>
  <c r="G12" i="3"/>
  <c r="Y20" i="3"/>
  <c r="Y22" i="3" s="1"/>
  <c r="AF22" i="3" s="1"/>
  <c r="Y21" i="3"/>
  <c r="AF21" i="3" s="1"/>
  <c r="M7" i="3"/>
  <c r="AK10" i="3"/>
  <c r="Y13" i="3"/>
  <c r="AE11" i="3"/>
  <c r="AE12" i="3"/>
  <c r="AF12" i="3" s="1"/>
  <c r="G16" i="3"/>
  <c r="Y25" i="3"/>
  <c r="AF23" i="3"/>
  <c r="G23" i="3"/>
  <c r="G24" i="3"/>
  <c r="AK24" i="3"/>
  <c r="AK23" i="3"/>
  <c r="AF33" i="3"/>
  <c r="S49" i="3"/>
  <c r="S51" i="3"/>
  <c r="AF51" i="3" s="1"/>
  <c r="Y53" i="3"/>
  <c r="Y54" i="3"/>
  <c r="AE74" i="3"/>
  <c r="O74" i="3"/>
  <c r="M7" i="4"/>
  <c r="S7" i="4" s="1"/>
  <c r="M6" i="4"/>
  <c r="AI5" i="4"/>
  <c r="AI7" i="4"/>
  <c r="AI6" i="4"/>
  <c r="R10" i="4"/>
  <c r="R9" i="4"/>
  <c r="AI10" i="4"/>
  <c r="AI9" i="4"/>
  <c r="G22" i="4"/>
  <c r="G23" i="4"/>
  <c r="S23" i="4" s="1"/>
  <c r="R27" i="4"/>
  <c r="R25" i="4"/>
  <c r="X21" i="4"/>
  <c r="R24" i="4"/>
  <c r="Y32" i="4"/>
  <c r="AC29" i="4" s="1"/>
  <c r="Y52" i="3"/>
  <c r="S63" i="3"/>
  <c r="AF63" i="3" s="1"/>
  <c r="S62" i="3"/>
  <c r="AI21" i="4"/>
  <c r="Y6" i="3"/>
  <c r="Y7" i="3" s="1"/>
  <c r="G9" i="3"/>
  <c r="G10" i="3" s="1"/>
  <c r="AE9" i="3"/>
  <c r="AE10" i="3" s="1"/>
  <c r="M12" i="3"/>
  <c r="M13" i="3" s="1"/>
  <c r="S15" i="3"/>
  <c r="AF15" i="3" s="1"/>
  <c r="AE20" i="3"/>
  <c r="AE22" i="3" s="1"/>
  <c r="M23" i="3"/>
  <c r="M25" i="3" s="1"/>
  <c r="G32" i="3"/>
  <c r="G34" i="3" s="1"/>
  <c r="M57" i="3"/>
  <c r="M56" i="3"/>
  <c r="M58" i="3" s="1"/>
  <c r="G60" i="3"/>
  <c r="G61" i="3" s="1"/>
  <c r="AE59" i="3"/>
  <c r="AE60" i="3"/>
  <c r="G64" i="3"/>
  <c r="AK67" i="3"/>
  <c r="S70" i="3"/>
  <c r="V74" i="3"/>
  <c r="G19" i="4"/>
  <c r="G20" i="4"/>
  <c r="S20" i="4" s="1"/>
  <c r="T32" i="4"/>
  <c r="X29" i="4" s="1"/>
  <c r="G20" i="3"/>
  <c r="G22" i="3" s="1"/>
  <c r="S25" i="3"/>
  <c r="AF25" i="3" s="1"/>
  <c r="Y29" i="3"/>
  <c r="AK31" i="3"/>
  <c r="M34" i="3"/>
  <c r="S35" i="3"/>
  <c r="M38" i="3"/>
  <c r="M40" i="3" s="1"/>
  <c r="S54" i="3"/>
  <c r="AF54" i="3" s="1"/>
  <c r="S53" i="3"/>
  <c r="AF60" i="3"/>
  <c r="Y67" i="3"/>
  <c r="S67" i="3"/>
  <c r="AE69" i="3"/>
  <c r="AF69" i="3" s="1"/>
  <c r="AC74" i="3"/>
  <c r="U74" i="3"/>
  <c r="Y73" i="3" s="1"/>
  <c r="AD5" i="4"/>
  <c r="R8" i="4"/>
  <c r="R21" i="4"/>
  <c r="R26" i="4"/>
  <c r="M52" i="3"/>
  <c r="G67" i="3"/>
  <c r="Y70" i="3"/>
  <c r="AK72" i="3"/>
  <c r="AC11" i="4"/>
  <c r="AI13" i="4"/>
  <c r="AI12" i="4"/>
  <c r="X26" i="4"/>
  <c r="X27" i="4"/>
  <c r="N32" i="4"/>
  <c r="R29" i="4" s="1"/>
  <c r="Y64" i="3"/>
  <c r="AH74" i="3"/>
  <c r="AE73" i="3"/>
  <c r="X7" i="4"/>
  <c r="AD7" i="4" s="1"/>
  <c r="X6" i="4"/>
  <c r="AD6" i="4" s="1"/>
  <c r="AC17" i="4"/>
  <c r="AI16" i="4"/>
  <c r="AI15" i="4"/>
  <c r="AC20" i="4"/>
  <c r="AD20" i="4" s="1"/>
  <c r="AC19" i="4"/>
  <c r="AC23" i="4"/>
  <c r="AD23" i="4" s="1"/>
  <c r="AC22" i="4"/>
  <c r="AE32" i="4"/>
  <c r="AI31" i="4" s="1"/>
  <c r="X9" i="4"/>
  <c r="X11" i="4" s="1"/>
  <c r="X12" i="4"/>
  <c r="X15" i="4"/>
  <c r="G26" i="4"/>
  <c r="G28" i="4" s="1"/>
  <c r="AC24" i="4" l="1"/>
  <c r="AI17" i="4"/>
  <c r="M8" i="4"/>
  <c r="X31" i="4"/>
  <c r="AC21" i="4"/>
  <c r="X28" i="4"/>
  <c r="AI14" i="4"/>
  <c r="R14" i="4"/>
  <c r="S13" i="4"/>
  <c r="AF49" i="3"/>
  <c r="AF65" i="3"/>
  <c r="G25" i="3"/>
  <c r="AK74" i="3"/>
  <c r="AF9" i="3"/>
  <c r="AK25" i="3"/>
  <c r="AF6" i="3"/>
  <c r="S52" i="3"/>
  <c r="AF52" i="3" s="1"/>
  <c r="AD19" i="4"/>
  <c r="AD10" i="4"/>
  <c r="S10" i="4"/>
  <c r="AD24" i="4"/>
  <c r="AD27" i="4"/>
  <c r="S71" i="3"/>
  <c r="S72" i="3"/>
  <c r="Y19" i="3"/>
  <c r="AF19" i="3" s="1"/>
  <c r="AF17" i="3"/>
  <c r="AE43" i="3"/>
  <c r="AF43" i="3" s="1"/>
  <c r="AF41" i="3"/>
  <c r="X17" i="4"/>
  <c r="AD17" i="4" s="1"/>
  <c r="AD15" i="4"/>
  <c r="AI29" i="4"/>
  <c r="Y31" i="3"/>
  <c r="AF31" i="3" s="1"/>
  <c r="AF29" i="3"/>
  <c r="G21" i="4"/>
  <c r="AC30" i="4"/>
  <c r="AD9" i="4"/>
  <c r="R11" i="4"/>
  <c r="AD11" i="4" s="1"/>
  <c r="AI8" i="4"/>
  <c r="S73" i="3"/>
  <c r="AF73" i="3" s="1"/>
  <c r="Y55" i="3"/>
  <c r="AE13" i="3"/>
  <c r="AF26" i="3"/>
  <c r="S28" i="3"/>
  <c r="AF28" i="3" s="1"/>
  <c r="G70" i="3"/>
  <c r="AK16" i="3"/>
  <c r="X14" i="4"/>
  <c r="AD12" i="4"/>
  <c r="AD29" i="4"/>
  <c r="R31" i="4"/>
  <c r="AF35" i="3"/>
  <c r="S37" i="3"/>
  <c r="AF37" i="3" s="1"/>
  <c r="AE70" i="3"/>
  <c r="AF70" i="3" s="1"/>
  <c r="AI30" i="4"/>
  <c r="G24" i="4"/>
  <c r="G13" i="3"/>
  <c r="Y10" i="3"/>
  <c r="AF10" i="3" s="1"/>
  <c r="AF8" i="3"/>
  <c r="S16" i="3"/>
  <c r="AF16" i="3" s="1"/>
  <c r="AF5" i="3"/>
  <c r="S7" i="3"/>
  <c r="AF7" i="3" s="1"/>
  <c r="M16" i="3"/>
  <c r="R30" i="4"/>
  <c r="S26" i="4"/>
  <c r="AD26" i="4"/>
  <c r="AD21" i="4"/>
  <c r="Y71" i="3"/>
  <c r="Y72" i="3"/>
  <c r="AF67" i="3"/>
  <c r="S55" i="3"/>
  <c r="AF53" i="3"/>
  <c r="AF20" i="3"/>
  <c r="X30" i="4"/>
  <c r="X32" i="4" s="1"/>
  <c r="AE61" i="3"/>
  <c r="AF61" i="3" s="1"/>
  <c r="AC31" i="4"/>
  <c r="AF62" i="3"/>
  <c r="S64" i="3"/>
  <c r="AF64" i="3" s="1"/>
  <c r="AD22" i="4"/>
  <c r="AD25" i="4"/>
  <c r="R28" i="4"/>
  <c r="AI11" i="4"/>
  <c r="AF13" i="3"/>
  <c r="X8" i="4"/>
  <c r="AD8" i="4" s="1"/>
  <c r="AE34" i="3"/>
  <c r="AF34" i="3" s="1"/>
  <c r="AD28" i="4" l="1"/>
  <c r="AD14" i="4"/>
  <c r="AD30" i="4"/>
  <c r="AF55" i="3"/>
  <c r="AD31" i="4"/>
  <c r="AI32" i="4"/>
  <c r="S74" i="3"/>
  <c r="AF71" i="3"/>
  <c r="Y74" i="3"/>
  <c r="R32" i="4"/>
  <c r="AF72" i="3"/>
  <c r="AC32" i="4"/>
  <c r="AF74" i="3" l="1"/>
  <c r="B11" i="2" l="1"/>
  <c r="C10" i="2"/>
  <c r="B10" i="2"/>
  <c r="B9" i="1" l="1"/>
</calcChain>
</file>

<file path=xl/sharedStrings.xml><?xml version="1.0" encoding="utf-8"?>
<sst xmlns="http://schemas.openxmlformats.org/spreadsheetml/2006/main" count="318" uniqueCount="98">
  <si>
    <t>Januari</t>
  </si>
  <si>
    <t>Februari</t>
  </si>
  <si>
    <t>Maret</t>
  </si>
  <si>
    <t>April</t>
  </si>
  <si>
    <t>Kendala</t>
  </si>
  <si>
    <t>Kategori 
Vendor</t>
  </si>
  <si>
    <t>Qty</t>
  </si>
  <si>
    <t>Subkon</t>
  </si>
  <si>
    <t>Suplier</t>
  </si>
  <si>
    <t>BOM</t>
  </si>
  <si>
    <t>Revisi PO</t>
  </si>
  <si>
    <t>Revisi LPB</t>
  </si>
  <si>
    <t>Devisit Stock</t>
  </si>
  <si>
    <t>Kendala Lainnya</t>
  </si>
  <si>
    <t>Lock System</t>
  </si>
  <si>
    <t xml:space="preserve">Jml Vendor </t>
  </si>
  <si>
    <t>Jml PO</t>
  </si>
  <si>
    <t>Jan</t>
  </si>
  <si>
    <t>Feb</t>
  </si>
  <si>
    <t>Mar</t>
  </si>
  <si>
    <t>Apr</t>
  </si>
  <si>
    <t>Subcon</t>
  </si>
  <si>
    <t>PERSENTASE KETEPATAN WAKTU PROSES LPB</t>
  </si>
  <si>
    <t>REKAPITULASI KENDALA KETERLAMBATAN PROSES LPB</t>
  </si>
  <si>
    <t>PERIODE JAN S.D. APR 2023</t>
  </si>
  <si>
    <t>Rata-rata</t>
  </si>
  <si>
    <t>Periode</t>
  </si>
  <si>
    <t>Leadtime</t>
  </si>
  <si>
    <t>Produksi</t>
  </si>
  <si>
    <t>PERSENTASE KETEPATAN WAKTU PROSES RAF</t>
  </si>
  <si>
    <t>Subkontraktor</t>
  </si>
  <si>
    <t>November</t>
  </si>
  <si>
    <t>Desember</t>
  </si>
  <si>
    <t>Average
Jan-Maret</t>
  </si>
  <si>
    <t>Nama Vendor</t>
  </si>
  <si>
    <t>Kategori</t>
  </si>
  <si>
    <t xml:space="preserve">Total </t>
  </si>
  <si>
    <t>PO</t>
  </si>
  <si>
    <t>Item</t>
  </si>
  <si>
    <t>Value</t>
  </si>
  <si>
    <t>%</t>
  </si>
  <si>
    <t>Ket</t>
  </si>
  <si>
    <t>ACTMETAL INDONESIA, PT.</t>
  </si>
  <si>
    <t>Realtime</t>
  </si>
  <si>
    <t>Unrealtime</t>
  </si>
  <si>
    <t>Tanpa dilengkapi PO</t>
  </si>
  <si>
    <t>Material code dalam Sistem</t>
  </si>
  <si>
    <t>Subtotal</t>
  </si>
  <si>
    <t>ANNY</t>
  </si>
  <si>
    <t>Defisit stock</t>
  </si>
  <si>
    <t>BAHAGIA SEJAHTERA METALIN</t>
  </si>
  <si>
    <t>Leadtime penyelesaian Inpeksi</t>
  </si>
  <si>
    <t>Clossing</t>
  </si>
  <si>
    <t>BADRU SETIAWAN</t>
  </si>
  <si>
    <t>BAJA SATYA PRATAMA, PT</t>
  </si>
  <si>
    <t>DWI JAYA TEKNIK CV.</t>
  </si>
  <si>
    <t>GOUW LUFIYANI</t>
  </si>
  <si>
    <t>HARAPAN BARU</t>
  </si>
  <si>
    <t>HIDAYAT MULIA SEJATI, PT</t>
  </si>
  <si>
    <t>PO (Revisi Harga &amp; Leadtime Proses Aproval) Hidayat Mulia Sejati, PT</t>
  </si>
  <si>
    <t>HINANI, CV</t>
  </si>
  <si>
    <t>Defisit stock, ketidaksesuaian BOM</t>
  </si>
  <si>
    <t>Defisit stock Opname</t>
  </si>
  <si>
    <t>ICHSAN DANI</t>
  </si>
  <si>
    <t>KEMAS SARANA MULTIGUNA, P</t>
  </si>
  <si>
    <t>KOPERASI KARYAWAN PT. CHI</t>
  </si>
  <si>
    <t>KRAMATRAYA SEJAHTERA, PT</t>
  </si>
  <si>
    <t>MORIRIN LIVING INDONESIA,</t>
  </si>
  <si>
    <t>NUR HIDAYANTI</t>
  </si>
  <si>
    <t>NUMAN BASIR</t>
  </si>
  <si>
    <t>PELITA FORMER MELANITTO</t>
  </si>
  <si>
    <t>Kesalahan BOM</t>
  </si>
  <si>
    <t>Menunggu Faktur pajak rilis</t>
  </si>
  <si>
    <t>RAJAWALI SAKTI, CV</t>
  </si>
  <si>
    <t>Tanpa PO, Defisit Stock</t>
  </si>
  <si>
    <t>Defisit Stock</t>
  </si>
  <si>
    <t>REKA CIPTA ANUGRAH</t>
  </si>
  <si>
    <t>TRISONS COVER JAYA, PT.</t>
  </si>
  <si>
    <t>Defisit stock, PO bordir belum di split</t>
  </si>
  <si>
    <t>Defisit Stock, Salah BOM</t>
  </si>
  <si>
    <t>ZAIN RADJA COATING, CV.</t>
  </si>
  <si>
    <t>Perbedaan Item code dalam SAP</t>
  </si>
  <si>
    <t>Penyerahan dokumen surat jalan ke IC</t>
  </si>
  <si>
    <t>Grand Total</t>
  </si>
  <si>
    <t>Backdate</t>
  </si>
  <si>
    <t>Location</t>
  </si>
  <si>
    <t>PROP</t>
  </si>
  <si>
    <t>average</t>
  </si>
  <si>
    <t>CIAB
Assembling Baros</t>
  </si>
  <si>
    <t>CIAI
Assembling Industri</t>
  </si>
  <si>
    <t>CICP 
Gudang CPRO</t>
  </si>
  <si>
    <t xml:space="preserve">Informasi report realisasi hasil produksi (CPRO) ke tim RAF </t>
  </si>
  <si>
    <t>CICT
Kontruksi</t>
  </si>
  <si>
    <t>CINL
Nailing</t>
  </si>
  <si>
    <t>CIWF
Finishing</t>
  </si>
  <si>
    <t>CIWP
Prod Wood</t>
  </si>
  <si>
    <t>Kesalahan tanggal Proses</t>
  </si>
  <si>
    <t>Prod Wood terkait administrasi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</si>
</sst>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2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0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0" fontId="3" fillId="0" borderId="3" xfId="0" applyNumberFormat="1" applyFont="1" applyBorder="1" applyAlignment="1">
      <alignment horizontal="center"/>
    </xf>
    <xf numFmtId="40" fontId="2" fillId="3" borderId="2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0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/>
    <xf numFmtId="38" fontId="3" fillId="0" borderId="2" xfId="1" applyNumberFormat="1" applyFont="1" applyBorder="1"/>
    <xf numFmtId="38" fontId="3" fillId="0" borderId="2" xfId="0" applyNumberFormat="1" applyFont="1" applyBorder="1"/>
    <xf numFmtId="38" fontId="3" fillId="0" borderId="2" xfId="1" applyNumberFormat="1" applyFont="1" applyFill="1" applyBorder="1"/>
    <xf numFmtId="38" fontId="3" fillId="0" borderId="2" xfId="0" applyNumberFormat="1" applyFont="1" applyBorder="1" applyAlignment="1">
      <alignment horizontal="right"/>
    </xf>
    <xf numFmtId="38" fontId="3" fillId="0" borderId="2" xfId="1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0" fontId="4" fillId="3" borderId="2" xfId="0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0" fontId="5" fillId="0" borderId="1" xfId="1" applyNumberFormat="1" applyFont="1" applyBorder="1" applyAlignment="1">
      <alignment horizontal="center"/>
    </xf>
    <xf numFmtId="40" fontId="5" fillId="0" borderId="6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0" fontId="5" fillId="0" borderId="4" xfId="1" applyNumberFormat="1" applyFont="1" applyBorder="1" applyAlignment="1">
      <alignment horizontal="center"/>
    </xf>
    <xf numFmtId="40" fontId="5" fillId="0" borderId="7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0" fontId="5" fillId="0" borderId="3" xfId="1" applyNumberFormat="1" applyFont="1" applyBorder="1" applyAlignment="1">
      <alignment horizontal="center"/>
    </xf>
    <xf numFmtId="40" fontId="5" fillId="0" borderId="8" xfId="1" applyNumberFormat="1" applyFont="1" applyBorder="1" applyAlignment="1">
      <alignment horizontal="center"/>
    </xf>
    <xf numFmtId="40" fontId="4" fillId="3" borderId="2" xfId="0" applyNumberFormat="1" applyFont="1" applyFill="1" applyBorder="1" applyAlignment="1">
      <alignment horizontal="center"/>
    </xf>
    <xf numFmtId="40" fontId="5" fillId="0" borderId="0" xfId="0" applyNumberFormat="1" applyFont="1"/>
    <xf numFmtId="0" fontId="6" fillId="0" borderId="0" xfId="0" applyFont="1"/>
    <xf numFmtId="38" fontId="4" fillId="0" borderId="2" xfId="1" applyNumberFormat="1" applyFont="1" applyBorder="1" applyAlignment="1">
      <alignment horizontal="center"/>
    </xf>
    <xf numFmtId="0" fontId="4" fillId="0" borderId="2" xfId="0" applyFont="1" applyBorder="1"/>
    <xf numFmtId="164" fontId="5" fillId="0" borderId="2" xfId="1" applyNumberFormat="1" applyFont="1" applyBorder="1"/>
    <xf numFmtId="38" fontId="5" fillId="0" borderId="2" xfId="1" applyNumberFormat="1" applyFont="1" applyBorder="1"/>
    <xf numFmtId="9" fontId="5" fillId="0" borderId="2" xfId="2" applyFont="1" applyBorder="1"/>
    <xf numFmtId="0" fontId="5" fillId="0" borderId="2" xfId="0" applyFont="1" applyBorder="1"/>
    <xf numFmtId="0" fontId="5" fillId="0" borderId="9" xfId="0" applyFont="1" applyBorder="1"/>
    <xf numFmtId="164" fontId="5" fillId="0" borderId="2" xfId="1" applyNumberFormat="1" applyFont="1" applyFill="1" applyBorder="1"/>
    <xf numFmtId="38" fontId="5" fillId="0" borderId="2" xfId="0" applyNumberFormat="1" applyFont="1" applyBorder="1"/>
    <xf numFmtId="9" fontId="4" fillId="0" borderId="2" xfId="2" applyFont="1" applyBorder="1"/>
    <xf numFmtId="38" fontId="5" fillId="0" borderId="2" xfId="1" applyNumberFormat="1" applyFont="1" applyFill="1" applyBorder="1"/>
    <xf numFmtId="164" fontId="4" fillId="0" borderId="2" xfId="1" applyNumberFormat="1" applyFont="1" applyBorder="1"/>
    <xf numFmtId="38" fontId="4" fillId="0" borderId="2" xfId="1" applyNumberFormat="1" applyFont="1" applyBorder="1"/>
    <xf numFmtId="38" fontId="4" fillId="0" borderId="2" xfId="0" applyNumberFormat="1" applyFont="1" applyBorder="1"/>
    <xf numFmtId="164" fontId="5" fillId="0" borderId="2" xfId="0" applyNumberFormat="1" applyFont="1" applyBorder="1"/>
    <xf numFmtId="164" fontId="5" fillId="0" borderId="9" xfId="0" applyNumberFormat="1" applyFont="1" applyBorder="1"/>
    <xf numFmtId="38" fontId="5" fillId="0" borderId="2" xfId="2" applyNumberFormat="1" applyFont="1" applyBorder="1"/>
    <xf numFmtId="0" fontId="7" fillId="0" borderId="0" xfId="0" applyFont="1"/>
    <xf numFmtId="9" fontId="5" fillId="0" borderId="5" xfId="2" applyFont="1" applyBorder="1" applyAlignment="1">
      <alignment vertical="top" wrapText="1"/>
    </xf>
    <xf numFmtId="38" fontId="5" fillId="0" borderId="0" xfId="0" applyNumberFormat="1" applyFont="1"/>
    <xf numFmtId="38" fontId="5" fillId="0" borderId="0" xfId="1" applyNumberFormat="1" applyFont="1"/>
    <xf numFmtId="9" fontId="5" fillId="0" borderId="0" xfId="2" applyFont="1"/>
    <xf numFmtId="0" fontId="4" fillId="3" borderId="0" xfId="0" applyFont="1" applyFill="1"/>
    <xf numFmtId="164" fontId="4" fillId="3" borderId="2" xfId="1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38" fontId="4" fillId="3" borderId="2" xfId="1" applyNumberFormat="1" applyFont="1" applyFill="1" applyBorder="1" applyAlignment="1">
      <alignment horizontal="center"/>
    </xf>
    <xf numFmtId="9" fontId="4" fillId="3" borderId="2" xfId="2" applyFont="1" applyFill="1" applyBorder="1" applyAlignment="1">
      <alignment horizontal="center"/>
    </xf>
    <xf numFmtId="9" fontId="4" fillId="0" borderId="2" xfId="2" applyFont="1" applyFill="1" applyBorder="1"/>
    <xf numFmtId="9" fontId="4" fillId="0" borderId="2" xfId="2" applyFont="1" applyFill="1" applyBorder="1" applyAlignment="1">
      <alignment horizontal="center"/>
    </xf>
    <xf numFmtId="9" fontId="4" fillId="0" borderId="9" xfId="2" applyFont="1" applyFill="1" applyBorder="1"/>
    <xf numFmtId="9" fontId="5" fillId="0" borderId="2" xfId="2" applyFont="1" applyFill="1" applyBorder="1"/>
    <xf numFmtId="9" fontId="4" fillId="0" borderId="2" xfId="0" applyNumberFormat="1" applyFont="1" applyBorder="1"/>
    <xf numFmtId="164" fontId="4" fillId="0" borderId="2" xfId="1" applyNumberFormat="1" applyFont="1" applyFill="1" applyBorder="1"/>
    <xf numFmtId="9" fontId="5" fillId="0" borderId="9" xfId="2" applyFont="1" applyFill="1" applyBorder="1"/>
    <xf numFmtId="0" fontId="4" fillId="0" borderId="9" xfId="0" applyFont="1" applyBorder="1"/>
    <xf numFmtId="38" fontId="4" fillId="0" borderId="2" xfId="1" applyNumberFormat="1" applyFont="1" applyFill="1" applyBorder="1"/>
    <xf numFmtId="0" fontId="4" fillId="0" borderId="2" xfId="0" applyFont="1" applyBorder="1" applyAlignment="1">
      <alignment horizontal="center"/>
    </xf>
    <xf numFmtId="38" fontId="5" fillId="0" borderId="2" xfId="1" applyNumberFormat="1" applyFont="1" applyBorder="1" applyAlignment="1">
      <alignment horizontal="right"/>
    </xf>
    <xf numFmtId="38" fontId="5" fillId="0" borderId="2" xfId="1" applyNumberFormat="1" applyFont="1" applyBorder="1" applyAlignment="1">
      <alignment horizontal="center"/>
    </xf>
    <xf numFmtId="0" fontId="4" fillId="0" borderId="1" xfId="0" applyFont="1" applyBorder="1"/>
    <xf numFmtId="38" fontId="4" fillId="0" borderId="1" xfId="1" applyNumberFormat="1" applyFont="1" applyBorder="1"/>
    <xf numFmtId="9" fontId="4" fillId="0" borderId="1" xfId="2" applyFont="1" applyBorder="1"/>
    <xf numFmtId="9" fontId="4" fillId="0" borderId="1" xfId="2" applyFont="1" applyFill="1" applyBorder="1"/>
    <xf numFmtId="38" fontId="4" fillId="0" borderId="1" xfId="0" applyNumberFormat="1" applyFont="1" applyBorder="1"/>
    <xf numFmtId="0" fontId="4" fillId="3" borderId="2" xfId="0" applyFont="1" applyFill="1" applyBorder="1"/>
    <xf numFmtId="38" fontId="4" fillId="3" borderId="2" xfId="0" applyNumberFormat="1" applyFont="1" applyFill="1" applyBorder="1"/>
    <xf numFmtId="38" fontId="4" fillId="3" borderId="2" xfId="1" applyNumberFormat="1" applyFont="1" applyFill="1" applyBorder="1"/>
    <xf numFmtId="9" fontId="4" fillId="3" borderId="2" xfId="2" applyFont="1" applyFill="1" applyBorder="1"/>
    <xf numFmtId="9" fontId="4" fillId="3" borderId="2" xfId="0" applyNumberFormat="1" applyFont="1" applyFill="1" applyBorder="1"/>
    <xf numFmtId="38" fontId="5" fillId="3" borderId="2" xfId="1" applyNumberFormat="1" applyFont="1" applyFill="1" applyBorder="1"/>
    <xf numFmtId="9" fontId="4" fillId="3" borderId="0" xfId="0" applyNumberFormat="1" applyFont="1" applyFill="1"/>
    <xf numFmtId="9" fontId="4" fillId="3" borderId="1" xfId="2" applyFont="1" applyFill="1" applyBorder="1" applyAlignment="1">
      <alignment horizontal="center"/>
    </xf>
    <xf numFmtId="38" fontId="4" fillId="3" borderId="1" xfId="0" applyNumberFormat="1" applyFont="1" applyFill="1" applyBorder="1"/>
    <xf numFmtId="38" fontId="5" fillId="3" borderId="2" xfId="0" applyNumberFormat="1" applyFont="1" applyFill="1" applyBorder="1"/>
    <xf numFmtId="9" fontId="4" fillId="0" borderId="0" xfId="2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0" fontId="4" fillId="3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4" fontId="5" fillId="3" borderId="0" xfId="1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2" fillId="0" borderId="12" xfId="2" applyNumberFormat="1" applyFont="1" applyBorder="1" applyAlignment="1">
      <alignment horizontal="center" vertical="center"/>
    </xf>
    <xf numFmtId="38" fontId="2" fillId="0" borderId="9" xfId="1" applyNumberFormat="1" applyFont="1" applyBorder="1" applyAlignment="1">
      <alignment horizontal="center"/>
    </xf>
    <xf numFmtId="38" fontId="2" fillId="0" borderId="10" xfId="1" applyNumberFormat="1" applyFont="1" applyBorder="1" applyAlignment="1">
      <alignment horizontal="center"/>
    </xf>
    <xf numFmtId="38" fontId="2" fillId="0" borderId="11" xfId="1" applyNumberFormat="1" applyFont="1" applyBorder="1" applyAlignment="1">
      <alignment horizontal="center"/>
    </xf>
    <xf numFmtId="38" fontId="2" fillId="0" borderId="0" xfId="1" applyNumberFormat="1" applyFont="1" applyAlignment="1">
      <alignment horizontal="right"/>
    </xf>
    <xf numFmtId="38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F96FF-0203-456A-ADB8-544757A40646}">
  <sheetPr>
    <tabColor rgb="FFFFFF00"/>
  </sheetPr>
  <dimension ref="A1:O29"/>
  <sheetViews>
    <sheetView showGridLines="0" tabSelected="1" topLeftCell="A14" zoomScale="85" zoomScaleNormal="85" workbookViewId="0">
      <selection activeCell="K33" sqref="K33"/>
    </sheetView>
  </sheetViews>
  <sheetFormatPr defaultRowHeight="15.75" x14ac:dyDescent="0.25"/>
  <cols>
    <col min="1" max="1" width="18.85546875" style="2" customWidth="1"/>
    <col min="2" max="2" width="20.5703125" style="2" bestFit="1" customWidth="1"/>
    <col min="3" max="4" width="8.7109375" style="3" customWidth="1"/>
    <col min="5" max="5" width="10.5703125" style="3" bestFit="1" customWidth="1"/>
    <col min="6" max="6" width="8.7109375" style="2" customWidth="1"/>
    <col min="7" max="8" width="8.7109375" style="3" customWidth="1"/>
    <col min="9" max="14" width="8.7109375" style="2" customWidth="1"/>
    <col min="15" max="15" width="9.85546875" style="2" bestFit="1" customWidth="1"/>
    <col min="16" max="16384" width="9.140625" style="2"/>
  </cols>
  <sheetData>
    <row r="1" spans="1:15" x14ac:dyDescent="0.25">
      <c r="A1" s="1" t="s">
        <v>22</v>
      </c>
    </row>
    <row r="2" spans="1:15" x14ac:dyDescent="0.25">
      <c r="A2" s="1" t="s">
        <v>24</v>
      </c>
    </row>
    <row r="4" spans="1:15" x14ac:dyDescent="0.25">
      <c r="A4" s="4" t="s">
        <v>26</v>
      </c>
      <c r="B4" s="4" t="s">
        <v>27</v>
      </c>
    </row>
    <row r="5" spans="1:15" x14ac:dyDescent="0.25">
      <c r="A5" s="5" t="s">
        <v>17</v>
      </c>
      <c r="B5" s="6">
        <v>3.32</v>
      </c>
    </row>
    <row r="6" spans="1:15" x14ac:dyDescent="0.25">
      <c r="A6" s="7" t="s">
        <v>18</v>
      </c>
      <c r="B6" s="8">
        <v>0.46</v>
      </c>
    </row>
    <row r="7" spans="1:15" x14ac:dyDescent="0.25">
      <c r="A7" s="7" t="s">
        <v>19</v>
      </c>
      <c r="B7" s="8">
        <v>0.53</v>
      </c>
    </row>
    <row r="8" spans="1:15" x14ac:dyDescent="0.25">
      <c r="A8" s="9" t="s">
        <v>20</v>
      </c>
      <c r="B8" s="10">
        <v>0.06</v>
      </c>
    </row>
    <row r="9" spans="1:15" x14ac:dyDescent="0.25">
      <c r="A9" s="4" t="s">
        <v>25</v>
      </c>
      <c r="B9" s="11">
        <f>AVERAGE(B5:B8)</f>
        <v>1.0924999999999998</v>
      </c>
    </row>
    <row r="10" spans="1:15" x14ac:dyDescent="0.25">
      <c r="A10" s="12"/>
      <c r="B10" s="13"/>
    </row>
    <row r="11" spans="1:15" x14ac:dyDescent="0.25">
      <c r="A11" s="14" t="s">
        <v>23</v>
      </c>
      <c r="B11" s="13"/>
    </row>
    <row r="12" spans="1:15" x14ac:dyDescent="0.25">
      <c r="A12" s="1" t="s">
        <v>24</v>
      </c>
      <c r="B12" s="13"/>
    </row>
    <row r="13" spans="1:15" x14ac:dyDescent="0.25">
      <c r="A13" s="15"/>
    </row>
    <row r="14" spans="1:15" x14ac:dyDescent="0.25">
      <c r="A14" s="103" t="s">
        <v>4</v>
      </c>
      <c r="B14" s="105" t="s">
        <v>5</v>
      </c>
      <c r="C14" s="102" t="s">
        <v>0</v>
      </c>
      <c r="D14" s="102"/>
      <c r="E14" s="102"/>
      <c r="F14" s="102" t="s">
        <v>1</v>
      </c>
      <c r="G14" s="102"/>
      <c r="H14" s="102"/>
      <c r="I14" s="102" t="s">
        <v>2</v>
      </c>
      <c r="J14" s="102"/>
      <c r="K14" s="102"/>
      <c r="L14" s="102" t="s">
        <v>3</v>
      </c>
      <c r="M14" s="102"/>
      <c r="N14" s="102"/>
    </row>
    <row r="15" spans="1:15" s="18" customFormat="1" ht="31.5" x14ac:dyDescent="0.25">
      <c r="A15" s="104"/>
      <c r="B15" s="104"/>
      <c r="C15" s="16" t="s">
        <v>15</v>
      </c>
      <c r="D15" s="17" t="s">
        <v>16</v>
      </c>
      <c r="E15" s="17" t="s">
        <v>6</v>
      </c>
      <c r="F15" s="16" t="s">
        <v>15</v>
      </c>
      <c r="G15" s="17" t="s">
        <v>16</v>
      </c>
      <c r="H15" s="17" t="s">
        <v>6</v>
      </c>
      <c r="I15" s="16" t="s">
        <v>15</v>
      </c>
      <c r="J15" s="17" t="s">
        <v>16</v>
      </c>
      <c r="K15" s="17" t="s">
        <v>6</v>
      </c>
      <c r="L15" s="16" t="s">
        <v>15</v>
      </c>
      <c r="M15" s="17" t="s">
        <v>16</v>
      </c>
      <c r="N15" s="17" t="s">
        <v>6</v>
      </c>
    </row>
    <row r="16" spans="1:15" x14ac:dyDescent="0.25">
      <c r="A16" s="98" t="s">
        <v>14</v>
      </c>
      <c r="B16" s="19" t="s">
        <v>7</v>
      </c>
      <c r="C16" s="20">
        <v>15</v>
      </c>
      <c r="D16" s="20">
        <v>184</v>
      </c>
      <c r="E16" s="20">
        <v>229717</v>
      </c>
      <c r="F16" s="21">
        <v>12</v>
      </c>
      <c r="G16" s="20">
        <v>62</v>
      </c>
      <c r="H16" s="20">
        <v>69323</v>
      </c>
      <c r="I16" s="22">
        <v>10</v>
      </c>
      <c r="J16" s="20">
        <v>80</v>
      </c>
      <c r="K16" s="20">
        <v>64327</v>
      </c>
      <c r="L16" s="23">
        <v>0</v>
      </c>
      <c r="M16" s="23">
        <v>0</v>
      </c>
      <c r="N16" s="23">
        <v>0</v>
      </c>
      <c r="O16" s="138">
        <f>(SUM(E16:E17)+SUM(H16:H17)+SUM(K16:K17)+SUM(N16:N17))/$E$29</f>
        <v>0.97935444978613806</v>
      </c>
    </row>
    <row r="17" spans="1:15" x14ac:dyDescent="0.25">
      <c r="A17" s="99"/>
      <c r="B17" s="19" t="s">
        <v>8</v>
      </c>
      <c r="C17" s="20">
        <v>81</v>
      </c>
      <c r="D17" s="20">
        <v>211</v>
      </c>
      <c r="E17" s="20">
        <v>897399.14</v>
      </c>
      <c r="F17" s="21">
        <v>27</v>
      </c>
      <c r="G17" s="20">
        <v>50</v>
      </c>
      <c r="H17" s="20">
        <v>58928</v>
      </c>
      <c r="I17" s="22">
        <v>2</v>
      </c>
      <c r="J17" s="20">
        <v>7</v>
      </c>
      <c r="K17" s="20">
        <v>92920</v>
      </c>
      <c r="L17" s="23">
        <v>0</v>
      </c>
      <c r="M17" s="23">
        <v>0</v>
      </c>
      <c r="N17" s="23">
        <v>0</v>
      </c>
      <c r="O17" s="138"/>
    </row>
    <row r="18" spans="1:15" x14ac:dyDescent="0.25">
      <c r="A18" s="98" t="s">
        <v>12</v>
      </c>
      <c r="B18" s="19" t="s">
        <v>7</v>
      </c>
      <c r="C18" s="20">
        <v>7</v>
      </c>
      <c r="D18" s="20">
        <v>36</v>
      </c>
      <c r="E18" s="20">
        <v>7740</v>
      </c>
      <c r="F18" s="21">
        <v>5</v>
      </c>
      <c r="G18" s="20">
        <v>8</v>
      </c>
      <c r="H18" s="20">
        <v>1695</v>
      </c>
      <c r="I18" s="22">
        <v>1</v>
      </c>
      <c r="J18" s="20">
        <v>1</v>
      </c>
      <c r="K18" s="20">
        <v>76</v>
      </c>
      <c r="L18" s="24">
        <v>1</v>
      </c>
      <c r="M18" s="24">
        <v>1</v>
      </c>
      <c r="N18" s="24">
        <v>300</v>
      </c>
      <c r="O18" s="138">
        <f>(SUM(E18:E19)+SUM(H18:H19)+SUM(K18:K19)+SUM(N18:N19))/$E$29</f>
        <v>6.8712195899656037E-3</v>
      </c>
    </row>
    <row r="19" spans="1:15" x14ac:dyDescent="0.25">
      <c r="A19" s="99"/>
      <c r="B19" s="19" t="s">
        <v>8</v>
      </c>
      <c r="C19" s="20">
        <v>1</v>
      </c>
      <c r="D19" s="20">
        <v>1</v>
      </c>
      <c r="E19" s="20">
        <v>100</v>
      </c>
      <c r="F19" s="21">
        <v>0</v>
      </c>
      <c r="G19" s="21">
        <v>0</v>
      </c>
      <c r="H19" s="21">
        <v>0</v>
      </c>
      <c r="I19" s="22">
        <v>0</v>
      </c>
      <c r="J19" s="22">
        <v>0</v>
      </c>
      <c r="K19" s="22">
        <v>0</v>
      </c>
      <c r="L19" s="23">
        <v>0</v>
      </c>
      <c r="M19" s="23">
        <v>0</v>
      </c>
      <c r="N19" s="23">
        <v>0</v>
      </c>
      <c r="O19" s="138"/>
    </row>
    <row r="20" spans="1:15" x14ac:dyDescent="0.25">
      <c r="A20" s="98" t="s">
        <v>9</v>
      </c>
      <c r="B20" s="19" t="s">
        <v>7</v>
      </c>
      <c r="C20" s="20">
        <v>3</v>
      </c>
      <c r="D20" s="20">
        <v>3</v>
      </c>
      <c r="E20" s="20">
        <v>2085</v>
      </c>
      <c r="F20" s="21">
        <v>0</v>
      </c>
      <c r="G20" s="20">
        <v>0</v>
      </c>
      <c r="H20" s="20">
        <v>0</v>
      </c>
      <c r="I20" s="22">
        <v>1</v>
      </c>
      <c r="J20" s="20">
        <v>12</v>
      </c>
      <c r="K20" s="20">
        <v>2175</v>
      </c>
      <c r="L20" s="24">
        <v>1</v>
      </c>
      <c r="M20" s="24">
        <v>1</v>
      </c>
      <c r="N20" s="24">
        <v>106</v>
      </c>
      <c r="O20" s="138">
        <f>(SUM(E20:E21)+SUM(H20:H21)+SUM(K20:K21)+SUM(N20:N21))/$E$29</f>
        <v>3.0269140076470409E-3</v>
      </c>
    </row>
    <row r="21" spans="1:15" x14ac:dyDescent="0.25">
      <c r="A21" s="99"/>
      <c r="B21" s="19" t="s">
        <v>8</v>
      </c>
      <c r="C21" s="20">
        <v>0</v>
      </c>
      <c r="D21" s="20">
        <v>0</v>
      </c>
      <c r="E21" s="20">
        <v>0</v>
      </c>
      <c r="F21" s="21">
        <v>0</v>
      </c>
      <c r="G21" s="20">
        <v>0</v>
      </c>
      <c r="H21" s="20">
        <v>0</v>
      </c>
      <c r="I21" s="22">
        <v>0</v>
      </c>
      <c r="J21" s="22">
        <v>0</v>
      </c>
      <c r="K21" s="22">
        <v>0</v>
      </c>
      <c r="L21" s="23">
        <v>0</v>
      </c>
      <c r="M21" s="23">
        <v>0</v>
      </c>
      <c r="N21" s="23">
        <v>0</v>
      </c>
      <c r="O21" s="138"/>
    </row>
    <row r="22" spans="1:15" x14ac:dyDescent="0.25">
      <c r="A22" s="98" t="s">
        <v>10</v>
      </c>
      <c r="B22" s="19" t="s">
        <v>7</v>
      </c>
      <c r="C22" s="20">
        <v>1</v>
      </c>
      <c r="D22" s="20">
        <v>2</v>
      </c>
      <c r="E22" s="20">
        <v>3233</v>
      </c>
      <c r="F22" s="21">
        <v>1</v>
      </c>
      <c r="G22" s="20">
        <v>1</v>
      </c>
      <c r="H22" s="20">
        <v>258</v>
      </c>
      <c r="I22" s="22">
        <v>2</v>
      </c>
      <c r="J22" s="20">
        <v>3</v>
      </c>
      <c r="K22" s="20">
        <v>4964</v>
      </c>
      <c r="L22" s="24">
        <v>0</v>
      </c>
      <c r="M22" s="24">
        <v>0</v>
      </c>
      <c r="N22" s="23">
        <v>0</v>
      </c>
      <c r="O22" s="138">
        <f>(SUM(E22:E23)+SUM(H22:H23)+SUM(K22:K23)+SUM(N22:N23))/$E$29</f>
        <v>5.8617860592431823E-3</v>
      </c>
    </row>
    <row r="23" spans="1:15" x14ac:dyDescent="0.25">
      <c r="A23" s="99"/>
      <c r="B23" s="19" t="s">
        <v>8</v>
      </c>
      <c r="C23" s="20">
        <v>0</v>
      </c>
      <c r="D23" s="20">
        <v>0</v>
      </c>
      <c r="E23" s="20">
        <v>0</v>
      </c>
      <c r="F23" s="21">
        <v>0</v>
      </c>
      <c r="G23" s="20">
        <v>0</v>
      </c>
      <c r="H23" s="20">
        <v>0</v>
      </c>
      <c r="I23" s="22">
        <v>0</v>
      </c>
      <c r="J23" s="22">
        <v>0</v>
      </c>
      <c r="K23" s="22">
        <v>0</v>
      </c>
      <c r="L23" s="23">
        <v>0</v>
      </c>
      <c r="M23" s="23">
        <v>0</v>
      </c>
      <c r="N23" s="23">
        <v>0</v>
      </c>
      <c r="O23" s="138"/>
    </row>
    <row r="24" spans="1:15" x14ac:dyDescent="0.25">
      <c r="A24" s="100" t="s">
        <v>11</v>
      </c>
      <c r="B24" s="19" t="s">
        <v>7</v>
      </c>
      <c r="C24" s="20">
        <v>0</v>
      </c>
      <c r="D24" s="20">
        <v>0</v>
      </c>
      <c r="E24" s="20">
        <v>0</v>
      </c>
      <c r="F24" s="21">
        <v>2</v>
      </c>
      <c r="G24" s="20">
        <v>2</v>
      </c>
      <c r="H24" s="20">
        <v>208</v>
      </c>
      <c r="I24" s="22">
        <v>1</v>
      </c>
      <c r="J24" s="20">
        <v>1</v>
      </c>
      <c r="K24" s="20">
        <v>287</v>
      </c>
      <c r="L24" s="23">
        <v>0</v>
      </c>
      <c r="M24" s="23">
        <v>0</v>
      </c>
      <c r="N24" s="23">
        <v>0</v>
      </c>
      <c r="O24" s="138">
        <f>(SUM(E24:E25)+SUM(H24:H25)+SUM(K24:K25)+SUM(N24:N25))/$E$29</f>
        <v>6.6209410840653321E-4</v>
      </c>
    </row>
    <row r="25" spans="1:15" x14ac:dyDescent="0.25">
      <c r="A25" s="101"/>
      <c r="B25" s="19" t="s">
        <v>8</v>
      </c>
      <c r="C25" s="20">
        <v>1</v>
      </c>
      <c r="D25" s="20">
        <v>9</v>
      </c>
      <c r="E25" s="20">
        <v>313</v>
      </c>
      <c r="F25" s="21">
        <v>0</v>
      </c>
      <c r="G25" s="20">
        <v>0</v>
      </c>
      <c r="H25" s="20">
        <v>0</v>
      </c>
      <c r="I25" s="22">
        <v>1</v>
      </c>
      <c r="J25" s="22">
        <v>1</v>
      </c>
      <c r="K25" s="22">
        <v>100</v>
      </c>
      <c r="L25" s="24">
        <v>1</v>
      </c>
      <c r="M25" s="24">
        <v>1</v>
      </c>
      <c r="N25" s="24">
        <v>47</v>
      </c>
      <c r="O25" s="138"/>
    </row>
    <row r="26" spans="1:15" x14ac:dyDescent="0.25">
      <c r="A26" s="100" t="s">
        <v>13</v>
      </c>
      <c r="B26" s="19" t="s">
        <v>7</v>
      </c>
      <c r="C26" s="20">
        <v>4</v>
      </c>
      <c r="D26" s="20">
        <v>7</v>
      </c>
      <c r="E26" s="20">
        <v>4080</v>
      </c>
      <c r="F26" s="20">
        <v>0</v>
      </c>
      <c r="G26" s="20">
        <v>0</v>
      </c>
      <c r="H26" s="20">
        <v>0</v>
      </c>
      <c r="I26" s="20">
        <v>1</v>
      </c>
      <c r="J26" s="20">
        <v>1</v>
      </c>
      <c r="K26" s="20">
        <v>5</v>
      </c>
      <c r="L26" s="20">
        <v>2</v>
      </c>
      <c r="M26" s="20">
        <v>3</v>
      </c>
      <c r="N26" s="20">
        <v>584</v>
      </c>
      <c r="O26" s="138">
        <f>(SUM(E26:E27)+SUM(H26:H27)+SUM(K26:K27)+SUM(N26:N27))/$E$29</f>
        <v>4.2235364485995819E-3</v>
      </c>
    </row>
    <row r="27" spans="1:15" x14ac:dyDescent="0.25">
      <c r="A27" s="101"/>
      <c r="B27" s="19" t="s">
        <v>8</v>
      </c>
      <c r="C27" s="20">
        <v>2</v>
      </c>
      <c r="D27" s="20">
        <v>2</v>
      </c>
      <c r="E27" s="20">
        <v>92</v>
      </c>
      <c r="F27" s="20">
        <v>2</v>
      </c>
      <c r="G27" s="20">
        <v>6</v>
      </c>
      <c r="H27" s="20">
        <v>1231</v>
      </c>
      <c r="I27" s="20">
        <v>0</v>
      </c>
      <c r="J27" s="20">
        <v>0</v>
      </c>
      <c r="K27" s="20">
        <v>0</v>
      </c>
      <c r="L27" s="20">
        <v>1</v>
      </c>
      <c r="M27" s="20">
        <v>1</v>
      </c>
      <c r="N27" s="20">
        <v>100</v>
      </c>
      <c r="O27" s="138"/>
    </row>
    <row r="28" spans="1:15" x14ac:dyDescent="0.25">
      <c r="E28" s="142">
        <f>SUM(E16:E27)</f>
        <v>1144759.1400000001</v>
      </c>
      <c r="F28" s="143"/>
      <c r="G28" s="142"/>
      <c r="H28" s="142">
        <f>SUM(H16:H27)</f>
        <v>131643</v>
      </c>
      <c r="I28" s="143"/>
      <c r="J28" s="143"/>
      <c r="K28" s="142">
        <f>SUM(K16:K27)</f>
        <v>164854</v>
      </c>
      <c r="L28" s="143"/>
      <c r="M28" s="143"/>
      <c r="N28" s="142">
        <f>SUM(N16:N27)</f>
        <v>1137</v>
      </c>
    </row>
    <row r="29" spans="1:15" x14ac:dyDescent="0.25">
      <c r="E29" s="139">
        <f>SUM(E28:N28)</f>
        <v>1442393.1400000001</v>
      </c>
      <c r="F29" s="140"/>
      <c r="G29" s="140"/>
      <c r="H29" s="140"/>
      <c r="I29" s="140"/>
      <c r="J29" s="140"/>
      <c r="K29" s="140"/>
      <c r="L29" s="140"/>
      <c r="M29" s="140"/>
      <c r="N29" s="141"/>
    </row>
  </sheetData>
  <mergeCells count="19">
    <mergeCell ref="E29:N29"/>
    <mergeCell ref="O16:O17"/>
    <mergeCell ref="O18:O19"/>
    <mergeCell ref="O20:O21"/>
    <mergeCell ref="O22:O23"/>
    <mergeCell ref="O24:O25"/>
    <mergeCell ref="O26:O27"/>
    <mergeCell ref="A22:A23"/>
    <mergeCell ref="A24:A25"/>
    <mergeCell ref="A26:A27"/>
    <mergeCell ref="L14:N14"/>
    <mergeCell ref="A16:A17"/>
    <mergeCell ref="A18:A19"/>
    <mergeCell ref="A20:A21"/>
    <mergeCell ref="A14:A15"/>
    <mergeCell ref="B14:B15"/>
    <mergeCell ref="C14:E14"/>
    <mergeCell ref="F14:H14"/>
    <mergeCell ref="I14:K14"/>
  </mergeCells>
  <pageMargins left="0.7" right="0.7" top="0.75" bottom="0.75" header="0.3" footer="0.3"/>
  <pageSetup paperSize="18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9160-AEA2-4144-9BD1-022E802A8E51}">
  <sheetPr>
    <tabColor rgb="FF00B0F0"/>
  </sheetPr>
  <dimension ref="A1:H12"/>
  <sheetViews>
    <sheetView showGridLines="0" zoomScale="85" zoomScaleNormal="85" workbookViewId="0">
      <selection activeCell="A6" sqref="A6"/>
    </sheetView>
  </sheetViews>
  <sheetFormatPr defaultRowHeight="18" x14ac:dyDescent="0.25"/>
  <cols>
    <col min="1" max="1" width="18.85546875" style="26" customWidth="1"/>
    <col min="2" max="3" width="20.5703125" style="26" customWidth="1"/>
    <col min="4" max="16384" width="9.140625" style="26"/>
  </cols>
  <sheetData>
    <row r="1" spans="1:8" x14ac:dyDescent="0.25">
      <c r="A1" s="25" t="s">
        <v>29</v>
      </c>
      <c r="D1" s="27"/>
      <c r="E1" s="27"/>
      <c r="G1" s="27"/>
      <c r="H1" s="27"/>
    </row>
    <row r="2" spans="1:8" x14ac:dyDescent="0.25">
      <c r="A2" s="25" t="s">
        <v>24</v>
      </c>
      <c r="D2" s="27"/>
      <c r="E2" s="27"/>
      <c r="G2" s="27"/>
      <c r="H2" s="27"/>
    </row>
    <row r="3" spans="1:8" x14ac:dyDescent="0.25">
      <c r="D3" s="27"/>
      <c r="E3" s="27"/>
      <c r="G3" s="27"/>
      <c r="H3" s="27"/>
    </row>
    <row r="4" spans="1:8" x14ac:dyDescent="0.25">
      <c r="A4" s="106" t="s">
        <v>26</v>
      </c>
      <c r="B4" s="108" t="s">
        <v>27</v>
      </c>
      <c r="C4" s="108"/>
      <c r="D4" s="27"/>
      <c r="E4" s="27"/>
      <c r="G4" s="27"/>
      <c r="H4" s="27"/>
    </row>
    <row r="5" spans="1:8" x14ac:dyDescent="0.25">
      <c r="A5" s="107"/>
      <c r="B5" s="28" t="s">
        <v>28</v>
      </c>
      <c r="C5" s="29" t="s">
        <v>21</v>
      </c>
      <c r="D5" s="27"/>
      <c r="E5" s="27"/>
      <c r="G5" s="27"/>
      <c r="H5" s="27"/>
    </row>
    <row r="6" spans="1:8" x14ac:dyDescent="0.25">
      <c r="A6" s="30" t="s">
        <v>17</v>
      </c>
      <c r="B6" s="31">
        <v>3.25</v>
      </c>
      <c r="C6" s="32">
        <v>3.15</v>
      </c>
      <c r="D6" s="27"/>
      <c r="E6" s="27"/>
      <c r="G6" s="27"/>
      <c r="H6" s="27"/>
    </row>
    <row r="7" spans="1:8" x14ac:dyDescent="0.25">
      <c r="A7" s="33" t="s">
        <v>18</v>
      </c>
      <c r="B7" s="34">
        <v>1.23</v>
      </c>
      <c r="C7" s="35">
        <v>0.5</v>
      </c>
      <c r="D7" s="27"/>
      <c r="E7" s="27"/>
      <c r="G7" s="27"/>
      <c r="H7" s="27"/>
    </row>
    <row r="8" spans="1:8" x14ac:dyDescent="0.25">
      <c r="A8" s="33" t="s">
        <v>19</v>
      </c>
      <c r="B8" s="34">
        <v>0.77</v>
      </c>
      <c r="C8" s="35">
        <v>0.92</v>
      </c>
      <c r="D8" s="27"/>
      <c r="E8" s="27"/>
      <c r="G8" s="27"/>
      <c r="H8" s="27"/>
    </row>
    <row r="9" spans="1:8" x14ac:dyDescent="0.25">
      <c r="A9" s="36" t="s">
        <v>20</v>
      </c>
      <c r="B9" s="37">
        <v>0.63</v>
      </c>
      <c r="C9" s="38">
        <v>0.13</v>
      </c>
      <c r="D9" s="27"/>
      <c r="E9" s="27"/>
      <c r="G9" s="27"/>
      <c r="H9" s="27"/>
    </row>
    <row r="10" spans="1:8" x14ac:dyDescent="0.25">
      <c r="A10" s="109" t="s">
        <v>25</v>
      </c>
      <c r="B10" s="39">
        <f>AVERAGE(B6:B9)</f>
        <v>1.47</v>
      </c>
      <c r="C10" s="39">
        <f>AVERAGE(C6:C9)</f>
        <v>1.175</v>
      </c>
      <c r="D10" s="27"/>
      <c r="E10" s="27"/>
      <c r="G10" s="27"/>
      <c r="H10" s="27"/>
    </row>
    <row r="11" spans="1:8" x14ac:dyDescent="0.25">
      <c r="A11" s="109"/>
      <c r="B11" s="110">
        <f>AVERAGE(B10:C10)</f>
        <v>1.3225</v>
      </c>
      <c r="C11" s="108"/>
    </row>
    <row r="12" spans="1:8" x14ac:dyDescent="0.25">
      <c r="B12" s="40"/>
    </row>
  </sheetData>
  <mergeCells count="4">
    <mergeCell ref="A4:A5"/>
    <mergeCell ref="B4:C4"/>
    <mergeCell ref="A10:A11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D354-C62E-4CF9-8230-D04AEF4599A9}">
  <sheetPr>
    <tabColor rgb="FF00B0F0"/>
  </sheetPr>
  <dimension ref="A2:AK74"/>
  <sheetViews>
    <sheetView showGridLines="0" zoomScale="85" zoomScaleNormal="85" workbookViewId="0">
      <pane xSplit="14" ySplit="4" topLeftCell="O59" activePane="bottomRight" state="frozen"/>
      <selection activeCell="A2" sqref="A2:A3"/>
      <selection pane="topRight" activeCell="A2" sqref="A2:A3"/>
      <selection pane="bottomLeft" activeCell="A2" sqref="A2:A3"/>
      <selection pane="bottomRight" activeCell="B77" sqref="B77"/>
    </sheetView>
  </sheetViews>
  <sheetFormatPr defaultRowHeight="18" x14ac:dyDescent="0.25"/>
  <cols>
    <col min="1" max="1" width="30.85546875" style="59" customWidth="1"/>
    <col min="2" max="2" width="14.140625" style="25" bestFit="1" customWidth="1"/>
    <col min="3" max="4" width="0" style="26" hidden="1" customWidth="1"/>
    <col min="5" max="5" width="9.7109375" style="61" hidden="1" customWidth="1"/>
    <col min="6" max="6" width="15.28515625" style="61" hidden="1" customWidth="1"/>
    <col min="7" max="10" width="0" style="26" hidden="1" customWidth="1"/>
    <col min="11" max="11" width="9.7109375" style="61" hidden="1" customWidth="1"/>
    <col min="12" max="12" width="15" style="61" hidden="1" customWidth="1"/>
    <col min="13" max="14" width="0" style="26" hidden="1" customWidth="1"/>
    <col min="15" max="15" width="6.5703125" style="27" bestFit="1" customWidth="1"/>
    <col min="16" max="16" width="8.42578125" style="27" bestFit="1" customWidth="1"/>
    <col min="17" max="17" width="11.7109375" style="62" bestFit="1" customWidth="1"/>
    <col min="18" max="18" width="17.7109375" style="27" hidden="1" customWidth="1"/>
    <col min="19" max="19" width="7.140625" style="26" customWidth="1"/>
    <col min="20" max="20" width="27.7109375" style="26" hidden="1" customWidth="1"/>
    <col min="21" max="21" width="6.5703125" style="26" bestFit="1" customWidth="1"/>
    <col min="22" max="22" width="8.42578125" style="26" bestFit="1" customWidth="1"/>
    <col min="23" max="23" width="15" style="62" bestFit="1" customWidth="1"/>
    <col min="24" max="24" width="14.28515625" style="62" hidden="1" customWidth="1"/>
    <col min="25" max="25" width="7.140625" style="26" customWidth="1"/>
    <col min="26" max="26" width="0" style="26" hidden="1" customWidth="1"/>
    <col min="27" max="27" width="6.5703125" style="61" bestFit="1" customWidth="1"/>
    <col min="28" max="28" width="8.42578125" style="61" bestFit="1" customWidth="1"/>
    <col min="29" max="29" width="12.85546875" style="61" bestFit="1" customWidth="1"/>
    <col min="30" max="30" width="0" style="26" hidden="1" customWidth="1"/>
    <col min="31" max="31" width="7.140625" style="63" bestFit="1" customWidth="1"/>
    <col min="32" max="32" width="12.85546875" style="26" customWidth="1"/>
    <col min="33" max="33" width="6.5703125" style="26" bestFit="1" customWidth="1"/>
    <col min="34" max="34" width="8.42578125" style="26" bestFit="1" customWidth="1"/>
    <col min="35" max="35" width="11.7109375" style="26" bestFit="1" customWidth="1"/>
    <col min="36" max="36" width="0" style="26" hidden="1" customWidth="1"/>
    <col min="37" max="37" width="7.140625" style="26" bestFit="1" customWidth="1"/>
    <col min="38" max="16384" width="9.140625" style="26"/>
  </cols>
  <sheetData>
    <row r="2" spans="1:37" x14ac:dyDescent="0.25">
      <c r="A2" s="41" t="s">
        <v>30</v>
      </c>
      <c r="C2" s="120" t="s">
        <v>31</v>
      </c>
      <c r="D2" s="120"/>
      <c r="E2" s="120"/>
      <c r="F2" s="120"/>
      <c r="G2" s="120"/>
      <c r="H2" s="120"/>
      <c r="I2" s="120" t="s">
        <v>32</v>
      </c>
      <c r="J2" s="120"/>
      <c r="K2" s="120"/>
      <c r="L2" s="120"/>
      <c r="M2" s="120"/>
      <c r="N2" s="120"/>
      <c r="O2" s="118" t="s">
        <v>0</v>
      </c>
      <c r="P2" s="118"/>
      <c r="Q2" s="118"/>
      <c r="R2" s="118"/>
      <c r="S2" s="118"/>
      <c r="T2" s="118"/>
      <c r="U2" s="118" t="s">
        <v>1</v>
      </c>
      <c r="V2" s="118"/>
      <c r="W2" s="118"/>
      <c r="X2" s="118"/>
      <c r="Y2" s="118"/>
      <c r="Z2" s="118"/>
      <c r="AA2" s="118" t="s">
        <v>2</v>
      </c>
      <c r="AB2" s="118"/>
      <c r="AC2" s="118"/>
      <c r="AD2" s="118"/>
      <c r="AE2" s="118"/>
      <c r="AF2" s="121" t="s">
        <v>33</v>
      </c>
      <c r="AG2" s="118" t="s">
        <v>3</v>
      </c>
      <c r="AH2" s="118"/>
      <c r="AI2" s="118"/>
      <c r="AJ2" s="118"/>
      <c r="AK2" s="118"/>
    </row>
    <row r="3" spans="1:37" x14ac:dyDescent="0.25">
      <c r="A3" s="119" t="s">
        <v>34</v>
      </c>
      <c r="B3" s="109" t="s">
        <v>35</v>
      </c>
      <c r="C3" s="118" t="s">
        <v>36</v>
      </c>
      <c r="D3" s="118"/>
      <c r="E3" s="118"/>
      <c r="F3" s="118"/>
      <c r="G3" s="118"/>
      <c r="H3" s="66"/>
      <c r="I3" s="118" t="s">
        <v>36</v>
      </c>
      <c r="J3" s="118"/>
      <c r="K3" s="118"/>
      <c r="L3" s="118"/>
      <c r="M3" s="118"/>
      <c r="N3" s="66"/>
      <c r="O3" s="118" t="s">
        <v>36</v>
      </c>
      <c r="P3" s="118"/>
      <c r="Q3" s="118"/>
      <c r="R3" s="118"/>
      <c r="S3" s="118"/>
      <c r="T3" s="67"/>
      <c r="U3" s="118" t="s">
        <v>36</v>
      </c>
      <c r="V3" s="118"/>
      <c r="W3" s="118"/>
      <c r="X3" s="118"/>
      <c r="Y3" s="118"/>
      <c r="Z3" s="67"/>
      <c r="AA3" s="118" t="s">
        <v>36</v>
      </c>
      <c r="AB3" s="118"/>
      <c r="AC3" s="118"/>
      <c r="AD3" s="118"/>
      <c r="AE3" s="118"/>
      <c r="AF3" s="107"/>
      <c r="AG3" s="118" t="s">
        <v>36</v>
      </c>
      <c r="AH3" s="118"/>
      <c r="AI3" s="118"/>
      <c r="AJ3" s="118"/>
      <c r="AK3" s="118"/>
    </row>
    <row r="4" spans="1:37" x14ac:dyDescent="0.25">
      <c r="A4" s="119"/>
      <c r="B4" s="109"/>
      <c r="C4" s="65" t="s">
        <v>37</v>
      </c>
      <c r="D4" s="65" t="s">
        <v>38</v>
      </c>
      <c r="E4" s="68" t="s">
        <v>6</v>
      </c>
      <c r="F4" s="68" t="s">
        <v>39</v>
      </c>
      <c r="G4" s="65" t="s">
        <v>40</v>
      </c>
      <c r="H4" s="65" t="s">
        <v>41</v>
      </c>
      <c r="I4" s="65" t="s">
        <v>37</v>
      </c>
      <c r="J4" s="65" t="s">
        <v>38</v>
      </c>
      <c r="K4" s="68" t="s">
        <v>6</v>
      </c>
      <c r="L4" s="68" t="s">
        <v>39</v>
      </c>
      <c r="M4" s="65" t="s">
        <v>40</v>
      </c>
      <c r="N4" s="65" t="s">
        <v>41</v>
      </c>
      <c r="O4" s="65" t="s">
        <v>37</v>
      </c>
      <c r="P4" s="65" t="s">
        <v>38</v>
      </c>
      <c r="Q4" s="68" t="s">
        <v>6</v>
      </c>
      <c r="R4" s="65" t="s">
        <v>39</v>
      </c>
      <c r="S4" s="65" t="s">
        <v>40</v>
      </c>
      <c r="T4" s="65" t="s">
        <v>41</v>
      </c>
      <c r="U4" s="65" t="s">
        <v>37</v>
      </c>
      <c r="V4" s="65" t="s">
        <v>38</v>
      </c>
      <c r="W4" s="68" t="s">
        <v>6</v>
      </c>
      <c r="X4" s="68" t="s">
        <v>39</v>
      </c>
      <c r="Y4" s="65" t="s">
        <v>40</v>
      </c>
      <c r="Z4" s="65" t="s">
        <v>41</v>
      </c>
      <c r="AA4" s="68" t="s">
        <v>37</v>
      </c>
      <c r="AB4" s="68" t="s">
        <v>38</v>
      </c>
      <c r="AC4" s="68" t="s">
        <v>6</v>
      </c>
      <c r="AD4" s="68" t="s">
        <v>39</v>
      </c>
      <c r="AE4" s="71" t="s">
        <v>40</v>
      </c>
      <c r="AG4" s="68" t="s">
        <v>37</v>
      </c>
      <c r="AH4" s="68" t="s">
        <v>38</v>
      </c>
      <c r="AI4" s="68" t="s">
        <v>6</v>
      </c>
      <c r="AJ4" s="68" t="s">
        <v>39</v>
      </c>
      <c r="AK4" s="69" t="s">
        <v>40</v>
      </c>
    </row>
    <row r="5" spans="1:37" x14ac:dyDescent="0.25">
      <c r="A5" s="111" t="s">
        <v>42</v>
      </c>
      <c r="B5" s="47" t="s">
        <v>43</v>
      </c>
      <c r="C5" s="44">
        <v>5</v>
      </c>
      <c r="D5" s="44">
        <v>46</v>
      </c>
      <c r="E5" s="45">
        <v>-21210</v>
      </c>
      <c r="F5" s="45">
        <v>-200939639</v>
      </c>
      <c r="G5" s="46">
        <f>C5/$C$7</f>
        <v>0.55555555555555558</v>
      </c>
      <c r="H5" s="47"/>
      <c r="I5" s="44">
        <v>4</v>
      </c>
      <c r="J5" s="44">
        <v>19</v>
      </c>
      <c r="K5" s="45">
        <v>-10748</v>
      </c>
      <c r="L5" s="45">
        <v>-92874105</v>
      </c>
      <c r="M5" s="46">
        <f>I5/$I$7</f>
        <v>1</v>
      </c>
      <c r="N5" s="48"/>
      <c r="O5" s="52">
        <v>5</v>
      </c>
      <c r="P5" s="45">
        <v>11</v>
      </c>
      <c r="Q5" s="45">
        <v>-4532</v>
      </c>
      <c r="R5" s="44">
        <v>-59197526</v>
      </c>
      <c r="S5" s="70">
        <f>O5/$O$7</f>
        <v>0.55555555555555558</v>
      </c>
      <c r="T5" s="47"/>
      <c r="U5" s="52">
        <v>3</v>
      </c>
      <c r="V5" s="50">
        <v>10</v>
      </c>
      <c r="W5" s="45">
        <v>-4455</v>
      </c>
      <c r="X5" s="45">
        <v>-55935514</v>
      </c>
      <c r="Y5" s="70">
        <f>U5/$U$7</f>
        <v>1</v>
      </c>
      <c r="Z5" s="48"/>
      <c r="AA5" s="50">
        <v>2</v>
      </c>
      <c r="AB5" s="50">
        <v>3</v>
      </c>
      <c r="AC5" s="50">
        <v>-4600</v>
      </c>
      <c r="AD5" s="47"/>
      <c r="AE5" s="70">
        <f>AA5/$AA$7</f>
        <v>0.66666666666666663</v>
      </c>
      <c r="AF5" s="72">
        <f>AVERAGE(S5,Y5,AE5)</f>
        <v>0.74074074074074081</v>
      </c>
      <c r="AG5" s="50">
        <v>0</v>
      </c>
      <c r="AH5" s="50">
        <v>0</v>
      </c>
      <c r="AI5" s="50">
        <v>0</v>
      </c>
      <c r="AJ5" s="47"/>
      <c r="AK5" s="51">
        <f>AG5/$AG$7</f>
        <v>0</v>
      </c>
    </row>
    <row r="6" spans="1:37" x14ac:dyDescent="0.25">
      <c r="A6" s="112"/>
      <c r="B6" s="47" t="s">
        <v>44</v>
      </c>
      <c r="C6" s="44">
        <v>4</v>
      </c>
      <c r="D6" s="44">
        <v>8</v>
      </c>
      <c r="E6" s="45">
        <v>-1908</v>
      </c>
      <c r="F6" s="45">
        <v>-20918276</v>
      </c>
      <c r="G6" s="46">
        <f>C6/$C$7</f>
        <v>0.44444444444444442</v>
      </c>
      <c r="H6" s="47" t="s">
        <v>45</v>
      </c>
      <c r="I6" s="44">
        <v>0</v>
      </c>
      <c r="J6" s="44">
        <v>0</v>
      </c>
      <c r="K6" s="45">
        <v>0</v>
      </c>
      <c r="L6" s="45">
        <v>0</v>
      </c>
      <c r="M6" s="46">
        <f>I6/$I$7</f>
        <v>0</v>
      </c>
      <c r="N6" s="48"/>
      <c r="O6" s="45">
        <v>4</v>
      </c>
      <c r="P6" s="45">
        <v>5</v>
      </c>
      <c r="Q6" s="45">
        <v>-2637</v>
      </c>
      <c r="R6" s="44">
        <v>-25772225</v>
      </c>
      <c r="S6" s="70">
        <f>O6/$O$7</f>
        <v>0.44444444444444442</v>
      </c>
      <c r="T6" s="47" t="s">
        <v>46</v>
      </c>
      <c r="U6" s="52">
        <v>0</v>
      </c>
      <c r="V6" s="52">
        <v>0</v>
      </c>
      <c r="W6" s="52">
        <v>0</v>
      </c>
      <c r="X6" s="52">
        <v>0</v>
      </c>
      <c r="Y6" s="70">
        <f>U6/$U$7</f>
        <v>0</v>
      </c>
      <c r="Z6" s="48"/>
      <c r="AA6" s="50">
        <v>1</v>
      </c>
      <c r="AB6" s="50">
        <v>1</v>
      </c>
      <c r="AC6" s="50">
        <v>-287</v>
      </c>
      <c r="AD6" s="47"/>
      <c r="AE6" s="70">
        <f>AA6/$AA$7</f>
        <v>0.33333333333333331</v>
      </c>
      <c r="AF6" s="72">
        <f t="shared" ref="AF6:AF69" si="0">AVERAGE(S6,Y6,AE6)</f>
        <v>0.25925925925925924</v>
      </c>
      <c r="AG6" s="50">
        <v>2</v>
      </c>
      <c r="AH6" s="50">
        <v>2</v>
      </c>
      <c r="AI6" s="50">
        <v>-508</v>
      </c>
      <c r="AJ6" s="47"/>
      <c r="AK6" s="51">
        <f>AG6/$AG$7</f>
        <v>1</v>
      </c>
    </row>
    <row r="7" spans="1:37" x14ac:dyDescent="0.25">
      <c r="A7" s="113"/>
      <c r="B7" s="43" t="s">
        <v>47</v>
      </c>
      <c r="C7" s="53">
        <f>SUM(C5:C6)</f>
        <v>9</v>
      </c>
      <c r="D7" s="53">
        <f t="shared" ref="D7:F7" si="1">SUM(D5:D6)</f>
        <v>54</v>
      </c>
      <c r="E7" s="54">
        <f t="shared" si="1"/>
        <v>-23118</v>
      </c>
      <c r="F7" s="54">
        <f t="shared" si="1"/>
        <v>-221857915</v>
      </c>
      <c r="G7" s="51">
        <f>SUM(G5:G6)</f>
        <v>1</v>
      </c>
      <c r="H7" s="47"/>
      <c r="I7" s="53">
        <f>SUM(I5:I6)</f>
        <v>4</v>
      </c>
      <c r="J7" s="53">
        <f t="shared" ref="J7:L7" si="2">SUM(J5:J6)</f>
        <v>19</v>
      </c>
      <c r="K7" s="54">
        <f t="shared" si="2"/>
        <v>-10748</v>
      </c>
      <c r="L7" s="54">
        <f t="shared" si="2"/>
        <v>-92874105</v>
      </c>
      <c r="M7" s="51">
        <f>SUM(M5:M6)</f>
        <v>1</v>
      </c>
      <c r="N7" s="48"/>
      <c r="O7" s="54">
        <f>SUM(O5:O6)</f>
        <v>9</v>
      </c>
      <c r="P7" s="54">
        <f t="shared" ref="P7:R7" si="3">SUM(P5:P6)</f>
        <v>16</v>
      </c>
      <c r="Q7" s="54">
        <f t="shared" si="3"/>
        <v>-7169</v>
      </c>
      <c r="R7" s="53">
        <f t="shared" si="3"/>
        <v>-84969751</v>
      </c>
      <c r="S7" s="70">
        <f>SUM(S5:S6)</f>
        <v>1</v>
      </c>
      <c r="T7" s="47"/>
      <c r="U7" s="55">
        <f>SUM(U5:U6)</f>
        <v>3</v>
      </c>
      <c r="V7" s="55">
        <f t="shared" ref="V7:X7" si="4">SUM(V5:V6)</f>
        <v>10</v>
      </c>
      <c r="W7" s="54">
        <f t="shared" si="4"/>
        <v>-4455</v>
      </c>
      <c r="X7" s="54">
        <f t="shared" si="4"/>
        <v>-55935514</v>
      </c>
      <c r="Y7" s="70">
        <f>SUM(Y5:Y6)</f>
        <v>1</v>
      </c>
      <c r="Z7" s="48"/>
      <c r="AA7" s="55">
        <f>SUM(AA5:AA6)</f>
        <v>3</v>
      </c>
      <c r="AB7" s="55">
        <f t="shared" ref="AB7:AC7" si="5">SUM(AB5:AB6)</f>
        <v>4</v>
      </c>
      <c r="AC7" s="55">
        <f t="shared" si="5"/>
        <v>-4887</v>
      </c>
      <c r="AD7" s="47"/>
      <c r="AE7" s="70">
        <f>SUM(AE5:AE6)</f>
        <v>1</v>
      </c>
      <c r="AF7" s="72">
        <f t="shared" si="0"/>
        <v>1</v>
      </c>
      <c r="AG7" s="55">
        <f>SUM(AG5:AG6)</f>
        <v>2</v>
      </c>
      <c r="AH7" s="55">
        <f t="shared" ref="AH7:AI7" si="6">SUM(AH5:AH6)</f>
        <v>2</v>
      </c>
      <c r="AI7" s="55">
        <f t="shared" si="6"/>
        <v>-508</v>
      </c>
      <c r="AJ7" s="47"/>
      <c r="AK7" s="51">
        <f>SUM(AK5:AK6)</f>
        <v>1</v>
      </c>
    </row>
    <row r="8" spans="1:37" x14ac:dyDescent="0.25">
      <c r="A8" s="111" t="s">
        <v>48</v>
      </c>
      <c r="B8" s="47" t="s">
        <v>43</v>
      </c>
      <c r="C8" s="44">
        <v>9</v>
      </c>
      <c r="D8" s="44">
        <v>48</v>
      </c>
      <c r="E8" s="45">
        <v>-6492</v>
      </c>
      <c r="F8" s="45">
        <v>-97448171</v>
      </c>
      <c r="G8" s="46">
        <f>C8/$C$10</f>
        <v>0.81818181818181823</v>
      </c>
      <c r="H8" s="47"/>
      <c r="I8" s="44">
        <v>7</v>
      </c>
      <c r="J8" s="44">
        <v>33</v>
      </c>
      <c r="K8" s="45">
        <v>-2696</v>
      </c>
      <c r="L8" s="45">
        <v>-42805253</v>
      </c>
      <c r="M8" s="46">
        <f>I8/$I$10</f>
        <v>0.875</v>
      </c>
      <c r="N8" s="48"/>
      <c r="O8" s="45">
        <v>4</v>
      </c>
      <c r="P8" s="45">
        <v>23</v>
      </c>
      <c r="Q8" s="45">
        <v>-2714</v>
      </c>
      <c r="R8" s="44">
        <v>-40814190</v>
      </c>
      <c r="S8" s="70">
        <f>O8/$O$10</f>
        <v>0.33333333333333331</v>
      </c>
      <c r="T8" s="47"/>
      <c r="U8" s="50">
        <v>7</v>
      </c>
      <c r="V8" s="50">
        <v>32</v>
      </c>
      <c r="W8" s="45">
        <v>-2957</v>
      </c>
      <c r="X8" s="45">
        <v>-53199136</v>
      </c>
      <c r="Y8" s="70">
        <f>U8/$U$10</f>
        <v>1</v>
      </c>
      <c r="Z8" s="48"/>
      <c r="AA8" s="50">
        <v>6</v>
      </c>
      <c r="AB8" s="50">
        <v>23</v>
      </c>
      <c r="AC8" s="50">
        <v>-1693</v>
      </c>
      <c r="AD8" s="47"/>
      <c r="AE8" s="70">
        <f>AA8/$AA$10</f>
        <v>1</v>
      </c>
      <c r="AF8" s="72">
        <f t="shared" si="0"/>
        <v>0.77777777777777768</v>
      </c>
      <c r="AG8" s="50">
        <v>6</v>
      </c>
      <c r="AH8" s="50">
        <v>16</v>
      </c>
      <c r="AI8" s="50">
        <v>-1434</v>
      </c>
      <c r="AJ8" s="47"/>
      <c r="AK8" s="51">
        <f>AG8/$AG$10</f>
        <v>1</v>
      </c>
    </row>
    <row r="9" spans="1:37" x14ac:dyDescent="0.25">
      <c r="A9" s="112"/>
      <c r="B9" s="47" t="s">
        <v>44</v>
      </c>
      <c r="C9" s="44">
        <v>2</v>
      </c>
      <c r="D9" s="44">
        <v>3</v>
      </c>
      <c r="E9" s="45">
        <v>-737</v>
      </c>
      <c r="F9" s="45">
        <v>-18288640</v>
      </c>
      <c r="G9" s="46">
        <f>C9/$C$10</f>
        <v>0.18181818181818182</v>
      </c>
      <c r="H9" s="47"/>
      <c r="I9" s="44">
        <v>1</v>
      </c>
      <c r="J9" s="44">
        <v>1</v>
      </c>
      <c r="K9" s="45">
        <v>-150</v>
      </c>
      <c r="L9" s="45">
        <v>-1671315</v>
      </c>
      <c r="M9" s="46">
        <f>I9/$I$10</f>
        <v>0.125</v>
      </c>
      <c r="N9" s="48"/>
      <c r="O9" s="45">
        <v>8</v>
      </c>
      <c r="P9" s="45">
        <v>33</v>
      </c>
      <c r="Q9" s="45">
        <v>-3037</v>
      </c>
      <c r="R9" s="44">
        <v>-50552889</v>
      </c>
      <c r="S9" s="70">
        <f>O9/$O$10</f>
        <v>0.66666666666666663</v>
      </c>
      <c r="T9" s="47" t="s">
        <v>49</v>
      </c>
      <c r="U9" s="50">
        <v>0</v>
      </c>
      <c r="V9" s="50">
        <v>0</v>
      </c>
      <c r="W9" s="50">
        <v>0</v>
      </c>
      <c r="X9" s="47">
        <v>0</v>
      </c>
      <c r="Y9" s="70">
        <f>U9/$U$10</f>
        <v>0</v>
      </c>
      <c r="Z9" s="48"/>
      <c r="AA9" s="50">
        <v>0</v>
      </c>
      <c r="AB9" s="50">
        <v>0</v>
      </c>
      <c r="AC9" s="50">
        <v>0</v>
      </c>
      <c r="AD9" s="47"/>
      <c r="AE9" s="70">
        <f>AA9/$AA$10</f>
        <v>0</v>
      </c>
      <c r="AF9" s="72">
        <f t="shared" si="0"/>
        <v>0.22222222222222221</v>
      </c>
      <c r="AG9" s="50">
        <v>0</v>
      </c>
      <c r="AH9" s="50">
        <v>0</v>
      </c>
      <c r="AI9" s="50">
        <v>0</v>
      </c>
      <c r="AJ9" s="47"/>
      <c r="AK9" s="51">
        <f>AG9/$AG$10</f>
        <v>0</v>
      </c>
    </row>
    <row r="10" spans="1:37" x14ac:dyDescent="0.25">
      <c r="A10" s="113"/>
      <c r="B10" s="43" t="s">
        <v>47</v>
      </c>
      <c r="C10" s="53">
        <f>SUM(C8:C9)</f>
        <v>11</v>
      </c>
      <c r="D10" s="53">
        <f t="shared" ref="D10:F10" si="7">SUM(D8:D9)</f>
        <v>51</v>
      </c>
      <c r="E10" s="54">
        <f t="shared" si="7"/>
        <v>-7229</v>
      </c>
      <c r="F10" s="54">
        <f t="shared" si="7"/>
        <v>-115736811</v>
      </c>
      <c r="G10" s="51">
        <f>SUM(G8:G9)</f>
        <v>1</v>
      </c>
      <c r="H10" s="47"/>
      <c r="I10" s="53">
        <f>SUM(I8:I9)</f>
        <v>8</v>
      </c>
      <c r="J10" s="53">
        <f t="shared" ref="J10:L10" si="8">SUM(J8:J9)</f>
        <v>34</v>
      </c>
      <c r="K10" s="54">
        <f t="shared" si="8"/>
        <v>-2846</v>
      </c>
      <c r="L10" s="54">
        <f t="shared" si="8"/>
        <v>-44476568</v>
      </c>
      <c r="M10" s="51">
        <f>SUM(M8:M9)</f>
        <v>1</v>
      </c>
      <c r="N10" s="48"/>
      <c r="O10" s="54">
        <f>SUM(O8:O9)</f>
        <v>12</v>
      </c>
      <c r="P10" s="54">
        <f t="shared" ref="P10:R10" si="9">SUM(P8:P9)</f>
        <v>56</v>
      </c>
      <c r="Q10" s="54">
        <f t="shared" si="9"/>
        <v>-5751</v>
      </c>
      <c r="R10" s="53">
        <f t="shared" si="9"/>
        <v>-91367079</v>
      </c>
      <c r="S10" s="70">
        <f>SUM(S8:S9)</f>
        <v>1</v>
      </c>
      <c r="T10" s="47"/>
      <c r="U10" s="55">
        <f>SUM(U8:U9)</f>
        <v>7</v>
      </c>
      <c r="V10" s="55">
        <f t="shared" ref="V10:X10" si="10">SUM(V8:V9)</f>
        <v>32</v>
      </c>
      <c r="W10" s="55">
        <f t="shared" si="10"/>
        <v>-2957</v>
      </c>
      <c r="X10" s="43">
        <f t="shared" si="10"/>
        <v>-53199136</v>
      </c>
      <c r="Y10" s="70">
        <f>SUM(Y8:Y9)</f>
        <v>1</v>
      </c>
      <c r="Z10" s="48"/>
      <c r="AA10" s="55">
        <f>SUM(AA8:AA9)</f>
        <v>6</v>
      </c>
      <c r="AB10" s="55">
        <f t="shared" ref="AB10:AC10" si="11">SUM(AB8:AB9)</f>
        <v>23</v>
      </c>
      <c r="AC10" s="55">
        <f t="shared" si="11"/>
        <v>-1693</v>
      </c>
      <c r="AD10" s="47"/>
      <c r="AE10" s="70">
        <f>SUM(AE8:AE9)</f>
        <v>1</v>
      </c>
      <c r="AF10" s="72">
        <f t="shared" si="0"/>
        <v>1</v>
      </c>
      <c r="AG10" s="55">
        <f>SUM(AG8:AG9)</f>
        <v>6</v>
      </c>
      <c r="AH10" s="55">
        <f t="shared" ref="AH10:AI10" si="12">SUM(AH8:AH9)</f>
        <v>16</v>
      </c>
      <c r="AI10" s="55">
        <f t="shared" si="12"/>
        <v>-1434</v>
      </c>
      <c r="AJ10" s="47"/>
      <c r="AK10" s="51">
        <f>SUM(AK8:AK9)</f>
        <v>1</v>
      </c>
    </row>
    <row r="11" spans="1:37" x14ac:dyDescent="0.25">
      <c r="A11" s="111" t="s">
        <v>50</v>
      </c>
      <c r="B11" s="47" t="s">
        <v>43</v>
      </c>
      <c r="C11" s="44">
        <v>6</v>
      </c>
      <c r="D11" s="44">
        <v>168</v>
      </c>
      <c r="E11" s="45">
        <v>-18171</v>
      </c>
      <c r="F11" s="45">
        <v>-152599918</v>
      </c>
      <c r="G11" s="46">
        <f>C11/$C$13</f>
        <v>0.46153846153846156</v>
      </c>
      <c r="H11" s="47"/>
      <c r="I11" s="44">
        <v>9</v>
      </c>
      <c r="J11" s="44">
        <v>338</v>
      </c>
      <c r="K11" s="45">
        <v>-28894</v>
      </c>
      <c r="L11" s="45">
        <v>-235663610</v>
      </c>
      <c r="M11" s="46">
        <f>I11/$I$13</f>
        <v>0.9</v>
      </c>
      <c r="N11" s="48"/>
      <c r="O11" s="45">
        <v>4</v>
      </c>
      <c r="P11" s="45">
        <v>210</v>
      </c>
      <c r="Q11" s="45">
        <v>-20640</v>
      </c>
      <c r="R11" s="44">
        <v>-158189476</v>
      </c>
      <c r="S11" s="70">
        <f>O11/$O$13</f>
        <v>0.44444444444444442</v>
      </c>
      <c r="T11" s="47"/>
      <c r="U11" s="50">
        <v>3</v>
      </c>
      <c r="V11" s="50">
        <v>175</v>
      </c>
      <c r="W11" s="45">
        <v>-15059</v>
      </c>
      <c r="X11" s="45">
        <v>-112444125</v>
      </c>
      <c r="Y11" s="70">
        <f>U11/$U$13</f>
        <v>0.6</v>
      </c>
      <c r="Z11" s="48"/>
      <c r="AA11" s="50">
        <v>1</v>
      </c>
      <c r="AB11" s="50">
        <v>9</v>
      </c>
      <c r="AC11" s="50">
        <v>-2000</v>
      </c>
      <c r="AD11" s="47"/>
      <c r="AE11" s="70">
        <f>AA11/$AA$13</f>
        <v>0.5</v>
      </c>
      <c r="AF11" s="72">
        <f t="shared" si="0"/>
        <v>0.51481481481481473</v>
      </c>
      <c r="AG11" s="50">
        <v>2</v>
      </c>
      <c r="AH11" s="50">
        <v>26</v>
      </c>
      <c r="AI11" s="50">
        <v>-2497</v>
      </c>
      <c r="AJ11" s="47"/>
      <c r="AK11" s="51">
        <f>AG11/$AG$13</f>
        <v>1</v>
      </c>
    </row>
    <row r="12" spans="1:37" x14ac:dyDescent="0.25">
      <c r="A12" s="112"/>
      <c r="B12" s="47" t="s">
        <v>44</v>
      </c>
      <c r="C12" s="44">
        <v>7</v>
      </c>
      <c r="D12" s="44">
        <v>51</v>
      </c>
      <c r="E12" s="45">
        <v>-9472</v>
      </c>
      <c r="F12" s="45">
        <v>-52986359</v>
      </c>
      <c r="G12" s="46">
        <f>C12/$C$13</f>
        <v>0.53846153846153844</v>
      </c>
      <c r="H12" s="56" t="s">
        <v>51</v>
      </c>
      <c r="I12" s="44">
        <v>1</v>
      </c>
      <c r="J12" s="44">
        <v>10</v>
      </c>
      <c r="K12" s="45">
        <v>-140</v>
      </c>
      <c r="L12" s="45">
        <v>-1114100</v>
      </c>
      <c r="M12" s="46">
        <f>I12/$I$13</f>
        <v>0.1</v>
      </c>
      <c r="N12" s="57"/>
      <c r="O12" s="45">
        <v>5</v>
      </c>
      <c r="P12" s="45">
        <v>95</v>
      </c>
      <c r="Q12" s="45">
        <v>-9016.02</v>
      </c>
      <c r="R12" s="44">
        <v>-74526121</v>
      </c>
      <c r="S12" s="70">
        <f>O12/$O$13</f>
        <v>0.55555555555555558</v>
      </c>
      <c r="T12" s="47" t="s">
        <v>52</v>
      </c>
      <c r="U12" s="50">
        <v>2</v>
      </c>
      <c r="V12" s="50">
        <v>28</v>
      </c>
      <c r="W12" s="45">
        <v>-2103</v>
      </c>
      <c r="X12" s="45">
        <v>-15163028</v>
      </c>
      <c r="Y12" s="70">
        <f>U12/$U$13</f>
        <v>0.4</v>
      </c>
      <c r="Z12" s="48"/>
      <c r="AA12" s="50">
        <v>1</v>
      </c>
      <c r="AB12" s="50">
        <v>3</v>
      </c>
      <c r="AC12" s="50">
        <v>-460</v>
      </c>
      <c r="AD12" s="47"/>
      <c r="AE12" s="70">
        <f>AA12/$AA$13</f>
        <v>0.5</v>
      </c>
      <c r="AF12" s="72">
        <f t="shared" si="0"/>
        <v>0.48518518518518522</v>
      </c>
      <c r="AG12" s="50">
        <v>0</v>
      </c>
      <c r="AH12" s="50">
        <v>0</v>
      </c>
      <c r="AI12" s="50">
        <v>0</v>
      </c>
      <c r="AJ12" s="47"/>
      <c r="AK12" s="51">
        <f>AG12/$AG$13</f>
        <v>0</v>
      </c>
    </row>
    <row r="13" spans="1:37" x14ac:dyDescent="0.25">
      <c r="A13" s="113"/>
      <c r="B13" s="43" t="s">
        <v>47</v>
      </c>
      <c r="C13" s="53">
        <f>SUM(C11:C12)</f>
        <v>13</v>
      </c>
      <c r="D13" s="53">
        <f t="shared" ref="D13:F13" si="13">SUM(D11:D12)</f>
        <v>219</v>
      </c>
      <c r="E13" s="54">
        <f t="shared" si="13"/>
        <v>-27643</v>
      </c>
      <c r="F13" s="54">
        <f t="shared" si="13"/>
        <v>-205586277</v>
      </c>
      <c r="G13" s="51">
        <f>SUM(G11:G12)</f>
        <v>1</v>
      </c>
      <c r="H13" s="47"/>
      <c r="I13" s="53">
        <f>SUM(I11:I12)</f>
        <v>10</v>
      </c>
      <c r="J13" s="53">
        <f t="shared" ref="J13:L13" si="14">SUM(J11:J12)</f>
        <v>348</v>
      </c>
      <c r="K13" s="54">
        <f t="shared" si="14"/>
        <v>-29034</v>
      </c>
      <c r="L13" s="54">
        <f t="shared" si="14"/>
        <v>-236777710</v>
      </c>
      <c r="M13" s="51">
        <f>SUM(M11:M12)</f>
        <v>1</v>
      </c>
      <c r="N13" s="48"/>
      <c r="O13" s="54">
        <f>SUM(O11:O12)</f>
        <v>9</v>
      </c>
      <c r="P13" s="54">
        <f t="shared" ref="P13:R13" si="15">SUM(P11:P12)</f>
        <v>305</v>
      </c>
      <c r="Q13" s="54">
        <f t="shared" si="15"/>
        <v>-29656.02</v>
      </c>
      <c r="R13" s="53">
        <f t="shared" si="15"/>
        <v>-232715597</v>
      </c>
      <c r="S13" s="70">
        <f>SUM(S11:S12)</f>
        <v>1</v>
      </c>
      <c r="T13" s="47"/>
      <c r="U13" s="55">
        <f>SUM(U11:U12)</f>
        <v>5</v>
      </c>
      <c r="V13" s="55">
        <f t="shared" ref="V13:X13" si="16">SUM(V11:V12)</f>
        <v>203</v>
      </c>
      <c r="W13" s="55">
        <f t="shared" si="16"/>
        <v>-17162</v>
      </c>
      <c r="X13" s="43">
        <f t="shared" si="16"/>
        <v>-127607153</v>
      </c>
      <c r="Y13" s="70">
        <f>SUM(Y11:Y12)</f>
        <v>1</v>
      </c>
      <c r="Z13" s="48"/>
      <c r="AA13" s="55">
        <f>SUM(AA11:AA12)</f>
        <v>2</v>
      </c>
      <c r="AB13" s="55">
        <f t="shared" ref="AB13:AC13" si="17">SUM(AB11:AB12)</f>
        <v>12</v>
      </c>
      <c r="AC13" s="55">
        <f t="shared" si="17"/>
        <v>-2460</v>
      </c>
      <c r="AD13" s="47"/>
      <c r="AE13" s="70">
        <f>SUM(AE11:AE12)</f>
        <v>1</v>
      </c>
      <c r="AF13" s="72">
        <f t="shared" si="0"/>
        <v>1</v>
      </c>
      <c r="AG13" s="55">
        <f>SUM(AG11:AG12)</f>
        <v>2</v>
      </c>
      <c r="AH13" s="55">
        <f t="shared" ref="AH13:AI13" si="18">SUM(AH11:AH12)</f>
        <v>26</v>
      </c>
      <c r="AI13" s="55">
        <f t="shared" si="18"/>
        <v>-2497</v>
      </c>
      <c r="AJ13" s="47"/>
      <c r="AK13" s="51">
        <f>SUM(AK11:AK12)</f>
        <v>1</v>
      </c>
    </row>
    <row r="14" spans="1:37" x14ac:dyDescent="0.25">
      <c r="A14" s="111" t="s">
        <v>53</v>
      </c>
      <c r="B14" s="47" t="s">
        <v>43</v>
      </c>
      <c r="C14" s="44">
        <v>8</v>
      </c>
      <c r="D14" s="44">
        <v>33</v>
      </c>
      <c r="E14" s="45">
        <v>-4677</v>
      </c>
      <c r="F14" s="45">
        <v>-40016723</v>
      </c>
      <c r="G14" s="51">
        <f>C14/$C$16</f>
        <v>1</v>
      </c>
      <c r="H14" s="47"/>
      <c r="I14" s="44">
        <v>9</v>
      </c>
      <c r="J14" s="44">
        <v>33</v>
      </c>
      <c r="K14" s="45">
        <v>-4984</v>
      </c>
      <c r="L14" s="45">
        <v>-38562773</v>
      </c>
      <c r="M14" s="51">
        <f>I14/$I$16</f>
        <v>1</v>
      </c>
      <c r="N14" s="48"/>
      <c r="O14" s="45">
        <v>7</v>
      </c>
      <c r="P14" s="45">
        <v>21</v>
      </c>
      <c r="Q14" s="45">
        <v>-2718.3199999999997</v>
      </c>
      <c r="R14" s="44">
        <v>-27489986</v>
      </c>
      <c r="S14" s="70">
        <f>O14/$O$16</f>
        <v>0.53846153846153844</v>
      </c>
      <c r="T14" s="47"/>
      <c r="U14" s="50">
        <v>4</v>
      </c>
      <c r="V14" s="50">
        <v>20</v>
      </c>
      <c r="W14" s="45">
        <v>-3950</v>
      </c>
      <c r="X14" s="45">
        <v>-35415080</v>
      </c>
      <c r="Y14" s="70">
        <f>U14/$U$16</f>
        <v>0.5</v>
      </c>
      <c r="Z14" s="48"/>
      <c r="AA14" s="58">
        <v>6</v>
      </c>
      <c r="AB14" s="50">
        <v>45</v>
      </c>
      <c r="AC14" s="50">
        <v>-10500</v>
      </c>
      <c r="AD14" s="47"/>
      <c r="AE14" s="70">
        <f>AA14/$AA$16</f>
        <v>0.8571428571428571</v>
      </c>
      <c r="AF14" s="72">
        <f t="shared" si="0"/>
        <v>0.63186813186813184</v>
      </c>
      <c r="AG14" s="50">
        <v>7</v>
      </c>
      <c r="AH14" s="50">
        <v>16</v>
      </c>
      <c r="AI14" s="50">
        <v>-2778</v>
      </c>
      <c r="AJ14" s="47"/>
      <c r="AK14" s="51">
        <f>AG14/$AG$16</f>
        <v>0.875</v>
      </c>
    </row>
    <row r="15" spans="1:37" x14ac:dyDescent="0.25">
      <c r="A15" s="112"/>
      <c r="B15" s="47" t="s">
        <v>44</v>
      </c>
      <c r="C15" s="53">
        <v>0</v>
      </c>
      <c r="D15" s="53">
        <v>0</v>
      </c>
      <c r="E15" s="54">
        <v>0</v>
      </c>
      <c r="F15" s="54">
        <v>0</v>
      </c>
      <c r="G15" s="51">
        <f>C15/$C$16</f>
        <v>0</v>
      </c>
      <c r="H15" s="47"/>
      <c r="I15" s="53">
        <v>0</v>
      </c>
      <c r="J15" s="53">
        <v>0</v>
      </c>
      <c r="K15" s="54">
        <v>0</v>
      </c>
      <c r="L15" s="54">
        <v>0</v>
      </c>
      <c r="M15" s="51">
        <f>I15/$I$16</f>
        <v>0</v>
      </c>
      <c r="N15" s="48"/>
      <c r="O15" s="45">
        <v>6</v>
      </c>
      <c r="P15" s="45">
        <v>10</v>
      </c>
      <c r="Q15" s="45">
        <v>-1767.6799999999998</v>
      </c>
      <c r="R15" s="44">
        <v>-15880178</v>
      </c>
      <c r="S15" s="70">
        <f>O15/$O$16</f>
        <v>0.46153846153846156</v>
      </c>
      <c r="T15" s="47" t="s">
        <v>52</v>
      </c>
      <c r="U15" s="50">
        <v>4</v>
      </c>
      <c r="V15" s="50">
        <v>5</v>
      </c>
      <c r="W15" s="45">
        <v>-925</v>
      </c>
      <c r="X15" s="45">
        <v>-13366794</v>
      </c>
      <c r="Y15" s="70">
        <f>U15/$U$16</f>
        <v>0.5</v>
      </c>
      <c r="Z15" s="48"/>
      <c r="AA15" s="58">
        <v>1</v>
      </c>
      <c r="AB15" s="50">
        <v>2</v>
      </c>
      <c r="AC15" s="50">
        <v>-200</v>
      </c>
      <c r="AD15" s="47"/>
      <c r="AE15" s="70">
        <f>AA15/$AA$16</f>
        <v>0.14285714285714285</v>
      </c>
      <c r="AF15" s="72">
        <f t="shared" si="0"/>
        <v>0.36813186813186816</v>
      </c>
      <c r="AG15" s="50">
        <v>1</v>
      </c>
      <c r="AH15" s="50">
        <v>2</v>
      </c>
      <c r="AI15" s="50">
        <v>-600</v>
      </c>
      <c r="AJ15" s="47"/>
      <c r="AK15" s="51">
        <f>AG15/$AG$16</f>
        <v>0.125</v>
      </c>
    </row>
    <row r="16" spans="1:37" x14ac:dyDescent="0.25">
      <c r="A16" s="113"/>
      <c r="B16" s="43" t="s">
        <v>47</v>
      </c>
      <c r="C16" s="53">
        <f>SUM(C14:C15)</f>
        <v>8</v>
      </c>
      <c r="D16" s="53">
        <f t="shared" ref="D16:F16" si="19">SUM(D14:D15)</f>
        <v>33</v>
      </c>
      <c r="E16" s="54">
        <f t="shared" si="19"/>
        <v>-4677</v>
      </c>
      <c r="F16" s="54">
        <f t="shared" si="19"/>
        <v>-40016723</v>
      </c>
      <c r="G16" s="51">
        <f>SUM(G14:G15)</f>
        <v>1</v>
      </c>
      <c r="H16" s="47"/>
      <c r="I16" s="53">
        <f>SUM(I14:I15)</f>
        <v>9</v>
      </c>
      <c r="J16" s="53">
        <f t="shared" ref="J16:L16" si="20">SUM(J14:J15)</f>
        <v>33</v>
      </c>
      <c r="K16" s="54">
        <f t="shared" si="20"/>
        <v>-4984</v>
      </c>
      <c r="L16" s="54">
        <f t="shared" si="20"/>
        <v>-38562773</v>
      </c>
      <c r="M16" s="51">
        <f>SUM(M14:M15)</f>
        <v>1</v>
      </c>
      <c r="N16" s="48"/>
      <c r="O16" s="54">
        <f>SUM(O14:O15)</f>
        <v>13</v>
      </c>
      <c r="P16" s="54">
        <f t="shared" ref="P16:R16" si="21">SUM(P14:P15)</f>
        <v>31</v>
      </c>
      <c r="Q16" s="54">
        <f t="shared" si="21"/>
        <v>-4486</v>
      </c>
      <c r="R16" s="53">
        <f t="shared" si="21"/>
        <v>-43370164</v>
      </c>
      <c r="S16" s="70">
        <f>SUM(S14:S15)</f>
        <v>1</v>
      </c>
      <c r="T16" s="47"/>
      <c r="U16" s="55">
        <f>SUM(U14:U15)</f>
        <v>8</v>
      </c>
      <c r="V16" s="55">
        <f t="shared" ref="V16:X16" si="22">SUM(V14:V15)</f>
        <v>25</v>
      </c>
      <c r="W16" s="55">
        <f t="shared" si="22"/>
        <v>-4875</v>
      </c>
      <c r="X16" s="43">
        <f t="shared" si="22"/>
        <v>-48781874</v>
      </c>
      <c r="Y16" s="70">
        <f>SUM(Y14:Y15)</f>
        <v>1</v>
      </c>
      <c r="Z16" s="48"/>
      <c r="AA16" s="55">
        <f>SUM(AA14:AA15)</f>
        <v>7</v>
      </c>
      <c r="AB16" s="55">
        <f t="shared" ref="AB16:AC16" si="23">SUM(AB14:AB15)</f>
        <v>47</v>
      </c>
      <c r="AC16" s="55">
        <f t="shared" si="23"/>
        <v>-10700</v>
      </c>
      <c r="AD16" s="47"/>
      <c r="AE16" s="70">
        <f>SUM(AE14:AE15)</f>
        <v>1</v>
      </c>
      <c r="AF16" s="72">
        <f t="shared" si="0"/>
        <v>1</v>
      </c>
      <c r="AG16" s="55">
        <f>SUM(AG14:AG15)</f>
        <v>8</v>
      </c>
      <c r="AH16" s="55">
        <f t="shared" ref="AH16:AI16" si="24">SUM(AH14:AH15)</f>
        <v>18</v>
      </c>
      <c r="AI16" s="55">
        <f t="shared" si="24"/>
        <v>-3378</v>
      </c>
      <c r="AJ16" s="47"/>
      <c r="AK16" s="51">
        <f>SUM(AK14:AK15)</f>
        <v>1</v>
      </c>
    </row>
    <row r="17" spans="1:37" x14ac:dyDescent="0.25">
      <c r="A17" s="111" t="s">
        <v>54</v>
      </c>
      <c r="B17" s="47" t="s">
        <v>43</v>
      </c>
      <c r="C17" s="44">
        <v>1</v>
      </c>
      <c r="D17" s="44">
        <v>2</v>
      </c>
      <c r="E17" s="45">
        <v>-670</v>
      </c>
      <c r="F17" s="45">
        <v>-9324480</v>
      </c>
      <c r="G17" s="46">
        <f>C17/$C$19</f>
        <v>1</v>
      </c>
      <c r="H17" s="47"/>
      <c r="I17" s="44">
        <v>1</v>
      </c>
      <c r="J17" s="44">
        <v>2</v>
      </c>
      <c r="K17" s="45">
        <v>-102.6</v>
      </c>
      <c r="L17" s="45">
        <v>-1323722</v>
      </c>
      <c r="M17" s="51">
        <f>I17/$I$19</f>
        <v>1</v>
      </c>
      <c r="N17" s="48"/>
      <c r="O17" s="45">
        <v>0</v>
      </c>
      <c r="P17" s="45">
        <v>0</v>
      </c>
      <c r="Q17" s="45">
        <v>0</v>
      </c>
      <c r="R17" s="44">
        <v>0</v>
      </c>
      <c r="S17" s="43">
        <v>0</v>
      </c>
      <c r="T17" s="47"/>
      <c r="U17" s="50">
        <v>1</v>
      </c>
      <c r="V17" s="50">
        <v>1</v>
      </c>
      <c r="W17" s="45">
        <v>-20</v>
      </c>
      <c r="X17" s="45">
        <v>-41580</v>
      </c>
      <c r="Y17" s="70">
        <f>U17/$U$19</f>
        <v>1</v>
      </c>
      <c r="Z17" s="48"/>
      <c r="AA17" s="50">
        <v>1</v>
      </c>
      <c r="AB17" s="50">
        <v>2</v>
      </c>
      <c r="AC17" s="50">
        <v>-225</v>
      </c>
      <c r="AD17" s="47"/>
      <c r="AE17" s="70">
        <f>AA17/$AA$19</f>
        <v>1</v>
      </c>
      <c r="AF17" s="72">
        <f t="shared" si="0"/>
        <v>0.66666666666666663</v>
      </c>
      <c r="AG17" s="50">
        <v>0</v>
      </c>
      <c r="AH17" s="50">
        <v>0</v>
      </c>
      <c r="AI17" s="50">
        <v>0</v>
      </c>
      <c r="AJ17" s="47"/>
      <c r="AK17" s="43">
        <v>0</v>
      </c>
    </row>
    <row r="18" spans="1:37" x14ac:dyDescent="0.25">
      <c r="A18" s="112"/>
      <c r="B18" s="47" t="s">
        <v>44</v>
      </c>
      <c r="C18" s="44">
        <v>0</v>
      </c>
      <c r="D18" s="44">
        <v>0</v>
      </c>
      <c r="E18" s="45">
        <v>0</v>
      </c>
      <c r="F18" s="45">
        <v>0</v>
      </c>
      <c r="G18" s="46">
        <f>C18/$C$19</f>
        <v>0</v>
      </c>
      <c r="H18" s="47"/>
      <c r="I18" s="53">
        <v>0</v>
      </c>
      <c r="J18" s="53">
        <v>0</v>
      </c>
      <c r="K18" s="54">
        <v>0</v>
      </c>
      <c r="L18" s="54">
        <v>0</v>
      </c>
      <c r="M18" s="51">
        <f>I18/$I$19</f>
        <v>0</v>
      </c>
      <c r="N18" s="48"/>
      <c r="O18" s="45">
        <v>0</v>
      </c>
      <c r="P18" s="45">
        <v>0</v>
      </c>
      <c r="Q18" s="45">
        <v>0</v>
      </c>
      <c r="R18" s="44">
        <v>0</v>
      </c>
      <c r="S18" s="43">
        <v>0</v>
      </c>
      <c r="T18" s="47" t="s">
        <v>52</v>
      </c>
      <c r="U18" s="50">
        <v>0</v>
      </c>
      <c r="V18" s="50">
        <v>0</v>
      </c>
      <c r="W18" s="50">
        <v>0</v>
      </c>
      <c r="X18" s="47">
        <v>0</v>
      </c>
      <c r="Y18" s="70">
        <f>U18/$U$19</f>
        <v>0</v>
      </c>
      <c r="Z18" s="48"/>
      <c r="AA18" s="50">
        <v>0</v>
      </c>
      <c r="AB18" s="50">
        <v>0</v>
      </c>
      <c r="AC18" s="50">
        <v>0</v>
      </c>
      <c r="AD18" s="47"/>
      <c r="AE18" s="70">
        <f>AA18/$AA$19</f>
        <v>0</v>
      </c>
      <c r="AF18" s="72">
        <f t="shared" si="0"/>
        <v>0</v>
      </c>
      <c r="AG18" s="50">
        <v>0</v>
      </c>
      <c r="AH18" s="50">
        <v>0</v>
      </c>
      <c r="AI18" s="50">
        <v>0</v>
      </c>
      <c r="AJ18" s="47"/>
      <c r="AK18" s="43">
        <v>0</v>
      </c>
    </row>
    <row r="19" spans="1:37" x14ac:dyDescent="0.25">
      <c r="A19" s="113"/>
      <c r="B19" s="43" t="s">
        <v>47</v>
      </c>
      <c r="C19" s="53">
        <f>SUM(C17:C18)</f>
        <v>1</v>
      </c>
      <c r="D19" s="53">
        <f t="shared" ref="D19:F19" si="25">SUM(D17:D18)</f>
        <v>2</v>
      </c>
      <c r="E19" s="54">
        <f t="shared" si="25"/>
        <v>-670</v>
      </c>
      <c r="F19" s="54">
        <f t="shared" si="25"/>
        <v>-9324480</v>
      </c>
      <c r="G19" s="51">
        <f>SUM(G17:G18)</f>
        <v>1</v>
      </c>
      <c r="H19" s="47"/>
      <c r="I19" s="44">
        <f>SUM(I17:I18)</f>
        <v>1</v>
      </c>
      <c r="J19" s="44">
        <f t="shared" ref="J19:L19" si="26">SUM(J17:J18)</f>
        <v>2</v>
      </c>
      <c r="K19" s="45">
        <f t="shared" si="26"/>
        <v>-102.6</v>
      </c>
      <c r="L19" s="45">
        <f t="shared" si="26"/>
        <v>-1323722</v>
      </c>
      <c r="M19" s="51">
        <f>SUM(M17:M18)</f>
        <v>1</v>
      </c>
      <c r="N19" s="48"/>
      <c r="O19" s="54">
        <f>SUM(O17:O18)</f>
        <v>0</v>
      </c>
      <c r="P19" s="54">
        <f t="shared" ref="P19:R19" si="27">SUM(P17:P18)</f>
        <v>0</v>
      </c>
      <c r="Q19" s="54">
        <f t="shared" si="27"/>
        <v>0</v>
      </c>
      <c r="R19" s="53">
        <f t="shared" si="27"/>
        <v>0</v>
      </c>
      <c r="S19" s="43">
        <v>0</v>
      </c>
      <c r="T19" s="47"/>
      <c r="U19" s="55">
        <f>SUM(U17:U18)</f>
        <v>1</v>
      </c>
      <c r="V19" s="55">
        <f t="shared" ref="V19:X19" si="28">SUM(V17:V18)</f>
        <v>1</v>
      </c>
      <c r="W19" s="55">
        <f t="shared" si="28"/>
        <v>-20</v>
      </c>
      <c r="X19" s="43">
        <f t="shared" si="28"/>
        <v>-41580</v>
      </c>
      <c r="Y19" s="70">
        <f>SUM(Y17:Y18)</f>
        <v>1</v>
      </c>
      <c r="Z19" s="48"/>
      <c r="AA19" s="55">
        <f>SUM(AA17:AA18)</f>
        <v>1</v>
      </c>
      <c r="AB19" s="55">
        <f t="shared" ref="AB19:AC19" si="29">SUM(AB17:AB18)</f>
        <v>2</v>
      </c>
      <c r="AC19" s="55">
        <f t="shared" si="29"/>
        <v>-225</v>
      </c>
      <c r="AD19" s="47"/>
      <c r="AE19" s="70">
        <f>SUM(AE17:AE18)</f>
        <v>1</v>
      </c>
      <c r="AF19" s="72">
        <f t="shared" si="0"/>
        <v>0.66666666666666663</v>
      </c>
      <c r="AG19" s="55">
        <f>SUM(AG17:AG18)</f>
        <v>0</v>
      </c>
      <c r="AH19" s="55">
        <f t="shared" ref="AH19:AI19" si="30">SUM(AH17:AH18)</f>
        <v>0</v>
      </c>
      <c r="AI19" s="55">
        <f t="shared" si="30"/>
        <v>0</v>
      </c>
      <c r="AJ19" s="47"/>
      <c r="AK19" s="43">
        <v>0</v>
      </c>
    </row>
    <row r="20" spans="1:37" x14ac:dyDescent="0.25">
      <c r="A20" s="111" t="s">
        <v>55</v>
      </c>
      <c r="B20" s="47" t="s">
        <v>43</v>
      </c>
      <c r="C20" s="44">
        <v>2</v>
      </c>
      <c r="D20" s="44">
        <v>97</v>
      </c>
      <c r="E20" s="45">
        <v>-12540.6</v>
      </c>
      <c r="F20" s="45">
        <v>-103217768</v>
      </c>
      <c r="G20" s="51">
        <f>C20/$C$22</f>
        <v>1</v>
      </c>
      <c r="H20" s="47"/>
      <c r="I20" s="44">
        <v>3</v>
      </c>
      <c r="J20" s="44">
        <v>27</v>
      </c>
      <c r="K20" s="45">
        <v>-2873.6800000000003</v>
      </c>
      <c r="L20" s="45">
        <v>-25332428</v>
      </c>
      <c r="M20" s="51">
        <f>I20/$I$22</f>
        <v>1</v>
      </c>
      <c r="N20" s="48"/>
      <c r="O20" s="45">
        <v>1</v>
      </c>
      <c r="P20" s="45">
        <v>24</v>
      </c>
      <c r="Q20" s="45">
        <v>-3566</v>
      </c>
      <c r="R20" s="44">
        <v>-38537478</v>
      </c>
      <c r="S20" s="70">
        <f>O20/$O$22</f>
        <v>1</v>
      </c>
      <c r="T20" s="47"/>
      <c r="U20" s="50">
        <v>1</v>
      </c>
      <c r="V20" s="50">
        <v>12</v>
      </c>
      <c r="W20" s="45">
        <v>-357.6</v>
      </c>
      <c r="X20" s="45">
        <v>-3898832</v>
      </c>
      <c r="Y20" s="70">
        <f>U20/$U$22</f>
        <v>1</v>
      </c>
      <c r="Z20" s="48"/>
      <c r="AA20" s="50">
        <v>1</v>
      </c>
      <c r="AB20" s="50">
        <v>24</v>
      </c>
      <c r="AC20" s="50">
        <v>-3548.46</v>
      </c>
      <c r="AD20" s="47"/>
      <c r="AE20" s="70">
        <f>AA20/$AA$22</f>
        <v>1</v>
      </c>
      <c r="AF20" s="72">
        <f t="shared" si="0"/>
        <v>1</v>
      </c>
      <c r="AG20" s="50">
        <v>1</v>
      </c>
      <c r="AH20" s="50">
        <v>36</v>
      </c>
      <c r="AI20" s="50">
        <v>-7606.9939999999997</v>
      </c>
      <c r="AJ20" s="47"/>
      <c r="AK20" s="51">
        <f>AG20/$AG$22</f>
        <v>1</v>
      </c>
    </row>
    <row r="21" spans="1:37" x14ac:dyDescent="0.25">
      <c r="A21" s="112"/>
      <c r="B21" s="47" t="s">
        <v>44</v>
      </c>
      <c r="C21" s="44">
        <v>0</v>
      </c>
      <c r="D21" s="44">
        <v>0</v>
      </c>
      <c r="E21" s="45">
        <v>0</v>
      </c>
      <c r="F21" s="45">
        <v>0</v>
      </c>
      <c r="G21" s="51">
        <f>C21/$C$22</f>
        <v>0</v>
      </c>
      <c r="H21" s="47"/>
      <c r="I21" s="53">
        <v>0</v>
      </c>
      <c r="J21" s="53">
        <v>0</v>
      </c>
      <c r="K21" s="54">
        <v>0</v>
      </c>
      <c r="L21" s="54">
        <v>0</v>
      </c>
      <c r="M21" s="51">
        <f>I21/$I$22</f>
        <v>0</v>
      </c>
      <c r="N21" s="48"/>
      <c r="O21" s="45">
        <v>0</v>
      </c>
      <c r="P21" s="45">
        <v>0</v>
      </c>
      <c r="Q21" s="45">
        <v>0</v>
      </c>
      <c r="R21" s="44">
        <v>0</v>
      </c>
      <c r="S21" s="43">
        <f>O21/$O$22</f>
        <v>0</v>
      </c>
      <c r="T21" s="47" t="s">
        <v>52</v>
      </c>
      <c r="U21" s="50">
        <v>0</v>
      </c>
      <c r="V21" s="50">
        <v>0</v>
      </c>
      <c r="W21" s="50">
        <v>0</v>
      </c>
      <c r="X21" s="47">
        <v>0</v>
      </c>
      <c r="Y21" s="70">
        <f>U21/$U$22</f>
        <v>0</v>
      </c>
      <c r="Z21" s="48"/>
      <c r="AA21" s="50">
        <v>0</v>
      </c>
      <c r="AB21" s="50">
        <v>0</v>
      </c>
      <c r="AC21" s="50">
        <v>0</v>
      </c>
      <c r="AD21" s="47"/>
      <c r="AE21" s="70">
        <f>AA21/$AA$22</f>
        <v>0</v>
      </c>
      <c r="AF21" s="72">
        <f t="shared" si="0"/>
        <v>0</v>
      </c>
      <c r="AG21" s="50">
        <v>0</v>
      </c>
      <c r="AH21" s="50">
        <v>0</v>
      </c>
      <c r="AI21" s="50">
        <v>0</v>
      </c>
      <c r="AJ21" s="47"/>
      <c r="AK21" s="51">
        <f>AG21/$AG$22</f>
        <v>0</v>
      </c>
    </row>
    <row r="22" spans="1:37" x14ac:dyDescent="0.25">
      <c r="A22" s="113"/>
      <c r="B22" s="43" t="s">
        <v>47</v>
      </c>
      <c r="C22" s="53">
        <f>SUM(C20:C21)</f>
        <v>2</v>
      </c>
      <c r="D22" s="53">
        <f t="shared" ref="D22:F22" si="31">SUM(D20:D21)</f>
        <v>97</v>
      </c>
      <c r="E22" s="54">
        <f t="shared" si="31"/>
        <v>-12540.6</v>
      </c>
      <c r="F22" s="54">
        <f t="shared" si="31"/>
        <v>-103217768</v>
      </c>
      <c r="G22" s="51">
        <f>SUM(G20:G21)</f>
        <v>1</v>
      </c>
      <c r="H22" s="47"/>
      <c r="I22" s="53">
        <f>SUM(I20:I21)</f>
        <v>3</v>
      </c>
      <c r="J22" s="53">
        <f t="shared" ref="J22:L22" si="32">SUM(J20:J21)</f>
        <v>27</v>
      </c>
      <c r="K22" s="54">
        <f t="shared" si="32"/>
        <v>-2873.6800000000003</v>
      </c>
      <c r="L22" s="54">
        <f t="shared" si="32"/>
        <v>-25332428</v>
      </c>
      <c r="M22" s="51">
        <f>SUM(M20:M21)</f>
        <v>1</v>
      </c>
      <c r="N22" s="48"/>
      <c r="O22" s="54">
        <f>SUM(O20:O21)</f>
        <v>1</v>
      </c>
      <c r="P22" s="54">
        <f t="shared" ref="P22:R22" si="33">SUM(P20:P21)</f>
        <v>24</v>
      </c>
      <c r="Q22" s="54">
        <f t="shared" si="33"/>
        <v>-3566</v>
      </c>
      <c r="R22" s="53">
        <f t="shared" si="33"/>
        <v>-38537478</v>
      </c>
      <c r="S22" s="70">
        <f>SUM(S20:S21)</f>
        <v>1</v>
      </c>
      <c r="T22" s="47"/>
      <c r="U22" s="55">
        <f>SUM(U20:U21)</f>
        <v>1</v>
      </c>
      <c r="V22" s="55">
        <f t="shared" ref="V22:X22" si="34">SUM(V20:V21)</f>
        <v>12</v>
      </c>
      <c r="W22" s="55">
        <f t="shared" si="34"/>
        <v>-357.6</v>
      </c>
      <c r="X22" s="43">
        <f t="shared" si="34"/>
        <v>-3898832</v>
      </c>
      <c r="Y22" s="70">
        <f>SUM(Y20:Y21)</f>
        <v>1</v>
      </c>
      <c r="Z22" s="48"/>
      <c r="AA22" s="55">
        <f>SUM(AA20:AA21)</f>
        <v>1</v>
      </c>
      <c r="AB22" s="55">
        <f t="shared" ref="AB22:AC22" si="35">SUM(AB20:AB21)</f>
        <v>24</v>
      </c>
      <c r="AC22" s="55">
        <f t="shared" si="35"/>
        <v>-3548.46</v>
      </c>
      <c r="AD22" s="43"/>
      <c r="AE22" s="70">
        <f>SUM(AE20:AE21)</f>
        <v>1</v>
      </c>
      <c r="AF22" s="72">
        <f t="shared" si="0"/>
        <v>1</v>
      </c>
      <c r="AG22" s="50">
        <f>SUM(AG20:AG21)</f>
        <v>1</v>
      </c>
      <c r="AH22" s="50">
        <f t="shared" ref="AH22:AI22" si="36">SUM(AH20:AH21)</f>
        <v>36</v>
      </c>
      <c r="AI22" s="50">
        <f t="shared" si="36"/>
        <v>-7606.9939999999997</v>
      </c>
      <c r="AJ22" s="47"/>
      <c r="AK22" s="51">
        <f>SUM(AK20:AK21)</f>
        <v>1</v>
      </c>
    </row>
    <row r="23" spans="1:37" x14ac:dyDescent="0.25">
      <c r="A23" s="111" t="s">
        <v>56</v>
      </c>
      <c r="B23" s="47" t="s">
        <v>43</v>
      </c>
      <c r="C23" s="44">
        <v>3</v>
      </c>
      <c r="D23" s="44">
        <v>8</v>
      </c>
      <c r="E23" s="45">
        <v>-3121</v>
      </c>
      <c r="F23" s="45">
        <v>-23391918</v>
      </c>
      <c r="G23" s="51">
        <f>C23/$C$25</f>
        <v>1</v>
      </c>
      <c r="H23" s="47"/>
      <c r="I23" s="44">
        <v>3</v>
      </c>
      <c r="J23" s="44">
        <v>6</v>
      </c>
      <c r="K23" s="45">
        <v>-2076</v>
      </c>
      <c r="L23" s="45">
        <v>-15450934</v>
      </c>
      <c r="M23" s="46">
        <f>I23/$I$25</f>
        <v>0.75</v>
      </c>
      <c r="N23" s="48"/>
      <c r="O23" s="45">
        <v>4</v>
      </c>
      <c r="P23" s="45">
        <v>6</v>
      </c>
      <c r="Q23" s="45">
        <v>-2068</v>
      </c>
      <c r="R23" s="44">
        <v>-14905932</v>
      </c>
      <c r="S23" s="70">
        <f>O23/$O$25</f>
        <v>0.5714285714285714</v>
      </c>
      <c r="T23" s="47"/>
      <c r="U23" s="50">
        <v>4</v>
      </c>
      <c r="V23" s="50">
        <v>8</v>
      </c>
      <c r="W23" s="45">
        <v>-3033</v>
      </c>
      <c r="X23" s="45">
        <v>-18005323</v>
      </c>
      <c r="Y23" s="70">
        <f>U23/$U$25</f>
        <v>0.8</v>
      </c>
      <c r="Z23" s="48"/>
      <c r="AA23" s="50">
        <v>3</v>
      </c>
      <c r="AB23" s="50">
        <v>11</v>
      </c>
      <c r="AC23" s="50">
        <v>-4320</v>
      </c>
      <c r="AD23" s="47"/>
      <c r="AE23" s="73">
        <f>AA23/$AA$25</f>
        <v>1</v>
      </c>
      <c r="AF23" s="72">
        <f t="shared" si="0"/>
        <v>0.79047619047619044</v>
      </c>
      <c r="AG23" s="50">
        <v>3</v>
      </c>
      <c r="AH23" s="50">
        <v>10</v>
      </c>
      <c r="AI23" s="50">
        <v>-2920</v>
      </c>
      <c r="AJ23" s="47"/>
      <c r="AK23" s="51">
        <f>AG23/$AG$25</f>
        <v>1</v>
      </c>
    </row>
    <row r="24" spans="1:37" x14ac:dyDescent="0.25">
      <c r="A24" s="112"/>
      <c r="B24" s="47" t="s">
        <v>44</v>
      </c>
      <c r="C24" s="53">
        <v>0</v>
      </c>
      <c r="D24" s="53">
        <v>0</v>
      </c>
      <c r="E24" s="54">
        <v>0</v>
      </c>
      <c r="F24" s="54">
        <v>0</v>
      </c>
      <c r="G24" s="51">
        <f>C24/$C$25</f>
        <v>0</v>
      </c>
      <c r="H24" s="47"/>
      <c r="I24" s="44">
        <v>1</v>
      </c>
      <c r="J24" s="44">
        <v>1</v>
      </c>
      <c r="K24" s="45">
        <v>-4</v>
      </c>
      <c r="L24" s="45">
        <v>-167824</v>
      </c>
      <c r="M24" s="46">
        <f>I24/$I$25</f>
        <v>0.25</v>
      </c>
      <c r="N24" s="48"/>
      <c r="O24" s="45">
        <v>3</v>
      </c>
      <c r="P24" s="45">
        <v>4</v>
      </c>
      <c r="Q24" s="45">
        <v>-1103</v>
      </c>
      <c r="R24" s="44">
        <v>-9547496</v>
      </c>
      <c r="S24" s="70">
        <f>O24/$O$25</f>
        <v>0.42857142857142855</v>
      </c>
      <c r="T24" s="47" t="s">
        <v>52</v>
      </c>
      <c r="U24" s="50">
        <v>1</v>
      </c>
      <c r="V24" s="50">
        <v>2</v>
      </c>
      <c r="W24" s="45">
        <v>-1000</v>
      </c>
      <c r="X24" s="45">
        <v>-6131201</v>
      </c>
      <c r="Y24" s="70">
        <f>U24/$U$25</f>
        <v>0.2</v>
      </c>
      <c r="Z24" s="48"/>
      <c r="AA24" s="50">
        <v>0</v>
      </c>
      <c r="AB24" s="50">
        <v>0</v>
      </c>
      <c r="AC24" s="50">
        <v>0</v>
      </c>
      <c r="AD24" s="47"/>
      <c r="AE24" s="73">
        <f>AA24/$AA$25</f>
        <v>0</v>
      </c>
      <c r="AF24" s="72">
        <f t="shared" si="0"/>
        <v>0.20952380952380953</v>
      </c>
      <c r="AG24" s="50">
        <v>0</v>
      </c>
      <c r="AH24" s="50">
        <v>0</v>
      </c>
      <c r="AI24" s="50">
        <v>0</v>
      </c>
      <c r="AJ24" s="47"/>
      <c r="AK24" s="51">
        <f>AG24/$AG$25</f>
        <v>0</v>
      </c>
    </row>
    <row r="25" spans="1:37" x14ac:dyDescent="0.25">
      <c r="A25" s="113"/>
      <c r="B25" s="43" t="s">
        <v>47</v>
      </c>
      <c r="C25" s="53">
        <f>SUM(C23:C24)</f>
        <v>3</v>
      </c>
      <c r="D25" s="53">
        <f t="shared" ref="D25:F25" si="37">SUM(D23:D24)</f>
        <v>8</v>
      </c>
      <c r="E25" s="54">
        <f t="shared" si="37"/>
        <v>-3121</v>
      </c>
      <c r="F25" s="54">
        <f t="shared" si="37"/>
        <v>-23391918</v>
      </c>
      <c r="G25" s="51">
        <f>SUM(G23:G24)</f>
        <v>1</v>
      </c>
      <c r="H25" s="47"/>
      <c r="I25" s="53">
        <f>SUM(I23:I24)</f>
        <v>4</v>
      </c>
      <c r="J25" s="53">
        <f t="shared" ref="J25:L25" si="38">SUM(J23:J24)</f>
        <v>7</v>
      </c>
      <c r="K25" s="54">
        <f t="shared" si="38"/>
        <v>-2080</v>
      </c>
      <c r="L25" s="54">
        <f t="shared" si="38"/>
        <v>-15618758</v>
      </c>
      <c r="M25" s="51">
        <f>SUM(M23:M24)</f>
        <v>1</v>
      </c>
      <c r="N25" s="48"/>
      <c r="O25" s="54">
        <f>SUM(O23:O24)</f>
        <v>7</v>
      </c>
      <c r="P25" s="54">
        <f t="shared" ref="P25:R25" si="39">SUM(P23:P24)</f>
        <v>10</v>
      </c>
      <c r="Q25" s="54">
        <f t="shared" si="39"/>
        <v>-3171</v>
      </c>
      <c r="R25" s="53">
        <f t="shared" si="39"/>
        <v>-24453428</v>
      </c>
      <c r="S25" s="70">
        <f>SUM(S23:S24)</f>
        <v>1</v>
      </c>
      <c r="T25" s="47"/>
      <c r="U25" s="55">
        <f>SUM(U23:U24)</f>
        <v>5</v>
      </c>
      <c r="V25" s="55">
        <f t="shared" ref="V25:X25" si="40">SUM(V23:V24)</f>
        <v>10</v>
      </c>
      <c r="W25" s="55">
        <f t="shared" si="40"/>
        <v>-4033</v>
      </c>
      <c r="X25" s="43">
        <f t="shared" si="40"/>
        <v>-24136524</v>
      </c>
      <c r="Y25" s="70">
        <f>SUM(Y23:Y24)</f>
        <v>1</v>
      </c>
      <c r="Z25" s="48"/>
      <c r="AA25" s="55">
        <f>SUM(AA23:AA24)</f>
        <v>3</v>
      </c>
      <c r="AB25" s="55">
        <f t="shared" ref="AB25:AC25" si="41">SUM(AB23:AB24)</f>
        <v>11</v>
      </c>
      <c r="AC25" s="55">
        <f t="shared" si="41"/>
        <v>-4320</v>
      </c>
      <c r="AD25" s="47"/>
      <c r="AE25" s="70">
        <f>SUM(AE23:AE24)</f>
        <v>1</v>
      </c>
      <c r="AF25" s="72">
        <f t="shared" si="0"/>
        <v>1</v>
      </c>
      <c r="AG25" s="55">
        <f>SUM(AG23:AG24)</f>
        <v>3</v>
      </c>
      <c r="AH25" s="55">
        <f t="shared" ref="AH25:AI25" si="42">SUM(AH23:AH24)</f>
        <v>10</v>
      </c>
      <c r="AI25" s="55">
        <f t="shared" si="42"/>
        <v>-2920</v>
      </c>
      <c r="AJ25" s="47"/>
      <c r="AK25" s="51">
        <f>SUM(AK23:AK24)</f>
        <v>1</v>
      </c>
    </row>
    <row r="26" spans="1:37" x14ac:dyDescent="0.25">
      <c r="A26" s="111" t="s">
        <v>57</v>
      </c>
      <c r="B26" s="47" t="s">
        <v>43</v>
      </c>
      <c r="C26" s="44">
        <v>1</v>
      </c>
      <c r="D26" s="44">
        <v>3</v>
      </c>
      <c r="E26" s="45">
        <v>-358</v>
      </c>
      <c r="F26" s="45">
        <v>-9211625</v>
      </c>
      <c r="G26" s="51">
        <f>C26/$C$28</f>
        <v>0.33333333333333331</v>
      </c>
      <c r="H26" s="47"/>
      <c r="I26" s="44">
        <v>3</v>
      </c>
      <c r="J26" s="53">
        <v>7</v>
      </c>
      <c r="K26" s="54">
        <v>-1255</v>
      </c>
      <c r="L26" s="54">
        <v>-35615951</v>
      </c>
      <c r="M26" s="51">
        <f>I26/$I$28</f>
        <v>1</v>
      </c>
      <c r="N26" s="48"/>
      <c r="O26" s="45">
        <v>0</v>
      </c>
      <c r="P26" s="45">
        <v>0</v>
      </c>
      <c r="Q26" s="45">
        <v>0</v>
      </c>
      <c r="R26" s="44">
        <v>0</v>
      </c>
      <c r="S26" s="70">
        <f>O26/$O$28</f>
        <v>0</v>
      </c>
      <c r="T26" s="47"/>
      <c r="U26" s="50">
        <v>2</v>
      </c>
      <c r="V26" s="50">
        <v>7</v>
      </c>
      <c r="W26" s="45">
        <v>-1794</v>
      </c>
      <c r="X26" s="45">
        <v>-42994398</v>
      </c>
      <c r="Y26" s="70">
        <f>U26/$U$28</f>
        <v>1</v>
      </c>
      <c r="Z26" s="48"/>
      <c r="AA26" s="50">
        <v>1</v>
      </c>
      <c r="AB26" s="50">
        <v>4</v>
      </c>
      <c r="AC26" s="50">
        <v>-1085</v>
      </c>
      <c r="AD26" s="47"/>
      <c r="AE26" s="70">
        <f>AA26/$AA$28</f>
        <v>1</v>
      </c>
      <c r="AF26" s="72">
        <f t="shared" si="0"/>
        <v>0.66666666666666663</v>
      </c>
      <c r="AG26" s="50">
        <v>3</v>
      </c>
      <c r="AH26" s="50">
        <v>6</v>
      </c>
      <c r="AI26" s="50">
        <v>-897</v>
      </c>
      <c r="AJ26" s="47"/>
      <c r="AK26" s="51">
        <f>AG26/$AG$28</f>
        <v>1</v>
      </c>
    </row>
    <row r="27" spans="1:37" x14ac:dyDescent="0.25">
      <c r="A27" s="112"/>
      <c r="B27" s="47" t="s">
        <v>44</v>
      </c>
      <c r="C27" s="44">
        <v>2</v>
      </c>
      <c r="D27" s="44">
        <v>2</v>
      </c>
      <c r="E27" s="45">
        <v>-664</v>
      </c>
      <c r="F27" s="45">
        <v>-8243473</v>
      </c>
      <c r="G27" s="51">
        <f>C27/$C$28</f>
        <v>0.66666666666666663</v>
      </c>
      <c r="H27" s="47"/>
      <c r="I27" s="53">
        <v>0</v>
      </c>
      <c r="J27" s="53">
        <v>0</v>
      </c>
      <c r="K27" s="54">
        <v>0</v>
      </c>
      <c r="L27" s="54">
        <v>0</v>
      </c>
      <c r="M27" s="51">
        <f>I27/$I$28</f>
        <v>0</v>
      </c>
      <c r="N27" s="48"/>
      <c r="O27" s="45">
        <v>1</v>
      </c>
      <c r="P27" s="45">
        <v>1</v>
      </c>
      <c r="Q27" s="45">
        <v>-222</v>
      </c>
      <c r="R27" s="44">
        <v>-10574748</v>
      </c>
      <c r="S27" s="70">
        <f>O27/$O$28</f>
        <v>1</v>
      </c>
      <c r="T27" s="47" t="s">
        <v>52</v>
      </c>
      <c r="U27" s="50">
        <v>0</v>
      </c>
      <c r="V27" s="50">
        <v>0</v>
      </c>
      <c r="W27" s="50">
        <v>0</v>
      </c>
      <c r="X27" s="47">
        <v>0</v>
      </c>
      <c r="Y27" s="70">
        <f>U27/$U$28</f>
        <v>0</v>
      </c>
      <c r="Z27" s="48"/>
      <c r="AA27" s="50">
        <v>0</v>
      </c>
      <c r="AB27" s="50">
        <v>0</v>
      </c>
      <c r="AC27" s="50">
        <v>0</v>
      </c>
      <c r="AD27" s="47"/>
      <c r="AE27" s="70">
        <f>AA27/$AA$28</f>
        <v>0</v>
      </c>
      <c r="AF27" s="72">
        <f t="shared" si="0"/>
        <v>0.33333333333333331</v>
      </c>
      <c r="AG27" s="50">
        <v>0</v>
      </c>
      <c r="AH27" s="50">
        <v>0</v>
      </c>
      <c r="AI27" s="50">
        <v>0</v>
      </c>
      <c r="AJ27" s="47"/>
      <c r="AK27" s="51">
        <f>AG27/$AG$28</f>
        <v>0</v>
      </c>
    </row>
    <row r="28" spans="1:37" x14ac:dyDescent="0.25">
      <c r="A28" s="113"/>
      <c r="B28" s="43" t="s">
        <v>47</v>
      </c>
      <c r="C28" s="53">
        <f>SUM(C26:C27)</f>
        <v>3</v>
      </c>
      <c r="D28" s="53">
        <f t="shared" ref="D28:F28" si="43">SUM(D26:D27)</f>
        <v>5</v>
      </c>
      <c r="E28" s="54">
        <f t="shared" si="43"/>
        <v>-1022</v>
      </c>
      <c r="F28" s="54">
        <f t="shared" si="43"/>
        <v>-17455098</v>
      </c>
      <c r="G28" s="51">
        <f>SUM(G26:G27)</f>
        <v>1</v>
      </c>
      <c r="H28" s="47"/>
      <c r="I28" s="53">
        <f>SUM(I26:I27)</f>
        <v>3</v>
      </c>
      <c r="J28" s="53">
        <f t="shared" ref="J28:L28" si="44">SUM(J26:J27)</f>
        <v>7</v>
      </c>
      <c r="K28" s="54">
        <f t="shared" si="44"/>
        <v>-1255</v>
      </c>
      <c r="L28" s="54">
        <f t="shared" si="44"/>
        <v>-35615951</v>
      </c>
      <c r="M28" s="51">
        <f>SUM(M26:M27)</f>
        <v>1</v>
      </c>
      <c r="N28" s="48"/>
      <c r="O28" s="54">
        <f>SUM(O26:O27)</f>
        <v>1</v>
      </c>
      <c r="P28" s="54">
        <f t="shared" ref="P28:R28" si="45">SUM(P26:P27)</f>
        <v>1</v>
      </c>
      <c r="Q28" s="54">
        <f t="shared" si="45"/>
        <v>-222</v>
      </c>
      <c r="R28" s="53">
        <f t="shared" si="45"/>
        <v>-10574748</v>
      </c>
      <c r="S28" s="70">
        <f>SUM(S26:S27)</f>
        <v>1</v>
      </c>
      <c r="T28" s="47"/>
      <c r="U28" s="55">
        <f>SUM(U26:U27)</f>
        <v>2</v>
      </c>
      <c r="V28" s="55">
        <f t="shared" ref="V28:X28" si="46">SUM(V26:V27)</f>
        <v>7</v>
      </c>
      <c r="W28" s="55">
        <f t="shared" si="46"/>
        <v>-1794</v>
      </c>
      <c r="X28" s="43">
        <f t="shared" si="46"/>
        <v>-42994398</v>
      </c>
      <c r="Y28" s="70">
        <f>SUM(Y26:Y27)</f>
        <v>1</v>
      </c>
      <c r="Z28" s="48"/>
      <c r="AA28" s="55">
        <f>SUM(AA26:AA27)</f>
        <v>1</v>
      </c>
      <c r="AB28" s="55">
        <f t="shared" ref="AB28:AC28" si="47">SUM(AB26:AB27)</f>
        <v>4</v>
      </c>
      <c r="AC28" s="55">
        <f t="shared" si="47"/>
        <v>-1085</v>
      </c>
      <c r="AD28" s="47"/>
      <c r="AE28" s="70">
        <f>SUM(AE26:AE27)</f>
        <v>1</v>
      </c>
      <c r="AF28" s="72">
        <f t="shared" si="0"/>
        <v>1</v>
      </c>
      <c r="AG28" s="55">
        <f>SUM(AG26:AG27)</f>
        <v>3</v>
      </c>
      <c r="AH28" s="55">
        <f t="shared" ref="AH28:AI28" si="48">SUM(AH26:AH27)</f>
        <v>6</v>
      </c>
      <c r="AI28" s="55">
        <f t="shared" si="48"/>
        <v>-897</v>
      </c>
      <c r="AJ28" s="47"/>
      <c r="AK28" s="51">
        <f>SUM(AK26:AK27)</f>
        <v>1</v>
      </c>
    </row>
    <row r="29" spans="1:37" x14ac:dyDescent="0.25">
      <c r="A29" s="111" t="s">
        <v>58</v>
      </c>
      <c r="B29" s="47" t="s">
        <v>43</v>
      </c>
      <c r="C29" s="44">
        <v>81</v>
      </c>
      <c r="D29" s="44">
        <v>1104</v>
      </c>
      <c r="E29" s="45">
        <v>-206430.09499999994</v>
      </c>
      <c r="F29" s="45">
        <v>-2164689666</v>
      </c>
      <c r="G29" s="46">
        <f>C29/$C$31</f>
        <v>0.78640776699029125</v>
      </c>
      <c r="H29" s="47"/>
      <c r="I29" s="53">
        <v>81</v>
      </c>
      <c r="J29" s="44">
        <v>859</v>
      </c>
      <c r="K29" s="45">
        <v>-104519.33699999991</v>
      </c>
      <c r="L29" s="45">
        <v>-1160909344</v>
      </c>
      <c r="M29" s="46">
        <f>I29/$I$31</f>
        <v>0.92045454545454541</v>
      </c>
      <c r="N29" s="48"/>
      <c r="O29" s="45">
        <v>52</v>
      </c>
      <c r="P29" s="45">
        <v>855</v>
      </c>
      <c r="Q29" s="45">
        <v>-131405.655</v>
      </c>
      <c r="R29" s="44">
        <v>-1133592821</v>
      </c>
      <c r="S29" s="70">
        <f>O29/$O$31</f>
        <v>0.54166666666666663</v>
      </c>
      <c r="T29" s="47"/>
      <c r="U29" s="50">
        <v>42</v>
      </c>
      <c r="V29" s="50">
        <v>842</v>
      </c>
      <c r="W29" s="45">
        <v>-123006.4680000001</v>
      </c>
      <c r="X29" s="45">
        <v>-1365272986</v>
      </c>
      <c r="Y29" s="70">
        <f>U29/$U$31</f>
        <v>0.75</v>
      </c>
      <c r="Z29" s="48"/>
      <c r="AA29" s="50">
        <v>49</v>
      </c>
      <c r="AB29" s="50">
        <v>894</v>
      </c>
      <c r="AC29" s="50">
        <v>-110163.81800000003</v>
      </c>
      <c r="AD29" s="47"/>
      <c r="AE29" s="70">
        <f>AA29/$AA$31</f>
        <v>0.74242424242424243</v>
      </c>
      <c r="AF29" s="72">
        <f t="shared" si="0"/>
        <v>0.67803030303030309</v>
      </c>
      <c r="AG29" s="50">
        <v>26</v>
      </c>
      <c r="AH29" s="50">
        <v>355</v>
      </c>
      <c r="AI29" s="50">
        <v>-41771.725000000006</v>
      </c>
      <c r="AJ29" s="47"/>
      <c r="AK29" s="51">
        <f>AG29/$AG$31</f>
        <v>1</v>
      </c>
    </row>
    <row r="30" spans="1:37" x14ac:dyDescent="0.25">
      <c r="A30" s="112"/>
      <c r="B30" s="47" t="s">
        <v>44</v>
      </c>
      <c r="C30" s="44">
        <v>22</v>
      </c>
      <c r="D30" s="44">
        <v>205</v>
      </c>
      <c r="E30" s="45">
        <v>-34750.512999999992</v>
      </c>
      <c r="F30" s="45">
        <v>-311858473</v>
      </c>
      <c r="G30" s="46">
        <f>C30/$C$31</f>
        <v>0.21359223300970873</v>
      </c>
      <c r="H30" s="47" t="s">
        <v>49</v>
      </c>
      <c r="I30" s="53">
        <v>7</v>
      </c>
      <c r="J30" s="44">
        <v>45</v>
      </c>
      <c r="K30" s="45">
        <v>-10425.151000000002</v>
      </c>
      <c r="L30" s="45">
        <v>-74223133</v>
      </c>
      <c r="M30" s="46">
        <f>I30/$I$31</f>
        <v>7.9545454545454544E-2</v>
      </c>
      <c r="N30" s="59" t="s">
        <v>59</v>
      </c>
      <c r="O30" s="45">
        <v>44</v>
      </c>
      <c r="P30" s="45">
        <v>475</v>
      </c>
      <c r="Q30" s="45">
        <v>-68293.303</v>
      </c>
      <c r="R30" s="44">
        <v>-742663859</v>
      </c>
      <c r="S30" s="70">
        <f>O30/$O$31</f>
        <v>0.45833333333333331</v>
      </c>
      <c r="T30" s="47" t="s">
        <v>49</v>
      </c>
      <c r="U30" s="50">
        <v>14</v>
      </c>
      <c r="V30" s="50">
        <v>108</v>
      </c>
      <c r="W30" s="45">
        <v>-15320.280999999997</v>
      </c>
      <c r="X30" s="45">
        <v>-143402126</v>
      </c>
      <c r="Y30" s="70">
        <f>U30/$U$31</f>
        <v>0.25</v>
      </c>
      <c r="Z30" s="48"/>
      <c r="AA30" s="50">
        <v>17</v>
      </c>
      <c r="AB30" s="50">
        <v>92</v>
      </c>
      <c r="AC30" s="50">
        <v>-11021.238000000001</v>
      </c>
      <c r="AD30" s="47"/>
      <c r="AE30" s="70">
        <f>AA30/$AA$31</f>
        <v>0.25757575757575757</v>
      </c>
      <c r="AF30" s="72">
        <f t="shared" si="0"/>
        <v>0.32196969696969696</v>
      </c>
      <c r="AG30" s="50">
        <v>0</v>
      </c>
      <c r="AH30" s="50">
        <v>0</v>
      </c>
      <c r="AI30" s="50">
        <v>0</v>
      </c>
      <c r="AJ30" s="47"/>
      <c r="AK30" s="51">
        <f>AG30/$AG$31</f>
        <v>0</v>
      </c>
    </row>
    <row r="31" spans="1:37" x14ac:dyDescent="0.25">
      <c r="A31" s="113"/>
      <c r="B31" s="43" t="s">
        <v>47</v>
      </c>
      <c r="C31" s="53">
        <f>SUM(C29:C30)</f>
        <v>103</v>
      </c>
      <c r="D31" s="53">
        <f t="shared" ref="D31:F31" si="49">SUM(D29:D30)</f>
        <v>1309</v>
      </c>
      <c r="E31" s="54">
        <f t="shared" si="49"/>
        <v>-241180.60799999995</v>
      </c>
      <c r="F31" s="54">
        <f t="shared" si="49"/>
        <v>-2476548139</v>
      </c>
      <c r="G31" s="51">
        <f>SUM(G29:G30)</f>
        <v>1</v>
      </c>
      <c r="H31" s="47"/>
      <c r="I31" s="53">
        <f>SUM(I29:I30)</f>
        <v>88</v>
      </c>
      <c r="J31" s="53">
        <f t="shared" ref="J31:L31" si="50">SUM(J29:J30)</f>
        <v>904</v>
      </c>
      <c r="K31" s="54">
        <f t="shared" si="50"/>
        <v>-114944.48799999991</v>
      </c>
      <c r="L31" s="54">
        <f t="shared" si="50"/>
        <v>-1235132477</v>
      </c>
      <c r="M31" s="51">
        <f>SUM(M29:M30)</f>
        <v>1</v>
      </c>
      <c r="N31" s="48"/>
      <c r="O31" s="54">
        <f>SUM(O29:O30)</f>
        <v>96</v>
      </c>
      <c r="P31" s="54">
        <f t="shared" ref="P31:R31" si="51">SUM(P29:P30)</f>
        <v>1330</v>
      </c>
      <c r="Q31" s="54">
        <f t="shared" si="51"/>
        <v>-199698.95799999998</v>
      </c>
      <c r="R31" s="53">
        <f t="shared" si="51"/>
        <v>-1876256680</v>
      </c>
      <c r="S31" s="70">
        <f>SUM(S29:S30)</f>
        <v>1</v>
      </c>
      <c r="T31" s="47"/>
      <c r="U31" s="55">
        <f>SUM(U29:U30)</f>
        <v>56</v>
      </c>
      <c r="V31" s="55">
        <f t="shared" ref="V31:X31" si="52">SUM(V29:V30)</f>
        <v>950</v>
      </c>
      <c r="W31" s="55">
        <f t="shared" si="52"/>
        <v>-138326.7490000001</v>
      </c>
      <c r="X31" s="43">
        <f t="shared" si="52"/>
        <v>-1508675112</v>
      </c>
      <c r="Y31" s="70">
        <f>SUM(Y29:Y30)</f>
        <v>1</v>
      </c>
      <c r="Z31" s="48"/>
      <c r="AA31" s="55">
        <f>SUM(AA29:AA30)</f>
        <v>66</v>
      </c>
      <c r="AB31" s="55">
        <f t="shared" ref="AB31:AC31" si="53">SUM(AB29:AB30)</f>
        <v>986</v>
      </c>
      <c r="AC31" s="55">
        <f t="shared" si="53"/>
        <v>-121185.05600000003</v>
      </c>
      <c r="AD31" s="47"/>
      <c r="AE31" s="70">
        <f>SUM(AE29:AE30)</f>
        <v>1</v>
      </c>
      <c r="AF31" s="72">
        <f t="shared" si="0"/>
        <v>1</v>
      </c>
      <c r="AG31" s="55">
        <f>SUM(AG29:AG30)</f>
        <v>26</v>
      </c>
      <c r="AH31" s="55">
        <f t="shared" ref="AH31:AI31" si="54">SUM(AH29:AH30)</f>
        <v>355</v>
      </c>
      <c r="AI31" s="55">
        <f t="shared" si="54"/>
        <v>-41771.725000000006</v>
      </c>
      <c r="AJ31" s="47"/>
      <c r="AK31" s="51">
        <f>SUM(AK29:AK30)</f>
        <v>1</v>
      </c>
    </row>
    <row r="32" spans="1:37" x14ac:dyDescent="0.25">
      <c r="A32" s="111" t="s">
        <v>60</v>
      </c>
      <c r="B32" s="47" t="s">
        <v>43</v>
      </c>
      <c r="C32" s="44">
        <v>48</v>
      </c>
      <c r="D32" s="44">
        <v>224</v>
      </c>
      <c r="E32" s="45">
        <v>-53423.781999999977</v>
      </c>
      <c r="F32" s="45">
        <v>-542836905</v>
      </c>
      <c r="G32" s="46">
        <f>C32/$C$34</f>
        <v>0.78688524590163933</v>
      </c>
      <c r="H32" s="47"/>
      <c r="I32" s="44">
        <v>35</v>
      </c>
      <c r="J32" s="44">
        <v>166</v>
      </c>
      <c r="K32" s="45">
        <v>-31880.071000000018</v>
      </c>
      <c r="L32" s="45">
        <v>-245665409</v>
      </c>
      <c r="M32" s="46">
        <f>I32/$I$34</f>
        <v>0.92105263157894735</v>
      </c>
      <c r="N32" s="48"/>
      <c r="O32" s="45">
        <v>29</v>
      </c>
      <c r="P32" s="45">
        <v>81</v>
      </c>
      <c r="Q32" s="45">
        <v>-4328.9419999999991</v>
      </c>
      <c r="R32" s="44">
        <v>-147130021</v>
      </c>
      <c r="S32" s="70">
        <f>O32/$O$34</f>
        <v>0.52727272727272723</v>
      </c>
      <c r="T32" s="47"/>
      <c r="U32" s="50">
        <v>38</v>
      </c>
      <c r="V32" s="50">
        <v>142</v>
      </c>
      <c r="W32" s="45">
        <v>-18408.446000000007</v>
      </c>
      <c r="X32" s="45">
        <v>-228398254</v>
      </c>
      <c r="Y32" s="70">
        <f>U32/$U$34</f>
        <v>0.76</v>
      </c>
      <c r="Z32" s="48"/>
      <c r="AA32" s="50">
        <v>39</v>
      </c>
      <c r="AB32" s="50">
        <v>203</v>
      </c>
      <c r="AC32" s="50">
        <v>-24376.867999999999</v>
      </c>
      <c r="AD32" s="47"/>
      <c r="AE32" s="70">
        <f>AA32/$AA$34</f>
        <v>0.79591836734693877</v>
      </c>
      <c r="AF32" s="72">
        <f t="shared" si="0"/>
        <v>0.69439703153988874</v>
      </c>
      <c r="AG32" s="50">
        <v>10</v>
      </c>
      <c r="AH32" s="50">
        <v>39</v>
      </c>
      <c r="AI32" s="50">
        <v>-7780.3919999999989</v>
      </c>
      <c r="AJ32" s="47"/>
      <c r="AK32" s="51">
        <f>AG32/$AG$34</f>
        <v>1</v>
      </c>
    </row>
    <row r="33" spans="1:37" x14ac:dyDescent="0.25">
      <c r="A33" s="112"/>
      <c r="B33" s="47" t="s">
        <v>44</v>
      </c>
      <c r="C33" s="44">
        <v>13</v>
      </c>
      <c r="D33" s="44">
        <v>24</v>
      </c>
      <c r="E33" s="45">
        <v>-9384.7659999999978</v>
      </c>
      <c r="F33" s="45">
        <v>-84660250</v>
      </c>
      <c r="G33" s="46">
        <f>C33/$C$34</f>
        <v>0.21311475409836064</v>
      </c>
      <c r="H33" s="47" t="s">
        <v>61</v>
      </c>
      <c r="I33" s="44">
        <v>3</v>
      </c>
      <c r="J33" s="44">
        <v>3</v>
      </c>
      <c r="K33" s="45">
        <v>-446</v>
      </c>
      <c r="L33" s="45">
        <v>-2194230</v>
      </c>
      <c r="M33" s="46">
        <f>I33/$I$34</f>
        <v>7.8947368421052627E-2</v>
      </c>
      <c r="N33" s="48"/>
      <c r="O33" s="45">
        <v>26</v>
      </c>
      <c r="P33" s="45">
        <v>86</v>
      </c>
      <c r="Q33" s="45">
        <v>-6058.9959999999983</v>
      </c>
      <c r="R33" s="44">
        <v>-110090585</v>
      </c>
      <c r="S33" s="70">
        <f>O33/$O$34</f>
        <v>0.47272727272727272</v>
      </c>
      <c r="T33" s="47" t="s">
        <v>62</v>
      </c>
      <c r="U33" s="50">
        <v>12</v>
      </c>
      <c r="V33" s="50">
        <v>20</v>
      </c>
      <c r="W33" s="45">
        <v>-1890.1010000000003</v>
      </c>
      <c r="X33" s="45">
        <v>-42200700</v>
      </c>
      <c r="Y33" s="70">
        <f>U33/$U$34</f>
        <v>0.24</v>
      </c>
      <c r="Z33" s="48"/>
      <c r="AA33" s="50">
        <v>10</v>
      </c>
      <c r="AB33" s="50">
        <v>21</v>
      </c>
      <c r="AC33" s="50">
        <v>-6309.6989999999996</v>
      </c>
      <c r="AD33" s="47"/>
      <c r="AE33" s="70">
        <f>AA33/$AA$34</f>
        <v>0.20408163265306123</v>
      </c>
      <c r="AF33" s="72">
        <f t="shared" si="0"/>
        <v>0.30560296846011131</v>
      </c>
      <c r="AG33" s="50">
        <v>0</v>
      </c>
      <c r="AH33" s="50">
        <v>0</v>
      </c>
      <c r="AI33" s="50">
        <v>0</v>
      </c>
      <c r="AJ33" s="47"/>
      <c r="AK33" s="51">
        <f>AG33/$AG$34</f>
        <v>0</v>
      </c>
    </row>
    <row r="34" spans="1:37" x14ac:dyDescent="0.25">
      <c r="A34" s="113"/>
      <c r="B34" s="43" t="s">
        <v>47</v>
      </c>
      <c r="C34" s="53">
        <f>SUM(C32:C33)</f>
        <v>61</v>
      </c>
      <c r="D34" s="53">
        <f t="shared" ref="D34:F34" si="55">SUM(D32:D33)</f>
        <v>248</v>
      </c>
      <c r="E34" s="54">
        <f t="shared" si="55"/>
        <v>-62808.547999999973</v>
      </c>
      <c r="F34" s="54">
        <f t="shared" si="55"/>
        <v>-627497155</v>
      </c>
      <c r="G34" s="51">
        <f>SUM(G32:G33)</f>
        <v>1</v>
      </c>
      <c r="H34" s="47"/>
      <c r="I34" s="53">
        <f>SUM(I32:I33)</f>
        <v>38</v>
      </c>
      <c r="J34" s="53">
        <f t="shared" ref="J34:L34" si="56">SUM(J32:J33)</f>
        <v>169</v>
      </c>
      <c r="K34" s="54">
        <f t="shared" si="56"/>
        <v>-32326.071000000018</v>
      </c>
      <c r="L34" s="54">
        <f t="shared" si="56"/>
        <v>-247859639</v>
      </c>
      <c r="M34" s="51">
        <f>SUM(M32:M33)</f>
        <v>1</v>
      </c>
      <c r="N34" s="48"/>
      <c r="O34" s="54">
        <f>SUM(O32:O33)</f>
        <v>55</v>
      </c>
      <c r="P34" s="54">
        <f t="shared" ref="P34:R34" si="57">SUM(P32:P33)</f>
        <v>167</v>
      </c>
      <c r="Q34" s="54">
        <f t="shared" si="57"/>
        <v>-10387.937999999998</v>
      </c>
      <c r="R34" s="53">
        <f t="shared" si="57"/>
        <v>-257220606</v>
      </c>
      <c r="S34" s="70">
        <f>SUM(S32:S33)</f>
        <v>1</v>
      </c>
      <c r="T34" s="47"/>
      <c r="U34" s="55">
        <f>SUM(U32:U33)</f>
        <v>50</v>
      </c>
      <c r="V34" s="55">
        <f t="shared" ref="V34:X34" si="58">SUM(V32:V33)</f>
        <v>162</v>
      </c>
      <c r="W34" s="55">
        <f t="shared" si="58"/>
        <v>-20298.547000000006</v>
      </c>
      <c r="X34" s="43">
        <f t="shared" si="58"/>
        <v>-270598954</v>
      </c>
      <c r="Y34" s="70">
        <f>SUM(Y32:Y33)</f>
        <v>1</v>
      </c>
      <c r="Z34" s="48"/>
      <c r="AA34" s="55">
        <f>SUM(AA32:AA33)</f>
        <v>49</v>
      </c>
      <c r="AB34" s="55">
        <f t="shared" ref="AB34:AC34" si="59">SUM(AB32:AB33)</f>
        <v>224</v>
      </c>
      <c r="AC34" s="55">
        <f t="shared" si="59"/>
        <v>-30686.566999999999</v>
      </c>
      <c r="AD34" s="47"/>
      <c r="AE34" s="70">
        <f>SUM(AE32:AE33)</f>
        <v>1</v>
      </c>
      <c r="AF34" s="72">
        <f t="shared" si="0"/>
        <v>1</v>
      </c>
      <c r="AG34" s="55">
        <f>SUM(AG32:AG33)</f>
        <v>10</v>
      </c>
      <c r="AH34" s="55">
        <f t="shared" ref="AH34:AI34" si="60">SUM(AH32:AH33)</f>
        <v>39</v>
      </c>
      <c r="AI34" s="55">
        <f t="shared" si="60"/>
        <v>-7780.3919999999989</v>
      </c>
      <c r="AJ34" s="43"/>
      <c r="AK34" s="51">
        <f>SUM(AK32:AK33)</f>
        <v>1</v>
      </c>
    </row>
    <row r="35" spans="1:37" x14ac:dyDescent="0.25">
      <c r="A35" s="111" t="s">
        <v>63</v>
      </c>
      <c r="B35" s="47" t="s">
        <v>43</v>
      </c>
      <c r="C35" s="44">
        <v>2</v>
      </c>
      <c r="D35" s="44">
        <v>15</v>
      </c>
      <c r="E35" s="45">
        <v>-2515</v>
      </c>
      <c r="F35" s="45">
        <v>-18662818</v>
      </c>
      <c r="G35" s="51">
        <f>C35/$C$37</f>
        <v>1</v>
      </c>
      <c r="H35" s="47"/>
      <c r="I35" s="44">
        <v>5</v>
      </c>
      <c r="J35" s="44">
        <v>14</v>
      </c>
      <c r="K35" s="45">
        <v>-1852</v>
      </c>
      <c r="L35" s="45">
        <v>-19870387</v>
      </c>
      <c r="M35" s="51">
        <f>I35/$I$37</f>
        <v>1</v>
      </c>
      <c r="N35" s="48"/>
      <c r="O35" s="45">
        <v>4</v>
      </c>
      <c r="P35" s="45">
        <v>11</v>
      </c>
      <c r="Q35" s="45">
        <v>-1950</v>
      </c>
      <c r="R35" s="44">
        <v>-12554051</v>
      </c>
      <c r="S35" s="70">
        <f>O35/$O$37</f>
        <v>0.5714285714285714</v>
      </c>
      <c r="T35" s="47"/>
      <c r="U35" s="50">
        <v>4</v>
      </c>
      <c r="V35" s="50">
        <v>25</v>
      </c>
      <c r="W35" s="45">
        <v>-3400</v>
      </c>
      <c r="X35" s="45">
        <v>-20557113</v>
      </c>
      <c r="Y35" s="70">
        <f>U35/$U$37</f>
        <v>0.8</v>
      </c>
      <c r="Z35" s="48"/>
      <c r="AA35" s="50">
        <v>4</v>
      </c>
      <c r="AB35" s="50">
        <v>20</v>
      </c>
      <c r="AC35" s="50">
        <v>-3400</v>
      </c>
      <c r="AD35" s="47"/>
      <c r="AE35" s="70">
        <f>AA35/$AA$37</f>
        <v>1</v>
      </c>
      <c r="AF35" s="72">
        <f t="shared" si="0"/>
        <v>0.79047619047619044</v>
      </c>
      <c r="AG35" s="50">
        <v>0</v>
      </c>
      <c r="AH35" s="50">
        <v>0</v>
      </c>
      <c r="AI35" s="50">
        <v>0</v>
      </c>
      <c r="AJ35" s="47"/>
      <c r="AK35" s="43">
        <v>0</v>
      </c>
    </row>
    <row r="36" spans="1:37" x14ac:dyDescent="0.25">
      <c r="A36" s="112"/>
      <c r="B36" s="47" t="s">
        <v>44</v>
      </c>
      <c r="C36" s="53">
        <v>0</v>
      </c>
      <c r="D36" s="53">
        <v>0</v>
      </c>
      <c r="E36" s="54">
        <v>0</v>
      </c>
      <c r="F36" s="54">
        <v>0</v>
      </c>
      <c r="G36" s="51">
        <f>C36/$C$37</f>
        <v>0</v>
      </c>
      <c r="H36" s="47"/>
      <c r="I36" s="53">
        <v>0</v>
      </c>
      <c r="J36" s="53">
        <v>0</v>
      </c>
      <c r="K36" s="54">
        <v>0</v>
      </c>
      <c r="L36" s="54">
        <v>0</v>
      </c>
      <c r="M36" s="51">
        <f>I36/$I$37</f>
        <v>0</v>
      </c>
      <c r="N36" s="48"/>
      <c r="O36" s="45">
        <v>3</v>
      </c>
      <c r="P36" s="45">
        <v>4</v>
      </c>
      <c r="Q36" s="45">
        <v>-1225</v>
      </c>
      <c r="R36" s="44">
        <v>-13468915</v>
      </c>
      <c r="S36" s="70">
        <f>O36/$O$37</f>
        <v>0.42857142857142855</v>
      </c>
      <c r="T36" s="47" t="s">
        <v>52</v>
      </c>
      <c r="U36" s="50">
        <v>1</v>
      </c>
      <c r="V36" s="50">
        <v>2</v>
      </c>
      <c r="W36" s="45">
        <v>-600</v>
      </c>
      <c r="X36" s="45">
        <v>-3678679</v>
      </c>
      <c r="Y36" s="70">
        <f>U36/$U$37</f>
        <v>0.2</v>
      </c>
      <c r="Z36" s="48"/>
      <c r="AA36" s="50">
        <v>0</v>
      </c>
      <c r="AB36" s="50">
        <v>0</v>
      </c>
      <c r="AC36" s="50">
        <v>0</v>
      </c>
      <c r="AD36" s="47"/>
      <c r="AE36" s="70">
        <f>AA36/$AA$37</f>
        <v>0</v>
      </c>
      <c r="AF36" s="72">
        <f t="shared" si="0"/>
        <v>0.20952380952380953</v>
      </c>
      <c r="AG36" s="50">
        <v>0</v>
      </c>
      <c r="AH36" s="50">
        <v>0</v>
      </c>
      <c r="AI36" s="50">
        <v>0</v>
      </c>
      <c r="AJ36" s="47"/>
      <c r="AK36" s="43">
        <v>0</v>
      </c>
    </row>
    <row r="37" spans="1:37" x14ac:dyDescent="0.25">
      <c r="A37" s="113"/>
      <c r="B37" s="43" t="s">
        <v>47</v>
      </c>
      <c r="C37" s="53">
        <f>SUM(C35:C36)</f>
        <v>2</v>
      </c>
      <c r="D37" s="53">
        <f t="shared" ref="D37:F37" si="61">SUM(D35:D36)</f>
        <v>15</v>
      </c>
      <c r="E37" s="54">
        <f t="shared" si="61"/>
        <v>-2515</v>
      </c>
      <c r="F37" s="54">
        <f t="shared" si="61"/>
        <v>-18662818</v>
      </c>
      <c r="G37" s="51">
        <f>SUM(G35:G36)</f>
        <v>1</v>
      </c>
      <c r="H37" s="47"/>
      <c r="I37" s="53">
        <f>SUM(I35:I36)</f>
        <v>5</v>
      </c>
      <c r="J37" s="53">
        <f t="shared" ref="J37:L37" si="62">SUM(J35:J36)</f>
        <v>14</v>
      </c>
      <c r="K37" s="54">
        <f t="shared" si="62"/>
        <v>-1852</v>
      </c>
      <c r="L37" s="54">
        <f t="shared" si="62"/>
        <v>-19870387</v>
      </c>
      <c r="M37" s="51">
        <f>SUM(M35:M36)</f>
        <v>1</v>
      </c>
      <c r="N37" s="48"/>
      <c r="O37" s="54">
        <f>SUM(O35:O36)</f>
        <v>7</v>
      </c>
      <c r="P37" s="54">
        <f t="shared" ref="P37:R37" si="63">SUM(P35:P36)</f>
        <v>15</v>
      </c>
      <c r="Q37" s="54">
        <f t="shared" si="63"/>
        <v>-3175</v>
      </c>
      <c r="R37" s="53">
        <f t="shared" si="63"/>
        <v>-26022966</v>
      </c>
      <c r="S37" s="70">
        <f>SUM(S35:S36)</f>
        <v>1</v>
      </c>
      <c r="T37" s="47"/>
      <c r="U37" s="55">
        <f>SUM(U35:U36)</f>
        <v>5</v>
      </c>
      <c r="V37" s="55">
        <f t="shared" ref="V37:X37" si="64">SUM(V35:V36)</f>
        <v>27</v>
      </c>
      <c r="W37" s="55">
        <f t="shared" si="64"/>
        <v>-4000</v>
      </c>
      <c r="X37" s="43">
        <f t="shared" si="64"/>
        <v>-24235792</v>
      </c>
      <c r="Y37" s="70">
        <f>SUM(Y35:Y36)</f>
        <v>1</v>
      </c>
      <c r="Z37" s="48"/>
      <c r="AA37" s="55">
        <f>SUM(AA35:AA36)</f>
        <v>4</v>
      </c>
      <c r="AB37" s="55">
        <f t="shared" ref="AB37:AC37" si="65">SUM(AB35:AB36)</f>
        <v>20</v>
      </c>
      <c r="AC37" s="55">
        <f t="shared" si="65"/>
        <v>-3400</v>
      </c>
      <c r="AD37" s="43"/>
      <c r="AE37" s="70">
        <f>SUM(AE35:AE36)</f>
        <v>1</v>
      </c>
      <c r="AF37" s="72">
        <f t="shared" si="0"/>
        <v>1</v>
      </c>
      <c r="AG37" s="55">
        <f>SUM(AG35:AG36)</f>
        <v>0</v>
      </c>
      <c r="AH37" s="55">
        <f t="shared" ref="AH37:AI37" si="66">SUM(AH35:AH36)</f>
        <v>0</v>
      </c>
      <c r="AI37" s="55">
        <f t="shared" si="66"/>
        <v>0</v>
      </c>
      <c r="AJ37" s="47"/>
      <c r="AK37" s="43">
        <v>0</v>
      </c>
    </row>
    <row r="38" spans="1:37" x14ac:dyDescent="0.25">
      <c r="A38" s="111" t="s">
        <v>64</v>
      </c>
      <c r="B38" s="47" t="s">
        <v>43</v>
      </c>
      <c r="C38" s="44">
        <v>1</v>
      </c>
      <c r="D38" s="44">
        <v>24</v>
      </c>
      <c r="E38" s="45">
        <v>-15599</v>
      </c>
      <c r="F38" s="45">
        <v>-174741544</v>
      </c>
      <c r="G38" s="51">
        <f>C38/$C$40</f>
        <v>1</v>
      </c>
      <c r="H38" s="47"/>
      <c r="I38" s="44">
        <v>2</v>
      </c>
      <c r="J38" s="44">
        <v>12</v>
      </c>
      <c r="K38" s="45">
        <v>-7651</v>
      </c>
      <c r="L38" s="45">
        <v>-80085279</v>
      </c>
      <c r="M38" s="51">
        <f>I38/$I$40</f>
        <v>1</v>
      </c>
      <c r="N38" s="48"/>
      <c r="O38" s="45">
        <v>2</v>
      </c>
      <c r="P38" s="45">
        <v>3</v>
      </c>
      <c r="Q38" s="45">
        <v>-830</v>
      </c>
      <c r="R38" s="44">
        <v>-8685950</v>
      </c>
      <c r="S38" s="70">
        <f>O38/$O$40</f>
        <v>1</v>
      </c>
      <c r="T38" s="47"/>
      <c r="U38" s="50">
        <v>0</v>
      </c>
      <c r="V38" s="50">
        <v>0</v>
      </c>
      <c r="W38" s="50">
        <v>0</v>
      </c>
      <c r="X38" s="47">
        <v>0</v>
      </c>
      <c r="Y38" s="43">
        <v>0</v>
      </c>
      <c r="Z38" s="48"/>
      <c r="AA38" s="50">
        <v>0</v>
      </c>
      <c r="AB38" s="50">
        <v>0</v>
      </c>
      <c r="AC38" s="50">
        <v>0</v>
      </c>
      <c r="AD38" s="47"/>
      <c r="AE38" s="70">
        <v>0</v>
      </c>
      <c r="AF38" s="72">
        <f t="shared" si="0"/>
        <v>0.33333333333333331</v>
      </c>
      <c r="AG38" s="50">
        <v>0</v>
      </c>
      <c r="AH38" s="50">
        <v>0</v>
      </c>
      <c r="AI38" s="50">
        <v>0</v>
      </c>
      <c r="AJ38" s="47"/>
      <c r="AK38" s="43">
        <v>0</v>
      </c>
    </row>
    <row r="39" spans="1:37" x14ac:dyDescent="0.25">
      <c r="A39" s="112"/>
      <c r="B39" s="47" t="s">
        <v>44</v>
      </c>
      <c r="C39" s="53">
        <v>0</v>
      </c>
      <c r="D39" s="53">
        <v>0</v>
      </c>
      <c r="E39" s="54">
        <v>0</v>
      </c>
      <c r="F39" s="54">
        <v>0</v>
      </c>
      <c r="G39" s="51">
        <f>C39/$C$40</f>
        <v>0</v>
      </c>
      <c r="H39" s="47"/>
      <c r="I39" s="53">
        <v>0</v>
      </c>
      <c r="J39" s="53">
        <v>0</v>
      </c>
      <c r="K39" s="54">
        <v>0</v>
      </c>
      <c r="L39" s="54">
        <v>0</v>
      </c>
      <c r="M39" s="51">
        <f>I39/$I$40</f>
        <v>0</v>
      </c>
      <c r="N39" s="48"/>
      <c r="O39" s="45">
        <v>0</v>
      </c>
      <c r="P39" s="45">
        <v>0</v>
      </c>
      <c r="Q39" s="45">
        <v>0</v>
      </c>
      <c r="R39" s="44">
        <v>0</v>
      </c>
      <c r="S39" s="70">
        <f>O39/$O$40</f>
        <v>0</v>
      </c>
      <c r="T39" s="47"/>
      <c r="U39" s="50">
        <v>0</v>
      </c>
      <c r="V39" s="50">
        <v>0</v>
      </c>
      <c r="W39" s="50">
        <v>0</v>
      </c>
      <c r="X39" s="47">
        <v>0</v>
      </c>
      <c r="Y39" s="43">
        <v>0</v>
      </c>
      <c r="Z39" s="48"/>
      <c r="AA39" s="50">
        <v>0</v>
      </c>
      <c r="AB39" s="50">
        <v>0</v>
      </c>
      <c r="AC39" s="50">
        <v>0</v>
      </c>
      <c r="AD39" s="47"/>
      <c r="AE39" s="70">
        <v>0</v>
      </c>
      <c r="AF39" s="72">
        <f t="shared" si="0"/>
        <v>0</v>
      </c>
      <c r="AG39" s="50">
        <v>0</v>
      </c>
      <c r="AH39" s="50">
        <v>0</v>
      </c>
      <c r="AI39" s="50">
        <v>0</v>
      </c>
      <c r="AJ39" s="47"/>
      <c r="AK39" s="43">
        <v>0</v>
      </c>
    </row>
    <row r="40" spans="1:37" x14ac:dyDescent="0.25">
      <c r="A40" s="113"/>
      <c r="B40" s="43" t="s">
        <v>47</v>
      </c>
      <c r="C40" s="53">
        <f>SUM(C38:C39)</f>
        <v>1</v>
      </c>
      <c r="D40" s="53">
        <f t="shared" ref="D40:F40" si="67">SUM(D38:D39)</f>
        <v>24</v>
      </c>
      <c r="E40" s="54">
        <f t="shared" si="67"/>
        <v>-15599</v>
      </c>
      <c r="F40" s="54">
        <f t="shared" si="67"/>
        <v>-174741544</v>
      </c>
      <c r="G40" s="51">
        <f>SUM(G38:G39)</f>
        <v>1</v>
      </c>
      <c r="H40" s="47"/>
      <c r="I40" s="53">
        <f>SUM(I38:I39)</f>
        <v>2</v>
      </c>
      <c r="J40" s="53">
        <f t="shared" ref="J40:L40" si="68">SUM(J38:J39)</f>
        <v>12</v>
      </c>
      <c r="K40" s="54">
        <f t="shared" si="68"/>
        <v>-7651</v>
      </c>
      <c r="L40" s="54">
        <f t="shared" si="68"/>
        <v>-80085279</v>
      </c>
      <c r="M40" s="51">
        <f>SUM(M38:M39)</f>
        <v>1</v>
      </c>
      <c r="N40" s="48"/>
      <c r="O40" s="54">
        <f>SUM(O38:O39)</f>
        <v>2</v>
      </c>
      <c r="P40" s="54">
        <f t="shared" ref="P40:R40" si="69">SUM(P38:P39)</f>
        <v>3</v>
      </c>
      <c r="Q40" s="54">
        <f t="shared" si="69"/>
        <v>-830</v>
      </c>
      <c r="R40" s="53">
        <f t="shared" si="69"/>
        <v>-8685950</v>
      </c>
      <c r="S40" s="70">
        <f>SUM(S38:S39)</f>
        <v>1</v>
      </c>
      <c r="T40" s="47"/>
      <c r="U40" s="50">
        <f>SUM(U38:U39)</f>
        <v>0</v>
      </c>
      <c r="V40" s="50">
        <f t="shared" ref="V40:X40" si="70">SUM(V38:V39)</f>
        <v>0</v>
      </c>
      <c r="W40" s="50">
        <f t="shared" si="70"/>
        <v>0</v>
      </c>
      <c r="X40" s="47">
        <f t="shared" si="70"/>
        <v>0</v>
      </c>
      <c r="Y40" s="43">
        <f>SUM(Y38:Y39)</f>
        <v>0</v>
      </c>
      <c r="Z40" s="48"/>
      <c r="AA40" s="55">
        <f>SUM(AA38:AA39)</f>
        <v>0</v>
      </c>
      <c r="AB40" s="55">
        <f t="shared" ref="AB40:AC40" si="71">SUM(AB38:AB39)</f>
        <v>0</v>
      </c>
      <c r="AC40" s="55">
        <f t="shared" si="71"/>
        <v>0</v>
      </c>
      <c r="AD40" s="47"/>
      <c r="AE40" s="70">
        <v>0</v>
      </c>
      <c r="AF40" s="72">
        <f t="shared" si="0"/>
        <v>0.33333333333333331</v>
      </c>
      <c r="AG40" s="50">
        <f>SUM(AG38:AG39)</f>
        <v>0</v>
      </c>
      <c r="AH40" s="50">
        <f t="shared" ref="AH40:AI40" si="72">SUM(AH38:AH39)</f>
        <v>0</v>
      </c>
      <c r="AI40" s="50">
        <f t="shared" si="72"/>
        <v>0</v>
      </c>
      <c r="AJ40" s="47"/>
      <c r="AK40" s="43">
        <v>0</v>
      </c>
    </row>
    <row r="41" spans="1:37" x14ac:dyDescent="0.25">
      <c r="A41" s="111" t="s">
        <v>65</v>
      </c>
      <c r="B41" s="47" t="s">
        <v>43</v>
      </c>
      <c r="C41" s="44">
        <v>6</v>
      </c>
      <c r="D41" s="44">
        <v>9</v>
      </c>
      <c r="E41" s="45">
        <v>-2446</v>
      </c>
      <c r="F41" s="45">
        <v>-15231443</v>
      </c>
      <c r="G41" s="51">
        <f>C41/$C$43</f>
        <v>1</v>
      </c>
      <c r="H41" s="47"/>
      <c r="I41" s="44">
        <v>7</v>
      </c>
      <c r="J41" s="44">
        <v>8</v>
      </c>
      <c r="K41" s="45">
        <v>-591</v>
      </c>
      <c r="L41" s="45">
        <v>-6261705</v>
      </c>
      <c r="M41" s="51">
        <f>I41/$I$43</f>
        <v>1</v>
      </c>
      <c r="N41" s="48"/>
      <c r="O41" s="45">
        <v>3</v>
      </c>
      <c r="P41" s="45">
        <v>4</v>
      </c>
      <c r="Q41" s="45">
        <v>-221</v>
      </c>
      <c r="R41" s="44">
        <v>-1144232</v>
      </c>
      <c r="S41" s="70">
        <f>O41/$O$43</f>
        <v>0.5</v>
      </c>
      <c r="T41" s="47"/>
      <c r="U41" s="50">
        <v>0</v>
      </c>
      <c r="V41" s="50">
        <v>0</v>
      </c>
      <c r="W41" s="50">
        <v>0</v>
      </c>
      <c r="X41" s="47">
        <v>0</v>
      </c>
      <c r="Y41" s="43">
        <v>0</v>
      </c>
      <c r="Z41" s="48"/>
      <c r="AA41" s="50">
        <v>1</v>
      </c>
      <c r="AB41" s="50">
        <v>1</v>
      </c>
      <c r="AC41" s="50">
        <v>-500</v>
      </c>
      <c r="AD41" s="47"/>
      <c r="AE41" s="70">
        <f>AA41/$AA$43</f>
        <v>0.5</v>
      </c>
      <c r="AF41" s="72">
        <f t="shared" si="0"/>
        <v>0.33333333333333331</v>
      </c>
      <c r="AG41" s="50">
        <v>3</v>
      </c>
      <c r="AH41" s="50">
        <v>5</v>
      </c>
      <c r="AI41" s="50">
        <v>-580</v>
      </c>
      <c r="AJ41" s="47"/>
      <c r="AK41" s="51">
        <f>AG41/$AG$43</f>
        <v>1</v>
      </c>
    </row>
    <row r="42" spans="1:37" x14ac:dyDescent="0.25">
      <c r="A42" s="112"/>
      <c r="B42" s="47" t="s">
        <v>44</v>
      </c>
      <c r="C42" s="53">
        <v>0</v>
      </c>
      <c r="D42" s="53">
        <v>0</v>
      </c>
      <c r="E42" s="54">
        <v>0</v>
      </c>
      <c r="F42" s="54">
        <v>0</v>
      </c>
      <c r="G42" s="51">
        <f>C42/$C$43</f>
        <v>0</v>
      </c>
      <c r="H42" s="47"/>
      <c r="I42" s="53">
        <v>0</v>
      </c>
      <c r="J42" s="53">
        <v>0</v>
      </c>
      <c r="K42" s="54">
        <v>0</v>
      </c>
      <c r="L42" s="54">
        <v>0</v>
      </c>
      <c r="M42" s="51">
        <f>I42/$I$43</f>
        <v>0</v>
      </c>
      <c r="N42" s="48"/>
      <c r="O42" s="45">
        <v>3</v>
      </c>
      <c r="P42" s="45">
        <v>10</v>
      </c>
      <c r="Q42" s="45">
        <v>-1281</v>
      </c>
      <c r="R42" s="44">
        <v>-13910914</v>
      </c>
      <c r="S42" s="70">
        <f>O42/$O$43</f>
        <v>0.5</v>
      </c>
      <c r="T42" s="47" t="s">
        <v>52</v>
      </c>
      <c r="U42" s="50">
        <v>0</v>
      </c>
      <c r="V42" s="50">
        <v>0</v>
      </c>
      <c r="W42" s="50">
        <v>0</v>
      </c>
      <c r="X42" s="47">
        <v>0</v>
      </c>
      <c r="Y42" s="43">
        <v>0</v>
      </c>
      <c r="Z42" s="48"/>
      <c r="AA42" s="50">
        <v>1</v>
      </c>
      <c r="AB42" s="50">
        <v>4</v>
      </c>
      <c r="AC42" s="50">
        <v>-525</v>
      </c>
      <c r="AD42" s="47"/>
      <c r="AE42" s="70">
        <f>AA42/$AA$43</f>
        <v>0.5</v>
      </c>
      <c r="AF42" s="72">
        <f t="shared" si="0"/>
        <v>0.33333333333333331</v>
      </c>
      <c r="AG42" s="50">
        <v>0</v>
      </c>
      <c r="AH42" s="50">
        <v>0</v>
      </c>
      <c r="AI42" s="50">
        <v>0</v>
      </c>
      <c r="AJ42" s="47"/>
      <c r="AK42" s="51">
        <f>AG42/$AG$43</f>
        <v>0</v>
      </c>
    </row>
    <row r="43" spans="1:37" x14ac:dyDescent="0.25">
      <c r="A43" s="113"/>
      <c r="B43" s="43" t="s">
        <v>47</v>
      </c>
      <c r="C43" s="53">
        <f>SUM(C41:C42)</f>
        <v>6</v>
      </c>
      <c r="D43" s="53">
        <f t="shared" ref="D43:F43" si="73">SUM(D41:D42)</f>
        <v>9</v>
      </c>
      <c r="E43" s="54">
        <f t="shared" si="73"/>
        <v>-2446</v>
      </c>
      <c r="F43" s="54">
        <f t="shared" si="73"/>
        <v>-15231443</v>
      </c>
      <c r="G43" s="51">
        <f>SUM(G41:G42)</f>
        <v>1</v>
      </c>
      <c r="H43" s="47"/>
      <c r="I43" s="53">
        <f>SUM(I41:I42)</f>
        <v>7</v>
      </c>
      <c r="J43" s="53">
        <f t="shared" ref="J43:L43" si="74">SUM(J41:J42)</f>
        <v>8</v>
      </c>
      <c r="K43" s="54">
        <f t="shared" si="74"/>
        <v>-591</v>
      </c>
      <c r="L43" s="54">
        <f t="shared" si="74"/>
        <v>-6261705</v>
      </c>
      <c r="M43" s="51">
        <f>SUM(M41:M42)</f>
        <v>1</v>
      </c>
      <c r="N43" s="48"/>
      <c r="O43" s="54">
        <f>SUM(O41:O42)</f>
        <v>6</v>
      </c>
      <c r="P43" s="54">
        <f t="shared" ref="P43:R43" si="75">SUM(P41:P42)</f>
        <v>14</v>
      </c>
      <c r="Q43" s="54">
        <f t="shared" si="75"/>
        <v>-1502</v>
      </c>
      <c r="R43" s="53">
        <f t="shared" si="75"/>
        <v>-15055146</v>
      </c>
      <c r="S43" s="70">
        <f>SUM(S41:S42)</f>
        <v>1</v>
      </c>
      <c r="T43" s="47"/>
      <c r="U43" s="50">
        <f>SUM(U41:U42)</f>
        <v>0</v>
      </c>
      <c r="V43" s="50">
        <f t="shared" ref="V43:X43" si="76">SUM(V41:V42)</f>
        <v>0</v>
      </c>
      <c r="W43" s="50">
        <f t="shared" si="76"/>
        <v>0</v>
      </c>
      <c r="X43" s="47">
        <f t="shared" si="76"/>
        <v>0</v>
      </c>
      <c r="Y43" s="43">
        <v>0</v>
      </c>
      <c r="Z43" s="48"/>
      <c r="AA43" s="55">
        <f>SUM(AA41:AA42)</f>
        <v>2</v>
      </c>
      <c r="AB43" s="55">
        <f t="shared" ref="AB43:AC43" si="77">SUM(AB41:AB42)</f>
        <v>5</v>
      </c>
      <c r="AC43" s="55">
        <f t="shared" si="77"/>
        <v>-1025</v>
      </c>
      <c r="AD43" s="47"/>
      <c r="AE43" s="70">
        <f>SUM(AE41:AE42)</f>
        <v>1</v>
      </c>
      <c r="AF43" s="72">
        <f t="shared" si="0"/>
        <v>0.66666666666666663</v>
      </c>
      <c r="AG43" s="50">
        <f>SUM(AG41:AG42)</f>
        <v>3</v>
      </c>
      <c r="AH43" s="50">
        <f t="shared" ref="AH43:AI43" si="78">SUM(AH41:AH42)</f>
        <v>5</v>
      </c>
      <c r="AI43" s="50">
        <f t="shared" si="78"/>
        <v>-580</v>
      </c>
      <c r="AJ43" s="47"/>
      <c r="AK43" s="51">
        <f>SUM(AK41:AK42)</f>
        <v>1</v>
      </c>
    </row>
    <row r="44" spans="1:37" x14ac:dyDescent="0.25">
      <c r="A44" s="111" t="s">
        <v>66</v>
      </c>
      <c r="B44" s="47" t="s">
        <v>43</v>
      </c>
      <c r="C44" s="44">
        <v>2</v>
      </c>
      <c r="D44" s="44">
        <v>36</v>
      </c>
      <c r="E44" s="45">
        <v>-2799</v>
      </c>
      <c r="F44" s="45">
        <v>-22674490</v>
      </c>
      <c r="G44" s="51">
        <f>C44/$C$46</f>
        <v>1</v>
      </c>
      <c r="H44" s="47"/>
      <c r="I44" s="44">
        <v>1</v>
      </c>
      <c r="J44" s="44">
        <v>25</v>
      </c>
      <c r="K44" s="45">
        <v>-1140</v>
      </c>
      <c r="L44" s="45">
        <v>-9067901</v>
      </c>
      <c r="M44" s="51">
        <f>I44/$I$46</f>
        <v>1</v>
      </c>
      <c r="N44" s="48"/>
      <c r="O44" s="45">
        <v>0</v>
      </c>
      <c r="P44" s="45">
        <v>0</v>
      </c>
      <c r="Q44" s="45">
        <v>0</v>
      </c>
      <c r="R44" s="44">
        <v>0</v>
      </c>
      <c r="S44" s="43">
        <v>0</v>
      </c>
      <c r="T44" s="47"/>
      <c r="U44" s="50">
        <v>0</v>
      </c>
      <c r="V44" s="50">
        <v>0</v>
      </c>
      <c r="W44" s="50">
        <v>0</v>
      </c>
      <c r="X44" s="47">
        <v>0</v>
      </c>
      <c r="Y44" s="43">
        <v>0</v>
      </c>
      <c r="Z44" s="48"/>
      <c r="AA44" s="50">
        <v>0</v>
      </c>
      <c r="AB44" s="50">
        <v>0</v>
      </c>
      <c r="AC44" s="50">
        <v>0</v>
      </c>
      <c r="AD44" s="47"/>
      <c r="AE44" s="70">
        <v>0</v>
      </c>
      <c r="AF44" s="72">
        <f t="shared" si="0"/>
        <v>0</v>
      </c>
      <c r="AG44" s="50">
        <v>0</v>
      </c>
      <c r="AH44" s="50">
        <v>0</v>
      </c>
      <c r="AI44" s="50">
        <v>0</v>
      </c>
      <c r="AJ44" s="47"/>
      <c r="AK44" s="43">
        <v>0</v>
      </c>
    </row>
    <row r="45" spans="1:37" x14ac:dyDescent="0.25">
      <c r="A45" s="112"/>
      <c r="B45" s="47" t="s">
        <v>44</v>
      </c>
      <c r="C45" s="53">
        <v>0</v>
      </c>
      <c r="D45" s="53">
        <v>0</v>
      </c>
      <c r="E45" s="54">
        <v>0</v>
      </c>
      <c r="F45" s="54">
        <v>0</v>
      </c>
      <c r="G45" s="51">
        <f>C45/$C$46</f>
        <v>0</v>
      </c>
      <c r="H45" s="47"/>
      <c r="I45" s="44">
        <v>0</v>
      </c>
      <c r="J45" s="44">
        <v>0</v>
      </c>
      <c r="K45" s="45">
        <v>0</v>
      </c>
      <c r="L45" s="45">
        <v>0</v>
      </c>
      <c r="M45" s="51">
        <f>I45/$I$46</f>
        <v>0</v>
      </c>
      <c r="N45" s="48"/>
      <c r="O45" s="45">
        <v>0</v>
      </c>
      <c r="P45" s="45">
        <v>0</v>
      </c>
      <c r="Q45" s="45">
        <v>0</v>
      </c>
      <c r="R45" s="44">
        <v>0</v>
      </c>
      <c r="S45" s="43">
        <v>0</v>
      </c>
      <c r="T45" s="47"/>
      <c r="U45" s="50">
        <v>0</v>
      </c>
      <c r="V45" s="50">
        <v>0</v>
      </c>
      <c r="W45" s="50">
        <v>0</v>
      </c>
      <c r="X45" s="47">
        <v>0</v>
      </c>
      <c r="Y45" s="43">
        <v>0</v>
      </c>
      <c r="Z45" s="48"/>
      <c r="AA45" s="50">
        <v>0</v>
      </c>
      <c r="AB45" s="50">
        <v>0</v>
      </c>
      <c r="AC45" s="50">
        <v>0</v>
      </c>
      <c r="AD45" s="47"/>
      <c r="AE45" s="70">
        <v>0</v>
      </c>
      <c r="AF45" s="72">
        <f t="shared" si="0"/>
        <v>0</v>
      </c>
      <c r="AG45" s="50">
        <v>0</v>
      </c>
      <c r="AH45" s="50">
        <v>0</v>
      </c>
      <c r="AI45" s="50">
        <v>0</v>
      </c>
      <c r="AJ45" s="47"/>
      <c r="AK45" s="43">
        <v>0</v>
      </c>
    </row>
    <row r="46" spans="1:37" x14ac:dyDescent="0.25">
      <c r="A46" s="113"/>
      <c r="B46" s="43" t="s">
        <v>47</v>
      </c>
      <c r="C46" s="53">
        <f>SUM(C44:C45)</f>
        <v>2</v>
      </c>
      <c r="D46" s="53">
        <f t="shared" ref="D46:F46" si="79">SUM(D44:D45)</f>
        <v>36</v>
      </c>
      <c r="E46" s="54">
        <f t="shared" si="79"/>
        <v>-2799</v>
      </c>
      <c r="F46" s="54">
        <f t="shared" si="79"/>
        <v>-22674490</v>
      </c>
      <c r="G46" s="51">
        <f>SUM(G44:G45)</f>
        <v>1</v>
      </c>
      <c r="H46" s="47"/>
      <c r="I46" s="53">
        <f>SUM(I44:I45)</f>
        <v>1</v>
      </c>
      <c r="J46" s="53">
        <f t="shared" ref="J46:L46" si="80">SUM(J44:J45)</f>
        <v>25</v>
      </c>
      <c r="K46" s="54">
        <f t="shared" si="80"/>
        <v>-1140</v>
      </c>
      <c r="L46" s="54">
        <f t="shared" si="80"/>
        <v>-9067901</v>
      </c>
      <c r="M46" s="51">
        <f>SUM(M44:M45)</f>
        <v>1</v>
      </c>
      <c r="N46" s="48"/>
      <c r="O46" s="54">
        <f>SUM(O44:O45)</f>
        <v>0</v>
      </c>
      <c r="P46" s="54">
        <f t="shared" ref="P46:R46" si="81">SUM(P44:P45)</f>
        <v>0</v>
      </c>
      <c r="Q46" s="54">
        <f t="shared" si="81"/>
        <v>0</v>
      </c>
      <c r="R46" s="53">
        <f t="shared" si="81"/>
        <v>0</v>
      </c>
      <c r="S46" s="43">
        <v>0</v>
      </c>
      <c r="T46" s="47"/>
      <c r="U46" s="50">
        <f>SUM(U44:U45)</f>
        <v>0</v>
      </c>
      <c r="V46" s="50">
        <f t="shared" ref="V46:X46" si="82">SUM(V44:V45)</f>
        <v>0</v>
      </c>
      <c r="W46" s="50">
        <f t="shared" si="82"/>
        <v>0</v>
      </c>
      <c r="X46" s="47">
        <f t="shared" si="82"/>
        <v>0</v>
      </c>
      <c r="Y46" s="43">
        <f>SUM(Y44:Y45)</f>
        <v>0</v>
      </c>
      <c r="Z46" s="48"/>
      <c r="AA46" s="55">
        <f>SUM(AA44:AA45)</f>
        <v>0</v>
      </c>
      <c r="AB46" s="55">
        <f t="shared" ref="AB46:AC46" si="83">SUM(AB44:AB45)</f>
        <v>0</v>
      </c>
      <c r="AC46" s="55">
        <f t="shared" si="83"/>
        <v>0</v>
      </c>
      <c r="AD46" s="47"/>
      <c r="AE46" s="70">
        <v>0</v>
      </c>
      <c r="AF46" s="72">
        <f t="shared" si="0"/>
        <v>0</v>
      </c>
      <c r="AG46" s="50">
        <f>SUM(AG44:AG45)</f>
        <v>0</v>
      </c>
      <c r="AH46" s="50">
        <f t="shared" ref="AH46:AI46" si="84">SUM(AH44:AH45)</f>
        <v>0</v>
      </c>
      <c r="AI46" s="50">
        <f t="shared" si="84"/>
        <v>0</v>
      </c>
      <c r="AJ46" s="47"/>
      <c r="AK46" s="51">
        <v>0</v>
      </c>
    </row>
    <row r="47" spans="1:37" x14ac:dyDescent="0.25">
      <c r="A47" s="111" t="s">
        <v>67</v>
      </c>
      <c r="B47" s="47" t="s">
        <v>43</v>
      </c>
      <c r="C47" s="53">
        <v>0</v>
      </c>
      <c r="D47" s="53">
        <v>0</v>
      </c>
      <c r="E47" s="54">
        <v>0</v>
      </c>
      <c r="F47" s="54">
        <v>0</v>
      </c>
      <c r="G47" s="51">
        <v>0</v>
      </c>
      <c r="H47" s="47"/>
      <c r="I47" s="53">
        <v>0</v>
      </c>
      <c r="J47" s="53">
        <v>0</v>
      </c>
      <c r="K47" s="54">
        <v>0</v>
      </c>
      <c r="L47" s="54">
        <v>0</v>
      </c>
      <c r="M47" s="51">
        <f>I47/$I$49</f>
        <v>0</v>
      </c>
      <c r="N47" s="48"/>
      <c r="O47" s="45">
        <v>1</v>
      </c>
      <c r="P47" s="45">
        <v>1</v>
      </c>
      <c r="Q47" s="45">
        <v>-20</v>
      </c>
      <c r="R47" s="44">
        <v>-840000</v>
      </c>
      <c r="S47" s="70">
        <f>O47/$O$49</f>
        <v>1</v>
      </c>
      <c r="T47" s="47"/>
      <c r="U47" s="50">
        <v>3</v>
      </c>
      <c r="V47" s="50">
        <v>29</v>
      </c>
      <c r="W47" s="45">
        <v>-702</v>
      </c>
      <c r="X47" s="45">
        <v>-24959420</v>
      </c>
      <c r="Y47" s="70">
        <f>U47/$U$49</f>
        <v>1</v>
      </c>
      <c r="Z47" s="48"/>
      <c r="AA47" s="50">
        <v>1</v>
      </c>
      <c r="AB47" s="50">
        <v>20</v>
      </c>
      <c r="AC47" s="50">
        <v>-735</v>
      </c>
      <c r="AD47" s="47"/>
      <c r="AE47" s="70">
        <f>AA47/$AA$49</f>
        <v>1</v>
      </c>
      <c r="AF47" s="72">
        <f t="shared" si="0"/>
        <v>1</v>
      </c>
      <c r="AG47" s="50">
        <v>0</v>
      </c>
      <c r="AH47" s="50">
        <v>0</v>
      </c>
      <c r="AI47" s="50">
        <v>0</v>
      </c>
      <c r="AJ47" s="47"/>
      <c r="AK47" s="51">
        <v>0</v>
      </c>
    </row>
    <row r="48" spans="1:37" x14ac:dyDescent="0.25">
      <c r="A48" s="112"/>
      <c r="B48" s="47" t="s">
        <v>44</v>
      </c>
      <c r="C48" s="53">
        <v>0</v>
      </c>
      <c r="D48" s="53">
        <v>0</v>
      </c>
      <c r="E48" s="54">
        <v>0</v>
      </c>
      <c r="F48" s="54">
        <v>0</v>
      </c>
      <c r="G48" s="51">
        <v>0</v>
      </c>
      <c r="H48" s="47"/>
      <c r="I48" s="44">
        <v>1</v>
      </c>
      <c r="J48" s="44">
        <v>4</v>
      </c>
      <c r="K48" s="45">
        <v>-7.8</v>
      </c>
      <c r="L48" s="45">
        <v>-240860</v>
      </c>
      <c r="M48" s="51">
        <f>I48/$I$49</f>
        <v>1</v>
      </c>
      <c r="N48" s="48"/>
      <c r="O48" s="45">
        <v>0</v>
      </c>
      <c r="P48" s="45">
        <v>0</v>
      </c>
      <c r="Q48" s="45">
        <v>0</v>
      </c>
      <c r="R48" s="44">
        <v>0</v>
      </c>
      <c r="S48" s="70">
        <f>O48/$O$49</f>
        <v>0</v>
      </c>
      <c r="T48" s="47"/>
      <c r="U48" s="50">
        <v>0</v>
      </c>
      <c r="V48" s="50">
        <v>0</v>
      </c>
      <c r="W48" s="50">
        <v>0</v>
      </c>
      <c r="X48" s="47">
        <v>0</v>
      </c>
      <c r="Y48" s="70">
        <f>U48/$U$49</f>
        <v>0</v>
      </c>
      <c r="Z48" s="48"/>
      <c r="AA48" s="50">
        <v>0</v>
      </c>
      <c r="AB48" s="50">
        <v>0</v>
      </c>
      <c r="AC48" s="50">
        <v>0</v>
      </c>
      <c r="AD48" s="47"/>
      <c r="AE48" s="70">
        <f>AA48/$AA$49</f>
        <v>0</v>
      </c>
      <c r="AF48" s="72">
        <f t="shared" si="0"/>
        <v>0</v>
      </c>
      <c r="AG48" s="50">
        <v>0</v>
      </c>
      <c r="AH48" s="50">
        <v>0</v>
      </c>
      <c r="AI48" s="50">
        <v>0</v>
      </c>
      <c r="AJ48" s="47"/>
      <c r="AK48" s="51">
        <v>0</v>
      </c>
    </row>
    <row r="49" spans="1:37" x14ac:dyDescent="0.25">
      <c r="A49" s="113"/>
      <c r="B49" s="43" t="s">
        <v>47</v>
      </c>
      <c r="C49" s="53">
        <f>SUM(C47:C48)</f>
        <v>0</v>
      </c>
      <c r="D49" s="53">
        <f t="shared" ref="D49:F49" si="85">SUM(D47:D48)</f>
        <v>0</v>
      </c>
      <c r="E49" s="54">
        <f t="shared" si="85"/>
        <v>0</v>
      </c>
      <c r="F49" s="54">
        <f t="shared" si="85"/>
        <v>0</v>
      </c>
      <c r="G49" s="51">
        <v>0</v>
      </c>
      <c r="H49" s="47"/>
      <c r="I49" s="53">
        <f>SUM(I47:I48)</f>
        <v>1</v>
      </c>
      <c r="J49" s="53">
        <f t="shared" ref="J49:L49" si="86">SUM(J47:J48)</f>
        <v>4</v>
      </c>
      <c r="K49" s="54">
        <f t="shared" si="86"/>
        <v>-7.8</v>
      </c>
      <c r="L49" s="54">
        <f t="shared" si="86"/>
        <v>-240860</v>
      </c>
      <c r="M49" s="51">
        <f>SUM(M47:M48)</f>
        <v>1</v>
      </c>
      <c r="N49" s="48"/>
      <c r="O49" s="54">
        <f>SUM(O47:O48)</f>
        <v>1</v>
      </c>
      <c r="P49" s="54">
        <f t="shared" ref="P49:R49" si="87">SUM(P47:P48)</f>
        <v>1</v>
      </c>
      <c r="Q49" s="54">
        <f t="shared" si="87"/>
        <v>-20</v>
      </c>
      <c r="R49" s="53">
        <f t="shared" si="87"/>
        <v>-840000</v>
      </c>
      <c r="S49" s="70">
        <f>SUM(S47:S48)</f>
        <v>1</v>
      </c>
      <c r="T49" s="47"/>
      <c r="U49" s="55">
        <f>SUM(U47:U48)</f>
        <v>3</v>
      </c>
      <c r="V49" s="55">
        <f t="shared" ref="V49:X49" si="88">SUM(V47:V48)</f>
        <v>29</v>
      </c>
      <c r="W49" s="55">
        <f t="shared" si="88"/>
        <v>-702</v>
      </c>
      <c r="X49" s="43">
        <f t="shared" si="88"/>
        <v>-24959420</v>
      </c>
      <c r="Y49" s="70">
        <f>SUM(Y47:Y48)</f>
        <v>1</v>
      </c>
      <c r="Z49" s="48"/>
      <c r="AA49" s="55">
        <f>SUM(AA47:AA48)</f>
        <v>1</v>
      </c>
      <c r="AB49" s="55">
        <f t="shared" ref="AB49:AC49" si="89">SUM(AB47:AB48)</f>
        <v>20</v>
      </c>
      <c r="AC49" s="55">
        <f t="shared" si="89"/>
        <v>-735</v>
      </c>
      <c r="AD49" s="47"/>
      <c r="AE49" s="70">
        <f>SUM(AE47:AE48)</f>
        <v>1</v>
      </c>
      <c r="AF49" s="72">
        <f t="shared" si="0"/>
        <v>1</v>
      </c>
      <c r="AG49" s="50">
        <f>SUM(AG47:AG48)</f>
        <v>0</v>
      </c>
      <c r="AH49" s="50">
        <f t="shared" ref="AH49:AI49" si="90">SUM(AH47:AH48)</f>
        <v>0</v>
      </c>
      <c r="AI49" s="50">
        <f t="shared" si="90"/>
        <v>0</v>
      </c>
      <c r="AJ49" s="47"/>
      <c r="AK49" s="51">
        <v>0</v>
      </c>
    </row>
    <row r="50" spans="1:37" x14ac:dyDescent="0.25">
      <c r="A50" s="111" t="s">
        <v>68</v>
      </c>
      <c r="B50" s="47" t="s">
        <v>43</v>
      </c>
      <c r="C50" s="44">
        <v>4</v>
      </c>
      <c r="D50" s="44">
        <v>25</v>
      </c>
      <c r="E50" s="45">
        <v>-6230</v>
      </c>
      <c r="F50" s="45">
        <v>-44548087</v>
      </c>
      <c r="G50" s="51">
        <f>C50/$C$52</f>
        <v>1</v>
      </c>
      <c r="H50" s="47"/>
      <c r="I50" s="44">
        <v>3</v>
      </c>
      <c r="J50" s="44">
        <v>11</v>
      </c>
      <c r="K50" s="45">
        <v>-3590</v>
      </c>
      <c r="L50" s="45">
        <v>-36337276</v>
      </c>
      <c r="M50" s="51">
        <f>I50/$I$52</f>
        <v>1</v>
      </c>
      <c r="N50" s="48"/>
      <c r="O50" s="45">
        <v>7</v>
      </c>
      <c r="P50" s="45">
        <v>15</v>
      </c>
      <c r="Q50" s="45">
        <v>-2237</v>
      </c>
      <c r="R50" s="44">
        <v>-17163071</v>
      </c>
      <c r="S50" s="70">
        <f>O50/$O$52</f>
        <v>0.53846153846153844</v>
      </c>
      <c r="T50" s="47"/>
      <c r="U50" s="50">
        <v>4</v>
      </c>
      <c r="V50" s="50">
        <v>21</v>
      </c>
      <c r="W50" s="45">
        <v>-7960</v>
      </c>
      <c r="X50" s="45">
        <v>-69168250</v>
      </c>
      <c r="Y50" s="70">
        <f>U50/$U$52</f>
        <v>1</v>
      </c>
      <c r="Z50" s="48"/>
      <c r="AA50" s="50">
        <v>7</v>
      </c>
      <c r="AB50" s="50">
        <v>34</v>
      </c>
      <c r="AC50" s="50">
        <v>-8645</v>
      </c>
      <c r="AD50" s="47"/>
      <c r="AE50" s="70">
        <f>AA50/$AA$52</f>
        <v>1</v>
      </c>
      <c r="AF50" s="72">
        <f t="shared" si="0"/>
        <v>0.84615384615384615</v>
      </c>
      <c r="AG50" s="50">
        <v>4</v>
      </c>
      <c r="AH50" s="50">
        <v>13</v>
      </c>
      <c r="AI50" s="50">
        <v>-3342</v>
      </c>
      <c r="AJ50" s="47"/>
      <c r="AK50" s="51">
        <f>AG50/$AG$52</f>
        <v>0.8</v>
      </c>
    </row>
    <row r="51" spans="1:37" x14ac:dyDescent="0.25">
      <c r="A51" s="112"/>
      <c r="B51" s="47" t="s">
        <v>44</v>
      </c>
      <c r="C51" s="53">
        <v>0</v>
      </c>
      <c r="D51" s="53">
        <v>0</v>
      </c>
      <c r="E51" s="54">
        <v>0</v>
      </c>
      <c r="F51" s="54">
        <v>0</v>
      </c>
      <c r="G51" s="51">
        <f>C51/$C$52</f>
        <v>0</v>
      </c>
      <c r="H51" s="47"/>
      <c r="I51" s="53">
        <v>0</v>
      </c>
      <c r="J51" s="53">
        <v>0</v>
      </c>
      <c r="K51" s="54">
        <v>0</v>
      </c>
      <c r="L51" s="54">
        <v>0</v>
      </c>
      <c r="M51" s="51">
        <f>I51/$I$52</f>
        <v>0</v>
      </c>
      <c r="N51" s="48"/>
      <c r="O51" s="45">
        <v>6</v>
      </c>
      <c r="P51" s="45">
        <v>15</v>
      </c>
      <c r="Q51" s="45">
        <v>-5640</v>
      </c>
      <c r="R51" s="44">
        <v>-46242289</v>
      </c>
      <c r="S51" s="70">
        <f>O51/$O$52</f>
        <v>0.46153846153846156</v>
      </c>
      <c r="T51" s="47" t="s">
        <v>52</v>
      </c>
      <c r="U51" s="50">
        <v>0</v>
      </c>
      <c r="V51" s="50">
        <v>0</v>
      </c>
      <c r="W51" s="50">
        <v>0</v>
      </c>
      <c r="X51" s="47">
        <v>0</v>
      </c>
      <c r="Y51" s="70">
        <f>U51/$U$52</f>
        <v>0</v>
      </c>
      <c r="Z51" s="48"/>
      <c r="AA51" s="50">
        <v>0</v>
      </c>
      <c r="AB51" s="50">
        <v>0</v>
      </c>
      <c r="AC51" s="50">
        <v>0</v>
      </c>
      <c r="AD51" s="47"/>
      <c r="AE51" s="70">
        <f>AA51/$AA$52</f>
        <v>0</v>
      </c>
      <c r="AF51" s="72">
        <f t="shared" si="0"/>
        <v>0.15384615384615385</v>
      </c>
      <c r="AG51" s="50">
        <v>1</v>
      </c>
      <c r="AH51" s="50">
        <v>2</v>
      </c>
      <c r="AI51" s="50">
        <v>-152</v>
      </c>
      <c r="AJ51" s="47"/>
      <c r="AK51" s="51">
        <f>AG51/$AG$52</f>
        <v>0.2</v>
      </c>
    </row>
    <row r="52" spans="1:37" x14ac:dyDescent="0.25">
      <c r="A52" s="113"/>
      <c r="B52" s="43" t="s">
        <v>47</v>
      </c>
      <c r="C52" s="53">
        <f>SUM(C50:C51)</f>
        <v>4</v>
      </c>
      <c r="D52" s="53">
        <f t="shared" ref="D52:F52" si="91">SUM(D50:D51)</f>
        <v>25</v>
      </c>
      <c r="E52" s="54">
        <f t="shared" si="91"/>
        <v>-6230</v>
      </c>
      <c r="F52" s="54">
        <f t="shared" si="91"/>
        <v>-44548087</v>
      </c>
      <c r="G52" s="51">
        <f>SUM(G50:G51)</f>
        <v>1</v>
      </c>
      <c r="H52" s="47"/>
      <c r="I52" s="53">
        <f>SUM(I50:I51)</f>
        <v>3</v>
      </c>
      <c r="J52" s="53">
        <f t="shared" ref="J52:L52" si="92">SUM(J50:J51)</f>
        <v>11</v>
      </c>
      <c r="K52" s="54">
        <f t="shared" si="92"/>
        <v>-3590</v>
      </c>
      <c r="L52" s="54">
        <f t="shared" si="92"/>
        <v>-36337276</v>
      </c>
      <c r="M52" s="51">
        <f>SUM(M50:M51)</f>
        <v>1</v>
      </c>
      <c r="N52" s="48"/>
      <c r="O52" s="54">
        <f>SUM(O50:O51)</f>
        <v>13</v>
      </c>
      <c r="P52" s="54">
        <f t="shared" ref="P52:R52" si="93">SUM(P50:P51)</f>
        <v>30</v>
      </c>
      <c r="Q52" s="54">
        <f t="shared" si="93"/>
        <v>-7877</v>
      </c>
      <c r="R52" s="53">
        <f t="shared" si="93"/>
        <v>-63405360</v>
      </c>
      <c r="S52" s="70">
        <f>SUM(S50:S51)</f>
        <v>1</v>
      </c>
      <c r="T52" s="47"/>
      <c r="U52" s="55">
        <f>SUM(U50:U51)</f>
        <v>4</v>
      </c>
      <c r="V52" s="55">
        <f t="shared" ref="V52:X52" si="94">SUM(V50:V51)</f>
        <v>21</v>
      </c>
      <c r="W52" s="55">
        <f t="shared" si="94"/>
        <v>-7960</v>
      </c>
      <c r="X52" s="43">
        <f t="shared" si="94"/>
        <v>-69168250</v>
      </c>
      <c r="Y52" s="70">
        <f>SUM(Y50:Y51)</f>
        <v>1</v>
      </c>
      <c r="Z52" s="48"/>
      <c r="AA52" s="55">
        <f>SUM(AA50:AA51)</f>
        <v>7</v>
      </c>
      <c r="AB52" s="55">
        <f t="shared" ref="AB52:AC52" si="95">SUM(AB50:AB51)</f>
        <v>34</v>
      </c>
      <c r="AC52" s="55">
        <f t="shared" si="95"/>
        <v>-8645</v>
      </c>
      <c r="AD52" s="47"/>
      <c r="AE52" s="70">
        <f>SUM(AE50:AE51)</f>
        <v>1</v>
      </c>
      <c r="AF52" s="72">
        <f t="shared" si="0"/>
        <v>1</v>
      </c>
      <c r="AG52" s="50">
        <f>SUM(AG50:AG51)</f>
        <v>5</v>
      </c>
      <c r="AH52" s="50">
        <f t="shared" ref="AH52:AI52" si="96">SUM(AH50:AH51)</f>
        <v>15</v>
      </c>
      <c r="AI52" s="50">
        <f t="shared" si="96"/>
        <v>-3494</v>
      </c>
      <c r="AJ52" s="47"/>
      <c r="AK52" s="51">
        <f>SUM(AK50:AK51)</f>
        <v>1</v>
      </c>
    </row>
    <row r="53" spans="1:37" x14ac:dyDescent="0.25">
      <c r="A53" s="111" t="s">
        <v>69</v>
      </c>
      <c r="B53" s="47" t="s">
        <v>43</v>
      </c>
      <c r="C53" s="44">
        <v>1</v>
      </c>
      <c r="D53" s="44">
        <v>8</v>
      </c>
      <c r="E53" s="45">
        <v>-8000</v>
      </c>
      <c r="F53" s="45">
        <v>-118079752</v>
      </c>
      <c r="G53" s="46">
        <f>C53/$C$55</f>
        <v>0.5</v>
      </c>
      <c r="H53" s="47"/>
      <c r="I53" s="44">
        <v>4</v>
      </c>
      <c r="J53" s="44">
        <v>14</v>
      </c>
      <c r="K53" s="45">
        <v>-7070</v>
      </c>
      <c r="L53" s="45">
        <v>-94846315</v>
      </c>
      <c r="M53" s="46">
        <f>I53/$I$55</f>
        <v>1</v>
      </c>
      <c r="N53" s="48"/>
      <c r="O53" s="45">
        <v>4</v>
      </c>
      <c r="P53" s="45">
        <v>10</v>
      </c>
      <c r="Q53" s="45">
        <v>-3116</v>
      </c>
      <c r="R53" s="44">
        <v>-39009939</v>
      </c>
      <c r="S53" s="70">
        <f>O53/$O$55</f>
        <v>0.8</v>
      </c>
      <c r="T53" s="47"/>
      <c r="U53" s="50">
        <v>4</v>
      </c>
      <c r="V53" s="50">
        <v>1</v>
      </c>
      <c r="W53" s="45">
        <v>-5831</v>
      </c>
      <c r="X53" s="45">
        <v>-85972295</v>
      </c>
      <c r="Y53" s="70">
        <f>U53/$U$55</f>
        <v>0.8</v>
      </c>
      <c r="Z53" s="48"/>
      <c r="AA53" s="50">
        <v>3</v>
      </c>
      <c r="AB53" s="50">
        <v>7</v>
      </c>
      <c r="AC53" s="50">
        <v>-946</v>
      </c>
      <c r="AD53" s="47"/>
      <c r="AE53" s="70">
        <f>AA53/$AA$55</f>
        <v>0.75</v>
      </c>
      <c r="AF53" s="72">
        <f t="shared" si="0"/>
        <v>0.78333333333333333</v>
      </c>
      <c r="AG53" s="50">
        <v>0</v>
      </c>
      <c r="AH53" s="50">
        <v>0</v>
      </c>
      <c r="AI53" s="50">
        <v>0</v>
      </c>
      <c r="AJ53" s="47"/>
      <c r="AK53" s="51">
        <v>0</v>
      </c>
    </row>
    <row r="54" spans="1:37" x14ac:dyDescent="0.25">
      <c r="A54" s="112"/>
      <c r="B54" s="47" t="s">
        <v>44</v>
      </c>
      <c r="C54" s="44">
        <v>1</v>
      </c>
      <c r="D54" s="44">
        <v>1</v>
      </c>
      <c r="E54" s="45">
        <v>-54</v>
      </c>
      <c r="F54" s="45">
        <v>-7082532</v>
      </c>
      <c r="G54" s="46">
        <f>C54/$C$55</f>
        <v>0.5</v>
      </c>
      <c r="H54" s="47" t="s">
        <v>49</v>
      </c>
      <c r="I54" s="44">
        <v>0</v>
      </c>
      <c r="J54" s="44">
        <v>0</v>
      </c>
      <c r="K54" s="45">
        <v>0</v>
      </c>
      <c r="L54" s="45">
        <v>0</v>
      </c>
      <c r="M54" s="46">
        <f>I54/$I$55</f>
        <v>0</v>
      </c>
      <c r="N54" s="48"/>
      <c r="O54" s="45">
        <v>1</v>
      </c>
      <c r="P54" s="45">
        <v>1</v>
      </c>
      <c r="Q54" s="45">
        <v>-1630</v>
      </c>
      <c r="R54" s="44">
        <v>-12112726</v>
      </c>
      <c r="S54" s="70">
        <f>O54/$O$55</f>
        <v>0.2</v>
      </c>
      <c r="T54" s="47" t="s">
        <v>52</v>
      </c>
      <c r="U54" s="50">
        <v>1</v>
      </c>
      <c r="V54" s="50">
        <v>4</v>
      </c>
      <c r="W54" s="45">
        <v>-890</v>
      </c>
      <c r="X54" s="45">
        <v>-21416141</v>
      </c>
      <c r="Y54" s="70">
        <f>U54/$U$55</f>
        <v>0.2</v>
      </c>
      <c r="Z54" s="48"/>
      <c r="AA54" s="50">
        <v>1</v>
      </c>
      <c r="AB54" s="50">
        <v>1</v>
      </c>
      <c r="AC54" s="50">
        <v>-5</v>
      </c>
      <c r="AD54" s="47"/>
      <c r="AE54" s="70">
        <f>AA54/$AA$55</f>
        <v>0.25</v>
      </c>
      <c r="AF54" s="72">
        <f t="shared" si="0"/>
        <v>0.21666666666666667</v>
      </c>
      <c r="AG54" s="50">
        <v>0</v>
      </c>
      <c r="AH54" s="50">
        <v>0</v>
      </c>
      <c r="AI54" s="50">
        <v>0</v>
      </c>
      <c r="AJ54" s="47"/>
      <c r="AK54" s="51">
        <v>0</v>
      </c>
    </row>
    <row r="55" spans="1:37" x14ac:dyDescent="0.25">
      <c r="A55" s="113"/>
      <c r="B55" s="43" t="s">
        <v>47</v>
      </c>
      <c r="C55" s="53">
        <f>SUM(C53:C54)</f>
        <v>2</v>
      </c>
      <c r="D55" s="53">
        <f t="shared" ref="D55:F55" si="97">SUM(D53:D54)</f>
        <v>9</v>
      </c>
      <c r="E55" s="54">
        <f t="shared" si="97"/>
        <v>-8054</v>
      </c>
      <c r="F55" s="54">
        <f t="shared" si="97"/>
        <v>-125162284</v>
      </c>
      <c r="G55" s="51">
        <f>SUM(G53:G54)</f>
        <v>1</v>
      </c>
      <c r="H55" s="47"/>
      <c r="I55" s="53">
        <f>SUM(I53:I54)</f>
        <v>4</v>
      </c>
      <c r="J55" s="53">
        <f t="shared" ref="J55:L55" si="98">SUM(J53:J54)</f>
        <v>14</v>
      </c>
      <c r="K55" s="54">
        <f t="shared" si="98"/>
        <v>-7070</v>
      </c>
      <c r="L55" s="54">
        <f t="shared" si="98"/>
        <v>-94846315</v>
      </c>
      <c r="M55" s="51">
        <f>SUM(M53:M54)</f>
        <v>1</v>
      </c>
      <c r="N55" s="48"/>
      <c r="O55" s="45">
        <f>SUM(O53:O54)</f>
        <v>5</v>
      </c>
      <c r="P55" s="45">
        <f t="shared" ref="P55:R55" si="99">SUM(P53:P54)</f>
        <v>11</v>
      </c>
      <c r="Q55" s="45">
        <f t="shared" si="99"/>
        <v>-4746</v>
      </c>
      <c r="R55" s="44">
        <f t="shared" si="99"/>
        <v>-51122665</v>
      </c>
      <c r="S55" s="70">
        <f>SUM(S53:S54)</f>
        <v>1</v>
      </c>
      <c r="T55" s="47"/>
      <c r="U55" s="55">
        <f>SUM(U53:U54)</f>
        <v>5</v>
      </c>
      <c r="V55" s="55">
        <f t="shared" ref="V55:X55" si="100">SUM(V53:V54)</f>
        <v>5</v>
      </c>
      <c r="W55" s="55">
        <f t="shared" si="100"/>
        <v>-6721</v>
      </c>
      <c r="X55" s="43">
        <f t="shared" si="100"/>
        <v>-107388436</v>
      </c>
      <c r="Y55" s="70">
        <f>SUM(Y53:Y54)</f>
        <v>1</v>
      </c>
      <c r="Z55" s="48"/>
      <c r="AA55" s="55">
        <f>SUM(AA53:AA54)</f>
        <v>4</v>
      </c>
      <c r="AB55" s="55">
        <f t="shared" ref="AB55:AC55" si="101">SUM(AB53:AB54)</f>
        <v>8</v>
      </c>
      <c r="AC55" s="55">
        <f t="shared" si="101"/>
        <v>-951</v>
      </c>
      <c r="AD55" s="47"/>
      <c r="AE55" s="70">
        <f>SUM(AE53:AE54)</f>
        <v>1</v>
      </c>
      <c r="AF55" s="72">
        <f t="shared" si="0"/>
        <v>1</v>
      </c>
      <c r="AG55" s="50">
        <f>SUM(AG53:AG54)</f>
        <v>0</v>
      </c>
      <c r="AH55" s="50">
        <f>SUM(AH53:AH54)</f>
        <v>0</v>
      </c>
      <c r="AI55" s="50">
        <f>SUM(AI53:AI54)</f>
        <v>0</v>
      </c>
      <c r="AJ55" s="47"/>
      <c r="AK55" s="51">
        <v>0</v>
      </c>
    </row>
    <row r="56" spans="1:37" x14ac:dyDescent="0.25">
      <c r="A56" s="111" t="s">
        <v>70</v>
      </c>
      <c r="B56" s="47" t="s">
        <v>43</v>
      </c>
      <c r="C56" s="44">
        <v>7</v>
      </c>
      <c r="D56" s="44">
        <v>28</v>
      </c>
      <c r="E56" s="45">
        <v>-1674.04</v>
      </c>
      <c r="F56" s="45">
        <v>-40984005</v>
      </c>
      <c r="G56" s="46">
        <f>C56/$C$58</f>
        <v>0.875</v>
      </c>
      <c r="H56" s="47"/>
      <c r="I56" s="44">
        <v>5</v>
      </c>
      <c r="J56" s="44">
        <v>22</v>
      </c>
      <c r="K56" s="45">
        <v>-2230.4799999999996</v>
      </c>
      <c r="L56" s="45">
        <v>-83705602</v>
      </c>
      <c r="M56" s="46">
        <f>I56/$I$58</f>
        <v>1</v>
      </c>
      <c r="N56" s="48"/>
      <c r="O56" s="45">
        <v>3</v>
      </c>
      <c r="P56" s="45">
        <v>14</v>
      </c>
      <c r="Q56" s="45">
        <v>-1705.76</v>
      </c>
      <c r="R56" s="44">
        <v>-56279792</v>
      </c>
      <c r="S56" s="70">
        <f>O56/$O$58</f>
        <v>0.6</v>
      </c>
      <c r="T56" s="47" t="s">
        <v>71</v>
      </c>
      <c r="U56" s="50">
        <v>0</v>
      </c>
      <c r="V56" s="50">
        <v>0</v>
      </c>
      <c r="W56" s="50">
        <v>0</v>
      </c>
      <c r="X56" s="47">
        <v>0</v>
      </c>
      <c r="Y56" s="43">
        <v>0</v>
      </c>
      <c r="Z56" s="48"/>
      <c r="AA56" s="50">
        <v>0</v>
      </c>
      <c r="AB56" s="50">
        <v>0</v>
      </c>
      <c r="AC56" s="50">
        <v>0</v>
      </c>
      <c r="AD56" s="47"/>
      <c r="AE56" s="73">
        <v>0</v>
      </c>
      <c r="AF56" s="72">
        <f t="shared" si="0"/>
        <v>0.19999999999999998</v>
      </c>
      <c r="AG56" s="50">
        <v>0</v>
      </c>
      <c r="AH56" s="50">
        <v>0</v>
      </c>
      <c r="AI56" s="50">
        <v>0</v>
      </c>
      <c r="AJ56" s="47"/>
      <c r="AK56" s="51">
        <v>0</v>
      </c>
    </row>
    <row r="57" spans="1:37" x14ac:dyDescent="0.25">
      <c r="A57" s="112"/>
      <c r="B57" s="47" t="s">
        <v>44</v>
      </c>
      <c r="C57" s="44">
        <v>1</v>
      </c>
      <c r="D57" s="44">
        <v>2</v>
      </c>
      <c r="E57" s="45">
        <v>-121.6</v>
      </c>
      <c r="F57" s="45">
        <v>-3555434</v>
      </c>
      <c r="G57" s="46">
        <f>C57/$C$58</f>
        <v>0.125</v>
      </c>
      <c r="H57" s="47" t="s">
        <v>72</v>
      </c>
      <c r="I57" s="44">
        <v>0</v>
      </c>
      <c r="J57" s="44">
        <v>0</v>
      </c>
      <c r="K57" s="45">
        <v>0</v>
      </c>
      <c r="L57" s="45">
        <v>0</v>
      </c>
      <c r="M57" s="46">
        <f>I57/$I$58</f>
        <v>0</v>
      </c>
      <c r="N57" s="48"/>
      <c r="O57" s="45">
        <v>2</v>
      </c>
      <c r="P57" s="45">
        <v>8</v>
      </c>
      <c r="Q57" s="45">
        <v>-1544.3200000000002</v>
      </c>
      <c r="R57" s="44">
        <v>-51483861</v>
      </c>
      <c r="S57" s="73">
        <f>O57/$O$58</f>
        <v>0.4</v>
      </c>
      <c r="T57" s="47"/>
      <c r="U57" s="50">
        <v>0</v>
      </c>
      <c r="V57" s="50">
        <v>0</v>
      </c>
      <c r="W57" s="50">
        <v>0</v>
      </c>
      <c r="X57" s="47">
        <v>0</v>
      </c>
      <c r="Y57" s="47">
        <v>0</v>
      </c>
      <c r="Z57" s="48"/>
      <c r="AA57" s="50">
        <v>0</v>
      </c>
      <c r="AB57" s="50">
        <v>0</v>
      </c>
      <c r="AC57" s="50">
        <v>0</v>
      </c>
      <c r="AD57" s="47"/>
      <c r="AE57" s="73">
        <v>0</v>
      </c>
      <c r="AF57" s="76">
        <f t="shared" si="0"/>
        <v>0.13333333333333333</v>
      </c>
      <c r="AG57" s="50">
        <v>0</v>
      </c>
      <c r="AH57" s="50">
        <v>0</v>
      </c>
      <c r="AI57" s="50">
        <v>0</v>
      </c>
      <c r="AJ57" s="47"/>
      <c r="AK57" s="46">
        <v>0</v>
      </c>
    </row>
    <row r="58" spans="1:37" x14ac:dyDescent="0.25">
      <c r="A58" s="113"/>
      <c r="B58" s="43" t="s">
        <v>47</v>
      </c>
      <c r="C58" s="53">
        <f>SUM(C56:C57)</f>
        <v>8</v>
      </c>
      <c r="D58" s="53">
        <f t="shared" ref="D58:F58" si="102">SUM(D56:D57)</f>
        <v>30</v>
      </c>
      <c r="E58" s="54">
        <f t="shared" si="102"/>
        <v>-1795.6399999999999</v>
      </c>
      <c r="F58" s="54">
        <f t="shared" si="102"/>
        <v>-44539439</v>
      </c>
      <c r="G58" s="51">
        <f>SUM(G56:G57)</f>
        <v>1</v>
      </c>
      <c r="H58" s="43"/>
      <c r="I58" s="53">
        <f>SUM(I56:I57)</f>
        <v>5</v>
      </c>
      <c r="J58" s="53">
        <f t="shared" ref="J58:L58" si="103">SUM(J56:J57)</f>
        <v>22</v>
      </c>
      <c r="K58" s="54">
        <f t="shared" si="103"/>
        <v>-2230.4799999999996</v>
      </c>
      <c r="L58" s="54">
        <f t="shared" si="103"/>
        <v>-83705602</v>
      </c>
      <c r="M58" s="51">
        <f>SUM(M56:M57)</f>
        <v>1</v>
      </c>
      <c r="N58" s="77"/>
      <c r="O58" s="54">
        <f>SUM(O56:O57)</f>
        <v>5</v>
      </c>
      <c r="P58" s="54">
        <f t="shared" ref="P58:R58" si="104">SUM(P56:P57)</f>
        <v>22</v>
      </c>
      <c r="Q58" s="54">
        <f t="shared" si="104"/>
        <v>-3250.08</v>
      </c>
      <c r="R58" s="53">
        <f t="shared" si="104"/>
        <v>-107763653</v>
      </c>
      <c r="S58" s="70">
        <f>SUM(S56:S57)</f>
        <v>1</v>
      </c>
      <c r="T58" s="43"/>
      <c r="U58" s="55">
        <f>SUM(U56:U57)</f>
        <v>0</v>
      </c>
      <c r="V58" s="55">
        <f t="shared" ref="V58:X58" si="105">SUM(V56:V57)</f>
        <v>0</v>
      </c>
      <c r="W58" s="55">
        <f t="shared" si="105"/>
        <v>0</v>
      </c>
      <c r="X58" s="43">
        <f t="shared" si="105"/>
        <v>0</v>
      </c>
      <c r="Y58" s="43">
        <f>SUM(Y56:Y57)</f>
        <v>0</v>
      </c>
      <c r="Z58" s="77"/>
      <c r="AA58" s="55">
        <v>0</v>
      </c>
      <c r="AB58" s="55">
        <v>0</v>
      </c>
      <c r="AC58" s="55">
        <v>0</v>
      </c>
      <c r="AD58" s="43"/>
      <c r="AE58" s="70">
        <v>0</v>
      </c>
      <c r="AF58" s="72">
        <f t="shared" si="0"/>
        <v>0.33333333333333331</v>
      </c>
      <c r="AG58" s="55">
        <f>SUM(AG56:AG57)</f>
        <v>0</v>
      </c>
      <c r="AH58" s="55">
        <f t="shared" ref="AH58:AI58" si="106">SUM(AH56:AH57)</f>
        <v>0</v>
      </c>
      <c r="AI58" s="55">
        <f t="shared" si="106"/>
        <v>0</v>
      </c>
      <c r="AJ58" s="43"/>
      <c r="AK58" s="51">
        <v>0</v>
      </c>
    </row>
    <row r="59" spans="1:37" x14ac:dyDescent="0.25">
      <c r="A59" s="111" t="s">
        <v>73</v>
      </c>
      <c r="B59" s="47" t="s">
        <v>43</v>
      </c>
      <c r="C59" s="44">
        <v>49</v>
      </c>
      <c r="D59" s="44">
        <v>1001</v>
      </c>
      <c r="E59" s="45">
        <v>-385763.59</v>
      </c>
      <c r="F59" s="45">
        <v>-2746503505</v>
      </c>
      <c r="G59" s="46">
        <f>C59/$C$61</f>
        <v>0.6901408450704225</v>
      </c>
      <c r="H59" s="47"/>
      <c r="I59" s="44">
        <v>45</v>
      </c>
      <c r="J59" s="44">
        <v>883</v>
      </c>
      <c r="K59" s="45">
        <v>-235714.70499999993</v>
      </c>
      <c r="L59" s="45">
        <v>-1614976842</v>
      </c>
      <c r="M59" s="46">
        <f>I59/$I$61</f>
        <v>0.91836734693877553</v>
      </c>
      <c r="N59" s="48"/>
      <c r="O59" s="45">
        <v>30</v>
      </c>
      <c r="P59" s="45">
        <v>516</v>
      </c>
      <c r="Q59" s="45">
        <v>-182772.94000000003</v>
      </c>
      <c r="R59" s="44">
        <v>-1199978354</v>
      </c>
      <c r="S59" s="73">
        <f>O59/$O$61</f>
        <v>0.46153846153846156</v>
      </c>
      <c r="T59" s="47"/>
      <c r="U59" s="50">
        <v>40</v>
      </c>
      <c r="V59" s="50">
        <v>694</v>
      </c>
      <c r="W59" s="45">
        <v>-365199.00000000017</v>
      </c>
      <c r="X59" s="45">
        <v>-2692595698</v>
      </c>
      <c r="Y59" s="73">
        <f>U59/$U$61</f>
        <v>0.72727272727272729</v>
      </c>
      <c r="Z59" s="48"/>
      <c r="AA59" s="50">
        <v>40</v>
      </c>
      <c r="AB59" s="50">
        <v>981</v>
      </c>
      <c r="AC59" s="50">
        <v>-406292.54100000026</v>
      </c>
      <c r="AD59" s="47"/>
      <c r="AE59" s="73">
        <f>AA59/$AA$61</f>
        <v>0.70175438596491224</v>
      </c>
      <c r="AF59" s="73">
        <f t="shared" si="0"/>
        <v>0.63018852492536703</v>
      </c>
      <c r="AG59" s="50">
        <v>28</v>
      </c>
      <c r="AH59" s="50">
        <v>588</v>
      </c>
      <c r="AI59" s="50">
        <v>-165201.24100000001</v>
      </c>
      <c r="AJ59" s="47"/>
      <c r="AK59" s="46">
        <f>AG59/$AG$61</f>
        <v>1</v>
      </c>
    </row>
    <row r="60" spans="1:37" x14ac:dyDescent="0.25">
      <c r="A60" s="112"/>
      <c r="B60" s="47" t="s">
        <v>44</v>
      </c>
      <c r="C60" s="44">
        <v>22</v>
      </c>
      <c r="D60" s="44">
        <v>143</v>
      </c>
      <c r="E60" s="45">
        <v>-60419.400000000009</v>
      </c>
      <c r="F60" s="45">
        <v>-473042439</v>
      </c>
      <c r="G60" s="46">
        <f>C60/$C$61</f>
        <v>0.30985915492957744</v>
      </c>
      <c r="H60" s="47" t="s">
        <v>74</v>
      </c>
      <c r="I60" s="44">
        <v>4</v>
      </c>
      <c r="J60" s="44">
        <v>23</v>
      </c>
      <c r="K60" s="45">
        <v>-13749.195999999998</v>
      </c>
      <c r="L60" s="45">
        <v>-74794440</v>
      </c>
      <c r="M60" s="46">
        <f>I60/$I$61</f>
        <v>8.1632653061224483E-2</v>
      </c>
      <c r="N60" s="48"/>
      <c r="O60" s="45">
        <v>35</v>
      </c>
      <c r="P60" s="45">
        <v>425</v>
      </c>
      <c r="Q60" s="45">
        <v>-172654.06599999999</v>
      </c>
      <c r="R60" s="44">
        <v>-1368160850</v>
      </c>
      <c r="S60" s="73">
        <f>O60/$O$61</f>
        <v>0.53846153846153844</v>
      </c>
      <c r="T60" s="47" t="s">
        <v>75</v>
      </c>
      <c r="U60" s="50">
        <v>15</v>
      </c>
      <c r="V60" s="50">
        <v>87</v>
      </c>
      <c r="W60" s="45">
        <v>-37109.989000000001</v>
      </c>
      <c r="X60" s="45">
        <v>-284088490</v>
      </c>
      <c r="Y60" s="73">
        <f>U60/$U$61</f>
        <v>0.27272727272727271</v>
      </c>
      <c r="Z60" s="48"/>
      <c r="AA60" s="50">
        <v>17</v>
      </c>
      <c r="AB60" s="50">
        <v>195</v>
      </c>
      <c r="AC60" s="50">
        <v>-78170.373999999996</v>
      </c>
      <c r="AD60" s="47"/>
      <c r="AE60" s="73">
        <f>AA60/$AA$61</f>
        <v>0.2982456140350877</v>
      </c>
      <c r="AF60" s="73">
        <f t="shared" si="0"/>
        <v>0.36981147507463291</v>
      </c>
      <c r="AG60" s="50">
        <v>0</v>
      </c>
      <c r="AH60" s="50">
        <v>0</v>
      </c>
      <c r="AI60" s="50">
        <v>0</v>
      </c>
      <c r="AJ60" s="47"/>
      <c r="AK60" s="46">
        <f>AG60/$AG$61</f>
        <v>0</v>
      </c>
    </row>
    <row r="61" spans="1:37" x14ac:dyDescent="0.25">
      <c r="A61" s="113"/>
      <c r="B61" s="43" t="s">
        <v>47</v>
      </c>
      <c r="C61" s="53">
        <f>SUM(C59:C60)</f>
        <v>71</v>
      </c>
      <c r="D61" s="53">
        <f t="shared" ref="D61:F61" si="107">SUM(D59:D60)</f>
        <v>1144</v>
      </c>
      <c r="E61" s="54">
        <f t="shared" si="107"/>
        <v>-446182.99000000005</v>
      </c>
      <c r="F61" s="54">
        <f t="shared" si="107"/>
        <v>-3219545944</v>
      </c>
      <c r="G61" s="51">
        <f>SUM(G59:G60)</f>
        <v>1</v>
      </c>
      <c r="H61" s="43"/>
      <c r="I61" s="53">
        <f>SUM(I59:I60)</f>
        <v>49</v>
      </c>
      <c r="J61" s="53">
        <f t="shared" ref="J61:L61" si="108">SUM(J59:J60)</f>
        <v>906</v>
      </c>
      <c r="K61" s="54">
        <f t="shared" si="108"/>
        <v>-249463.90099999993</v>
      </c>
      <c r="L61" s="54">
        <f t="shared" si="108"/>
        <v>-1689771282</v>
      </c>
      <c r="M61" s="51">
        <f>SUM(M59:M60)</f>
        <v>1</v>
      </c>
      <c r="N61" s="77"/>
      <c r="O61" s="54">
        <f>SUM(O59:O60)</f>
        <v>65</v>
      </c>
      <c r="P61" s="54">
        <f t="shared" ref="P61:R61" si="109">SUM(P59:P60)</f>
        <v>941</v>
      </c>
      <c r="Q61" s="54">
        <f t="shared" si="109"/>
        <v>-355427.00600000005</v>
      </c>
      <c r="R61" s="53">
        <f t="shared" si="109"/>
        <v>-2568139204</v>
      </c>
      <c r="S61" s="70">
        <f>SUM(S59:S60)</f>
        <v>1</v>
      </c>
      <c r="T61" s="43"/>
      <c r="U61" s="55">
        <f>SUM(U59:U60)</f>
        <v>55</v>
      </c>
      <c r="V61" s="55">
        <f t="shared" ref="V61:X61" si="110">SUM(V59:V60)</f>
        <v>781</v>
      </c>
      <c r="W61" s="55">
        <f t="shared" si="110"/>
        <v>-402308.98900000018</v>
      </c>
      <c r="X61" s="43">
        <f t="shared" si="110"/>
        <v>-2976684188</v>
      </c>
      <c r="Y61" s="70">
        <f>SUM(Y59:Y60)</f>
        <v>1</v>
      </c>
      <c r="Z61" s="77"/>
      <c r="AA61" s="55">
        <f>SUM(AA59:AA60)</f>
        <v>57</v>
      </c>
      <c r="AB61" s="55">
        <f t="shared" ref="AB61:AC61" si="111">SUM(AB59:AB60)</f>
        <v>1176</v>
      </c>
      <c r="AC61" s="55">
        <f t="shared" si="111"/>
        <v>-484462.91500000027</v>
      </c>
      <c r="AD61" s="43"/>
      <c r="AE61" s="70">
        <f>SUM(AE59:AE60)</f>
        <v>1</v>
      </c>
      <c r="AF61" s="70">
        <f t="shared" si="0"/>
        <v>1</v>
      </c>
      <c r="AG61" s="55">
        <f>SUM(AG59:AG60)</f>
        <v>28</v>
      </c>
      <c r="AH61" s="55">
        <f t="shared" ref="AH61:AI61" si="112">SUM(AH59:AH60)</f>
        <v>588</v>
      </c>
      <c r="AI61" s="55">
        <f t="shared" si="112"/>
        <v>-165201.24100000001</v>
      </c>
      <c r="AJ61" s="43"/>
      <c r="AK61" s="51">
        <f>SUM(AK59:AK60)</f>
        <v>1</v>
      </c>
    </row>
    <row r="62" spans="1:37" x14ac:dyDescent="0.25">
      <c r="A62" s="111" t="s">
        <v>76</v>
      </c>
      <c r="B62" s="47" t="s">
        <v>43</v>
      </c>
      <c r="C62" s="44">
        <v>4</v>
      </c>
      <c r="D62" s="44">
        <v>54</v>
      </c>
      <c r="E62" s="45">
        <v>-10220</v>
      </c>
      <c r="F62" s="45">
        <v>-111829821</v>
      </c>
      <c r="G62" s="46">
        <f>C62/$C$64</f>
        <v>1</v>
      </c>
      <c r="H62" s="47"/>
      <c r="I62" s="44">
        <v>2</v>
      </c>
      <c r="J62" s="44">
        <v>18</v>
      </c>
      <c r="K62" s="45">
        <v>-4280</v>
      </c>
      <c r="L62" s="45">
        <v>-46896892</v>
      </c>
      <c r="M62" s="46">
        <f>I62/$I$64</f>
        <v>1</v>
      </c>
      <c r="N62" s="48"/>
      <c r="O62" s="45">
        <v>1</v>
      </c>
      <c r="P62" s="45">
        <v>33</v>
      </c>
      <c r="Q62" s="45">
        <v>-17100</v>
      </c>
      <c r="R62" s="44">
        <v>-189512423</v>
      </c>
      <c r="S62" s="73">
        <f>O62/$O$64</f>
        <v>0.5</v>
      </c>
      <c r="T62" s="47"/>
      <c r="U62" s="50">
        <v>1</v>
      </c>
      <c r="V62" s="50">
        <v>18</v>
      </c>
      <c r="W62" s="45">
        <v>-7745</v>
      </c>
      <c r="X62" s="45">
        <v>-85527586</v>
      </c>
      <c r="Y62" s="73">
        <f>U62/$U$64</f>
        <v>0.33333333333333331</v>
      </c>
      <c r="Z62" s="48"/>
      <c r="AA62" s="50">
        <v>3</v>
      </c>
      <c r="AB62" s="50">
        <v>48</v>
      </c>
      <c r="AC62" s="50">
        <v>-14740</v>
      </c>
      <c r="AD62" s="47"/>
      <c r="AE62" s="73">
        <f>AA62/$AA$64</f>
        <v>0.6</v>
      </c>
      <c r="AF62" s="73">
        <f t="shared" si="0"/>
        <v>0.47777777777777769</v>
      </c>
      <c r="AG62" s="50">
        <v>1</v>
      </c>
      <c r="AH62" s="50">
        <v>31</v>
      </c>
      <c r="AI62" s="50">
        <v>-12008</v>
      </c>
      <c r="AJ62" s="47"/>
      <c r="AK62" s="46">
        <f>AG62/$AG$64</f>
        <v>1</v>
      </c>
    </row>
    <row r="63" spans="1:37" x14ac:dyDescent="0.25">
      <c r="A63" s="112"/>
      <c r="B63" s="47" t="s">
        <v>44</v>
      </c>
      <c r="C63" s="44">
        <v>0</v>
      </c>
      <c r="D63" s="44">
        <v>0</v>
      </c>
      <c r="E63" s="45">
        <v>0</v>
      </c>
      <c r="F63" s="45">
        <v>0</v>
      </c>
      <c r="G63" s="46">
        <f>C63/$C$64</f>
        <v>0</v>
      </c>
      <c r="H63" s="47"/>
      <c r="I63" s="44">
        <v>0</v>
      </c>
      <c r="J63" s="44">
        <v>0</v>
      </c>
      <c r="K63" s="45">
        <v>0</v>
      </c>
      <c r="L63" s="45">
        <v>0</v>
      </c>
      <c r="M63" s="46">
        <f>I63/$I$64</f>
        <v>0</v>
      </c>
      <c r="N63" s="48"/>
      <c r="O63" s="45">
        <v>1</v>
      </c>
      <c r="P63" s="45">
        <v>18</v>
      </c>
      <c r="Q63" s="45">
        <v>-4670</v>
      </c>
      <c r="R63" s="44">
        <v>-51991299</v>
      </c>
      <c r="S63" s="73">
        <f>O63/$O$64</f>
        <v>0.5</v>
      </c>
      <c r="T63" s="47" t="s">
        <v>52</v>
      </c>
      <c r="U63" s="50">
        <v>2</v>
      </c>
      <c r="V63" s="50">
        <v>9</v>
      </c>
      <c r="W63" s="45">
        <v>-2815</v>
      </c>
      <c r="X63" s="45">
        <v>-31099100</v>
      </c>
      <c r="Y63" s="73">
        <f>U63/$U$64</f>
        <v>0.66666666666666663</v>
      </c>
      <c r="Z63" s="48"/>
      <c r="AA63" s="50">
        <v>2</v>
      </c>
      <c r="AB63" s="50">
        <v>9</v>
      </c>
      <c r="AC63" s="50">
        <v>-1190</v>
      </c>
      <c r="AD63" s="47"/>
      <c r="AE63" s="73">
        <f>AA63/$AA$64</f>
        <v>0.4</v>
      </c>
      <c r="AF63" s="73">
        <f t="shared" si="0"/>
        <v>0.52222222222222214</v>
      </c>
      <c r="AG63" s="50">
        <v>0</v>
      </c>
      <c r="AH63" s="50">
        <v>0</v>
      </c>
      <c r="AI63" s="50">
        <v>0</v>
      </c>
      <c r="AJ63" s="47"/>
      <c r="AK63" s="46">
        <f>AG63/$AG$64</f>
        <v>0</v>
      </c>
    </row>
    <row r="64" spans="1:37" x14ac:dyDescent="0.25">
      <c r="A64" s="113"/>
      <c r="B64" s="43" t="s">
        <v>47</v>
      </c>
      <c r="C64" s="53">
        <f>SUM(C62:C63)</f>
        <v>4</v>
      </c>
      <c r="D64" s="53">
        <f t="shared" ref="D64:F64" si="113">SUM(D62:D63)</f>
        <v>54</v>
      </c>
      <c r="E64" s="54">
        <f t="shared" si="113"/>
        <v>-10220</v>
      </c>
      <c r="F64" s="54">
        <f t="shared" si="113"/>
        <v>-111829821</v>
      </c>
      <c r="G64" s="51">
        <f>SUM(G62:G63)</f>
        <v>1</v>
      </c>
      <c r="H64" s="43"/>
      <c r="I64" s="53">
        <f>SUM(I62:I63)</f>
        <v>2</v>
      </c>
      <c r="J64" s="53">
        <f t="shared" ref="J64:L64" si="114">SUM(J62:J63)</f>
        <v>18</v>
      </c>
      <c r="K64" s="54">
        <f t="shared" si="114"/>
        <v>-4280</v>
      </c>
      <c r="L64" s="54">
        <f t="shared" si="114"/>
        <v>-46896892</v>
      </c>
      <c r="M64" s="51">
        <f>SUM(M62:M63)</f>
        <v>1</v>
      </c>
      <c r="N64" s="77"/>
      <c r="O64" s="54">
        <f>SUM(O62:O63)</f>
        <v>2</v>
      </c>
      <c r="P64" s="54">
        <f t="shared" ref="P64:R64" si="115">SUM(P62:P63)</f>
        <v>51</v>
      </c>
      <c r="Q64" s="54">
        <f t="shared" si="115"/>
        <v>-21770</v>
      </c>
      <c r="R64" s="53">
        <f t="shared" si="115"/>
        <v>-241503722</v>
      </c>
      <c r="S64" s="70">
        <f>SUM(S62:S63)</f>
        <v>1</v>
      </c>
      <c r="T64" s="43"/>
      <c r="U64" s="55">
        <f>SUM(U62:U63)</f>
        <v>3</v>
      </c>
      <c r="V64" s="55">
        <f t="shared" ref="V64:X64" si="116">SUM(V62:V63)</f>
        <v>27</v>
      </c>
      <c r="W64" s="55">
        <f t="shared" si="116"/>
        <v>-10560</v>
      </c>
      <c r="X64" s="43">
        <f t="shared" si="116"/>
        <v>-116626686</v>
      </c>
      <c r="Y64" s="70">
        <f>SUM(Y62:Y63)</f>
        <v>1</v>
      </c>
      <c r="Z64" s="77"/>
      <c r="AA64" s="55">
        <f>SUM(AA62:AA63)</f>
        <v>5</v>
      </c>
      <c r="AB64" s="55">
        <f t="shared" ref="AB64:AC64" si="117">SUM(AB62:AB63)</f>
        <v>57</v>
      </c>
      <c r="AC64" s="55">
        <f t="shared" si="117"/>
        <v>-15930</v>
      </c>
      <c r="AD64" s="43"/>
      <c r="AE64" s="70">
        <f>SUM(AE62:AE63)</f>
        <v>1</v>
      </c>
      <c r="AF64" s="70">
        <f t="shared" si="0"/>
        <v>1</v>
      </c>
      <c r="AG64" s="55">
        <f>SUM(AG62:AG63)</f>
        <v>1</v>
      </c>
      <c r="AH64" s="55">
        <f t="shared" ref="AH64:AI64" si="118">SUM(AH62:AH63)</f>
        <v>31</v>
      </c>
      <c r="AI64" s="55">
        <f t="shared" si="118"/>
        <v>-12008</v>
      </c>
      <c r="AJ64" s="43"/>
      <c r="AK64" s="51">
        <f>SUM(AK62:AK63)</f>
        <v>1</v>
      </c>
    </row>
    <row r="65" spans="1:37" x14ac:dyDescent="0.25">
      <c r="A65" s="111" t="s">
        <v>77</v>
      </c>
      <c r="B65" s="47" t="s">
        <v>43</v>
      </c>
      <c r="C65" s="44">
        <v>28</v>
      </c>
      <c r="D65" s="44">
        <v>1561</v>
      </c>
      <c r="E65" s="45">
        <v>-379937.83000000007</v>
      </c>
      <c r="F65" s="45">
        <v>-1862127774</v>
      </c>
      <c r="G65" s="46">
        <f>C65/$C$67</f>
        <v>0.71794871794871795</v>
      </c>
      <c r="H65" s="47"/>
      <c r="I65" s="44">
        <v>35</v>
      </c>
      <c r="J65" s="44">
        <v>1045</v>
      </c>
      <c r="K65" s="45">
        <v>-216784.84299999996</v>
      </c>
      <c r="L65" s="45">
        <v>-1132754544</v>
      </c>
      <c r="M65" s="46">
        <f>I65/$I$67</f>
        <v>0.97222222222222221</v>
      </c>
      <c r="N65" s="48"/>
      <c r="O65" s="45">
        <v>39</v>
      </c>
      <c r="P65" s="45">
        <v>690</v>
      </c>
      <c r="Q65" s="45">
        <v>-119132.29000000001</v>
      </c>
      <c r="R65" s="44">
        <v>-663661067</v>
      </c>
      <c r="S65" s="73">
        <f>O65/$O$67</f>
        <v>0.53424657534246578</v>
      </c>
      <c r="T65" s="47"/>
      <c r="U65" s="50">
        <v>32</v>
      </c>
      <c r="V65" s="50">
        <v>1179</v>
      </c>
      <c r="W65" s="45">
        <v>-276781.89000000007</v>
      </c>
      <c r="X65" s="45">
        <v>-1809301982</v>
      </c>
      <c r="Y65" s="73">
        <f>U65/$U$67</f>
        <v>0.76190476190476186</v>
      </c>
      <c r="Z65" s="48"/>
      <c r="AA65" s="50">
        <v>22</v>
      </c>
      <c r="AB65" s="50">
        <v>1348</v>
      </c>
      <c r="AC65" s="50">
        <v>-274643.90399999975</v>
      </c>
      <c r="AD65" s="47"/>
      <c r="AE65" s="73">
        <f>AA65/$AA$67</f>
        <v>0.5</v>
      </c>
      <c r="AF65" s="73">
        <f t="shared" si="0"/>
        <v>0.59871711241574255</v>
      </c>
      <c r="AG65" s="50">
        <v>13</v>
      </c>
      <c r="AH65" s="50">
        <v>439</v>
      </c>
      <c r="AI65" s="50">
        <v>-64533.520000000026</v>
      </c>
      <c r="AJ65" s="47"/>
      <c r="AK65" s="46">
        <f>AG65/$AG$67</f>
        <v>0.9285714285714286</v>
      </c>
    </row>
    <row r="66" spans="1:37" x14ac:dyDescent="0.25">
      <c r="A66" s="112"/>
      <c r="B66" s="47" t="s">
        <v>44</v>
      </c>
      <c r="C66" s="44">
        <v>11</v>
      </c>
      <c r="D66" s="44">
        <v>99</v>
      </c>
      <c r="E66" s="45">
        <v>-14936.14</v>
      </c>
      <c r="F66" s="45">
        <v>-125470428</v>
      </c>
      <c r="G66" s="46">
        <f>C66/$C$67</f>
        <v>0.28205128205128205</v>
      </c>
      <c r="H66" s="47" t="s">
        <v>78</v>
      </c>
      <c r="I66" s="44">
        <v>1</v>
      </c>
      <c r="J66" s="44">
        <v>12</v>
      </c>
      <c r="K66" s="45">
        <v>-8160</v>
      </c>
      <c r="L66" s="45">
        <v>-17289126</v>
      </c>
      <c r="M66" s="46">
        <f>I66/$I$67</f>
        <v>2.7777777777777776E-2</v>
      </c>
      <c r="N66" s="48"/>
      <c r="O66" s="45">
        <v>34</v>
      </c>
      <c r="P66" s="45">
        <v>753</v>
      </c>
      <c r="Q66" s="45">
        <v>-125291.56799999998</v>
      </c>
      <c r="R66" s="44">
        <v>-770869482</v>
      </c>
      <c r="S66" s="73">
        <f>O66/$O$67</f>
        <v>0.46575342465753422</v>
      </c>
      <c r="T66" s="47" t="s">
        <v>79</v>
      </c>
      <c r="U66" s="50">
        <v>10</v>
      </c>
      <c r="V66" s="50">
        <v>145</v>
      </c>
      <c r="W66" s="45">
        <v>-25563.315999999999</v>
      </c>
      <c r="X66" s="45">
        <v>-130198168</v>
      </c>
      <c r="Y66" s="73">
        <f>U66/$U$67</f>
        <v>0.23809523809523808</v>
      </c>
      <c r="Z66" s="48"/>
      <c r="AA66" s="50">
        <v>22</v>
      </c>
      <c r="AB66" s="50">
        <v>386</v>
      </c>
      <c r="AC66" s="50">
        <v>-59656.570000000007</v>
      </c>
      <c r="AD66" s="47"/>
      <c r="AE66" s="73">
        <f>AA66/$AA$67</f>
        <v>0.5</v>
      </c>
      <c r="AF66" s="73">
        <f t="shared" si="0"/>
        <v>0.4012828875842574</v>
      </c>
      <c r="AG66" s="50">
        <v>1</v>
      </c>
      <c r="AH66" s="50">
        <v>5</v>
      </c>
      <c r="AI66" s="50">
        <v>-424.63599999999997</v>
      </c>
      <c r="AJ66" s="47"/>
      <c r="AK66" s="46">
        <f>AG66/$AG$67</f>
        <v>7.1428571428571425E-2</v>
      </c>
    </row>
    <row r="67" spans="1:37" x14ac:dyDescent="0.25">
      <c r="A67" s="113"/>
      <c r="B67" s="43" t="s">
        <v>47</v>
      </c>
      <c r="C67" s="53">
        <f>SUM(C65:C66)</f>
        <v>39</v>
      </c>
      <c r="D67" s="53">
        <f t="shared" ref="D67:F67" si="119">SUM(D65:D66)</f>
        <v>1660</v>
      </c>
      <c r="E67" s="54">
        <f t="shared" si="119"/>
        <v>-394873.97000000009</v>
      </c>
      <c r="F67" s="54">
        <f t="shared" si="119"/>
        <v>-1987598202</v>
      </c>
      <c r="G67" s="51">
        <f>SUM(G65:G66)</f>
        <v>1</v>
      </c>
      <c r="H67" s="43"/>
      <c r="I67" s="53">
        <f>SUM(I65:I66)</f>
        <v>36</v>
      </c>
      <c r="J67" s="53">
        <f t="shared" ref="J67:L67" si="120">SUM(J65:J66)</f>
        <v>1057</v>
      </c>
      <c r="K67" s="54">
        <f t="shared" si="120"/>
        <v>-224944.84299999996</v>
      </c>
      <c r="L67" s="54">
        <f t="shared" si="120"/>
        <v>-1150043670</v>
      </c>
      <c r="M67" s="51">
        <f>SUM(M65:M66)</f>
        <v>1</v>
      </c>
      <c r="N67" s="77"/>
      <c r="O67" s="54">
        <f>SUM(O65:O66)</f>
        <v>73</v>
      </c>
      <c r="P67" s="54">
        <f t="shared" ref="P67:R67" si="121">SUM(P65:P66)</f>
        <v>1443</v>
      </c>
      <c r="Q67" s="54">
        <f t="shared" si="121"/>
        <v>-244423.85800000001</v>
      </c>
      <c r="R67" s="53">
        <f t="shared" si="121"/>
        <v>-1434530549</v>
      </c>
      <c r="S67" s="70">
        <f>SUM(S65:S66)</f>
        <v>1</v>
      </c>
      <c r="T67" s="43"/>
      <c r="U67" s="55">
        <f>SUM(U65:U66)</f>
        <v>42</v>
      </c>
      <c r="V67" s="55">
        <f t="shared" ref="V67:X67" si="122">SUM(V65:V66)</f>
        <v>1324</v>
      </c>
      <c r="W67" s="55">
        <f t="shared" si="122"/>
        <v>-302345.20600000006</v>
      </c>
      <c r="X67" s="43">
        <f t="shared" si="122"/>
        <v>-1939500150</v>
      </c>
      <c r="Y67" s="70">
        <f>SUM(Y65:Y66)</f>
        <v>1</v>
      </c>
      <c r="Z67" s="77"/>
      <c r="AA67" s="55">
        <f>SUM(AA65:AA66)</f>
        <v>44</v>
      </c>
      <c r="AB67" s="55">
        <f t="shared" ref="AB67:AC67" si="123">SUM(AB65:AB66)</f>
        <v>1734</v>
      </c>
      <c r="AC67" s="55">
        <f t="shared" si="123"/>
        <v>-334300.47399999975</v>
      </c>
      <c r="AD67" s="43"/>
      <c r="AE67" s="70">
        <f>SUM(AE65:AE66)</f>
        <v>1</v>
      </c>
      <c r="AF67" s="70">
        <f t="shared" si="0"/>
        <v>1</v>
      </c>
      <c r="AG67" s="55">
        <f>SUM(AG65:AG66)</f>
        <v>14</v>
      </c>
      <c r="AH67" s="55">
        <f t="shared" ref="AH67:AI67" si="124">SUM(AH65:AH66)</f>
        <v>444</v>
      </c>
      <c r="AI67" s="55">
        <f t="shared" si="124"/>
        <v>-64958.156000000025</v>
      </c>
      <c r="AJ67" s="43"/>
      <c r="AK67" s="51">
        <f>SUM(AK65:AK66)</f>
        <v>1</v>
      </c>
    </row>
    <row r="68" spans="1:37" x14ac:dyDescent="0.25">
      <c r="A68" s="111" t="s">
        <v>80</v>
      </c>
      <c r="B68" s="47" t="s">
        <v>43</v>
      </c>
      <c r="C68" s="44">
        <v>3</v>
      </c>
      <c r="D68" s="44">
        <v>53</v>
      </c>
      <c r="E68" s="45">
        <v>-1354</v>
      </c>
      <c r="F68" s="45">
        <v>-123176912</v>
      </c>
      <c r="G68" s="46">
        <f>C68/$C$70</f>
        <v>0.6</v>
      </c>
      <c r="H68" s="47"/>
      <c r="I68" s="44">
        <v>4</v>
      </c>
      <c r="J68" s="44">
        <v>53</v>
      </c>
      <c r="K68" s="45">
        <v>-1617</v>
      </c>
      <c r="L68" s="45">
        <v>-107536565</v>
      </c>
      <c r="M68" s="46">
        <f>I68/$I$70</f>
        <v>0.66666666666666663</v>
      </c>
      <c r="N68" s="48"/>
      <c r="O68" s="45">
        <v>2</v>
      </c>
      <c r="P68" s="45">
        <v>25</v>
      </c>
      <c r="Q68" s="45">
        <v>-1449</v>
      </c>
      <c r="R68" s="44">
        <v>-78919611</v>
      </c>
      <c r="S68" s="73">
        <f>O68/$O$70</f>
        <v>0.66666666666666663</v>
      </c>
      <c r="T68" s="47"/>
      <c r="U68" s="50">
        <v>2</v>
      </c>
      <c r="V68" s="50">
        <v>13</v>
      </c>
      <c r="W68" s="45">
        <v>-1823</v>
      </c>
      <c r="X68" s="45">
        <v>-84791254</v>
      </c>
      <c r="Y68" s="73">
        <f>U68/$U$70</f>
        <v>0.66666666666666663</v>
      </c>
      <c r="Z68" s="48"/>
      <c r="AA68" s="50">
        <v>1</v>
      </c>
      <c r="AB68" s="50">
        <v>5</v>
      </c>
      <c r="AC68" s="50">
        <v>-405</v>
      </c>
      <c r="AD68" s="47"/>
      <c r="AE68" s="73">
        <f>AA68/$AA$70</f>
        <v>0.5</v>
      </c>
      <c r="AF68" s="73">
        <f t="shared" si="0"/>
        <v>0.61111111111111105</v>
      </c>
      <c r="AG68" s="50">
        <v>0</v>
      </c>
      <c r="AH68" s="50">
        <v>0</v>
      </c>
      <c r="AI68" s="50">
        <v>0</v>
      </c>
      <c r="AJ68" s="47"/>
      <c r="AK68" s="47">
        <v>0</v>
      </c>
    </row>
    <row r="69" spans="1:37" ht="17.25" customHeight="1" x14ac:dyDescent="0.25">
      <c r="A69" s="112"/>
      <c r="B69" s="47" t="s">
        <v>44</v>
      </c>
      <c r="C69" s="44">
        <v>2</v>
      </c>
      <c r="D69" s="44">
        <v>7</v>
      </c>
      <c r="E69" s="45">
        <v>-467</v>
      </c>
      <c r="F69" s="45">
        <v>-28471816</v>
      </c>
      <c r="G69" s="46">
        <f>C69/$C$70</f>
        <v>0.4</v>
      </c>
      <c r="H69" s="47" t="s">
        <v>81</v>
      </c>
      <c r="I69" s="44">
        <v>2</v>
      </c>
      <c r="J69" s="44">
        <v>3</v>
      </c>
      <c r="K69" s="45">
        <v>-75</v>
      </c>
      <c r="L69" s="45">
        <v>-4157671</v>
      </c>
      <c r="M69" s="46">
        <f>I69/$I$70</f>
        <v>0.33333333333333331</v>
      </c>
      <c r="N69" s="60" t="s">
        <v>82</v>
      </c>
      <c r="O69" s="45">
        <v>1</v>
      </c>
      <c r="P69" s="45">
        <v>1</v>
      </c>
      <c r="Q69" s="45">
        <v>-123</v>
      </c>
      <c r="R69" s="44">
        <v>-5836104</v>
      </c>
      <c r="S69" s="73">
        <f>O69/$O$70</f>
        <v>0.33333333333333331</v>
      </c>
      <c r="T69" s="47" t="s">
        <v>52</v>
      </c>
      <c r="U69" s="50">
        <v>1</v>
      </c>
      <c r="V69" s="50">
        <v>6</v>
      </c>
      <c r="W69" s="45">
        <v>-375</v>
      </c>
      <c r="X69" s="45">
        <v>-18571986</v>
      </c>
      <c r="Y69" s="73">
        <f>U69/$U$70</f>
        <v>0.33333333333333331</v>
      </c>
      <c r="Z69" s="48"/>
      <c r="AA69" s="50">
        <v>1</v>
      </c>
      <c r="AB69" s="50">
        <v>2</v>
      </c>
      <c r="AC69" s="50">
        <v>-209</v>
      </c>
      <c r="AD69" s="47"/>
      <c r="AE69" s="73">
        <f>AA69/$AA$70</f>
        <v>0.5</v>
      </c>
      <c r="AF69" s="73">
        <f t="shared" si="0"/>
        <v>0.38888888888888884</v>
      </c>
      <c r="AG69" s="50">
        <v>0</v>
      </c>
      <c r="AH69" s="50">
        <v>0</v>
      </c>
      <c r="AI69" s="50">
        <v>0</v>
      </c>
      <c r="AJ69" s="47"/>
      <c r="AK69" s="47">
        <v>0</v>
      </c>
    </row>
    <row r="70" spans="1:37" x14ac:dyDescent="0.25">
      <c r="A70" s="113"/>
      <c r="B70" s="43" t="s">
        <v>47</v>
      </c>
      <c r="C70" s="53">
        <f>SUM(C68:C69)</f>
        <v>5</v>
      </c>
      <c r="D70" s="53">
        <f t="shared" ref="D70:F70" si="125">SUM(D68:D69)</f>
        <v>60</v>
      </c>
      <c r="E70" s="54">
        <f t="shared" si="125"/>
        <v>-1821</v>
      </c>
      <c r="F70" s="54">
        <f t="shared" si="125"/>
        <v>-151648728</v>
      </c>
      <c r="G70" s="51">
        <f>SUM(G68:G69)</f>
        <v>1</v>
      </c>
      <c r="H70" s="43"/>
      <c r="I70" s="53">
        <f>SUM(I68:I69)</f>
        <v>6</v>
      </c>
      <c r="J70" s="53">
        <f t="shared" ref="J70:L70" si="126">SUM(J68:J69)</f>
        <v>56</v>
      </c>
      <c r="K70" s="54">
        <f t="shared" si="126"/>
        <v>-1692</v>
      </c>
      <c r="L70" s="54">
        <f t="shared" si="126"/>
        <v>-111694236</v>
      </c>
      <c r="M70" s="51">
        <f>SUM(M68:M69)</f>
        <v>1</v>
      </c>
      <c r="N70" s="77"/>
      <c r="O70" s="54">
        <f>SUM(O68:O69)</f>
        <v>3</v>
      </c>
      <c r="P70" s="54">
        <f t="shared" ref="P70:R70" si="127">SUM(P68:P69)</f>
        <v>26</v>
      </c>
      <c r="Q70" s="54">
        <f t="shared" si="127"/>
        <v>-1572</v>
      </c>
      <c r="R70" s="53">
        <f t="shared" si="127"/>
        <v>-84755715</v>
      </c>
      <c r="S70" s="70">
        <f>SUM(S68:S69)</f>
        <v>1</v>
      </c>
      <c r="T70" s="43"/>
      <c r="U70" s="55">
        <f>SUM(U68:U69)</f>
        <v>3</v>
      </c>
      <c r="V70" s="55">
        <f t="shared" ref="V70:X70" si="128">SUM(V68:V69)</f>
        <v>19</v>
      </c>
      <c r="W70" s="55">
        <f t="shared" si="128"/>
        <v>-2198</v>
      </c>
      <c r="X70" s="43">
        <f t="shared" si="128"/>
        <v>-103363240</v>
      </c>
      <c r="Y70" s="70">
        <f>SUM(Y68:Y69)</f>
        <v>1</v>
      </c>
      <c r="Z70" s="77"/>
      <c r="AA70" s="55">
        <f>SUM(AA68:AA69)</f>
        <v>2</v>
      </c>
      <c r="AB70" s="55">
        <f t="shared" ref="AB70:AC70" si="129">SUM(AB68:AB69)</f>
        <v>7</v>
      </c>
      <c r="AC70" s="55">
        <f t="shared" si="129"/>
        <v>-614</v>
      </c>
      <c r="AD70" s="43"/>
      <c r="AE70" s="70">
        <f>SUM(AE68:AE69)</f>
        <v>1</v>
      </c>
      <c r="AF70" s="70">
        <f t="shared" ref="AF70:AF73" si="130">AVERAGE(S70,Y70,AE70)</f>
        <v>1</v>
      </c>
      <c r="AG70" s="55">
        <f>SUM(AG68:AG69)</f>
        <v>0</v>
      </c>
      <c r="AH70" s="55">
        <f t="shared" ref="AH70:AI70" si="131">SUM(AH68:AH69)</f>
        <v>0</v>
      </c>
      <c r="AI70" s="55">
        <f t="shared" si="131"/>
        <v>0</v>
      </c>
      <c r="AJ70" s="43"/>
      <c r="AK70" s="43">
        <v>0</v>
      </c>
    </row>
    <row r="71" spans="1:37" x14ac:dyDescent="0.25">
      <c r="A71" s="114" t="s">
        <v>83</v>
      </c>
      <c r="B71" s="43" t="s">
        <v>84</v>
      </c>
      <c r="O71" s="78">
        <v>0</v>
      </c>
      <c r="P71" s="78">
        <v>0</v>
      </c>
      <c r="Q71" s="78">
        <v>0</v>
      </c>
      <c r="R71" s="75"/>
      <c r="S71" s="70">
        <f>O71/$O$74</f>
        <v>0</v>
      </c>
      <c r="T71" s="43"/>
      <c r="U71" s="55">
        <v>0</v>
      </c>
      <c r="V71" s="55">
        <v>0</v>
      </c>
      <c r="W71" s="78">
        <v>0</v>
      </c>
      <c r="X71" s="78"/>
      <c r="Y71" s="70">
        <f>U71/$U$74</f>
        <v>0</v>
      </c>
      <c r="Z71" s="25"/>
      <c r="AA71" s="55">
        <v>0</v>
      </c>
      <c r="AB71" s="55">
        <v>0</v>
      </c>
      <c r="AC71" s="55">
        <v>0</v>
      </c>
      <c r="AD71" s="43"/>
      <c r="AE71" s="70">
        <v>0</v>
      </c>
      <c r="AF71" s="70">
        <f t="shared" si="130"/>
        <v>0</v>
      </c>
      <c r="AG71" s="55">
        <v>0</v>
      </c>
      <c r="AH71" s="55">
        <v>0</v>
      </c>
      <c r="AI71" s="55">
        <v>0</v>
      </c>
      <c r="AJ71" s="43"/>
      <c r="AK71" s="43">
        <v>0</v>
      </c>
    </row>
    <row r="72" spans="1:37" x14ac:dyDescent="0.25">
      <c r="A72" s="115"/>
      <c r="B72" s="43" t="s">
        <v>43</v>
      </c>
      <c r="O72" s="78">
        <f>O5+O8+O11+O14+O17+O20+O23+O26+O29+O32+O35+O38+O41+O44+O47+O50+O53+O56+O59+O62+O65+O68</f>
        <v>202</v>
      </c>
      <c r="P72" s="78">
        <f t="shared" ref="P72:Q73" si="132">P5+P8+P11+P14+P17+P20+P23+P26+P29+P32+P35+P38+P41+P44+P47+P50+P53+P56+P59+P62+P65+P68</f>
        <v>2553</v>
      </c>
      <c r="Q72" s="78">
        <f t="shared" si="132"/>
        <v>-502506.90700000012</v>
      </c>
      <c r="R72" s="75"/>
      <c r="S72" s="70">
        <f t="shared" ref="S72:S73" si="133">O72/$O$74</f>
        <v>0.52467532467532463</v>
      </c>
      <c r="T72" s="43"/>
      <c r="U72" s="78">
        <f t="shared" ref="U72:W73" si="134">U5+U8+U11+U14+U17+U20+U23+U26+U29+U32+U35+U38+U41+U44+U47+U50+U53+U56+U59+U62+U65+U68</f>
        <v>195</v>
      </c>
      <c r="V72" s="78">
        <f t="shared" si="134"/>
        <v>3229</v>
      </c>
      <c r="W72" s="78">
        <f t="shared" si="134"/>
        <v>-842482.40400000033</v>
      </c>
      <c r="X72" s="78"/>
      <c r="Y72" s="70">
        <f t="shared" ref="Y72:Y73" si="135">U72/$U$74</f>
        <v>0.7558139534883721</v>
      </c>
      <c r="Z72" s="25"/>
      <c r="AA72" s="78">
        <f t="shared" ref="AA72:AC73" si="136">AA5+AA8+AA11+AA14+AA17+AA20+AA23+AA26+AA29+AA32+AA35+AA38+AA41+AA44+AA47+AA50+AA53+AA56+AA59+AA62+AA65+AA68</f>
        <v>191</v>
      </c>
      <c r="AB72" s="78">
        <f t="shared" si="136"/>
        <v>3682</v>
      </c>
      <c r="AC72" s="78">
        <f t="shared" si="136"/>
        <v>-872819.59100000001</v>
      </c>
      <c r="AD72" s="43"/>
      <c r="AE72" s="70">
        <f>AA72/$AA$74</f>
        <v>0.72075471698113203</v>
      </c>
      <c r="AF72" s="70">
        <f>AVERAGE(S72,Y72,AE72)</f>
        <v>0.66708133171494299</v>
      </c>
      <c r="AG72" s="78">
        <f t="shared" ref="AG72:AI73" si="137">AG5+AG8+AG11+AG14+AG17+AG20+AG23+AG26+AG29+AG32+AG35+AG38+AG41+AG44+AG47+AG50+AG53+AG56+AG59+AG62+AG65+AG68</f>
        <v>107</v>
      </c>
      <c r="AH72" s="78">
        <f t="shared" si="137"/>
        <v>1580</v>
      </c>
      <c r="AI72" s="78">
        <f t="shared" si="137"/>
        <v>-313349.87200000003</v>
      </c>
      <c r="AJ72" s="43"/>
      <c r="AK72" s="70">
        <f>AG72/$AG$74</f>
        <v>0.9553571428571429</v>
      </c>
    </row>
    <row r="73" spans="1:37" x14ac:dyDescent="0.25">
      <c r="A73" s="116"/>
      <c r="B73" s="43" t="s">
        <v>44</v>
      </c>
      <c r="O73" s="78">
        <f>O6+O9+O12+O15+O18+O21+O24+O27+O30+O33+O36+O39+O42+O45+O48+O51+O54+O57+O60+O63+O66+O69</f>
        <v>183</v>
      </c>
      <c r="P73" s="78">
        <f t="shared" si="132"/>
        <v>1944</v>
      </c>
      <c r="Q73" s="78">
        <f t="shared" si="132"/>
        <v>-406193.95299999998</v>
      </c>
      <c r="R73" s="75"/>
      <c r="S73" s="70">
        <f t="shared" si="133"/>
        <v>0.47532467532467532</v>
      </c>
      <c r="T73" s="43"/>
      <c r="U73" s="78">
        <f t="shared" si="134"/>
        <v>63</v>
      </c>
      <c r="V73" s="78">
        <f t="shared" si="134"/>
        <v>416</v>
      </c>
      <c r="W73" s="78">
        <f t="shared" si="134"/>
        <v>-88591.687000000005</v>
      </c>
      <c r="X73" s="78"/>
      <c r="Y73" s="70">
        <f t="shared" si="135"/>
        <v>0.2441860465116279</v>
      </c>
      <c r="Z73" s="25"/>
      <c r="AA73" s="78">
        <f t="shared" si="136"/>
        <v>74</v>
      </c>
      <c r="AB73" s="78">
        <f t="shared" si="136"/>
        <v>716</v>
      </c>
      <c r="AC73" s="78">
        <f t="shared" si="136"/>
        <v>-158033.88099999999</v>
      </c>
      <c r="AD73" s="43"/>
      <c r="AE73" s="70">
        <f>AA73/$AA$74</f>
        <v>0.27924528301886792</v>
      </c>
      <c r="AF73" s="70">
        <f t="shared" si="130"/>
        <v>0.33291866828505706</v>
      </c>
      <c r="AG73" s="78">
        <f t="shared" si="137"/>
        <v>5</v>
      </c>
      <c r="AH73" s="78">
        <f t="shared" si="137"/>
        <v>11</v>
      </c>
      <c r="AI73" s="78">
        <f t="shared" si="137"/>
        <v>-1684.636</v>
      </c>
      <c r="AJ73" s="43"/>
      <c r="AK73" s="70">
        <f>AG73/$AG$74</f>
        <v>4.4642857142857144E-2</v>
      </c>
    </row>
    <row r="74" spans="1:37" x14ac:dyDescent="0.25">
      <c r="A74" s="117" t="s">
        <v>83</v>
      </c>
      <c r="B74" s="117"/>
      <c r="O74" s="78">
        <f>SUM(O71:O73)</f>
        <v>385</v>
      </c>
      <c r="P74" s="78">
        <f t="shared" ref="P74:Q74" si="138">SUM(P71:P73)</f>
        <v>4497</v>
      </c>
      <c r="Q74" s="78">
        <f t="shared" si="138"/>
        <v>-908700.8600000001</v>
      </c>
      <c r="R74" s="49"/>
      <c r="S74" s="70">
        <f>SUM(S71:S73)</f>
        <v>1</v>
      </c>
      <c r="T74" s="47"/>
      <c r="U74" s="55">
        <f>SUM(U71:U73)</f>
        <v>258</v>
      </c>
      <c r="V74" s="55">
        <f t="shared" ref="V74:W74" si="139">SUM(V71:V73)</f>
        <v>3645</v>
      </c>
      <c r="W74" s="55">
        <f t="shared" si="139"/>
        <v>-931074.09100000036</v>
      </c>
      <c r="X74" s="52"/>
      <c r="Y74" s="70">
        <f>SUM(Y71:Y73)</f>
        <v>1</v>
      </c>
      <c r="AA74" s="55">
        <f>SUM(AA72:AA73)</f>
        <v>265</v>
      </c>
      <c r="AB74" s="55">
        <f t="shared" ref="AB74:AC74" si="140">SUM(AB72:AB73)</f>
        <v>4398</v>
      </c>
      <c r="AC74" s="55">
        <f t="shared" si="140"/>
        <v>-1030853.4720000001</v>
      </c>
      <c r="AD74" s="47"/>
      <c r="AE74" s="70">
        <f>SUM(AE72:AE73)</f>
        <v>1</v>
      </c>
      <c r="AF74" s="74">
        <f>SUM(AF71:AF73)</f>
        <v>1</v>
      </c>
      <c r="AG74" s="55">
        <f>SUM(AG72:AG73)</f>
        <v>112</v>
      </c>
      <c r="AH74" s="55">
        <f t="shared" ref="AH74:AI74" si="141">SUM(AH72:AH73)</f>
        <v>1591</v>
      </c>
      <c r="AI74" s="55">
        <f t="shared" si="141"/>
        <v>-315034.50800000003</v>
      </c>
      <c r="AJ74" s="47"/>
      <c r="AK74" s="70">
        <f>SUM(AK72:AK73)</f>
        <v>1</v>
      </c>
    </row>
  </sheetData>
  <mergeCells count="39">
    <mergeCell ref="AG2:AK2"/>
    <mergeCell ref="A3:A4"/>
    <mergeCell ref="B3:B4"/>
    <mergeCell ref="C3:G3"/>
    <mergeCell ref="I3:M3"/>
    <mergeCell ref="O3:S3"/>
    <mergeCell ref="U3:Y3"/>
    <mergeCell ref="AA3:AE3"/>
    <mergeCell ref="AG3:AK3"/>
    <mergeCell ref="C2:H2"/>
    <mergeCell ref="I2:N2"/>
    <mergeCell ref="O2:T2"/>
    <mergeCell ref="U2:Z2"/>
    <mergeCell ref="AA2:AE2"/>
    <mergeCell ref="AF2:AF3"/>
    <mergeCell ref="A38:A40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74:B74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6E7B-A905-415F-A45F-37AB51A36DB8}">
  <sheetPr>
    <tabColor rgb="FF00B0F0"/>
  </sheetPr>
  <dimension ref="A2:AI35"/>
  <sheetViews>
    <sheetView showGridLines="0" zoomScale="85" zoomScaleNormal="85" workbookViewId="0">
      <pane xSplit="2" ySplit="4" topLeftCell="C17" activePane="bottomRight" state="frozen"/>
      <selection activeCell="U17" sqref="U17"/>
      <selection pane="topRight" activeCell="U17" sqref="U17"/>
      <selection pane="bottomLeft" activeCell="U17" sqref="U17"/>
      <selection pane="bottomRight" activeCell="B35" sqref="B35"/>
    </sheetView>
  </sheetViews>
  <sheetFormatPr defaultRowHeight="18" x14ac:dyDescent="0.25"/>
  <cols>
    <col min="1" max="1" width="19.42578125" style="59" customWidth="1"/>
    <col min="2" max="2" width="14.140625" style="26" bestFit="1" customWidth="1"/>
    <col min="3" max="3" width="9.42578125" style="26" hidden="1" customWidth="1"/>
    <col min="4" max="4" width="9.5703125" style="26" hidden="1" customWidth="1"/>
    <col min="5" max="5" width="14" style="26" hidden="1" customWidth="1"/>
    <col min="6" max="6" width="15.28515625" style="26" hidden="1" customWidth="1"/>
    <col min="7" max="7" width="0" style="26" hidden="1" customWidth="1"/>
    <col min="8" max="8" width="51.7109375" style="26" hidden="1" customWidth="1"/>
    <col min="9" max="9" width="9.28515625" style="62" hidden="1" customWidth="1"/>
    <col min="10" max="10" width="9.5703125" style="62" hidden="1" customWidth="1"/>
    <col min="11" max="11" width="12.28515625" style="62" hidden="1" customWidth="1"/>
    <col min="12" max="12" width="15.28515625" style="62" hidden="1" customWidth="1"/>
    <col min="13" max="13" width="0" style="26" hidden="1" customWidth="1"/>
    <col min="14" max="14" width="7.42578125" style="61" bestFit="1" customWidth="1"/>
    <col min="15" max="15" width="9" style="61" customWidth="1"/>
    <col min="16" max="16" width="12.85546875" style="61" bestFit="1" customWidth="1"/>
    <col min="17" max="17" width="14.28515625" style="61" hidden="1" customWidth="1"/>
    <col min="18" max="18" width="7.140625" style="97" bestFit="1" customWidth="1"/>
    <col min="19" max="19" width="0" style="26" hidden="1" customWidth="1"/>
    <col min="20" max="20" width="7.42578125" style="26" bestFit="1" customWidth="1"/>
    <col min="21" max="21" width="9" style="62" customWidth="1"/>
    <col min="22" max="22" width="12.85546875" style="62" bestFit="1" customWidth="1"/>
    <col min="23" max="23" width="17.7109375" style="62" hidden="1" customWidth="1"/>
    <col min="24" max="24" width="7.140625" style="97" bestFit="1" customWidth="1"/>
    <col min="25" max="25" width="7.42578125" style="62" bestFit="1" customWidth="1"/>
    <col min="26" max="26" width="9" style="62" customWidth="1"/>
    <col min="27" max="27" width="12.85546875" style="62" bestFit="1" customWidth="1"/>
    <col min="28" max="28" width="0" style="26" hidden="1" customWidth="1"/>
    <col min="29" max="29" width="7.140625" style="25" bestFit="1" customWidth="1"/>
    <col min="30" max="30" width="11.42578125" style="26" customWidth="1"/>
    <col min="31" max="31" width="7.42578125" style="26" bestFit="1" customWidth="1"/>
    <col min="32" max="32" width="7.7109375" style="26" bestFit="1" customWidth="1"/>
    <col min="33" max="33" width="11" style="26" bestFit="1" customWidth="1"/>
    <col min="34" max="34" width="0" style="26" hidden="1" customWidth="1"/>
    <col min="35" max="35" width="7.140625" style="25" bestFit="1" customWidth="1"/>
    <col min="36" max="16384" width="9.140625" style="26"/>
  </cols>
  <sheetData>
    <row r="2" spans="1:35" x14ac:dyDescent="0.25">
      <c r="A2" s="41" t="s">
        <v>28</v>
      </c>
      <c r="C2" s="135" t="s">
        <v>31</v>
      </c>
      <c r="D2" s="136"/>
      <c r="E2" s="136"/>
      <c r="F2" s="136"/>
      <c r="G2" s="136"/>
      <c r="H2" s="137"/>
      <c r="I2" s="135" t="s">
        <v>32</v>
      </c>
      <c r="J2" s="136"/>
      <c r="K2" s="136"/>
      <c r="L2" s="136"/>
      <c r="M2" s="136"/>
      <c r="N2" s="128" t="s">
        <v>0</v>
      </c>
      <c r="O2" s="129"/>
      <c r="P2" s="129"/>
      <c r="Q2" s="129"/>
      <c r="R2" s="129"/>
      <c r="S2" s="66"/>
      <c r="T2" s="128" t="s">
        <v>1</v>
      </c>
      <c r="U2" s="129"/>
      <c r="V2" s="129"/>
      <c r="W2" s="129"/>
      <c r="X2" s="130"/>
      <c r="Y2" s="128" t="s">
        <v>2</v>
      </c>
      <c r="Z2" s="129"/>
      <c r="AA2" s="129"/>
      <c r="AB2" s="129"/>
      <c r="AC2" s="130"/>
      <c r="AD2" s="121" t="s">
        <v>33</v>
      </c>
      <c r="AE2" s="128" t="s">
        <v>2</v>
      </c>
      <c r="AF2" s="129"/>
      <c r="AG2" s="129"/>
      <c r="AH2" s="129"/>
      <c r="AI2" s="130"/>
    </row>
    <row r="3" spans="1:35" s="25" customFormat="1" x14ac:dyDescent="0.25">
      <c r="A3" s="131" t="s">
        <v>85</v>
      </c>
      <c r="B3" s="132" t="s">
        <v>35</v>
      </c>
      <c r="C3" s="133" t="s">
        <v>36</v>
      </c>
      <c r="D3" s="133"/>
      <c r="E3" s="133"/>
      <c r="F3" s="133"/>
      <c r="G3" s="133"/>
      <c r="I3" s="134" t="s">
        <v>36</v>
      </c>
      <c r="J3" s="134"/>
      <c r="K3" s="134"/>
      <c r="L3" s="134"/>
      <c r="M3" s="134"/>
      <c r="N3" s="118" t="s">
        <v>36</v>
      </c>
      <c r="O3" s="118"/>
      <c r="P3" s="118"/>
      <c r="Q3" s="118"/>
      <c r="R3" s="118"/>
      <c r="S3" s="64"/>
      <c r="T3" s="118" t="s">
        <v>36</v>
      </c>
      <c r="U3" s="118"/>
      <c r="V3" s="118"/>
      <c r="W3" s="118"/>
      <c r="X3" s="118"/>
      <c r="Y3" s="118" t="s">
        <v>36</v>
      </c>
      <c r="Z3" s="118"/>
      <c r="AA3" s="118"/>
      <c r="AB3" s="118"/>
      <c r="AC3" s="118"/>
      <c r="AD3" s="107"/>
      <c r="AE3" s="118" t="s">
        <v>36</v>
      </c>
      <c r="AF3" s="118"/>
      <c r="AG3" s="118"/>
      <c r="AH3" s="118"/>
      <c r="AI3" s="118"/>
    </row>
    <row r="4" spans="1:35" s="25" customFormat="1" x14ac:dyDescent="0.25">
      <c r="A4" s="131"/>
      <c r="B4" s="132"/>
      <c r="C4" s="29" t="s">
        <v>86</v>
      </c>
      <c r="D4" s="29" t="s">
        <v>38</v>
      </c>
      <c r="E4" s="29" t="s">
        <v>6</v>
      </c>
      <c r="F4" s="29" t="s">
        <v>39</v>
      </c>
      <c r="G4" s="29" t="s">
        <v>40</v>
      </c>
      <c r="H4" s="79" t="s">
        <v>41</v>
      </c>
      <c r="I4" s="42" t="s">
        <v>86</v>
      </c>
      <c r="J4" s="42" t="s">
        <v>38</v>
      </c>
      <c r="K4" s="42" t="s">
        <v>6</v>
      </c>
      <c r="L4" s="42" t="s">
        <v>39</v>
      </c>
      <c r="M4" s="29" t="s">
        <v>40</v>
      </c>
      <c r="N4" s="68" t="s">
        <v>86</v>
      </c>
      <c r="O4" s="68" t="s">
        <v>38</v>
      </c>
      <c r="P4" s="68" t="s">
        <v>6</v>
      </c>
      <c r="Q4" s="68" t="s">
        <v>39</v>
      </c>
      <c r="R4" s="69" t="s">
        <v>40</v>
      </c>
      <c r="S4" s="64" t="s">
        <v>87</v>
      </c>
      <c r="T4" s="68" t="s">
        <v>86</v>
      </c>
      <c r="U4" s="68" t="s">
        <v>38</v>
      </c>
      <c r="V4" s="68" t="s">
        <v>6</v>
      </c>
      <c r="W4" s="68" t="s">
        <v>39</v>
      </c>
      <c r="X4" s="69" t="s">
        <v>40</v>
      </c>
      <c r="Y4" s="68" t="s">
        <v>86</v>
      </c>
      <c r="Z4" s="68" t="s">
        <v>38</v>
      </c>
      <c r="AA4" s="68" t="s">
        <v>6</v>
      </c>
      <c r="AB4" s="68" t="s">
        <v>39</v>
      </c>
      <c r="AC4" s="69" t="s">
        <v>40</v>
      </c>
      <c r="AD4" s="87"/>
      <c r="AE4" s="68" t="s">
        <v>86</v>
      </c>
      <c r="AF4" s="68" t="s">
        <v>38</v>
      </c>
      <c r="AG4" s="68" t="s">
        <v>6</v>
      </c>
      <c r="AH4" s="68" t="s">
        <v>39</v>
      </c>
      <c r="AI4" s="69" t="s">
        <v>40</v>
      </c>
    </row>
    <row r="5" spans="1:35" s="25" customFormat="1" x14ac:dyDescent="0.25">
      <c r="A5" s="124" t="s">
        <v>88</v>
      </c>
      <c r="B5" s="47" t="s">
        <v>84</v>
      </c>
      <c r="C5" s="29"/>
      <c r="D5" s="29"/>
      <c r="E5" s="29"/>
      <c r="F5" s="29"/>
      <c r="G5" s="29"/>
      <c r="H5" s="79"/>
      <c r="I5" s="42"/>
      <c r="J5" s="42"/>
      <c r="K5" s="42"/>
      <c r="L5" s="42"/>
      <c r="M5" s="29"/>
      <c r="N5" s="80">
        <v>2</v>
      </c>
      <c r="O5" s="80">
        <v>15</v>
      </c>
      <c r="P5" s="81">
        <v>-4516.5</v>
      </c>
      <c r="Q5" s="81">
        <v>-60068523</v>
      </c>
      <c r="R5" s="69">
        <f>N5/$N$8</f>
        <v>3.0303030303030304E-2</v>
      </c>
      <c r="S5" s="64"/>
      <c r="T5" s="96">
        <v>0</v>
      </c>
      <c r="U5" s="92">
        <v>0</v>
      </c>
      <c r="V5" s="92">
        <v>0</v>
      </c>
      <c r="W5" s="89">
        <v>0</v>
      </c>
      <c r="X5" s="69">
        <f>T5/$T$8</f>
        <v>0</v>
      </c>
      <c r="Y5" s="67">
        <v>0</v>
      </c>
      <c r="Z5" s="67">
        <v>0</v>
      </c>
      <c r="AA5" s="67">
        <v>0</v>
      </c>
      <c r="AB5" s="87"/>
      <c r="AC5" s="90">
        <v>0</v>
      </c>
      <c r="AD5" s="91">
        <f>AVERAGE(R5,X5,AC5)</f>
        <v>1.0101010101010102E-2</v>
      </c>
      <c r="AE5" s="50">
        <v>0</v>
      </c>
      <c r="AF5" s="50">
        <v>0</v>
      </c>
      <c r="AG5" s="50">
        <v>0</v>
      </c>
      <c r="AH5" s="43"/>
      <c r="AI5" s="51">
        <f>AE5/$AE$8</f>
        <v>0</v>
      </c>
    </row>
    <row r="6" spans="1:35" s="25" customFormat="1" x14ac:dyDescent="0.25">
      <c r="A6" s="125"/>
      <c r="B6" s="47" t="s">
        <v>43</v>
      </c>
      <c r="C6" s="45">
        <v>49</v>
      </c>
      <c r="D6" s="45">
        <v>2003</v>
      </c>
      <c r="E6" s="45">
        <v>-315222.05</v>
      </c>
      <c r="F6" s="45">
        <v>-3513471048</v>
      </c>
      <c r="G6" s="46">
        <f>C6/$C$8</f>
        <v>0.55681818181818177</v>
      </c>
      <c r="H6" s="43"/>
      <c r="I6" s="45">
        <v>40</v>
      </c>
      <c r="J6" s="45">
        <v>1887</v>
      </c>
      <c r="K6" s="45">
        <v>-291393.04000000004</v>
      </c>
      <c r="L6" s="45">
        <v>-3453711162</v>
      </c>
      <c r="M6" s="46">
        <f>I6/$I$8</f>
        <v>0.55555555555555558</v>
      </c>
      <c r="N6" s="50">
        <v>28</v>
      </c>
      <c r="O6" s="50">
        <v>1821</v>
      </c>
      <c r="P6" s="50">
        <v>-211275.00000000006</v>
      </c>
      <c r="Q6" s="50">
        <v>-1735971076</v>
      </c>
      <c r="R6" s="69">
        <f t="shared" ref="R6:R7" si="0">N6/$N$8</f>
        <v>0.42424242424242425</v>
      </c>
      <c r="S6" s="64"/>
      <c r="T6" s="96">
        <v>55</v>
      </c>
      <c r="U6" s="92">
        <v>2615</v>
      </c>
      <c r="V6" s="92">
        <v>-521785.8</v>
      </c>
      <c r="W6" s="89">
        <v>-4707995651</v>
      </c>
      <c r="X6" s="69">
        <f t="shared" ref="X6:X7" si="1">T6/$T$8</f>
        <v>0.63218390804597702</v>
      </c>
      <c r="Y6" s="92">
        <v>45</v>
      </c>
      <c r="Z6" s="92">
        <v>2316</v>
      </c>
      <c r="AA6" s="92">
        <v>-425828.5</v>
      </c>
      <c r="AB6" s="87"/>
      <c r="AC6" s="90">
        <f>Y6/$Y$8</f>
        <v>0.7142857142857143</v>
      </c>
      <c r="AD6" s="91">
        <f>AVERAGE(R6,X6,AC6)</f>
        <v>0.59023734885803858</v>
      </c>
      <c r="AE6" s="50">
        <v>21</v>
      </c>
      <c r="AF6" s="50">
        <v>807</v>
      </c>
      <c r="AG6" s="50">
        <v>-105307.75</v>
      </c>
      <c r="AH6" s="43"/>
      <c r="AI6" s="51">
        <f t="shared" ref="AI6:AI7" si="2">AE6/$AE$8</f>
        <v>0.51219512195121952</v>
      </c>
    </row>
    <row r="7" spans="1:35" s="25" customFormat="1" x14ac:dyDescent="0.25">
      <c r="A7" s="125"/>
      <c r="B7" s="47" t="s">
        <v>44</v>
      </c>
      <c r="C7" s="45">
        <v>39</v>
      </c>
      <c r="D7" s="45">
        <v>1320</v>
      </c>
      <c r="E7" s="45">
        <v>-265789.30000000005</v>
      </c>
      <c r="F7" s="45">
        <v>-2159840166</v>
      </c>
      <c r="G7" s="46">
        <f>C7/$C$8</f>
        <v>0.44318181818181818</v>
      </c>
      <c r="H7" s="43"/>
      <c r="I7" s="45">
        <v>32</v>
      </c>
      <c r="J7" s="45">
        <v>290</v>
      </c>
      <c r="K7" s="45">
        <v>-49034.799999999996</v>
      </c>
      <c r="L7" s="45">
        <v>-654402370</v>
      </c>
      <c r="M7" s="46">
        <f>I7/$I$8</f>
        <v>0.44444444444444442</v>
      </c>
      <c r="N7" s="50">
        <v>36</v>
      </c>
      <c r="O7" s="50">
        <v>1501</v>
      </c>
      <c r="P7" s="50">
        <v>-241698.6</v>
      </c>
      <c r="Q7" s="50">
        <v>-2491947388</v>
      </c>
      <c r="R7" s="69">
        <f t="shared" si="0"/>
        <v>0.54545454545454541</v>
      </c>
      <c r="S7" s="93">
        <f>AVERAGE(R7,M7,G7)</f>
        <v>0.47769360269360267</v>
      </c>
      <c r="T7" s="96">
        <v>32</v>
      </c>
      <c r="U7" s="92">
        <v>582</v>
      </c>
      <c r="V7" s="92">
        <v>-76586.599999999991</v>
      </c>
      <c r="W7" s="89">
        <v>-1145770967</v>
      </c>
      <c r="X7" s="69">
        <f t="shared" si="1"/>
        <v>0.36781609195402298</v>
      </c>
      <c r="Y7" s="92">
        <v>18</v>
      </c>
      <c r="Z7" s="92">
        <v>306</v>
      </c>
      <c r="AA7" s="92">
        <v>-56477.5</v>
      </c>
      <c r="AB7" s="87"/>
      <c r="AC7" s="90">
        <f>Y7/$Y$8</f>
        <v>0.2857142857142857</v>
      </c>
      <c r="AD7" s="91">
        <f t="shared" ref="AD7:AD31" si="3">AVERAGE(R7,X7,AC7)</f>
        <v>0.39966164104095131</v>
      </c>
      <c r="AE7" s="50">
        <v>20</v>
      </c>
      <c r="AF7" s="50">
        <v>65</v>
      </c>
      <c r="AG7" s="50">
        <v>-10413</v>
      </c>
      <c r="AH7" s="43"/>
      <c r="AI7" s="51">
        <f t="shared" si="2"/>
        <v>0.48780487804878048</v>
      </c>
    </row>
    <row r="8" spans="1:35" s="25" customFormat="1" x14ac:dyDescent="0.25">
      <c r="A8" s="126"/>
      <c r="B8" s="43" t="s">
        <v>47</v>
      </c>
      <c r="C8" s="54">
        <f>SUM(C6:C7)</f>
        <v>88</v>
      </c>
      <c r="D8" s="54">
        <f t="shared" ref="D8:F8" si="4">SUM(D6:D7)</f>
        <v>3323</v>
      </c>
      <c r="E8" s="54">
        <f t="shared" si="4"/>
        <v>-581011.35000000009</v>
      </c>
      <c r="F8" s="54">
        <f t="shared" si="4"/>
        <v>-5673311214</v>
      </c>
      <c r="G8" s="51">
        <f>SUM(G6:G7)</f>
        <v>1</v>
      </c>
      <c r="H8" s="43"/>
      <c r="I8" s="54">
        <f>SUM(I6:I7)</f>
        <v>72</v>
      </c>
      <c r="J8" s="54">
        <f t="shared" ref="J8:L8" si="5">SUM(J6:J7)</f>
        <v>2177</v>
      </c>
      <c r="K8" s="54">
        <f t="shared" si="5"/>
        <v>-340427.84</v>
      </c>
      <c r="L8" s="54">
        <f t="shared" si="5"/>
        <v>-4108113532</v>
      </c>
      <c r="M8" s="51">
        <f>SUM(M6:M7)</f>
        <v>1</v>
      </c>
      <c r="N8" s="55">
        <f>SUM(N5:N7)</f>
        <v>66</v>
      </c>
      <c r="O8" s="55">
        <f t="shared" ref="O8:Q8" si="6">SUM(O5:O7)</f>
        <v>3337</v>
      </c>
      <c r="P8" s="55">
        <f t="shared" si="6"/>
        <v>-457490.10000000009</v>
      </c>
      <c r="Q8" s="55">
        <f t="shared" si="6"/>
        <v>-4287986987</v>
      </c>
      <c r="R8" s="69">
        <f>SUM(R5:R7)</f>
        <v>1</v>
      </c>
      <c r="S8" s="64"/>
      <c r="T8" s="88">
        <f>SUM(T5:T7)</f>
        <v>87</v>
      </c>
      <c r="U8" s="88">
        <f t="shared" ref="U8:X8" si="7">SUM(U5:U7)</f>
        <v>3197</v>
      </c>
      <c r="V8" s="88">
        <f t="shared" si="7"/>
        <v>-598372.4</v>
      </c>
      <c r="W8" s="88">
        <f t="shared" si="7"/>
        <v>-5853766618</v>
      </c>
      <c r="X8" s="69">
        <f t="shared" si="7"/>
        <v>1</v>
      </c>
      <c r="Y8" s="89">
        <f>SUM(Y5:Y7)</f>
        <v>63</v>
      </c>
      <c r="Z8" s="89">
        <f t="shared" ref="Z8:AA8" si="8">SUM(Z5:Z7)</f>
        <v>2622</v>
      </c>
      <c r="AA8" s="89">
        <f t="shared" si="8"/>
        <v>-482306</v>
      </c>
      <c r="AB8" s="87"/>
      <c r="AC8" s="90">
        <f>SUM(AC5:AC7)</f>
        <v>1</v>
      </c>
      <c r="AD8" s="91">
        <f t="shared" si="3"/>
        <v>1</v>
      </c>
      <c r="AE8" s="55">
        <f>SUM(AE5:AE7)</f>
        <v>41</v>
      </c>
      <c r="AF8" s="55">
        <f t="shared" ref="AF8:AG8" si="9">SUM(AF5:AF7)</f>
        <v>872</v>
      </c>
      <c r="AG8" s="55">
        <f t="shared" si="9"/>
        <v>-115720.75</v>
      </c>
      <c r="AH8" s="43"/>
      <c r="AI8" s="51">
        <f>SUM(AI5:AI7)</f>
        <v>1</v>
      </c>
    </row>
    <row r="9" spans="1:35" s="25" customFormat="1" x14ac:dyDescent="0.25">
      <c r="A9" s="122" t="s">
        <v>89</v>
      </c>
      <c r="B9" s="47" t="s">
        <v>43</v>
      </c>
      <c r="C9" s="45">
        <v>163</v>
      </c>
      <c r="D9" s="45">
        <v>6505</v>
      </c>
      <c r="E9" s="45">
        <v>-1238105.92</v>
      </c>
      <c r="F9" s="45">
        <v>-10077228499</v>
      </c>
      <c r="G9" s="46">
        <f>C9/$C$11</f>
        <v>0.54333333333333333</v>
      </c>
      <c r="H9" s="43"/>
      <c r="I9" s="45">
        <v>145</v>
      </c>
      <c r="J9" s="45">
        <v>5215</v>
      </c>
      <c r="K9" s="45">
        <v>-723806.79499999993</v>
      </c>
      <c r="L9" s="45">
        <v>-7972604780</v>
      </c>
      <c r="M9" s="51">
        <f>I9/$I$11</f>
        <v>0.5731225296442688</v>
      </c>
      <c r="N9" s="50">
        <v>128</v>
      </c>
      <c r="O9" s="50">
        <v>4595</v>
      </c>
      <c r="P9" s="50">
        <v>-672727.41200000013</v>
      </c>
      <c r="Q9" s="50">
        <v>-6852914203</v>
      </c>
      <c r="R9" s="69">
        <f>N9/$N$11</f>
        <v>0.55652173913043479</v>
      </c>
      <c r="S9" s="64"/>
      <c r="T9" s="96">
        <v>129</v>
      </c>
      <c r="U9" s="92">
        <v>6575</v>
      </c>
      <c r="V9" s="92">
        <v>-678766.53</v>
      </c>
      <c r="W9" s="89">
        <v>-7101512380</v>
      </c>
      <c r="X9" s="69">
        <f>T9/$T$11</f>
        <v>0.67894736842105263</v>
      </c>
      <c r="Y9" s="92">
        <v>155</v>
      </c>
      <c r="Z9" s="92">
        <v>8111</v>
      </c>
      <c r="AA9" s="92">
        <v>-910446.67</v>
      </c>
      <c r="AB9" s="87"/>
      <c r="AC9" s="90">
        <f>Y9/$Y$11</f>
        <v>0.78282828282828287</v>
      </c>
      <c r="AD9" s="91">
        <f t="shared" si="3"/>
        <v>0.67276579679325677</v>
      </c>
      <c r="AE9" s="50">
        <v>120</v>
      </c>
      <c r="AF9" s="50">
        <v>4300</v>
      </c>
      <c r="AG9" s="50">
        <v>-533000.59999999986</v>
      </c>
      <c r="AH9" s="43"/>
      <c r="AI9" s="51">
        <f>AE9/$AE$11</f>
        <v>0.68965517241379315</v>
      </c>
    </row>
    <row r="10" spans="1:35" s="25" customFormat="1" x14ac:dyDescent="0.25">
      <c r="A10" s="123"/>
      <c r="B10" s="47" t="s">
        <v>44</v>
      </c>
      <c r="C10" s="45">
        <v>137</v>
      </c>
      <c r="D10" s="45">
        <v>1981</v>
      </c>
      <c r="E10" s="45">
        <v>-332231.25</v>
      </c>
      <c r="F10" s="45">
        <v>-2488635931</v>
      </c>
      <c r="G10" s="46">
        <f>C10/$C$11</f>
        <v>0.45666666666666667</v>
      </c>
      <c r="H10" s="43"/>
      <c r="I10" s="45">
        <v>108</v>
      </c>
      <c r="J10" s="45">
        <v>1713</v>
      </c>
      <c r="K10" s="45">
        <v>-401207.33999999997</v>
      </c>
      <c r="L10" s="45">
        <v>-4654515869</v>
      </c>
      <c r="M10" s="51">
        <f>I10/$I$11</f>
        <v>0.4268774703557312</v>
      </c>
      <c r="N10" s="50">
        <v>102</v>
      </c>
      <c r="O10" s="50">
        <v>2017</v>
      </c>
      <c r="P10" s="50">
        <v>-269585.25</v>
      </c>
      <c r="Q10" s="50">
        <v>-2970056036</v>
      </c>
      <c r="R10" s="69">
        <f>N10/$N$11</f>
        <v>0.44347826086956521</v>
      </c>
      <c r="S10" s="93">
        <f>AVERAGE(R10,M10,G10)</f>
        <v>0.44234079929732101</v>
      </c>
      <c r="T10" s="96">
        <v>61</v>
      </c>
      <c r="U10" s="92">
        <v>1030</v>
      </c>
      <c r="V10" s="92">
        <v>-164719.49</v>
      </c>
      <c r="W10" s="89">
        <v>-1887158536</v>
      </c>
      <c r="X10" s="69">
        <f>T10/$T$11</f>
        <v>0.32105263157894737</v>
      </c>
      <c r="Y10" s="92">
        <v>43</v>
      </c>
      <c r="Z10" s="92">
        <v>337</v>
      </c>
      <c r="AA10" s="92">
        <v>-59159</v>
      </c>
      <c r="AB10" s="87"/>
      <c r="AC10" s="90">
        <f>Y10/$Y$11</f>
        <v>0.21717171717171718</v>
      </c>
      <c r="AD10" s="91">
        <f t="shared" si="3"/>
        <v>0.32723420320674323</v>
      </c>
      <c r="AE10" s="50">
        <v>54</v>
      </c>
      <c r="AF10" s="50">
        <v>465</v>
      </c>
      <c r="AG10" s="50">
        <v>-69488.83</v>
      </c>
      <c r="AH10" s="43"/>
      <c r="AI10" s="51">
        <f>AE10/$AE$11</f>
        <v>0.31034482758620691</v>
      </c>
    </row>
    <row r="11" spans="1:35" s="25" customFormat="1" x14ac:dyDescent="0.25">
      <c r="A11" s="127"/>
      <c r="B11" s="43" t="s">
        <v>47</v>
      </c>
      <c r="C11" s="54">
        <f>SUM(C9:C10)</f>
        <v>300</v>
      </c>
      <c r="D11" s="54">
        <f t="shared" ref="D11:F11" si="10">SUM(D9:D10)</f>
        <v>8486</v>
      </c>
      <c r="E11" s="54">
        <f t="shared" si="10"/>
        <v>-1570337.17</v>
      </c>
      <c r="F11" s="54">
        <f t="shared" si="10"/>
        <v>-12565864430</v>
      </c>
      <c r="G11" s="51">
        <f>SUM(G9:G10)</f>
        <v>1</v>
      </c>
      <c r="H11" s="43"/>
      <c r="I11" s="54">
        <f>SUM(I9:I10)</f>
        <v>253</v>
      </c>
      <c r="J11" s="54">
        <f t="shared" ref="J11:L11" si="11">SUM(J9:J10)</f>
        <v>6928</v>
      </c>
      <c r="K11" s="54">
        <f t="shared" si="11"/>
        <v>-1125014.1349999998</v>
      </c>
      <c r="L11" s="54">
        <f t="shared" si="11"/>
        <v>-12627120649</v>
      </c>
      <c r="M11" s="51">
        <f>SUM(M9:M10)</f>
        <v>1</v>
      </c>
      <c r="N11" s="55">
        <f>SUM(N9:N10)</f>
        <v>230</v>
      </c>
      <c r="O11" s="55">
        <f t="shared" ref="O11:Q11" si="12">SUM(O9:O10)</f>
        <v>6612</v>
      </c>
      <c r="P11" s="55">
        <f t="shared" si="12"/>
        <v>-942312.66200000013</v>
      </c>
      <c r="Q11" s="55">
        <f t="shared" si="12"/>
        <v>-9822970239</v>
      </c>
      <c r="R11" s="69">
        <f>SUM(R9:R10)</f>
        <v>1</v>
      </c>
      <c r="S11" s="64"/>
      <c r="T11" s="88">
        <f>SUM(T9:T10)</f>
        <v>190</v>
      </c>
      <c r="U11" s="88">
        <f t="shared" ref="U11:X11" si="13">SUM(U9:U10)</f>
        <v>7605</v>
      </c>
      <c r="V11" s="88">
        <f t="shared" si="13"/>
        <v>-843486.02</v>
      </c>
      <c r="W11" s="88">
        <f t="shared" si="13"/>
        <v>-8988670916</v>
      </c>
      <c r="X11" s="69">
        <f t="shared" si="13"/>
        <v>1</v>
      </c>
      <c r="Y11" s="89">
        <f>SUM(Y9:Y10)</f>
        <v>198</v>
      </c>
      <c r="Z11" s="89">
        <f t="shared" ref="Z11:AA11" si="14">SUM(Z9:Z10)</f>
        <v>8448</v>
      </c>
      <c r="AA11" s="89">
        <f t="shared" si="14"/>
        <v>-969605.67</v>
      </c>
      <c r="AB11" s="87"/>
      <c r="AC11" s="90">
        <f>SUM(AC9:AC10)</f>
        <v>1</v>
      </c>
      <c r="AD11" s="91">
        <f t="shared" si="3"/>
        <v>1</v>
      </c>
      <c r="AE11" s="55">
        <f>SUM(AE9:AE10)</f>
        <v>174</v>
      </c>
      <c r="AF11" s="55">
        <f>SUM(AF9:AF10)</f>
        <v>4765</v>
      </c>
      <c r="AG11" s="55">
        <f>SUM(AG9:AG10)</f>
        <v>-602489.42999999982</v>
      </c>
      <c r="AH11" s="43"/>
      <c r="AI11" s="51">
        <f>SUM(AI9:AI10)</f>
        <v>1</v>
      </c>
    </row>
    <row r="12" spans="1:35" s="25" customFormat="1" x14ac:dyDescent="0.25">
      <c r="A12" s="122" t="s">
        <v>90</v>
      </c>
      <c r="B12" s="47" t="s">
        <v>43</v>
      </c>
      <c r="C12" s="45">
        <v>1</v>
      </c>
      <c r="D12" s="45">
        <v>12</v>
      </c>
      <c r="E12" s="45">
        <v>-1750</v>
      </c>
      <c r="F12" s="45">
        <v>-45333228</v>
      </c>
      <c r="G12" s="46">
        <f>C12/$C$14</f>
        <v>0.33333333333333331</v>
      </c>
      <c r="H12" s="43"/>
      <c r="I12" s="45">
        <v>1</v>
      </c>
      <c r="J12" s="45">
        <v>9</v>
      </c>
      <c r="K12" s="45">
        <v>-856.25</v>
      </c>
      <c r="L12" s="45">
        <v>-22473813</v>
      </c>
      <c r="M12" s="51">
        <f>I12/$I$14</f>
        <v>0.2</v>
      </c>
      <c r="N12" s="50">
        <v>1</v>
      </c>
      <c r="O12" s="50">
        <v>7</v>
      </c>
      <c r="P12" s="50">
        <v>-505</v>
      </c>
      <c r="Q12" s="50">
        <v>-14560945</v>
      </c>
      <c r="R12" s="69">
        <f>N12/$N$14</f>
        <v>0.14285714285714285</v>
      </c>
      <c r="S12" s="64"/>
      <c r="T12" s="96">
        <v>1</v>
      </c>
      <c r="U12" s="92">
        <v>23</v>
      </c>
      <c r="V12" s="92">
        <v>-2157.5</v>
      </c>
      <c r="W12" s="89">
        <v>-62208395</v>
      </c>
      <c r="X12" s="69">
        <f>T12/$T$14</f>
        <v>0.33333333333333331</v>
      </c>
      <c r="Y12" s="92">
        <v>2</v>
      </c>
      <c r="Z12" s="92">
        <v>20</v>
      </c>
      <c r="AA12" s="92">
        <v>-2463.6999999999998</v>
      </c>
      <c r="AB12" s="87"/>
      <c r="AC12" s="90">
        <f>Y12/$Y$14</f>
        <v>0.66666666666666663</v>
      </c>
      <c r="AD12" s="91">
        <f t="shared" si="3"/>
        <v>0.38095238095238093</v>
      </c>
      <c r="AE12" s="50">
        <v>2</v>
      </c>
      <c r="AF12" s="50">
        <v>8</v>
      </c>
      <c r="AG12" s="50">
        <v>-470.34</v>
      </c>
      <c r="AH12" s="43"/>
      <c r="AI12" s="51">
        <f>AE12/$AE$14</f>
        <v>1</v>
      </c>
    </row>
    <row r="13" spans="1:35" s="25" customFormat="1" x14ac:dyDescent="0.25">
      <c r="A13" s="115"/>
      <c r="B13" s="47" t="s">
        <v>44</v>
      </c>
      <c r="C13" s="45">
        <v>2</v>
      </c>
      <c r="D13" s="45">
        <v>6</v>
      </c>
      <c r="E13" s="45">
        <v>-471.2</v>
      </c>
      <c r="F13" s="45">
        <v>-12206295</v>
      </c>
      <c r="G13" s="46">
        <f>C13/$C$14</f>
        <v>0.66666666666666663</v>
      </c>
      <c r="H13" s="47" t="s">
        <v>91</v>
      </c>
      <c r="I13" s="45">
        <v>4</v>
      </c>
      <c r="J13" s="45">
        <v>4</v>
      </c>
      <c r="K13" s="45">
        <v>-366.12</v>
      </c>
      <c r="L13" s="45">
        <v>-9484229</v>
      </c>
      <c r="M13" s="51">
        <f>I13/$I$14</f>
        <v>0.8</v>
      </c>
      <c r="N13" s="50">
        <v>6</v>
      </c>
      <c r="O13" s="50">
        <v>14</v>
      </c>
      <c r="P13" s="50">
        <v>-1541</v>
      </c>
      <c r="Q13" s="50">
        <v>-44432506</v>
      </c>
      <c r="R13" s="69">
        <f>N13/$N$14</f>
        <v>0.8571428571428571</v>
      </c>
      <c r="S13" s="93">
        <f>AVERAGE(R13,M13,G13)</f>
        <v>0.77460317460317452</v>
      </c>
      <c r="T13" s="96">
        <v>2</v>
      </c>
      <c r="U13" s="92">
        <v>3</v>
      </c>
      <c r="V13" s="92">
        <v>-377.47</v>
      </c>
      <c r="W13" s="89">
        <v>-10883802</v>
      </c>
      <c r="X13" s="69">
        <f>T13/$T$14</f>
        <v>0.66666666666666663</v>
      </c>
      <c r="Y13" s="92">
        <v>1</v>
      </c>
      <c r="Z13" s="92">
        <v>1</v>
      </c>
      <c r="AA13" s="92">
        <v>-100</v>
      </c>
      <c r="AB13" s="87"/>
      <c r="AC13" s="90">
        <f>Y13/$Y$14</f>
        <v>0.33333333333333331</v>
      </c>
      <c r="AD13" s="91">
        <f t="shared" si="3"/>
        <v>0.61904761904761896</v>
      </c>
      <c r="AE13" s="50">
        <v>0</v>
      </c>
      <c r="AF13" s="50">
        <v>0</v>
      </c>
      <c r="AG13" s="50">
        <v>0</v>
      </c>
      <c r="AH13" s="43"/>
      <c r="AI13" s="51">
        <f>AE13/$AE$14</f>
        <v>0</v>
      </c>
    </row>
    <row r="14" spans="1:35" s="25" customFormat="1" x14ac:dyDescent="0.25">
      <c r="A14" s="116"/>
      <c r="B14" s="43" t="s">
        <v>47</v>
      </c>
      <c r="C14" s="54">
        <f>SUM(C12:C13)</f>
        <v>3</v>
      </c>
      <c r="D14" s="54">
        <f t="shared" ref="D14:F14" si="15">SUM(D12:D13)</f>
        <v>18</v>
      </c>
      <c r="E14" s="54">
        <f t="shared" si="15"/>
        <v>-2221.1999999999998</v>
      </c>
      <c r="F14" s="54">
        <f t="shared" si="15"/>
        <v>-57539523</v>
      </c>
      <c r="G14" s="51">
        <f>SUM(G12:G13)</f>
        <v>1</v>
      </c>
      <c r="H14" s="43"/>
      <c r="I14" s="54">
        <f>SUM(I12:I13)</f>
        <v>5</v>
      </c>
      <c r="J14" s="54">
        <f t="shared" ref="J14:L14" si="16">SUM(J12:J13)</f>
        <v>13</v>
      </c>
      <c r="K14" s="54">
        <f t="shared" si="16"/>
        <v>-1222.3699999999999</v>
      </c>
      <c r="L14" s="54">
        <f t="shared" si="16"/>
        <v>-31958042</v>
      </c>
      <c r="M14" s="51">
        <f>SUM(M12:M13)</f>
        <v>1</v>
      </c>
      <c r="N14" s="55">
        <f>SUM(N12:N13)</f>
        <v>7</v>
      </c>
      <c r="O14" s="55">
        <f t="shared" ref="O14:Q14" si="17">SUM(O12:O13)</f>
        <v>21</v>
      </c>
      <c r="P14" s="55">
        <f t="shared" si="17"/>
        <v>-2046</v>
      </c>
      <c r="Q14" s="55">
        <f t="shared" si="17"/>
        <v>-58993451</v>
      </c>
      <c r="R14" s="69">
        <f>SUM(R12:R13)</f>
        <v>1</v>
      </c>
      <c r="S14" s="64"/>
      <c r="T14" s="88">
        <f>SUM(T12:T13)</f>
        <v>3</v>
      </c>
      <c r="U14" s="88">
        <f t="shared" ref="U14:X14" si="18">SUM(U12:U13)</f>
        <v>26</v>
      </c>
      <c r="V14" s="88">
        <f t="shared" si="18"/>
        <v>-2534.9700000000003</v>
      </c>
      <c r="W14" s="88">
        <f t="shared" si="18"/>
        <v>-73092197</v>
      </c>
      <c r="X14" s="69">
        <f t="shared" si="18"/>
        <v>1</v>
      </c>
      <c r="Y14" s="89">
        <f>SUM(Y12:Y13)</f>
        <v>3</v>
      </c>
      <c r="Z14" s="89">
        <f t="shared" ref="Z14:AA14" si="19">SUM(Z12:Z13)</f>
        <v>21</v>
      </c>
      <c r="AA14" s="89">
        <f t="shared" si="19"/>
        <v>-2563.6999999999998</v>
      </c>
      <c r="AB14" s="87"/>
      <c r="AC14" s="90">
        <f>SUM(AC12:AC13)</f>
        <v>1</v>
      </c>
      <c r="AD14" s="91">
        <f t="shared" si="3"/>
        <v>1</v>
      </c>
      <c r="AE14" s="55">
        <f>SUM(AE12:AE13)</f>
        <v>2</v>
      </c>
      <c r="AF14" s="55">
        <f t="shared" ref="AF14:AG14" si="20">SUM(AF12:AF13)</f>
        <v>8</v>
      </c>
      <c r="AG14" s="55">
        <f t="shared" si="20"/>
        <v>-470.34</v>
      </c>
      <c r="AH14" s="43"/>
      <c r="AI14" s="51">
        <f>SUM(AI12:AI13)</f>
        <v>1</v>
      </c>
    </row>
    <row r="15" spans="1:35" x14ac:dyDescent="0.25">
      <c r="A15" s="122" t="s">
        <v>92</v>
      </c>
      <c r="B15" s="47" t="s">
        <v>43</v>
      </c>
      <c r="C15" s="45">
        <v>68</v>
      </c>
      <c r="D15" s="45">
        <v>1222</v>
      </c>
      <c r="E15" s="45">
        <v>-497955.87</v>
      </c>
      <c r="F15" s="45">
        <v>-3195404029</v>
      </c>
      <c r="G15" s="46">
        <f>C15/$C$17</f>
        <v>0.43037974683544306</v>
      </c>
      <c r="H15" s="47"/>
      <c r="I15" s="45">
        <v>107</v>
      </c>
      <c r="J15" s="45">
        <v>1332</v>
      </c>
      <c r="K15" s="45">
        <v>-389401.12</v>
      </c>
      <c r="L15" s="45">
        <v>-2442869126</v>
      </c>
      <c r="M15" s="46">
        <f>I15/$I$17</f>
        <v>0.67295597484276726</v>
      </c>
      <c r="N15" s="50">
        <v>55</v>
      </c>
      <c r="O15" s="50">
        <v>576</v>
      </c>
      <c r="P15" s="50">
        <v>-142627.25</v>
      </c>
      <c r="Q15" s="50">
        <v>-1143212344</v>
      </c>
      <c r="R15" s="69">
        <f>N15/$N$17</f>
        <v>0.43307086614173229</v>
      </c>
      <c r="S15" s="66"/>
      <c r="T15" s="96">
        <v>77</v>
      </c>
      <c r="U15" s="92">
        <v>1096</v>
      </c>
      <c r="V15" s="92">
        <v>-332188</v>
      </c>
      <c r="W15" s="92">
        <v>-2059259750</v>
      </c>
      <c r="X15" s="69">
        <f>T15/$T$17</f>
        <v>0.6875</v>
      </c>
      <c r="Y15" s="92">
        <v>115</v>
      </c>
      <c r="Z15" s="92">
        <v>1696</v>
      </c>
      <c r="AA15" s="92">
        <v>-346296</v>
      </c>
      <c r="AB15" s="67"/>
      <c r="AC15" s="90">
        <f>Y15/$Y$17</f>
        <v>0.77181208053691275</v>
      </c>
      <c r="AD15" s="91">
        <f t="shared" si="3"/>
        <v>0.63079431555954846</v>
      </c>
      <c r="AE15" s="50">
        <v>75</v>
      </c>
      <c r="AF15" s="50">
        <v>903</v>
      </c>
      <c r="AG15" s="50">
        <v>-127114.145</v>
      </c>
      <c r="AH15" s="47"/>
      <c r="AI15" s="51">
        <f>AE15/$AE$17</f>
        <v>0.9375</v>
      </c>
    </row>
    <row r="16" spans="1:35" s="25" customFormat="1" x14ac:dyDescent="0.25">
      <c r="A16" s="123"/>
      <c r="B16" s="47" t="s">
        <v>44</v>
      </c>
      <c r="C16" s="45">
        <v>90</v>
      </c>
      <c r="D16" s="45">
        <v>842</v>
      </c>
      <c r="E16" s="45">
        <v>-416305.75</v>
      </c>
      <c r="F16" s="45">
        <v>-2661550371</v>
      </c>
      <c r="G16" s="46">
        <f>C16/$C$17</f>
        <v>0.569620253164557</v>
      </c>
      <c r="H16" s="43"/>
      <c r="I16" s="54">
        <v>52</v>
      </c>
      <c r="J16" s="54">
        <v>456</v>
      </c>
      <c r="K16" s="54">
        <v>-171560.87</v>
      </c>
      <c r="L16" s="54">
        <v>-1179200058</v>
      </c>
      <c r="M16" s="46">
        <f>I16/$I$17</f>
        <v>0.32704402515723269</v>
      </c>
      <c r="N16" s="50">
        <v>72</v>
      </c>
      <c r="O16" s="50">
        <v>910</v>
      </c>
      <c r="P16" s="50">
        <v>-239636.87</v>
      </c>
      <c r="Q16" s="50">
        <v>-2000371804</v>
      </c>
      <c r="R16" s="69">
        <f>N16/$N$17</f>
        <v>0.56692913385826771</v>
      </c>
      <c r="S16" s="93">
        <f>AVERAGE(R16,M16,G16)</f>
        <v>0.48786447072668587</v>
      </c>
      <c r="T16" s="96">
        <v>35</v>
      </c>
      <c r="U16" s="92">
        <v>323</v>
      </c>
      <c r="V16" s="92">
        <v>-97929</v>
      </c>
      <c r="W16" s="89">
        <v>-702998156</v>
      </c>
      <c r="X16" s="69">
        <f>T16/$T$17</f>
        <v>0.3125</v>
      </c>
      <c r="Y16" s="92">
        <v>34</v>
      </c>
      <c r="Z16" s="92">
        <v>136</v>
      </c>
      <c r="AA16" s="92">
        <v>-43247</v>
      </c>
      <c r="AB16" s="87"/>
      <c r="AC16" s="90">
        <f>Y16/$Y$17</f>
        <v>0.22818791946308725</v>
      </c>
      <c r="AD16" s="91">
        <f t="shared" si="3"/>
        <v>0.36920568444045165</v>
      </c>
      <c r="AE16" s="50">
        <v>5</v>
      </c>
      <c r="AF16" s="50">
        <v>6</v>
      </c>
      <c r="AG16" s="50">
        <v>-159.59300000000002</v>
      </c>
      <c r="AH16" s="43"/>
      <c r="AI16" s="51">
        <f>AE16/$AE$17</f>
        <v>6.25E-2</v>
      </c>
    </row>
    <row r="17" spans="1:35" s="25" customFormat="1" x14ac:dyDescent="0.25">
      <c r="A17" s="127"/>
      <c r="B17" s="43" t="s">
        <v>47</v>
      </c>
      <c r="C17" s="54">
        <f>SUM(C15:C16)</f>
        <v>158</v>
      </c>
      <c r="D17" s="54">
        <f t="shared" ref="D17:F17" si="21">SUM(D15:D16)</f>
        <v>2064</v>
      </c>
      <c r="E17" s="54">
        <f t="shared" si="21"/>
        <v>-914261.62</v>
      </c>
      <c r="F17" s="54">
        <f t="shared" si="21"/>
        <v>-5856954400</v>
      </c>
      <c r="G17" s="51">
        <f>SUM(G15:G16)</f>
        <v>1</v>
      </c>
      <c r="H17" s="43"/>
      <c r="I17" s="54">
        <f>SUM(I15:I16)</f>
        <v>159</v>
      </c>
      <c r="J17" s="54">
        <f t="shared" ref="J17:L17" si="22">SUM(J15:J16)</f>
        <v>1788</v>
      </c>
      <c r="K17" s="54">
        <f t="shared" si="22"/>
        <v>-560961.99</v>
      </c>
      <c r="L17" s="54">
        <f t="shared" si="22"/>
        <v>-3622069184</v>
      </c>
      <c r="M17" s="51">
        <f>SUM(M15:M16)</f>
        <v>1</v>
      </c>
      <c r="N17" s="55">
        <f>SUM(N15:N16)</f>
        <v>127</v>
      </c>
      <c r="O17" s="55">
        <f t="shared" ref="O17:Q17" si="23">SUM(O15:O16)</f>
        <v>1486</v>
      </c>
      <c r="P17" s="55">
        <f t="shared" si="23"/>
        <v>-382264.12</v>
      </c>
      <c r="Q17" s="55">
        <f t="shared" si="23"/>
        <v>-3143584148</v>
      </c>
      <c r="R17" s="69">
        <f>SUM(R15:R16)</f>
        <v>1</v>
      </c>
      <c r="S17" s="64"/>
      <c r="T17" s="88">
        <f>SUM(T15:T16)</f>
        <v>112</v>
      </c>
      <c r="U17" s="88">
        <f t="shared" ref="U17:X17" si="24">SUM(U15:U16)</f>
        <v>1419</v>
      </c>
      <c r="V17" s="88">
        <f t="shared" si="24"/>
        <v>-430117</v>
      </c>
      <c r="W17" s="88">
        <f t="shared" si="24"/>
        <v>-2762257906</v>
      </c>
      <c r="X17" s="69">
        <f t="shared" si="24"/>
        <v>1</v>
      </c>
      <c r="Y17" s="89">
        <f>SUM(Y15:Y16)</f>
        <v>149</v>
      </c>
      <c r="Z17" s="89">
        <f t="shared" ref="Z17:AA17" si="25">SUM(Z15:Z16)</f>
        <v>1832</v>
      </c>
      <c r="AA17" s="89">
        <f t="shared" si="25"/>
        <v>-389543</v>
      </c>
      <c r="AB17" s="87"/>
      <c r="AC17" s="90">
        <f>SUM(AC15:AC16)</f>
        <v>1</v>
      </c>
      <c r="AD17" s="91">
        <f t="shared" si="3"/>
        <v>1</v>
      </c>
      <c r="AE17" s="55">
        <f>SUM(AE15:AE16)</f>
        <v>80</v>
      </c>
      <c r="AF17" s="55">
        <f t="shared" ref="AF17:AG17" si="26">SUM(AF15:AF16)</f>
        <v>909</v>
      </c>
      <c r="AG17" s="55">
        <f t="shared" si="26"/>
        <v>-127273.738</v>
      </c>
      <c r="AH17" s="43"/>
      <c r="AI17" s="51">
        <f>SUM(AI15:AI16)</f>
        <v>1</v>
      </c>
    </row>
    <row r="18" spans="1:35" s="25" customFormat="1" x14ac:dyDescent="0.25">
      <c r="A18" s="124" t="s">
        <v>93</v>
      </c>
      <c r="B18" s="47" t="s">
        <v>84</v>
      </c>
      <c r="C18" s="54"/>
      <c r="D18" s="54"/>
      <c r="E18" s="54"/>
      <c r="F18" s="54"/>
      <c r="G18" s="51"/>
      <c r="H18" s="43"/>
      <c r="I18" s="54"/>
      <c r="J18" s="54"/>
      <c r="K18" s="54"/>
      <c r="L18" s="54"/>
      <c r="M18" s="51"/>
      <c r="N18" s="55">
        <v>0</v>
      </c>
      <c r="O18" s="55">
        <v>0</v>
      </c>
      <c r="P18" s="55">
        <v>0</v>
      </c>
      <c r="Q18" s="55"/>
      <c r="R18" s="69">
        <v>0</v>
      </c>
      <c r="S18" s="64"/>
      <c r="T18" s="96">
        <v>1</v>
      </c>
      <c r="U18" s="96">
        <v>1</v>
      </c>
      <c r="V18" s="96">
        <v>-56</v>
      </c>
      <c r="W18" s="88">
        <v>-1249495</v>
      </c>
      <c r="X18" s="69">
        <f>T18/$T$21</f>
        <v>2.3255813953488372E-2</v>
      </c>
      <c r="Y18" s="92">
        <v>0</v>
      </c>
      <c r="Z18" s="92">
        <v>0</v>
      </c>
      <c r="AA18" s="92">
        <v>0</v>
      </c>
      <c r="AB18" s="87"/>
      <c r="AC18" s="90">
        <v>0</v>
      </c>
      <c r="AD18" s="91">
        <f t="shared" si="3"/>
        <v>7.7519379844961239E-3</v>
      </c>
      <c r="AE18" s="50">
        <v>0</v>
      </c>
      <c r="AF18" s="50">
        <v>0</v>
      </c>
      <c r="AG18" s="50">
        <v>0</v>
      </c>
      <c r="AH18" s="43"/>
      <c r="AI18" s="51">
        <v>0</v>
      </c>
    </row>
    <row r="19" spans="1:35" s="25" customFormat="1" x14ac:dyDescent="0.25">
      <c r="A19" s="125"/>
      <c r="B19" s="47" t="s">
        <v>43</v>
      </c>
      <c r="C19" s="45">
        <v>40</v>
      </c>
      <c r="D19" s="45">
        <v>275</v>
      </c>
      <c r="E19" s="45">
        <v>-18995.559999999998</v>
      </c>
      <c r="F19" s="45">
        <v>-311938193</v>
      </c>
      <c r="G19" s="46">
        <f>C19/$C$21</f>
        <v>0.54054054054054057</v>
      </c>
      <c r="H19" s="43"/>
      <c r="I19" s="45">
        <v>31</v>
      </c>
      <c r="J19" s="45">
        <v>261</v>
      </c>
      <c r="K19" s="45">
        <v>-18474.939999999999</v>
      </c>
      <c r="L19" s="45">
        <v>-328747366</v>
      </c>
      <c r="M19" s="51">
        <f>I19/$I$21</f>
        <v>0.64583333333333337</v>
      </c>
      <c r="N19" s="50">
        <v>30</v>
      </c>
      <c r="O19" s="50">
        <v>174</v>
      </c>
      <c r="P19" s="50">
        <v>-11604</v>
      </c>
      <c r="Q19" s="50">
        <v>-207401201</v>
      </c>
      <c r="R19" s="69">
        <f>N19/$N$21</f>
        <v>0.52631578947368418</v>
      </c>
      <c r="S19" s="64"/>
      <c r="T19" s="96">
        <v>23</v>
      </c>
      <c r="U19" s="92">
        <v>186</v>
      </c>
      <c r="V19" s="92">
        <v>-12485.11</v>
      </c>
      <c r="W19" s="89">
        <v>-295217481</v>
      </c>
      <c r="X19" s="69">
        <f t="shared" ref="X19:X20" si="27">T19/$T$21</f>
        <v>0.53488372093023251</v>
      </c>
      <c r="Y19" s="92">
        <v>42</v>
      </c>
      <c r="Z19" s="92">
        <v>360</v>
      </c>
      <c r="AA19" s="92">
        <v>-20508.580000000002</v>
      </c>
      <c r="AB19" s="87"/>
      <c r="AC19" s="90">
        <f>Y19/$Y$21</f>
        <v>0.82352941176470584</v>
      </c>
      <c r="AD19" s="91">
        <f t="shared" si="3"/>
        <v>0.62824297405620755</v>
      </c>
      <c r="AE19" s="50">
        <v>23</v>
      </c>
      <c r="AF19" s="50">
        <v>190</v>
      </c>
      <c r="AG19" s="50">
        <v>-14084.85</v>
      </c>
      <c r="AH19" s="43"/>
      <c r="AI19" s="51">
        <f>AE19/$AE$21</f>
        <v>0.7931034482758621</v>
      </c>
    </row>
    <row r="20" spans="1:35" s="25" customFormat="1" x14ac:dyDescent="0.25">
      <c r="A20" s="125"/>
      <c r="B20" s="47" t="s">
        <v>44</v>
      </c>
      <c r="C20" s="45">
        <v>34</v>
      </c>
      <c r="D20" s="45">
        <v>172</v>
      </c>
      <c r="E20" s="45">
        <v>-11244.5</v>
      </c>
      <c r="F20" s="45">
        <v>-176589646</v>
      </c>
      <c r="G20" s="46">
        <f>C20/$C$21</f>
        <v>0.45945945945945948</v>
      </c>
      <c r="H20" s="43"/>
      <c r="I20" s="45">
        <v>17</v>
      </c>
      <c r="J20" s="45">
        <v>64</v>
      </c>
      <c r="K20" s="45">
        <v>-3802</v>
      </c>
      <c r="L20" s="45">
        <v>-47029299</v>
      </c>
      <c r="M20" s="51">
        <f>I20/$I$21</f>
        <v>0.35416666666666669</v>
      </c>
      <c r="N20" s="50">
        <v>27</v>
      </c>
      <c r="O20" s="50">
        <v>187</v>
      </c>
      <c r="P20" s="50">
        <v>-11010</v>
      </c>
      <c r="Q20" s="50">
        <v>-233049651</v>
      </c>
      <c r="R20" s="69">
        <f>N20/$N$21</f>
        <v>0.47368421052631576</v>
      </c>
      <c r="S20" s="93">
        <f>AVERAGE(R20,M20,G20)</f>
        <v>0.42910344555081398</v>
      </c>
      <c r="T20" s="96">
        <v>19</v>
      </c>
      <c r="U20" s="92">
        <v>119</v>
      </c>
      <c r="V20" s="92">
        <v>-7288.72</v>
      </c>
      <c r="W20" s="89">
        <v>-136509385</v>
      </c>
      <c r="X20" s="69">
        <f t="shared" si="27"/>
        <v>0.44186046511627908</v>
      </c>
      <c r="Y20" s="92">
        <v>9</v>
      </c>
      <c r="Z20" s="92">
        <v>40</v>
      </c>
      <c r="AA20" s="92">
        <v>-1886.51</v>
      </c>
      <c r="AB20" s="87"/>
      <c r="AC20" s="90">
        <f>Y20/$Y$21</f>
        <v>0.17647058823529413</v>
      </c>
      <c r="AD20" s="91">
        <f t="shared" si="3"/>
        <v>0.36400508795929637</v>
      </c>
      <c r="AE20" s="50">
        <v>6</v>
      </c>
      <c r="AF20" s="50">
        <v>16</v>
      </c>
      <c r="AG20" s="50">
        <v>-282.67</v>
      </c>
      <c r="AH20" s="43"/>
      <c r="AI20" s="51">
        <f>AE20/$AE$21</f>
        <v>0.20689655172413793</v>
      </c>
    </row>
    <row r="21" spans="1:35" s="25" customFormat="1" x14ac:dyDescent="0.25">
      <c r="A21" s="126"/>
      <c r="B21" s="43" t="s">
        <v>47</v>
      </c>
      <c r="C21" s="54">
        <f>SUM(C19:C20)</f>
        <v>74</v>
      </c>
      <c r="D21" s="54">
        <f t="shared" ref="D21:F21" si="28">SUM(D19:D20)</f>
        <v>447</v>
      </c>
      <c r="E21" s="54">
        <f t="shared" si="28"/>
        <v>-30240.059999999998</v>
      </c>
      <c r="F21" s="54">
        <f t="shared" si="28"/>
        <v>-488527839</v>
      </c>
      <c r="G21" s="51">
        <f>SUM(G19:G20)</f>
        <v>1</v>
      </c>
      <c r="H21" s="43"/>
      <c r="I21" s="54">
        <f>SUM(I19:I20)</f>
        <v>48</v>
      </c>
      <c r="J21" s="54">
        <f t="shared" ref="J21:L21" si="29">SUM(J19:J20)</f>
        <v>325</v>
      </c>
      <c r="K21" s="54">
        <f t="shared" si="29"/>
        <v>-22276.94</v>
      </c>
      <c r="L21" s="54">
        <f t="shared" si="29"/>
        <v>-375776665</v>
      </c>
      <c r="M21" s="51">
        <f>SUM(M19:M20)</f>
        <v>1</v>
      </c>
      <c r="N21" s="55">
        <f>SUM(N19:N20)</f>
        <v>57</v>
      </c>
      <c r="O21" s="55">
        <f t="shared" ref="O21:Q21" si="30">SUM(O19:O20)</f>
        <v>361</v>
      </c>
      <c r="P21" s="55">
        <f t="shared" si="30"/>
        <v>-22614</v>
      </c>
      <c r="Q21" s="55">
        <f t="shared" si="30"/>
        <v>-440450852</v>
      </c>
      <c r="R21" s="69">
        <f>SUM(R19:R20)</f>
        <v>1</v>
      </c>
      <c r="S21" s="64"/>
      <c r="T21" s="88">
        <f>SUM(T18:T20)</f>
        <v>43</v>
      </c>
      <c r="U21" s="88">
        <f t="shared" ref="U21:W21" si="31">SUM(U18:U20)</f>
        <v>306</v>
      </c>
      <c r="V21" s="88">
        <f t="shared" si="31"/>
        <v>-19829.830000000002</v>
      </c>
      <c r="W21" s="88">
        <f t="shared" si="31"/>
        <v>-432976361</v>
      </c>
      <c r="X21" s="69">
        <f>SUM(X18:X20)</f>
        <v>1</v>
      </c>
      <c r="Y21" s="89">
        <f>SUM(Y19:Y20)</f>
        <v>51</v>
      </c>
      <c r="Z21" s="89">
        <f t="shared" ref="Z21:AA21" si="32">SUM(Z19:Z20)</f>
        <v>400</v>
      </c>
      <c r="AA21" s="89">
        <f t="shared" si="32"/>
        <v>-22395.09</v>
      </c>
      <c r="AB21" s="87"/>
      <c r="AC21" s="90">
        <f>SUM(AC18:AC20)</f>
        <v>1</v>
      </c>
      <c r="AD21" s="91">
        <f t="shared" si="3"/>
        <v>1</v>
      </c>
      <c r="AE21" s="55">
        <f>SUM(AE19:AE20)</f>
        <v>29</v>
      </c>
      <c r="AF21" s="55">
        <f t="shared" ref="AF21:AG21" si="33">SUM(AF19:AF20)</f>
        <v>206</v>
      </c>
      <c r="AG21" s="55">
        <f t="shared" si="33"/>
        <v>-14367.52</v>
      </c>
      <c r="AH21" s="43"/>
      <c r="AI21" s="51">
        <f>SUM(AI19:AI20)</f>
        <v>1</v>
      </c>
    </row>
    <row r="22" spans="1:35" s="25" customFormat="1" x14ac:dyDescent="0.25">
      <c r="A22" s="122" t="s">
        <v>94</v>
      </c>
      <c r="B22" s="47" t="s">
        <v>43</v>
      </c>
      <c r="C22" s="45">
        <v>107</v>
      </c>
      <c r="D22" s="45">
        <v>757</v>
      </c>
      <c r="E22" s="45">
        <v>-285837</v>
      </c>
      <c r="F22" s="45">
        <v>-3961055680</v>
      </c>
      <c r="G22" s="46">
        <f>C22/$C$24</f>
        <v>0.44032921810699588</v>
      </c>
      <c r="H22" s="43"/>
      <c r="I22" s="45">
        <v>150</v>
      </c>
      <c r="J22" s="45">
        <v>552</v>
      </c>
      <c r="K22" s="45">
        <v>-136400</v>
      </c>
      <c r="L22" s="45">
        <v>-2703518101</v>
      </c>
      <c r="M22" s="51">
        <f>I22/$I$24</f>
        <v>0.66666666666666663</v>
      </c>
      <c r="N22" s="50">
        <v>81</v>
      </c>
      <c r="O22" s="50">
        <v>273</v>
      </c>
      <c r="P22" s="50">
        <v>-85740</v>
      </c>
      <c r="Q22" s="50">
        <v>-1598690835</v>
      </c>
      <c r="R22" s="69">
        <f>N22/$N$24</f>
        <v>0.46285714285714286</v>
      </c>
      <c r="S22" s="64"/>
      <c r="T22" s="96">
        <v>111</v>
      </c>
      <c r="U22" s="92">
        <v>603</v>
      </c>
      <c r="V22" s="92">
        <v>-153767</v>
      </c>
      <c r="W22" s="89">
        <v>-3046091417</v>
      </c>
      <c r="X22" s="69">
        <f>T22/$T$24</f>
        <v>0.72077922077922074</v>
      </c>
      <c r="Y22" s="92">
        <v>173</v>
      </c>
      <c r="Z22" s="92">
        <v>930</v>
      </c>
      <c r="AA22" s="92">
        <v>-174025</v>
      </c>
      <c r="AB22" s="87"/>
      <c r="AC22" s="90">
        <f>Y22/$Y$24</f>
        <v>0.83574879227053145</v>
      </c>
      <c r="AD22" s="91">
        <f t="shared" si="3"/>
        <v>0.67312838530229835</v>
      </c>
      <c r="AE22" s="50">
        <v>108</v>
      </c>
      <c r="AF22" s="50">
        <v>414</v>
      </c>
      <c r="AG22" s="50">
        <v>-48348.979999999996</v>
      </c>
      <c r="AH22" s="43"/>
      <c r="AI22" s="51">
        <f>AE22/$AE$24</f>
        <v>0.83076923076923082</v>
      </c>
    </row>
    <row r="23" spans="1:35" s="25" customFormat="1" x14ac:dyDescent="0.25">
      <c r="A23" s="123"/>
      <c r="B23" s="47" t="s">
        <v>44</v>
      </c>
      <c r="C23" s="45">
        <v>136</v>
      </c>
      <c r="D23" s="45">
        <v>411</v>
      </c>
      <c r="E23" s="45">
        <v>-121830</v>
      </c>
      <c r="F23" s="45">
        <v>-1906249206</v>
      </c>
      <c r="G23" s="46">
        <f>C23/$C$24</f>
        <v>0.55967078189300412</v>
      </c>
      <c r="H23" s="43"/>
      <c r="I23" s="45">
        <v>75</v>
      </c>
      <c r="J23" s="45">
        <v>169</v>
      </c>
      <c r="K23" s="45">
        <v>-43774.39</v>
      </c>
      <c r="L23" s="45">
        <v>-774813566</v>
      </c>
      <c r="M23" s="51">
        <f>I23/$I$24</f>
        <v>0.33333333333333331</v>
      </c>
      <c r="N23" s="50">
        <v>94</v>
      </c>
      <c r="O23" s="50">
        <v>315</v>
      </c>
      <c r="P23" s="50">
        <v>-63076.880000000005</v>
      </c>
      <c r="Q23" s="50">
        <v>-1566839533</v>
      </c>
      <c r="R23" s="69">
        <f>N23/$N$24</f>
        <v>0.53714285714285714</v>
      </c>
      <c r="S23" s="93">
        <f>AVERAGE(R23,M23,G23)</f>
        <v>0.47671565745639821</v>
      </c>
      <c r="T23" s="96">
        <v>43</v>
      </c>
      <c r="U23" s="92">
        <v>97</v>
      </c>
      <c r="V23" s="92">
        <v>-28864</v>
      </c>
      <c r="W23" s="89">
        <v>-524622321</v>
      </c>
      <c r="X23" s="69">
        <f>T23/$T$24</f>
        <v>0.2792207792207792</v>
      </c>
      <c r="Y23" s="92">
        <v>34</v>
      </c>
      <c r="Z23" s="92">
        <v>71</v>
      </c>
      <c r="AA23" s="92">
        <v>-14472</v>
      </c>
      <c r="AB23" s="87"/>
      <c r="AC23" s="90">
        <f>Y23/$Y$24</f>
        <v>0.16425120772946861</v>
      </c>
      <c r="AD23" s="91">
        <f t="shared" si="3"/>
        <v>0.32687161469770171</v>
      </c>
      <c r="AE23" s="50">
        <v>22</v>
      </c>
      <c r="AF23" s="50">
        <v>32</v>
      </c>
      <c r="AG23" s="50">
        <v>-4999</v>
      </c>
      <c r="AH23" s="43"/>
      <c r="AI23" s="51">
        <f>AE23/$AE$24</f>
        <v>0.16923076923076924</v>
      </c>
    </row>
    <row r="24" spans="1:35" s="25" customFormat="1" x14ac:dyDescent="0.25">
      <c r="A24" s="127"/>
      <c r="B24" s="43" t="s">
        <v>47</v>
      </c>
      <c r="C24" s="54">
        <f>SUM(C22:C23)</f>
        <v>243</v>
      </c>
      <c r="D24" s="54">
        <f t="shared" ref="D24:F24" si="34">SUM(D22:D23)</f>
        <v>1168</v>
      </c>
      <c r="E24" s="54">
        <f t="shared" si="34"/>
        <v>-407667</v>
      </c>
      <c r="F24" s="54">
        <f t="shared" si="34"/>
        <v>-5867304886</v>
      </c>
      <c r="G24" s="51">
        <f>SUM(G22:G23)</f>
        <v>1</v>
      </c>
      <c r="H24" s="43"/>
      <c r="I24" s="54">
        <f>SUM(I22:I23)</f>
        <v>225</v>
      </c>
      <c r="J24" s="54">
        <f t="shared" ref="J24:L24" si="35">SUM(J22:J23)</f>
        <v>721</v>
      </c>
      <c r="K24" s="54">
        <f t="shared" si="35"/>
        <v>-180174.39</v>
      </c>
      <c r="L24" s="54">
        <f t="shared" si="35"/>
        <v>-3478331667</v>
      </c>
      <c r="M24" s="51">
        <f>SUM(M22:M23)</f>
        <v>1</v>
      </c>
      <c r="N24" s="55">
        <f>SUM(N22:N23)</f>
        <v>175</v>
      </c>
      <c r="O24" s="55">
        <f t="shared" ref="O24:Q24" si="36">SUM(O22:O23)</f>
        <v>588</v>
      </c>
      <c r="P24" s="55">
        <f t="shared" si="36"/>
        <v>-148816.88</v>
      </c>
      <c r="Q24" s="55">
        <f t="shared" si="36"/>
        <v>-3165530368</v>
      </c>
      <c r="R24" s="69">
        <f>SUM(R22:R23)</f>
        <v>1</v>
      </c>
      <c r="S24" s="64"/>
      <c r="T24" s="88">
        <f>SUM(T22:T23)</f>
        <v>154</v>
      </c>
      <c r="U24" s="88">
        <f t="shared" ref="U24:X24" si="37">SUM(U22:U23)</f>
        <v>700</v>
      </c>
      <c r="V24" s="88">
        <f t="shared" si="37"/>
        <v>-182631</v>
      </c>
      <c r="W24" s="88">
        <f t="shared" si="37"/>
        <v>-3570713738</v>
      </c>
      <c r="X24" s="69">
        <f t="shared" si="37"/>
        <v>1</v>
      </c>
      <c r="Y24" s="89">
        <f>SUM(Y22:Y23)</f>
        <v>207</v>
      </c>
      <c r="Z24" s="89">
        <f t="shared" ref="Z24:AA24" si="38">SUM(Z22:Z23)</f>
        <v>1001</v>
      </c>
      <c r="AA24" s="89">
        <f t="shared" si="38"/>
        <v>-188497</v>
      </c>
      <c r="AB24" s="87"/>
      <c r="AC24" s="90">
        <f>SUM(AC22:AC23)</f>
        <v>1</v>
      </c>
      <c r="AD24" s="91">
        <f t="shared" si="3"/>
        <v>1</v>
      </c>
      <c r="AE24" s="55">
        <f>SUM(AE22:AE23)</f>
        <v>130</v>
      </c>
      <c r="AF24" s="55">
        <f t="shared" ref="AF24:AG24" si="39">SUM(AF22:AF23)</f>
        <v>446</v>
      </c>
      <c r="AG24" s="55">
        <f t="shared" si="39"/>
        <v>-53347.979999999996</v>
      </c>
      <c r="AH24" s="43"/>
      <c r="AI24" s="51">
        <f>SUM(AI22:AI23)</f>
        <v>1</v>
      </c>
    </row>
    <row r="25" spans="1:35" x14ac:dyDescent="0.25">
      <c r="A25" s="122" t="s">
        <v>95</v>
      </c>
      <c r="B25" s="47" t="s">
        <v>84</v>
      </c>
      <c r="C25" s="45">
        <v>1</v>
      </c>
      <c r="D25" s="45">
        <v>5</v>
      </c>
      <c r="E25" s="45">
        <v>-278.96000000000004</v>
      </c>
      <c r="F25" s="45">
        <v>-13528068</v>
      </c>
      <c r="G25" s="46">
        <f>C25/$C$28</f>
        <v>1.5151515151515152E-2</v>
      </c>
      <c r="H25" s="47" t="s">
        <v>96</v>
      </c>
      <c r="I25" s="45">
        <v>0</v>
      </c>
      <c r="J25" s="45">
        <v>0</v>
      </c>
      <c r="K25" s="45">
        <v>0</v>
      </c>
      <c r="L25" s="45">
        <v>0</v>
      </c>
      <c r="M25" s="46">
        <f>I25/$I$28</f>
        <v>0</v>
      </c>
      <c r="N25" s="50">
        <v>0</v>
      </c>
      <c r="O25" s="50">
        <v>0</v>
      </c>
      <c r="P25" s="50">
        <v>0</v>
      </c>
      <c r="Q25" s="50">
        <v>0</v>
      </c>
      <c r="R25" s="69">
        <f>N25/$N$28</f>
        <v>0</v>
      </c>
      <c r="S25" s="66"/>
      <c r="T25" s="96">
        <v>0</v>
      </c>
      <c r="U25" s="96">
        <v>0</v>
      </c>
      <c r="V25" s="96">
        <v>0</v>
      </c>
      <c r="W25" s="88">
        <v>0</v>
      </c>
      <c r="X25" s="69">
        <f>T25/$T$28</f>
        <v>0</v>
      </c>
      <c r="Y25" s="92">
        <v>0</v>
      </c>
      <c r="Z25" s="92">
        <v>0</v>
      </c>
      <c r="AA25" s="92">
        <v>0</v>
      </c>
      <c r="AB25" s="67"/>
      <c r="AC25" s="90">
        <v>0</v>
      </c>
      <c r="AD25" s="91">
        <f t="shared" si="3"/>
        <v>0</v>
      </c>
      <c r="AE25" s="50">
        <v>0</v>
      </c>
      <c r="AF25" s="50">
        <v>0</v>
      </c>
      <c r="AG25" s="50">
        <v>0</v>
      </c>
      <c r="AH25" s="47"/>
      <c r="AI25" s="51">
        <v>0</v>
      </c>
    </row>
    <row r="26" spans="1:35" x14ac:dyDescent="0.25">
      <c r="A26" s="123"/>
      <c r="B26" s="47" t="s">
        <v>43</v>
      </c>
      <c r="C26" s="45">
        <v>31</v>
      </c>
      <c r="D26" s="45">
        <v>119</v>
      </c>
      <c r="E26" s="45">
        <v>-4087.2399999999993</v>
      </c>
      <c r="F26" s="45">
        <v>-146866090</v>
      </c>
      <c r="G26" s="46">
        <f t="shared" ref="G26:G27" si="40">C26/$C$28</f>
        <v>0.46969696969696972</v>
      </c>
      <c r="H26" s="47"/>
      <c r="I26" s="45">
        <v>29</v>
      </c>
      <c r="J26" s="45">
        <v>66</v>
      </c>
      <c r="K26" s="45">
        <v>-3196.5659999999998</v>
      </c>
      <c r="L26" s="45">
        <v>-188480800</v>
      </c>
      <c r="M26" s="46">
        <f t="shared" ref="M26:M27" si="41">I26/$I$28</f>
        <v>0.50877192982456143</v>
      </c>
      <c r="N26" s="50">
        <v>4</v>
      </c>
      <c r="O26" s="50">
        <v>8</v>
      </c>
      <c r="P26" s="50">
        <v>-220.65</v>
      </c>
      <c r="Q26" s="50">
        <v>-12723157</v>
      </c>
      <c r="R26" s="69">
        <f t="shared" ref="R26:R27" si="42">N26/$N$28</f>
        <v>8.8888888888888892E-2</v>
      </c>
      <c r="S26" s="93">
        <f>AVERAGE(R26,M26,G26)</f>
        <v>0.35578592947013998</v>
      </c>
      <c r="T26" s="96">
        <v>31</v>
      </c>
      <c r="U26" s="92">
        <v>98</v>
      </c>
      <c r="V26" s="92">
        <v>-2545.4299999999994</v>
      </c>
      <c r="W26" s="92">
        <v>-113539137</v>
      </c>
      <c r="X26" s="69">
        <f t="shared" ref="X26:X27" si="43">T26/$T$28</f>
        <v>0.67391304347826086</v>
      </c>
      <c r="Y26" s="92">
        <v>29</v>
      </c>
      <c r="Z26" s="92">
        <v>129</v>
      </c>
      <c r="AA26" s="92">
        <v>-6674.5699999999988</v>
      </c>
      <c r="AB26" s="67"/>
      <c r="AC26" s="90">
        <f>Y26/$Y$28</f>
        <v>0.70731707317073167</v>
      </c>
      <c r="AD26" s="91">
        <f t="shared" si="3"/>
        <v>0.49003966851262715</v>
      </c>
      <c r="AE26" s="50">
        <v>45</v>
      </c>
      <c r="AF26" s="50">
        <v>121</v>
      </c>
      <c r="AG26" s="50">
        <v>-4027.070000000002</v>
      </c>
      <c r="AH26" s="47"/>
      <c r="AI26" s="51">
        <f>AE26/$AE$28</f>
        <v>0.84905660377358494</v>
      </c>
    </row>
    <row r="27" spans="1:35" x14ac:dyDescent="0.25">
      <c r="A27" s="123"/>
      <c r="B27" s="47" t="s">
        <v>44</v>
      </c>
      <c r="C27" s="45">
        <v>34</v>
      </c>
      <c r="D27" s="45">
        <v>106</v>
      </c>
      <c r="E27" s="45">
        <v>-2209.3199999999997</v>
      </c>
      <c r="F27" s="45">
        <v>-66081803</v>
      </c>
      <c r="G27" s="46">
        <f t="shared" si="40"/>
        <v>0.51515151515151514</v>
      </c>
      <c r="H27" s="47" t="s">
        <v>97</v>
      </c>
      <c r="I27" s="45">
        <v>28</v>
      </c>
      <c r="J27" s="45">
        <v>88</v>
      </c>
      <c r="K27" s="45">
        <v>-3734.0899999999992</v>
      </c>
      <c r="L27" s="45">
        <v>-86644496</v>
      </c>
      <c r="M27" s="46">
        <f t="shared" si="41"/>
        <v>0.49122807017543857</v>
      </c>
      <c r="N27" s="50">
        <v>41</v>
      </c>
      <c r="O27" s="50">
        <v>78</v>
      </c>
      <c r="P27" s="50">
        <v>-1428.4200000000003</v>
      </c>
      <c r="Q27" s="50">
        <v>-140463635</v>
      </c>
      <c r="R27" s="69">
        <f t="shared" si="42"/>
        <v>0.91111111111111109</v>
      </c>
      <c r="S27" s="66"/>
      <c r="T27" s="96">
        <v>15</v>
      </c>
      <c r="U27" s="92">
        <v>37</v>
      </c>
      <c r="V27" s="92">
        <v>-1667.85</v>
      </c>
      <c r="W27" s="92">
        <v>-57602090</v>
      </c>
      <c r="X27" s="69">
        <f t="shared" si="43"/>
        <v>0.32608695652173914</v>
      </c>
      <c r="Y27" s="92">
        <v>12</v>
      </c>
      <c r="Z27" s="92">
        <v>32</v>
      </c>
      <c r="AA27" s="92">
        <v>-3363.2599999999998</v>
      </c>
      <c r="AB27" s="67"/>
      <c r="AC27" s="90">
        <f>Y27/$Y$28</f>
        <v>0.29268292682926828</v>
      </c>
      <c r="AD27" s="91">
        <f t="shared" si="3"/>
        <v>0.50996033148737285</v>
      </c>
      <c r="AE27" s="50">
        <v>8</v>
      </c>
      <c r="AF27" s="50">
        <v>13</v>
      </c>
      <c r="AG27" s="50">
        <v>-158.25</v>
      </c>
      <c r="AH27" s="47"/>
      <c r="AI27" s="51">
        <f>AE27/$AE$28</f>
        <v>0.15094339622641509</v>
      </c>
    </row>
    <row r="28" spans="1:35" x14ac:dyDescent="0.25">
      <c r="A28" s="123"/>
      <c r="B28" s="82" t="s">
        <v>47</v>
      </c>
      <c r="C28" s="83">
        <f>SUM(C25:C27)</f>
        <v>66</v>
      </c>
      <c r="D28" s="83">
        <f t="shared" ref="D28:F28" si="44">SUM(D25:D27)</f>
        <v>230</v>
      </c>
      <c r="E28" s="83">
        <f t="shared" si="44"/>
        <v>-6575.5199999999986</v>
      </c>
      <c r="F28" s="83">
        <f t="shared" si="44"/>
        <v>-226475961</v>
      </c>
      <c r="G28" s="84">
        <f>SUM(G25:G27)</f>
        <v>1</v>
      </c>
      <c r="H28" s="82"/>
      <c r="I28" s="83">
        <f>SUM(I25:I27)</f>
        <v>57</v>
      </c>
      <c r="J28" s="83">
        <f t="shared" ref="J28:L28" si="45">SUM(J25:J27)</f>
        <v>154</v>
      </c>
      <c r="K28" s="83">
        <f t="shared" si="45"/>
        <v>-6930.655999999999</v>
      </c>
      <c r="L28" s="83">
        <f t="shared" si="45"/>
        <v>-275125296</v>
      </c>
      <c r="M28" s="85">
        <f>SUM(M25:M27)</f>
        <v>1</v>
      </c>
      <c r="N28" s="86">
        <f>SUM(N25:N27)</f>
        <v>45</v>
      </c>
      <c r="O28" s="86">
        <f t="shared" ref="O28:Q28" si="46">SUM(O25:O27)</f>
        <v>86</v>
      </c>
      <c r="P28" s="86">
        <f t="shared" si="46"/>
        <v>-1649.0700000000004</v>
      </c>
      <c r="Q28" s="86">
        <f t="shared" si="46"/>
        <v>-153186792</v>
      </c>
      <c r="R28" s="94">
        <f>SUM(R25:R27)</f>
        <v>1</v>
      </c>
      <c r="S28" s="64"/>
      <c r="T28" s="95">
        <f>SUM(T25:T27)</f>
        <v>46</v>
      </c>
      <c r="U28" s="95">
        <f t="shared" ref="U28:X28" si="47">SUM(U25:U27)</f>
        <v>135</v>
      </c>
      <c r="V28" s="95">
        <f t="shared" si="47"/>
        <v>-4213.2799999999988</v>
      </c>
      <c r="W28" s="95">
        <f t="shared" si="47"/>
        <v>-171141227</v>
      </c>
      <c r="X28" s="94">
        <f t="shared" si="47"/>
        <v>1</v>
      </c>
      <c r="Y28" s="89">
        <f>SUM(Y25:Y27)</f>
        <v>41</v>
      </c>
      <c r="Z28" s="89">
        <f t="shared" ref="Z28:AA28" si="48">SUM(Z25:Z27)</f>
        <v>161</v>
      </c>
      <c r="AA28" s="89">
        <f t="shared" si="48"/>
        <v>-10037.829999999998</v>
      </c>
      <c r="AB28" s="87"/>
      <c r="AC28" s="90">
        <f>SUM(AC25:AC27)</f>
        <v>1</v>
      </c>
      <c r="AD28" s="91">
        <f t="shared" si="3"/>
        <v>1</v>
      </c>
      <c r="AE28" s="55">
        <f>SUM(AE26:AE27)</f>
        <v>53</v>
      </c>
      <c r="AF28" s="55">
        <f t="shared" ref="AF28:AG28" si="49">SUM(AF26:AF27)</f>
        <v>134</v>
      </c>
      <c r="AG28" s="55">
        <f t="shared" si="49"/>
        <v>-4185.3200000000015</v>
      </c>
      <c r="AH28" s="43"/>
      <c r="AI28" s="51">
        <f>SUM(AI26:AI27)</f>
        <v>1</v>
      </c>
    </row>
    <row r="29" spans="1:35" s="66" customFormat="1" x14ac:dyDescent="0.25">
      <c r="A29" s="119" t="s">
        <v>83</v>
      </c>
      <c r="B29" s="87" t="s">
        <v>84</v>
      </c>
      <c r="C29" s="87"/>
      <c r="D29" s="87"/>
      <c r="E29" s="87"/>
      <c r="F29" s="87"/>
      <c r="G29" s="87"/>
      <c r="H29" s="87"/>
      <c r="I29" s="89"/>
      <c r="J29" s="89"/>
      <c r="K29" s="89"/>
      <c r="L29" s="89"/>
      <c r="M29" s="87"/>
      <c r="N29" s="88">
        <f>N5+N18+N25</f>
        <v>2</v>
      </c>
      <c r="O29" s="88">
        <f t="shared" ref="O29:P29" si="50">O5+O18+O25</f>
        <v>15</v>
      </c>
      <c r="P29" s="88">
        <f t="shared" si="50"/>
        <v>-4516.5</v>
      </c>
      <c r="Q29" s="88"/>
      <c r="R29" s="69">
        <f>N29/$N$32</f>
        <v>2.828854314002829E-3</v>
      </c>
      <c r="S29" s="87"/>
      <c r="T29" s="96">
        <f t="shared" ref="T29:V29" si="51">T5+T18+T25</f>
        <v>1</v>
      </c>
      <c r="U29" s="96">
        <f t="shared" si="51"/>
        <v>1</v>
      </c>
      <c r="V29" s="96">
        <f t="shared" si="51"/>
        <v>-56</v>
      </c>
      <c r="W29" s="89"/>
      <c r="X29" s="69">
        <f>T29/$T$32</f>
        <v>1.5748031496062992E-3</v>
      </c>
      <c r="Y29" s="96">
        <f t="shared" ref="Y29:AA29" si="52">Y5+Y18+Y25</f>
        <v>0</v>
      </c>
      <c r="Z29" s="96">
        <f t="shared" si="52"/>
        <v>0</v>
      </c>
      <c r="AA29" s="96">
        <f t="shared" si="52"/>
        <v>0</v>
      </c>
      <c r="AB29" s="87"/>
      <c r="AC29" s="90">
        <f>Y29/$Y$32</f>
        <v>0</v>
      </c>
      <c r="AD29" s="91">
        <f t="shared" si="3"/>
        <v>1.4678858212030428E-3</v>
      </c>
      <c r="AE29" s="96">
        <f t="shared" ref="AE29:AG29" si="53">AE5+AE18+AE25</f>
        <v>0</v>
      </c>
      <c r="AF29" s="96">
        <f t="shared" si="53"/>
        <v>0</v>
      </c>
      <c r="AG29" s="96">
        <f t="shared" si="53"/>
        <v>0</v>
      </c>
      <c r="AH29" s="87"/>
      <c r="AI29" s="90">
        <f>AE29/$AE$32</f>
        <v>0</v>
      </c>
    </row>
    <row r="30" spans="1:35" s="66" customFormat="1" x14ac:dyDescent="0.25">
      <c r="A30" s="119"/>
      <c r="B30" s="87" t="s">
        <v>43</v>
      </c>
      <c r="C30" s="87"/>
      <c r="D30" s="87"/>
      <c r="E30" s="87"/>
      <c r="F30" s="87"/>
      <c r="G30" s="87"/>
      <c r="H30" s="87"/>
      <c r="I30" s="89"/>
      <c r="J30" s="89"/>
      <c r="K30" s="89"/>
      <c r="L30" s="89"/>
      <c r="M30" s="87"/>
      <c r="N30" s="88">
        <f>N6+N9+N12+N15+N19+N22+N26</f>
        <v>327</v>
      </c>
      <c r="O30" s="88">
        <f t="shared" ref="O30:P31" si="54">O6+O9+O12+O15+O19+O22+O26</f>
        <v>7454</v>
      </c>
      <c r="P30" s="88">
        <f t="shared" si="54"/>
        <v>-1124699.3120000002</v>
      </c>
      <c r="Q30" s="88"/>
      <c r="R30" s="69">
        <f t="shared" ref="R30:R31" si="55">N30/$N$32</f>
        <v>0.4625176803394625</v>
      </c>
      <c r="S30" s="87"/>
      <c r="T30" s="96">
        <f t="shared" ref="T30:V31" si="56">T6+T9+T12+T15+T19+T22+T26</f>
        <v>427</v>
      </c>
      <c r="U30" s="96">
        <f t="shared" si="56"/>
        <v>11196</v>
      </c>
      <c r="V30" s="96">
        <f t="shared" si="56"/>
        <v>-1703695.37</v>
      </c>
      <c r="W30" s="89"/>
      <c r="X30" s="69">
        <f t="shared" ref="X30:X31" si="57">T30/$T$32</f>
        <v>0.67244094488188977</v>
      </c>
      <c r="Y30" s="96">
        <f t="shared" ref="Y30:AA31" si="58">Y6+Y9+Y12+Y15+Y19+Y22+Y26</f>
        <v>561</v>
      </c>
      <c r="Z30" s="96">
        <f t="shared" si="58"/>
        <v>13562</v>
      </c>
      <c r="AA30" s="96">
        <f t="shared" si="58"/>
        <v>-1886243.02</v>
      </c>
      <c r="AB30" s="87"/>
      <c r="AC30" s="90">
        <f t="shared" ref="AC30:AC31" si="59">Y30/$Y$32</f>
        <v>0.7879213483146067</v>
      </c>
      <c r="AD30" s="91">
        <f t="shared" si="3"/>
        <v>0.64095999117865299</v>
      </c>
      <c r="AE30" s="96">
        <f t="shared" ref="AE30:AG31" si="60">AE6+AE9+AE12+AE15+AE19+AE22+AE26</f>
        <v>394</v>
      </c>
      <c r="AF30" s="96">
        <f t="shared" si="60"/>
        <v>6743</v>
      </c>
      <c r="AG30" s="96">
        <f t="shared" si="60"/>
        <v>-832353.73499999975</v>
      </c>
      <c r="AH30" s="87"/>
      <c r="AI30" s="90">
        <f t="shared" ref="AI30:AI31" si="61">AE30/$AE$32</f>
        <v>0.77406679764243613</v>
      </c>
    </row>
    <row r="31" spans="1:35" s="66" customFormat="1" x14ac:dyDescent="0.25">
      <c r="A31" s="119"/>
      <c r="B31" s="87" t="s">
        <v>44</v>
      </c>
      <c r="C31" s="87"/>
      <c r="D31" s="87"/>
      <c r="E31" s="87"/>
      <c r="F31" s="87"/>
      <c r="G31" s="87"/>
      <c r="H31" s="87"/>
      <c r="I31" s="89"/>
      <c r="J31" s="89"/>
      <c r="K31" s="89"/>
      <c r="L31" s="89"/>
      <c r="M31" s="87"/>
      <c r="N31" s="88">
        <f>N7+N10+N13+N16+N20+N23+N27</f>
        <v>378</v>
      </c>
      <c r="O31" s="88">
        <f t="shared" si="54"/>
        <v>5022</v>
      </c>
      <c r="P31" s="88">
        <f t="shared" si="54"/>
        <v>-827977.02</v>
      </c>
      <c r="Q31" s="88"/>
      <c r="R31" s="69">
        <f t="shared" si="55"/>
        <v>0.53465346534653468</v>
      </c>
      <c r="S31" s="87"/>
      <c r="T31" s="96">
        <f t="shared" si="56"/>
        <v>207</v>
      </c>
      <c r="U31" s="96">
        <f t="shared" si="56"/>
        <v>2191</v>
      </c>
      <c r="V31" s="96">
        <f t="shared" si="56"/>
        <v>-377433.12999999989</v>
      </c>
      <c r="W31" s="89"/>
      <c r="X31" s="69">
        <f t="shared" si="57"/>
        <v>0.32598425196850395</v>
      </c>
      <c r="Y31" s="96">
        <f t="shared" si="58"/>
        <v>151</v>
      </c>
      <c r="Z31" s="96">
        <f t="shared" si="58"/>
        <v>923</v>
      </c>
      <c r="AA31" s="96">
        <f t="shared" si="58"/>
        <v>-178705.27000000002</v>
      </c>
      <c r="AB31" s="87"/>
      <c r="AC31" s="90">
        <f t="shared" si="59"/>
        <v>0.21207865168539325</v>
      </c>
      <c r="AD31" s="91">
        <f t="shared" si="3"/>
        <v>0.3575721230001439</v>
      </c>
      <c r="AE31" s="96">
        <f t="shared" si="60"/>
        <v>115</v>
      </c>
      <c r="AF31" s="96">
        <f t="shared" si="60"/>
        <v>597</v>
      </c>
      <c r="AG31" s="96">
        <f t="shared" si="60"/>
        <v>-85501.342999999993</v>
      </c>
      <c r="AH31" s="87"/>
      <c r="AI31" s="90">
        <f t="shared" si="61"/>
        <v>0.22593320235756384</v>
      </c>
    </row>
    <row r="32" spans="1:35" s="66" customFormat="1" x14ac:dyDescent="0.25">
      <c r="A32" s="108" t="s">
        <v>83</v>
      </c>
      <c r="B32" s="108"/>
      <c r="C32" s="87"/>
      <c r="D32" s="87"/>
      <c r="E32" s="87"/>
      <c r="F32" s="87"/>
      <c r="G32" s="87"/>
      <c r="H32" s="87"/>
      <c r="I32" s="89"/>
      <c r="J32" s="89"/>
      <c r="K32" s="89"/>
      <c r="L32" s="89"/>
      <c r="M32" s="87"/>
      <c r="N32" s="88">
        <f>SUM(N29:N31)</f>
        <v>707</v>
      </c>
      <c r="O32" s="88">
        <f>SUM(O29:O31)</f>
        <v>12491</v>
      </c>
      <c r="P32" s="88">
        <f>SUM(P29:P31)</f>
        <v>-1957192.8320000002</v>
      </c>
      <c r="Q32" s="88"/>
      <c r="R32" s="69">
        <f>SUM(R29:R31)</f>
        <v>1</v>
      </c>
      <c r="S32" s="87"/>
      <c r="T32" s="96">
        <f t="shared" ref="T32:V32" si="62">SUM(T29:T31)</f>
        <v>635</v>
      </c>
      <c r="U32" s="96">
        <f t="shared" si="62"/>
        <v>13388</v>
      </c>
      <c r="V32" s="96">
        <f t="shared" si="62"/>
        <v>-2081184.5</v>
      </c>
      <c r="W32" s="89"/>
      <c r="X32" s="69">
        <f t="shared" ref="X32" si="63">SUM(X29:X31)</f>
        <v>1</v>
      </c>
      <c r="Y32" s="92">
        <f>SUM(Y29:Y31)</f>
        <v>712</v>
      </c>
      <c r="Z32" s="92">
        <f t="shared" ref="Z32:AA32" si="64">SUM(Z29:Z31)</f>
        <v>14485</v>
      </c>
      <c r="AA32" s="92">
        <f t="shared" si="64"/>
        <v>-2064948.29</v>
      </c>
      <c r="AB32" s="87"/>
      <c r="AC32" s="90">
        <f>SUM(AC29:AC31)</f>
        <v>1</v>
      </c>
      <c r="AD32" s="90">
        <v>1</v>
      </c>
      <c r="AE32" s="96">
        <f>SUM(AE29:AE31)</f>
        <v>509</v>
      </c>
      <c r="AF32" s="96">
        <f t="shared" ref="AF32:AG32" si="65">SUM(AF29:AF31)</f>
        <v>7340</v>
      </c>
      <c r="AG32" s="96">
        <f t="shared" si="65"/>
        <v>-917855.07799999975</v>
      </c>
      <c r="AH32" s="87"/>
      <c r="AI32" s="90">
        <f>SUM(AI29:AI31)</f>
        <v>1</v>
      </c>
    </row>
    <row r="35" spans="29:29" x14ac:dyDescent="0.25">
      <c r="AC35" s="97"/>
    </row>
  </sheetData>
  <mergeCells count="24">
    <mergeCell ref="AE2:AI2"/>
    <mergeCell ref="A3:A4"/>
    <mergeCell ref="B3:B4"/>
    <mergeCell ref="C3:G3"/>
    <mergeCell ref="I3:M3"/>
    <mergeCell ref="N3:R3"/>
    <mergeCell ref="T3:X3"/>
    <mergeCell ref="Y3:AC3"/>
    <mergeCell ref="AE3:AI3"/>
    <mergeCell ref="C2:H2"/>
    <mergeCell ref="I2:M2"/>
    <mergeCell ref="N2:R2"/>
    <mergeCell ref="T2:X2"/>
    <mergeCell ref="Y2:AC2"/>
    <mergeCell ref="AD2:AD3"/>
    <mergeCell ref="A25:A28"/>
    <mergeCell ref="A29:A31"/>
    <mergeCell ref="A32:B32"/>
    <mergeCell ref="A5:A8"/>
    <mergeCell ref="A9:A11"/>
    <mergeCell ref="A12:A14"/>
    <mergeCell ref="A15:A17"/>
    <mergeCell ref="A18:A21"/>
    <mergeCell ref="A22:A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 Kendala LPB</vt:lpstr>
      <vt:lpstr>Rekap Kendala RAF</vt:lpstr>
      <vt:lpstr>RAF Subkon</vt:lpstr>
      <vt:lpstr>RAF Produksi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2023-05-29T03:18:26Z</dcterms:created>
  <dcterms:modified xsi:type="dcterms:W3CDTF">2023-06-06T06:21:24Z</dcterms:modified>
</cp:coreProperties>
</file>