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hare\DATA ANDREAS ASMARA\"/>
    </mc:Choice>
  </mc:AlternateContent>
  <bookViews>
    <workbookView xWindow="0" yWindow="0" windowWidth="20430" windowHeight="76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C10" i="1"/>
  <c r="BA21" i="1"/>
  <c r="BA20" i="1"/>
  <c r="BA19" i="1"/>
  <c r="BA18" i="1"/>
  <c r="BA17" i="1"/>
  <c r="BA14" i="1"/>
  <c r="BA13" i="1"/>
  <c r="BA11" i="1"/>
  <c r="BA8" i="1"/>
  <c r="BA7" i="1"/>
  <c r="BA6" i="1"/>
  <c r="AX21" i="1"/>
  <c r="AX20" i="1"/>
  <c r="AX19" i="1"/>
  <c r="AX18" i="1"/>
  <c r="AX17" i="1"/>
  <c r="AX16" i="1"/>
  <c r="AX15" i="1"/>
  <c r="AX14" i="1"/>
  <c r="AX13" i="1"/>
  <c r="AX12" i="1"/>
  <c r="AX11" i="1"/>
  <c r="AX8" i="1"/>
  <c r="AX7" i="1"/>
  <c r="AX6" i="1"/>
  <c r="AZ22" i="1"/>
  <c r="AY22" i="1"/>
  <c r="AV24" i="1"/>
  <c r="AX22" i="1"/>
  <c r="AW22" i="1"/>
  <c r="AW24" i="1" s="1"/>
  <c r="AX24" i="1" s="1"/>
  <c r="AV22" i="1"/>
  <c r="AZ9" i="1"/>
  <c r="BA9" i="1" s="1"/>
  <c r="AY9" i="1"/>
  <c r="AX9" i="1"/>
  <c r="AW9" i="1"/>
  <c r="AV9" i="1"/>
  <c r="AT24" i="1"/>
  <c r="AU24" i="1" s="1"/>
  <c r="AS24" i="1"/>
  <c r="AT22" i="1"/>
  <c r="AU22" i="1" s="1"/>
  <c r="AS22" i="1"/>
  <c r="AU9" i="1"/>
  <c r="AT9" i="1"/>
  <c r="AS9" i="1"/>
  <c r="AU21" i="1"/>
  <c r="AU20" i="1"/>
  <c r="AU19" i="1"/>
  <c r="AU18" i="1"/>
  <c r="AU17" i="1"/>
  <c r="AU16" i="1"/>
  <c r="AU15" i="1"/>
  <c r="AU14" i="1"/>
  <c r="AU13" i="1"/>
  <c r="AU12" i="1"/>
  <c r="AU11" i="1"/>
  <c r="AU8" i="1"/>
  <c r="AU7" i="1"/>
  <c r="AU6" i="1"/>
  <c r="AQ9" i="1"/>
  <c r="AR9" i="1" s="1"/>
  <c r="AP9" i="1"/>
  <c r="AP24" i="1" s="1"/>
  <c r="AQ24" i="1"/>
  <c r="AQ22" i="1"/>
  <c r="AR22" i="1" s="1"/>
  <c r="AP22" i="1"/>
  <c r="AR21" i="1"/>
  <c r="AR20" i="1"/>
  <c r="AR19" i="1"/>
  <c r="AR18" i="1"/>
  <c r="AR17" i="1"/>
  <c r="AR16" i="1"/>
  <c r="AR15" i="1"/>
  <c r="AR14" i="1"/>
  <c r="AR13" i="1"/>
  <c r="AR12" i="1"/>
  <c r="AR11" i="1"/>
  <c r="AR8" i="1"/>
  <c r="AR7" i="1"/>
  <c r="AR6" i="1"/>
  <c r="AN24" i="1"/>
  <c r="AO24" i="1" s="1"/>
  <c r="AM24" i="1"/>
  <c r="AN22" i="1"/>
  <c r="AO22" i="1" s="1"/>
  <c r="AM22" i="1"/>
  <c r="AO21" i="1"/>
  <c r="AO20" i="1"/>
  <c r="AO19" i="1"/>
  <c r="AO18" i="1"/>
  <c r="AO17" i="1"/>
  <c r="AO16" i="1"/>
  <c r="AO15" i="1"/>
  <c r="AO14" i="1"/>
  <c r="AO13" i="1"/>
  <c r="AO12" i="1"/>
  <c r="AO11" i="1"/>
  <c r="AN9" i="1"/>
  <c r="AO9" i="1" s="1"/>
  <c r="AM9" i="1"/>
  <c r="AO8" i="1"/>
  <c r="AO6" i="1"/>
  <c r="BA22" i="1" l="1"/>
  <c r="AZ24" i="1"/>
  <c r="AY24" i="1"/>
  <c r="AR24" i="1"/>
  <c r="AL24" i="1"/>
  <c r="AI24" i="1"/>
  <c r="AF24" i="1"/>
  <c r="AC24" i="1"/>
  <c r="Z24" i="1"/>
  <c r="W24" i="1"/>
  <c r="T24" i="1"/>
  <c r="Q24" i="1"/>
  <c r="N24" i="1"/>
  <c r="K24" i="1"/>
  <c r="H24" i="1"/>
  <c r="E24" i="1"/>
  <c r="AK24" i="1"/>
  <c r="AJ24" i="1"/>
  <c r="AH24" i="1"/>
  <c r="AG24" i="1"/>
  <c r="AE24" i="1"/>
  <c r="AD24" i="1"/>
  <c r="AB24" i="1"/>
  <c r="AA24" i="1"/>
  <c r="Y24" i="1"/>
  <c r="X24" i="1"/>
  <c r="V24" i="1"/>
  <c r="U24" i="1"/>
  <c r="S24" i="1"/>
  <c r="R24" i="1"/>
  <c r="P24" i="1"/>
  <c r="O24" i="1"/>
  <c r="M24" i="1"/>
  <c r="L24" i="1"/>
  <c r="J24" i="1"/>
  <c r="I24" i="1"/>
  <c r="G24" i="1"/>
  <c r="F24" i="1"/>
  <c r="D24" i="1"/>
  <c r="C24" i="1"/>
  <c r="AL21" i="1"/>
  <c r="AL20" i="1"/>
  <c r="AL19" i="1"/>
  <c r="AL18" i="1"/>
  <c r="AL17" i="1"/>
  <c r="AL16" i="1"/>
  <c r="AL15" i="1"/>
  <c r="AL14" i="1"/>
  <c r="AL13" i="1"/>
  <c r="AL12" i="1"/>
  <c r="AL11" i="1"/>
  <c r="AK22" i="1"/>
  <c r="AL22" i="1" s="1"/>
  <c r="AJ22" i="1"/>
  <c r="AL8" i="1"/>
  <c r="AL7" i="1"/>
  <c r="AL6" i="1"/>
  <c r="AK9" i="1"/>
  <c r="AL9" i="1" s="1"/>
  <c r="AJ9" i="1"/>
  <c r="AH22" i="1"/>
  <c r="AI22" i="1" s="1"/>
  <c r="AG22" i="1"/>
  <c r="AF22" i="1"/>
  <c r="AE22" i="1"/>
  <c r="AD22" i="1"/>
  <c r="AB22" i="1"/>
  <c r="AC22" i="1" s="1"/>
  <c r="AA22" i="1"/>
  <c r="Y22" i="1"/>
  <c r="Z22" i="1" s="1"/>
  <c r="X22" i="1"/>
  <c r="AI21" i="1"/>
  <c r="AI20" i="1"/>
  <c r="AI19" i="1"/>
  <c r="AI18" i="1"/>
  <c r="AI17" i="1"/>
  <c r="AI16" i="1"/>
  <c r="AI15" i="1"/>
  <c r="AI14" i="1"/>
  <c r="AI13" i="1"/>
  <c r="AI12" i="1"/>
  <c r="AI11" i="1"/>
  <c r="AI8" i="1"/>
  <c r="AI7" i="1"/>
  <c r="AI6" i="1"/>
  <c r="AH9" i="1"/>
  <c r="AI9" i="1" s="1"/>
  <c r="AG9" i="1"/>
  <c r="AF21" i="1"/>
  <c r="AF20" i="1"/>
  <c r="AF19" i="1"/>
  <c r="AF18" i="1"/>
  <c r="AF17" i="1"/>
  <c r="AF16" i="1"/>
  <c r="AF15" i="1"/>
  <c r="AF14" i="1"/>
  <c r="AF13" i="1"/>
  <c r="AF12" i="1"/>
  <c r="AF11" i="1"/>
  <c r="AF8" i="1"/>
  <c r="AF7" i="1"/>
  <c r="AF6" i="1"/>
  <c r="AE9" i="1"/>
  <c r="AF9" i="1" s="1"/>
  <c r="AD9" i="1"/>
  <c r="AC21" i="1"/>
  <c r="AC20" i="1"/>
  <c r="AC19" i="1"/>
  <c r="AC18" i="1"/>
  <c r="AC17" i="1"/>
  <c r="AC16" i="1"/>
  <c r="AC15" i="1"/>
  <c r="AC14" i="1"/>
  <c r="AC13" i="1"/>
  <c r="AC12" i="1"/>
  <c r="AC11" i="1"/>
  <c r="AC8" i="1"/>
  <c r="AC7" i="1"/>
  <c r="AB9" i="1"/>
  <c r="AA9" i="1"/>
  <c r="AC6" i="1"/>
  <c r="Y9" i="1"/>
  <c r="X9" i="1"/>
  <c r="Z21" i="1"/>
  <c r="Z20" i="1"/>
  <c r="Z19" i="1"/>
  <c r="Z18" i="1"/>
  <c r="Z17" i="1"/>
  <c r="Z16" i="1"/>
  <c r="Z15" i="1"/>
  <c r="Z14" i="1"/>
  <c r="Z13" i="1"/>
  <c r="Z12" i="1"/>
  <c r="Z11" i="1"/>
  <c r="Z8" i="1"/>
  <c r="Z7" i="1"/>
  <c r="Z6" i="1"/>
  <c r="W21" i="1"/>
  <c r="W20" i="1"/>
  <c r="W19" i="1"/>
  <c r="W18" i="1"/>
  <c r="W17" i="1"/>
  <c r="W16" i="1"/>
  <c r="W15" i="1"/>
  <c r="W14" i="1"/>
  <c r="W13" i="1"/>
  <c r="W12" i="1"/>
  <c r="W11" i="1"/>
  <c r="W8" i="1"/>
  <c r="W7" i="1"/>
  <c r="W6" i="1"/>
  <c r="V22" i="1"/>
  <c r="W22" i="1" s="1"/>
  <c r="U22" i="1"/>
  <c r="V9" i="1"/>
  <c r="W9" i="1" s="1"/>
  <c r="U9" i="1"/>
  <c r="S22" i="1"/>
  <c r="T22" i="1" s="1"/>
  <c r="R22" i="1"/>
  <c r="S9" i="1"/>
  <c r="T9" i="1" s="1"/>
  <c r="R9" i="1"/>
  <c r="T21" i="1"/>
  <c r="T20" i="1"/>
  <c r="T19" i="1"/>
  <c r="T18" i="1"/>
  <c r="T17" i="1"/>
  <c r="T16" i="1"/>
  <c r="T15" i="1"/>
  <c r="T14" i="1"/>
  <c r="T13" i="1"/>
  <c r="T12" i="1"/>
  <c r="T11" i="1"/>
  <c r="T8" i="1"/>
  <c r="T7" i="1"/>
  <c r="T6" i="1"/>
  <c r="P22" i="1"/>
  <c r="O22" i="1"/>
  <c r="Q22" i="1" s="1"/>
  <c r="N22" i="1"/>
  <c r="M22" i="1"/>
  <c r="L22" i="1"/>
  <c r="J22" i="1"/>
  <c r="I22" i="1"/>
  <c r="G22" i="1"/>
  <c r="H22" i="1" s="1"/>
  <c r="F22" i="1"/>
  <c r="D22" i="1"/>
  <c r="E22" i="1" s="1"/>
  <c r="C22" i="1"/>
  <c r="P9" i="1"/>
  <c r="O9" i="1"/>
  <c r="Q21" i="1"/>
  <c r="Q20" i="1"/>
  <c r="Q19" i="1"/>
  <c r="Q18" i="1"/>
  <c r="Q17" i="1"/>
  <c r="Q16" i="1"/>
  <c r="Q15" i="1"/>
  <c r="Q13" i="1"/>
  <c r="Q12" i="1"/>
  <c r="Q11" i="1"/>
  <c r="Q8" i="1"/>
  <c r="Q7" i="1"/>
  <c r="Q6" i="1"/>
  <c r="M9" i="1"/>
  <c r="N9" i="1" s="1"/>
  <c r="L9" i="1"/>
  <c r="J9" i="1"/>
  <c r="K9" i="1" s="1"/>
  <c r="I9" i="1"/>
  <c r="G9" i="1"/>
  <c r="H9" i="1" s="1"/>
  <c r="F9" i="1"/>
  <c r="D9" i="1"/>
  <c r="C9" i="1"/>
  <c r="N21" i="1"/>
  <c r="N20" i="1"/>
  <c r="N19" i="1"/>
  <c r="N18" i="1"/>
  <c r="N17" i="1"/>
  <c r="N16" i="1"/>
  <c r="N15" i="1"/>
  <c r="N13" i="1"/>
  <c r="N12" i="1"/>
  <c r="N11" i="1"/>
  <c r="N8" i="1"/>
  <c r="N7" i="1"/>
  <c r="N6" i="1"/>
  <c r="K21" i="1"/>
  <c r="K20" i="1"/>
  <c r="K19" i="1"/>
  <c r="K18" i="1"/>
  <c r="K17" i="1"/>
  <c r="K16" i="1"/>
  <c r="K15" i="1"/>
  <c r="K14" i="1"/>
  <c r="K13" i="1"/>
  <c r="K12" i="1"/>
  <c r="K11" i="1"/>
  <c r="K8" i="1"/>
  <c r="K6" i="1"/>
  <c r="H21" i="1"/>
  <c r="H20" i="1"/>
  <c r="H19" i="1"/>
  <c r="H18" i="1"/>
  <c r="H17" i="1"/>
  <c r="H16" i="1"/>
  <c r="H15" i="1"/>
  <c r="H14" i="1"/>
  <c r="H13" i="1"/>
  <c r="H12" i="1"/>
  <c r="H11" i="1"/>
  <c r="H8" i="1"/>
  <c r="H7" i="1"/>
  <c r="H6" i="1"/>
  <c r="BA24" i="1" l="1"/>
  <c r="K22" i="1"/>
  <c r="AC9" i="1"/>
  <c r="Q9" i="1"/>
  <c r="Z9" i="1"/>
  <c r="E9" i="1"/>
  <c r="E21" i="1"/>
  <c r="E19" i="1"/>
  <c r="E18" i="1"/>
  <c r="E17" i="1"/>
  <c r="E16" i="1"/>
  <c r="E15" i="1"/>
  <c r="E14" i="1"/>
  <c r="E13" i="1"/>
  <c r="E12" i="1"/>
  <c r="E11" i="1"/>
  <c r="E8" i="1"/>
  <c r="E7" i="1"/>
  <c r="E6" i="1"/>
  <c r="Q7" i="2"/>
  <c r="P7" i="2"/>
  <c r="O7" i="2"/>
  <c r="N7" i="2"/>
  <c r="M7" i="2"/>
  <c r="L7" i="2"/>
  <c r="K7" i="2"/>
  <c r="J7" i="2"/>
  <c r="I7" i="2"/>
  <c r="H7" i="2"/>
  <c r="G7" i="2"/>
  <c r="F7" i="2"/>
  <c r="E7" i="2"/>
</calcChain>
</file>

<file path=xl/sharedStrings.xml><?xml version="1.0" encoding="utf-8"?>
<sst xmlns="http://schemas.openxmlformats.org/spreadsheetml/2006/main" count="114" uniqueCount="50">
  <si>
    <t>Seksi</t>
  </si>
  <si>
    <t>Finishing</t>
  </si>
  <si>
    <t>Chrome Depan</t>
  </si>
  <si>
    <t>Chrome Belakang</t>
  </si>
  <si>
    <t>Assembling</t>
  </si>
  <si>
    <t>Folding</t>
  </si>
  <si>
    <t>Multy Line 1</t>
  </si>
  <si>
    <t>Multy Line 2</t>
  </si>
  <si>
    <t>Multy Line 3</t>
  </si>
  <si>
    <t>Baros Line 1 (Caesar)</t>
  </si>
  <si>
    <t>Baros Line 2 (Kawai)</t>
  </si>
  <si>
    <t>Baros Line 3 (Roland)</t>
  </si>
  <si>
    <t>C-Pro</t>
  </si>
  <si>
    <t>Woodline</t>
  </si>
  <si>
    <t>Spc. Order</t>
  </si>
  <si>
    <t>Jan</t>
  </si>
  <si>
    <t>Produksi</t>
  </si>
  <si>
    <t>G1</t>
  </si>
  <si>
    <t>%</t>
  </si>
  <si>
    <t>Bulan</t>
  </si>
  <si>
    <t>Tahun</t>
  </si>
  <si>
    <t>Keterangan</t>
  </si>
  <si>
    <t>Cat</t>
  </si>
  <si>
    <t>DATA GAGAL G1</t>
  </si>
  <si>
    <t>Grand Total</t>
  </si>
  <si>
    <t>NSB</t>
  </si>
  <si>
    <t>Jan 24</t>
  </si>
  <si>
    <t>Feb 24</t>
  </si>
  <si>
    <t>Mar 24</t>
  </si>
  <si>
    <t>Apr 24</t>
  </si>
  <si>
    <t>Mei 24</t>
  </si>
  <si>
    <t>Juni 24</t>
  </si>
  <si>
    <t>Juli 24</t>
  </si>
  <si>
    <t>Agust 24</t>
  </si>
  <si>
    <t>Sept 24</t>
  </si>
  <si>
    <t>Okt 24</t>
  </si>
  <si>
    <t>Nov 24</t>
  </si>
  <si>
    <t>Des 24</t>
  </si>
  <si>
    <t>Jan 25</t>
  </si>
  <si>
    <t>Feb 25</t>
  </si>
  <si>
    <t>Mar 25</t>
  </si>
  <si>
    <t>Apr 25</t>
  </si>
  <si>
    <t>Average G1 Assembling</t>
  </si>
  <si>
    <t>Average G1 Finishing</t>
  </si>
  <si>
    <t>Sub Total Finishing</t>
  </si>
  <si>
    <t>Sub Total Assembling</t>
  </si>
  <si>
    <t>Total Average</t>
  </si>
  <si>
    <t>Mei 25</t>
  </si>
  <si>
    <t>`</t>
  </si>
  <si>
    <t>PERIODE TAHUN JAN 2024 S.D. MEI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</si>
</sst>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8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38" fontId="0" fillId="0" borderId="3" xfId="0" applyNumberFormat="1" applyBorder="1"/>
    <xf numFmtId="38" fontId="0" fillId="0" borderId="2" xfId="0" applyNumberFormat="1" applyBorder="1"/>
    <xf numFmtId="38" fontId="2" fillId="2" borderId="1" xfId="0" applyNumberFormat="1" applyFont="1" applyFill="1" applyBorder="1"/>
    <xf numFmtId="0" fontId="2" fillId="0" borderId="0" xfId="0" applyFont="1" applyBorder="1"/>
    <xf numFmtId="38" fontId="0" fillId="0" borderId="8" xfId="0" applyNumberFormat="1" applyBorder="1"/>
    <xf numFmtId="38" fontId="0" fillId="0" borderId="10" xfId="0" applyNumberFormat="1" applyBorder="1"/>
    <xf numFmtId="38" fontId="2" fillId="2" borderId="6" xfId="0" applyNumberFormat="1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30" xfId="0" applyFont="1" applyBorder="1"/>
    <xf numFmtId="0" fontId="3" fillId="2" borderId="27" xfId="0" applyFont="1" applyFill="1" applyBorder="1" applyAlignment="1">
      <alignment horizontal="center"/>
    </xf>
    <xf numFmtId="38" fontId="0" fillId="2" borderId="31" xfId="0" applyNumberFormat="1" applyFill="1" applyBorder="1"/>
    <xf numFmtId="10" fontId="0" fillId="2" borderId="31" xfId="1" applyNumberFormat="1" applyFont="1" applyFill="1" applyBorder="1"/>
    <xf numFmtId="0" fontId="0" fillId="2" borderId="31" xfId="0" applyFill="1" applyBorder="1"/>
    <xf numFmtId="0" fontId="2" fillId="2" borderId="30" xfId="0" applyFont="1" applyFill="1" applyBorder="1" applyAlignment="1">
      <alignment horizontal="center"/>
    </xf>
    <xf numFmtId="38" fontId="0" fillId="0" borderId="13" xfId="0" applyNumberFormat="1" applyBorder="1"/>
    <xf numFmtId="10" fontId="0" fillId="0" borderId="14" xfId="1" applyNumberFormat="1" applyFont="1" applyBorder="1"/>
    <xf numFmtId="38" fontId="0" fillId="0" borderId="17" xfId="0" applyNumberFormat="1" applyBorder="1"/>
    <xf numFmtId="10" fontId="0" fillId="0" borderId="15" xfId="1" applyNumberFormat="1" applyFont="1" applyBorder="1"/>
    <xf numFmtId="38" fontId="2" fillId="2" borderId="32" xfId="0" applyNumberFormat="1" applyFont="1" applyFill="1" applyBorder="1"/>
    <xf numFmtId="10" fontId="2" fillId="2" borderId="16" xfId="1" applyNumberFormat="1" applyFont="1" applyFill="1" applyBorder="1"/>
    <xf numFmtId="38" fontId="0" fillId="2" borderId="23" xfId="0" applyNumberFormat="1" applyFill="1" applyBorder="1"/>
    <xf numFmtId="10" fontId="0" fillId="2" borderId="24" xfId="1" applyNumberFormat="1" applyFont="1" applyFill="1" applyBorder="1"/>
    <xf numFmtId="0" fontId="2" fillId="2" borderId="33" xfId="0" applyFont="1" applyFill="1" applyBorder="1" applyAlignment="1">
      <alignment horizontal="center"/>
    </xf>
    <xf numFmtId="10" fontId="0" fillId="0" borderId="7" xfId="1" applyNumberFormat="1" applyFont="1" applyBorder="1"/>
    <xf numFmtId="10" fontId="0" fillId="0" borderId="9" xfId="1" applyNumberFormat="1" applyFont="1" applyBorder="1"/>
    <xf numFmtId="10" fontId="2" fillId="2" borderId="5" xfId="1" applyNumberFormat="1" applyFont="1" applyFill="1" applyBorder="1"/>
    <xf numFmtId="0" fontId="2" fillId="2" borderId="34" xfId="0" applyFont="1" applyFill="1" applyBorder="1" applyAlignment="1">
      <alignment horizontal="center"/>
    </xf>
    <xf numFmtId="0" fontId="2" fillId="2" borderId="35" xfId="0" quotePrefix="1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0" fillId="0" borderId="14" xfId="0" applyBorder="1"/>
    <xf numFmtId="0" fontId="0" fillId="2" borderId="24" xfId="0" applyFill="1" applyBorder="1"/>
    <xf numFmtId="38" fontId="2" fillId="2" borderId="28" xfId="0" applyNumberFormat="1" applyFont="1" applyFill="1" applyBorder="1"/>
    <xf numFmtId="38" fontId="2" fillId="2" borderId="4" xfId="0" applyNumberFormat="1" applyFont="1" applyFill="1" applyBorder="1"/>
    <xf numFmtId="10" fontId="2" fillId="2" borderId="29" xfId="1" applyNumberFormat="1" applyFont="1" applyFill="1" applyBorder="1"/>
    <xf numFmtId="10" fontId="2" fillId="2" borderId="4" xfId="1" applyNumberFormat="1" applyFont="1" applyFill="1" applyBorder="1"/>
    <xf numFmtId="0" fontId="2" fillId="2" borderId="20" xfId="0" applyFont="1" applyFill="1" applyBorder="1"/>
    <xf numFmtId="38" fontId="2" fillId="2" borderId="20" xfId="0" applyNumberFormat="1" applyFont="1" applyFill="1" applyBorder="1"/>
    <xf numFmtId="38" fontId="2" fillId="2" borderId="21" xfId="0" applyNumberFormat="1" applyFont="1" applyFill="1" applyBorder="1"/>
    <xf numFmtId="10" fontId="2" fillId="2" borderId="21" xfId="1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0" fillId="2" borderId="18" xfId="0" applyFill="1" applyBorder="1"/>
    <xf numFmtId="0" fontId="0" fillId="2" borderId="38" xfId="0" applyFill="1" applyBorder="1"/>
    <xf numFmtId="38" fontId="0" fillId="2" borderId="38" xfId="0" applyNumberFormat="1" applyFill="1" applyBorder="1"/>
    <xf numFmtId="10" fontId="0" fillId="2" borderId="38" xfId="1" applyNumberFormat="1" applyFont="1" applyFill="1" applyBorder="1"/>
    <xf numFmtId="0" fontId="0" fillId="2" borderId="19" xfId="0" applyFill="1" applyBorder="1"/>
    <xf numFmtId="0" fontId="3" fillId="2" borderId="21" xfId="0" applyFont="1" applyFill="1" applyBorder="1" applyAlignment="1">
      <alignment horizontal="center"/>
    </xf>
    <xf numFmtId="10" fontId="3" fillId="2" borderId="23" xfId="1" applyNumberFormat="1" applyFont="1" applyFill="1" applyBorder="1"/>
    <xf numFmtId="38" fontId="0" fillId="0" borderId="0" xfId="0" quotePrefix="1" applyNumberFormat="1"/>
    <xf numFmtId="10" fontId="3" fillId="2" borderId="20" xfId="1" applyNumberFormat="1" applyFont="1" applyFill="1" applyBorder="1"/>
    <xf numFmtId="38" fontId="2" fillId="2" borderId="41" xfId="0" applyNumberFormat="1" applyFont="1" applyFill="1" applyBorder="1"/>
    <xf numFmtId="10" fontId="0" fillId="0" borderId="42" xfId="1" applyNumberFormat="1" applyFont="1" applyBorder="1"/>
    <xf numFmtId="38" fontId="0" fillId="0" borderId="39" xfId="0" applyNumberFormat="1" applyBorder="1"/>
    <xf numFmtId="38" fontId="0" fillId="0" borderId="40" xfId="0" applyNumberFormat="1" applyBorder="1"/>
    <xf numFmtId="10" fontId="2" fillId="2" borderId="22" xfId="1" applyNumberFormat="1" applyFont="1" applyFill="1" applyBorder="1"/>
    <xf numFmtId="10" fontId="0" fillId="0" borderId="37" xfId="1" applyNumberFormat="1" applyFont="1" applyBorder="1"/>
    <xf numFmtId="0" fontId="4" fillId="3" borderId="34" xfId="0" applyFont="1" applyFill="1" applyBorder="1" applyAlignment="1">
      <alignment horizontal="center"/>
    </xf>
    <xf numFmtId="0" fontId="4" fillId="3" borderId="35" xfId="0" quotePrefix="1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35" xfId="0" quotePrefix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38" fontId="4" fillId="4" borderId="20" xfId="0" applyNumberFormat="1" applyFont="1" applyFill="1" applyBorder="1"/>
    <xf numFmtId="38" fontId="4" fillId="4" borderId="41" xfId="0" applyNumberFormat="1" applyFont="1" applyFill="1" applyBorder="1"/>
    <xf numFmtId="10" fontId="4" fillId="4" borderId="21" xfId="1" applyNumberFormat="1" applyFont="1" applyFill="1" applyBorder="1"/>
    <xf numFmtId="38" fontId="4" fillId="4" borderId="28" xfId="0" applyNumberFormat="1" applyFont="1" applyFill="1" applyBorder="1"/>
    <xf numFmtId="38" fontId="4" fillId="4" borderId="1" xfId="0" applyNumberFormat="1" applyFont="1" applyFill="1" applyBorder="1"/>
    <xf numFmtId="10" fontId="4" fillId="4" borderId="29" xfId="1" applyNumberFormat="1" applyFont="1" applyFill="1" applyBorder="1"/>
    <xf numFmtId="38" fontId="4" fillId="4" borderId="32" xfId="0" applyNumberFormat="1" applyFont="1" applyFill="1" applyBorder="1"/>
    <xf numFmtId="10" fontId="4" fillId="4" borderId="16" xfId="1" applyNumberFormat="1" applyFont="1" applyFill="1" applyBorder="1"/>
    <xf numFmtId="38" fontId="4" fillId="3" borderId="32" xfId="0" applyNumberFormat="1" applyFont="1" applyFill="1" applyBorder="1"/>
    <xf numFmtId="38" fontId="4" fillId="3" borderId="1" xfId="0" applyNumberFormat="1" applyFont="1" applyFill="1" applyBorder="1"/>
    <xf numFmtId="10" fontId="4" fillId="3" borderId="16" xfId="1" applyNumberFormat="1" applyFont="1" applyFill="1" applyBorder="1"/>
    <xf numFmtId="38" fontId="4" fillId="3" borderId="20" xfId="0" applyNumberFormat="1" applyFont="1" applyFill="1" applyBorder="1"/>
    <xf numFmtId="38" fontId="4" fillId="3" borderId="41" xfId="0" applyNumberFormat="1" applyFont="1" applyFill="1" applyBorder="1"/>
    <xf numFmtId="10" fontId="4" fillId="3" borderId="22" xfId="1" applyNumberFormat="1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5"/>
  <sheetViews>
    <sheetView showGridLines="0" tabSelected="1" zoomScale="90" zoomScaleNormal="90" workbookViewId="0">
      <pane xSplit="3" ySplit="5" topLeftCell="AL6" activePane="bottomRight" state="frozen"/>
      <selection pane="topRight" activeCell="D1" sqref="D1"/>
      <selection pane="bottomLeft" activeCell="A6" sqref="A6"/>
      <selection pane="bottomRight" activeCell="BB21" sqref="BB21"/>
    </sheetView>
  </sheetViews>
  <sheetFormatPr defaultRowHeight="15" x14ac:dyDescent="0.25"/>
  <cols>
    <col min="1" max="1" width="14.85546875" customWidth="1"/>
    <col min="2" max="2" width="23.7109375" customWidth="1"/>
    <col min="3" max="3" width="10.42578125" bestFit="1" customWidth="1"/>
    <col min="4" max="54" width="9" customWidth="1"/>
  </cols>
  <sheetData>
    <row r="1" spans="1:54" x14ac:dyDescent="0.25">
      <c r="A1" s="2" t="s">
        <v>23</v>
      </c>
    </row>
    <row r="2" spans="1:54" x14ac:dyDescent="0.25">
      <c r="A2" s="2" t="s">
        <v>49</v>
      </c>
      <c r="C2" s="63"/>
    </row>
    <row r="3" spans="1:54" ht="15.75" thickBot="1" x14ac:dyDescent="0.3">
      <c r="C3" s="63"/>
    </row>
    <row r="4" spans="1:54" s="2" customFormat="1" x14ac:dyDescent="0.25">
      <c r="A4" s="91" t="s">
        <v>0</v>
      </c>
      <c r="B4" s="92"/>
      <c r="C4" s="40"/>
      <c r="D4" s="41" t="s">
        <v>26</v>
      </c>
      <c r="E4" s="42"/>
      <c r="F4" s="43"/>
      <c r="G4" s="41" t="s">
        <v>27</v>
      </c>
      <c r="H4" s="43"/>
      <c r="I4" s="40"/>
      <c r="J4" s="41" t="s">
        <v>28</v>
      </c>
      <c r="K4" s="42"/>
      <c r="L4" s="43"/>
      <c r="M4" s="41" t="s">
        <v>29</v>
      </c>
      <c r="N4" s="43"/>
      <c r="O4" s="40"/>
      <c r="P4" s="41" t="s">
        <v>30</v>
      </c>
      <c r="Q4" s="42"/>
      <c r="R4" s="43"/>
      <c r="S4" s="41" t="s">
        <v>31</v>
      </c>
      <c r="T4" s="43"/>
      <c r="U4" s="40"/>
      <c r="V4" s="41" t="s">
        <v>32</v>
      </c>
      <c r="W4" s="42"/>
      <c r="X4" s="43"/>
      <c r="Y4" s="41" t="s">
        <v>33</v>
      </c>
      <c r="Z4" s="43"/>
      <c r="AA4" s="40"/>
      <c r="AB4" s="41" t="s">
        <v>34</v>
      </c>
      <c r="AC4" s="42"/>
      <c r="AD4" s="43"/>
      <c r="AE4" s="41" t="s">
        <v>35</v>
      </c>
      <c r="AF4" s="43"/>
      <c r="AG4" s="74"/>
      <c r="AH4" s="75" t="s">
        <v>36</v>
      </c>
      <c r="AI4" s="76"/>
      <c r="AJ4" s="43"/>
      <c r="AK4" s="41" t="s">
        <v>37</v>
      </c>
      <c r="AL4" s="43"/>
      <c r="AM4" s="40"/>
      <c r="AN4" s="41" t="s">
        <v>38</v>
      </c>
      <c r="AO4" s="43"/>
      <c r="AP4" s="40"/>
      <c r="AQ4" s="41" t="s">
        <v>39</v>
      </c>
      <c r="AR4" s="42"/>
      <c r="AS4" s="43"/>
      <c r="AT4" s="41" t="s">
        <v>40</v>
      </c>
      <c r="AU4" s="43"/>
      <c r="AV4" s="40"/>
      <c r="AW4" s="41" t="s">
        <v>41</v>
      </c>
      <c r="AX4" s="42"/>
      <c r="AY4" s="71"/>
      <c r="AZ4" s="72" t="s">
        <v>47</v>
      </c>
      <c r="BA4" s="73"/>
      <c r="BB4" s="6"/>
    </row>
    <row r="5" spans="1:54" s="2" customFormat="1" ht="15.75" thickBot="1" x14ac:dyDescent="0.3">
      <c r="A5" s="93"/>
      <c r="B5" s="94"/>
      <c r="C5" s="27" t="s">
        <v>16</v>
      </c>
      <c r="D5" s="19" t="s">
        <v>17</v>
      </c>
      <c r="E5" s="20" t="s">
        <v>18</v>
      </c>
      <c r="F5" s="18" t="s">
        <v>16</v>
      </c>
      <c r="G5" s="19" t="s">
        <v>17</v>
      </c>
      <c r="H5" s="36" t="s">
        <v>18</v>
      </c>
      <c r="I5" s="27" t="s">
        <v>16</v>
      </c>
      <c r="J5" s="19" t="s">
        <v>17</v>
      </c>
      <c r="K5" s="20" t="s">
        <v>18</v>
      </c>
      <c r="L5" s="18" t="s">
        <v>16</v>
      </c>
      <c r="M5" s="19" t="s">
        <v>17</v>
      </c>
      <c r="N5" s="36" t="s">
        <v>18</v>
      </c>
      <c r="O5" s="27" t="s">
        <v>16</v>
      </c>
      <c r="P5" s="19" t="s">
        <v>17</v>
      </c>
      <c r="Q5" s="20" t="s">
        <v>18</v>
      </c>
      <c r="R5" s="18" t="s">
        <v>16</v>
      </c>
      <c r="S5" s="19" t="s">
        <v>17</v>
      </c>
      <c r="T5" s="36" t="s">
        <v>18</v>
      </c>
      <c r="U5" s="27" t="s">
        <v>16</v>
      </c>
      <c r="V5" s="19" t="s">
        <v>17</v>
      </c>
      <c r="W5" s="20" t="s">
        <v>18</v>
      </c>
      <c r="X5" s="18" t="s">
        <v>16</v>
      </c>
      <c r="Y5" s="19" t="s">
        <v>17</v>
      </c>
      <c r="Z5" s="36" t="s">
        <v>18</v>
      </c>
      <c r="AA5" s="27" t="s">
        <v>16</v>
      </c>
      <c r="AB5" s="19" t="s">
        <v>17</v>
      </c>
      <c r="AC5" s="20" t="s">
        <v>18</v>
      </c>
      <c r="AD5" s="18" t="s">
        <v>16</v>
      </c>
      <c r="AE5" s="19" t="s">
        <v>17</v>
      </c>
      <c r="AF5" s="36" t="s">
        <v>18</v>
      </c>
      <c r="AG5" s="27" t="s">
        <v>16</v>
      </c>
      <c r="AH5" s="19" t="s">
        <v>17</v>
      </c>
      <c r="AI5" s="20" t="s">
        <v>18</v>
      </c>
      <c r="AJ5" s="18" t="s">
        <v>16</v>
      </c>
      <c r="AK5" s="19" t="s">
        <v>17</v>
      </c>
      <c r="AL5" s="36" t="s">
        <v>18</v>
      </c>
      <c r="AM5" s="27" t="s">
        <v>16</v>
      </c>
      <c r="AN5" s="19" t="s">
        <v>17</v>
      </c>
      <c r="AO5" s="36" t="s">
        <v>18</v>
      </c>
      <c r="AP5" s="27" t="s">
        <v>16</v>
      </c>
      <c r="AQ5" s="19" t="s">
        <v>17</v>
      </c>
      <c r="AR5" s="20" t="s">
        <v>18</v>
      </c>
      <c r="AS5" s="18" t="s">
        <v>16</v>
      </c>
      <c r="AT5" s="19" t="s">
        <v>17</v>
      </c>
      <c r="AU5" s="36" t="s">
        <v>18</v>
      </c>
      <c r="AV5" s="27" t="s">
        <v>16</v>
      </c>
      <c r="AW5" s="19" t="s">
        <v>17</v>
      </c>
      <c r="AX5" s="20" t="s">
        <v>18</v>
      </c>
      <c r="AY5" s="27" t="s">
        <v>16</v>
      </c>
      <c r="AZ5" s="19" t="s">
        <v>17</v>
      </c>
      <c r="BA5" s="20" t="s">
        <v>18</v>
      </c>
      <c r="BB5" s="6"/>
    </row>
    <row r="6" spans="1:54" x14ac:dyDescent="0.25">
      <c r="A6" s="14" t="s">
        <v>1</v>
      </c>
      <c r="B6" s="15" t="s">
        <v>2</v>
      </c>
      <c r="C6" s="28">
        <v>85785</v>
      </c>
      <c r="D6" s="7">
        <v>494</v>
      </c>
      <c r="E6" s="29">
        <f>D6/C6</f>
        <v>5.758582502768549E-3</v>
      </c>
      <c r="F6" s="11">
        <v>65551</v>
      </c>
      <c r="G6" s="7">
        <v>116</v>
      </c>
      <c r="H6" s="37">
        <f>G6/F6</f>
        <v>1.7696144986346508E-3</v>
      </c>
      <c r="I6" s="28">
        <v>66274</v>
      </c>
      <c r="J6" s="7">
        <v>112</v>
      </c>
      <c r="K6" s="29">
        <f>J6/I6</f>
        <v>1.689953828047198E-3</v>
      </c>
      <c r="L6" s="11">
        <v>19206</v>
      </c>
      <c r="M6" s="7">
        <v>23</v>
      </c>
      <c r="N6" s="37">
        <f>M6/L6</f>
        <v>1.1975424346558367E-3</v>
      </c>
      <c r="O6" s="28">
        <v>15371</v>
      </c>
      <c r="P6" s="7">
        <v>44</v>
      </c>
      <c r="Q6" s="29">
        <f>P6/O6</f>
        <v>2.862533342007677E-3</v>
      </c>
      <c r="R6" s="11">
        <v>21541</v>
      </c>
      <c r="S6" s="7">
        <v>0</v>
      </c>
      <c r="T6" s="37">
        <f>S6/R6</f>
        <v>0</v>
      </c>
      <c r="U6" s="28">
        <v>69417</v>
      </c>
      <c r="V6" s="7">
        <v>28</v>
      </c>
      <c r="W6" s="29">
        <f>V6/U6</f>
        <v>4.0335940763789848E-4</v>
      </c>
      <c r="X6" s="11">
        <v>48391</v>
      </c>
      <c r="Y6" s="7">
        <v>70</v>
      </c>
      <c r="Z6" s="37">
        <f>Y6/X6</f>
        <v>1.4465499783017503E-3</v>
      </c>
      <c r="AA6" s="28">
        <v>53677</v>
      </c>
      <c r="AB6" s="7">
        <v>98</v>
      </c>
      <c r="AC6" s="29">
        <f>AB6/AA6</f>
        <v>1.8257354174041024E-3</v>
      </c>
      <c r="AD6" s="11">
        <v>81244</v>
      </c>
      <c r="AE6" s="7">
        <v>57</v>
      </c>
      <c r="AF6" s="37">
        <f>AE6/AD6</f>
        <v>7.0159027128157152E-4</v>
      </c>
      <c r="AG6" s="28">
        <v>128762</v>
      </c>
      <c r="AH6" s="7">
        <v>68</v>
      </c>
      <c r="AI6" s="29">
        <f>AH6/AG6</f>
        <v>5.281061182647054E-4</v>
      </c>
      <c r="AJ6" s="11">
        <v>38383</v>
      </c>
      <c r="AK6" s="7">
        <v>46</v>
      </c>
      <c r="AL6" s="37">
        <f>AK6/AJ6</f>
        <v>1.1984472292421123E-3</v>
      </c>
      <c r="AM6" s="67">
        <v>65973</v>
      </c>
      <c r="AN6" s="68">
        <v>21</v>
      </c>
      <c r="AO6" s="66">
        <f>AN6/AM6</f>
        <v>3.1831203674230366E-4</v>
      </c>
      <c r="AP6" s="28">
        <v>64033</v>
      </c>
      <c r="AQ6" s="7">
        <v>16</v>
      </c>
      <c r="AR6" s="29">
        <f t="shared" ref="AR6:AR8" si="0">AQ6/AP6</f>
        <v>2.4987116018303061E-4</v>
      </c>
      <c r="AS6" s="11">
        <v>108016</v>
      </c>
      <c r="AT6" s="7">
        <v>157</v>
      </c>
      <c r="AU6" s="37">
        <f>AT6/AS6</f>
        <v>1.4534883720930232E-3</v>
      </c>
      <c r="AV6" s="28">
        <v>84096</v>
      </c>
      <c r="AW6" s="7">
        <v>15</v>
      </c>
      <c r="AX6" s="70">
        <f>AW6/AV6</f>
        <v>1.7836757990867579E-4</v>
      </c>
      <c r="AY6" s="28">
        <v>19353</v>
      </c>
      <c r="AZ6" s="7">
        <v>94</v>
      </c>
      <c r="BA6" s="70">
        <f>AZ6/AY6</f>
        <v>4.8571280938355813E-3</v>
      </c>
      <c r="BB6" s="5"/>
    </row>
    <row r="7" spans="1:54" x14ac:dyDescent="0.25">
      <c r="A7" s="14"/>
      <c r="B7" s="15" t="s">
        <v>3</v>
      </c>
      <c r="C7" s="28">
        <v>61087</v>
      </c>
      <c r="D7" s="7">
        <v>108</v>
      </c>
      <c r="E7" s="29">
        <f t="shared" ref="E7:E21" si="1">D7/C7</f>
        <v>1.7679702719072797E-3</v>
      </c>
      <c r="F7" s="11">
        <v>23647</v>
      </c>
      <c r="G7" s="7">
        <v>55</v>
      </c>
      <c r="H7" s="37">
        <f t="shared" ref="H7:H21" si="2">G7/F7</f>
        <v>2.325876432528439E-3</v>
      </c>
      <c r="I7" s="28"/>
      <c r="J7" s="7"/>
      <c r="K7" s="29"/>
      <c r="L7" s="11">
        <v>29150</v>
      </c>
      <c r="M7" s="7">
        <v>0</v>
      </c>
      <c r="N7" s="37">
        <f t="shared" ref="N7:N8" si="3">M7/L7</f>
        <v>0</v>
      </c>
      <c r="O7" s="28">
        <v>31378</v>
      </c>
      <c r="P7" s="7">
        <v>14</v>
      </c>
      <c r="Q7" s="29">
        <f t="shared" ref="Q7:Q8" si="4">P7/O7</f>
        <v>4.4617247753202884E-4</v>
      </c>
      <c r="R7" s="11">
        <v>5597</v>
      </c>
      <c r="S7" s="7">
        <v>0</v>
      </c>
      <c r="T7" s="37">
        <f t="shared" ref="T7:T8" si="5">S7/R7</f>
        <v>0</v>
      </c>
      <c r="U7" s="28">
        <v>1107</v>
      </c>
      <c r="V7" s="7">
        <v>0</v>
      </c>
      <c r="W7" s="29">
        <f t="shared" ref="W7:W8" si="6">V7/U7</f>
        <v>0</v>
      </c>
      <c r="X7" s="11">
        <v>3664</v>
      </c>
      <c r="Y7" s="7">
        <v>0</v>
      </c>
      <c r="Z7" s="37">
        <f t="shared" ref="Z7:Z8" si="7">Y7/X7</f>
        <v>0</v>
      </c>
      <c r="AA7" s="28">
        <v>4885</v>
      </c>
      <c r="AB7" s="7">
        <v>0</v>
      </c>
      <c r="AC7" s="29">
        <f t="shared" ref="AC7:AC8" si="8">AB7/AA7</f>
        <v>0</v>
      </c>
      <c r="AD7" s="11">
        <v>20088</v>
      </c>
      <c r="AE7" s="7">
        <v>9</v>
      </c>
      <c r="AF7" s="37">
        <f t="shared" ref="AF7:AF8" si="9">AE7/AD7</f>
        <v>4.4802867383512545E-4</v>
      </c>
      <c r="AG7" s="28">
        <v>32709</v>
      </c>
      <c r="AH7" s="7">
        <v>19</v>
      </c>
      <c r="AI7" s="29">
        <f t="shared" ref="AI7:AI8" si="10">AH7/AG7</f>
        <v>5.8087988015530895E-4</v>
      </c>
      <c r="AJ7" s="11">
        <v>7870</v>
      </c>
      <c r="AK7" s="7">
        <v>5</v>
      </c>
      <c r="AL7" s="37">
        <f t="shared" ref="AL7:AL8" si="11">AK7/AJ7</f>
        <v>6.3532401524777639E-4</v>
      </c>
      <c r="AM7" s="28"/>
      <c r="AN7" s="7"/>
      <c r="AO7" s="37"/>
      <c r="AP7" s="28">
        <v>4317</v>
      </c>
      <c r="AQ7" s="7">
        <v>0</v>
      </c>
      <c r="AR7" s="29">
        <f t="shared" si="0"/>
        <v>0</v>
      </c>
      <c r="AS7" s="11">
        <v>3916</v>
      </c>
      <c r="AT7" s="7">
        <v>0</v>
      </c>
      <c r="AU7" s="37">
        <f t="shared" ref="AU7:AU8" si="12">AT7/AS7</f>
        <v>0</v>
      </c>
      <c r="AV7" s="28">
        <v>8326</v>
      </c>
      <c r="AW7" s="7">
        <v>0</v>
      </c>
      <c r="AX7" s="29">
        <f t="shared" ref="AX7:AX8" si="13">AW7/AV7</f>
        <v>0</v>
      </c>
      <c r="AY7" s="28">
        <v>657</v>
      </c>
      <c r="AZ7" s="7">
        <v>0</v>
      </c>
      <c r="BA7" s="29">
        <f t="shared" ref="BA7:BA8" si="14">AZ7/AY7</f>
        <v>0</v>
      </c>
      <c r="BB7" s="5"/>
    </row>
    <row r="8" spans="1:54" x14ac:dyDescent="0.25">
      <c r="A8" s="14"/>
      <c r="B8" s="16" t="s">
        <v>22</v>
      </c>
      <c r="C8" s="30">
        <v>30701</v>
      </c>
      <c r="D8" s="8">
        <v>888</v>
      </c>
      <c r="E8" s="31">
        <f t="shared" si="1"/>
        <v>2.892413927885085E-2</v>
      </c>
      <c r="F8" s="12">
        <v>27698</v>
      </c>
      <c r="G8" s="8">
        <v>585</v>
      </c>
      <c r="H8" s="38">
        <f t="shared" si="2"/>
        <v>2.1120658531301899E-2</v>
      </c>
      <c r="I8" s="30">
        <v>32481</v>
      </c>
      <c r="J8" s="8">
        <v>373</v>
      </c>
      <c r="K8" s="31">
        <f t="shared" ref="K8:K21" si="15">J8/I8</f>
        <v>1.1483636587543486E-2</v>
      </c>
      <c r="L8" s="12">
        <v>27078</v>
      </c>
      <c r="M8" s="8">
        <v>527</v>
      </c>
      <c r="N8" s="38">
        <f t="shared" si="3"/>
        <v>1.9462294113302313E-2</v>
      </c>
      <c r="O8" s="30">
        <v>31158</v>
      </c>
      <c r="P8" s="8">
        <v>821</v>
      </c>
      <c r="Q8" s="31">
        <f t="shared" si="4"/>
        <v>2.6349573143333974E-2</v>
      </c>
      <c r="R8" s="12">
        <v>32675</v>
      </c>
      <c r="S8" s="8">
        <v>424</v>
      </c>
      <c r="T8" s="38">
        <f t="shared" si="5"/>
        <v>1.297628156082632E-2</v>
      </c>
      <c r="U8" s="30">
        <v>60631</v>
      </c>
      <c r="V8" s="8">
        <v>705</v>
      </c>
      <c r="W8" s="29">
        <f t="shared" si="6"/>
        <v>1.1627715195197176E-2</v>
      </c>
      <c r="X8" s="12">
        <v>42529</v>
      </c>
      <c r="Y8" s="8">
        <v>491</v>
      </c>
      <c r="Z8" s="38">
        <f t="shared" si="7"/>
        <v>1.1545063368525007E-2</v>
      </c>
      <c r="AA8" s="30">
        <v>71325</v>
      </c>
      <c r="AB8" s="8">
        <v>303</v>
      </c>
      <c r="AC8" s="31">
        <f t="shared" si="8"/>
        <v>4.2481598317560465E-3</v>
      </c>
      <c r="AD8" s="12">
        <v>82037</v>
      </c>
      <c r="AE8" s="8">
        <v>736</v>
      </c>
      <c r="AF8" s="38">
        <f t="shared" si="9"/>
        <v>8.9715616124431651E-3</v>
      </c>
      <c r="AG8" s="30">
        <v>51055</v>
      </c>
      <c r="AH8" s="8">
        <v>753</v>
      </c>
      <c r="AI8" s="29">
        <f t="shared" si="10"/>
        <v>1.4748800313387524E-2</v>
      </c>
      <c r="AJ8" s="12">
        <v>40700</v>
      </c>
      <c r="AK8" s="8">
        <v>456</v>
      </c>
      <c r="AL8" s="38">
        <f t="shared" si="11"/>
        <v>1.1203931203931204E-2</v>
      </c>
      <c r="AM8" s="30">
        <v>17322</v>
      </c>
      <c r="AN8" s="8">
        <v>761</v>
      </c>
      <c r="AO8" s="38">
        <f t="shared" ref="AO8" si="16">AN8/AM8</f>
        <v>4.3932571296617019E-2</v>
      </c>
      <c r="AP8" s="30">
        <v>13054</v>
      </c>
      <c r="AQ8" s="8">
        <v>501</v>
      </c>
      <c r="AR8" s="31">
        <f t="shared" si="0"/>
        <v>3.8379040907001685E-2</v>
      </c>
      <c r="AS8" s="12">
        <v>9864</v>
      </c>
      <c r="AT8" s="8">
        <v>639</v>
      </c>
      <c r="AU8" s="38">
        <f t="shared" si="12"/>
        <v>6.4781021897810223E-2</v>
      </c>
      <c r="AV8" s="30">
        <v>14433</v>
      </c>
      <c r="AW8" s="8">
        <v>649</v>
      </c>
      <c r="AX8" s="31">
        <f t="shared" si="13"/>
        <v>4.4966396452573963E-2</v>
      </c>
      <c r="AY8" s="30">
        <v>31273</v>
      </c>
      <c r="AZ8" s="8">
        <v>3081</v>
      </c>
      <c r="BA8" s="31">
        <f t="shared" si="14"/>
        <v>9.8519489655613468E-2</v>
      </c>
      <c r="BB8" s="5"/>
    </row>
    <row r="9" spans="1:54" s="2" customFormat="1" x14ac:dyDescent="0.25">
      <c r="A9" s="14"/>
      <c r="B9" s="17" t="s">
        <v>44</v>
      </c>
      <c r="C9" s="32">
        <f>SUM(C6:C8)</f>
        <v>177573</v>
      </c>
      <c r="D9" s="9">
        <f>SUM(D6:D8)</f>
        <v>1490</v>
      </c>
      <c r="E9" s="33">
        <f>D9/C9</f>
        <v>8.3909152855445365E-3</v>
      </c>
      <c r="F9" s="13">
        <f>SUM(F6:F8)</f>
        <v>116896</v>
      </c>
      <c r="G9" s="9">
        <f>SUM(G6:G8)</f>
        <v>756</v>
      </c>
      <c r="H9" s="39">
        <f>G9/F9</f>
        <v>6.467287161237339E-3</v>
      </c>
      <c r="I9" s="32">
        <f>SUM(I6:I8)</f>
        <v>98755</v>
      </c>
      <c r="J9" s="9">
        <f>SUM(J6:J8)</f>
        <v>485</v>
      </c>
      <c r="K9" s="33">
        <f>J9/I9</f>
        <v>4.9111437395574905E-3</v>
      </c>
      <c r="L9" s="13">
        <f t="shared" ref="L9:M9" si="17">SUM(L6:L8)</f>
        <v>75434</v>
      </c>
      <c r="M9" s="9">
        <f t="shared" si="17"/>
        <v>550</v>
      </c>
      <c r="N9" s="39">
        <f>M9/L9</f>
        <v>7.291141925391733E-3</v>
      </c>
      <c r="O9" s="32">
        <f t="shared" ref="O9" si="18">SUM(O6:O8)</f>
        <v>77907</v>
      </c>
      <c r="P9" s="9">
        <f t="shared" ref="P9" si="19">SUM(P6:P8)</f>
        <v>879</v>
      </c>
      <c r="Q9" s="33">
        <f>P9/O9</f>
        <v>1.1282683199199044E-2</v>
      </c>
      <c r="R9" s="13">
        <f t="shared" ref="R9" si="20">SUM(R6:R8)</f>
        <v>59813</v>
      </c>
      <c r="S9" s="9">
        <f t="shared" ref="S9" si="21">SUM(S6:S8)</f>
        <v>424</v>
      </c>
      <c r="T9" s="39">
        <f>S9/R9</f>
        <v>7.0887599685687062E-3</v>
      </c>
      <c r="U9" s="32">
        <f t="shared" ref="U9" si="22">SUM(U6:U8)</f>
        <v>131155</v>
      </c>
      <c r="V9" s="9">
        <f t="shared" ref="V9" si="23">SUM(V6:V8)</f>
        <v>733</v>
      </c>
      <c r="W9" s="33">
        <f>V9/U9</f>
        <v>5.5888071365941061E-3</v>
      </c>
      <c r="X9" s="13">
        <f t="shared" ref="X9" si="24">SUM(X6:X8)</f>
        <v>94584</v>
      </c>
      <c r="Y9" s="9">
        <f t="shared" ref="Y9" si="25">SUM(Y6:Y8)</f>
        <v>561</v>
      </c>
      <c r="Z9" s="39">
        <f>Y9/X9</f>
        <v>5.93123572697285E-3</v>
      </c>
      <c r="AA9" s="32">
        <f t="shared" ref="AA9" si="26">SUM(AA6:AA8)</f>
        <v>129887</v>
      </c>
      <c r="AB9" s="9">
        <f t="shared" ref="AB9" si="27">SUM(AB6:AB8)</f>
        <v>401</v>
      </c>
      <c r="AC9" s="33">
        <f>AB9/AA9</f>
        <v>3.0872989598651136E-3</v>
      </c>
      <c r="AD9" s="13">
        <f t="shared" ref="AD9" si="28">SUM(AD6:AD8)</f>
        <v>183369</v>
      </c>
      <c r="AE9" s="9">
        <f t="shared" ref="AE9" si="29">SUM(AE6:AE8)</f>
        <v>802</v>
      </c>
      <c r="AF9" s="39">
        <f>AE9/AD9</f>
        <v>4.3736945721468733E-3</v>
      </c>
      <c r="AG9" s="83">
        <f t="shared" ref="AG9" si="30">SUM(AG6:AG8)</f>
        <v>212526</v>
      </c>
      <c r="AH9" s="81">
        <f t="shared" ref="AH9" si="31">SUM(AH6:AH8)</f>
        <v>840</v>
      </c>
      <c r="AI9" s="84">
        <f>AH9/AG9</f>
        <v>3.9524575816605968E-3</v>
      </c>
      <c r="AJ9" s="13">
        <f t="shared" ref="AJ9" si="32">SUM(AJ6:AJ8)</f>
        <v>86953</v>
      </c>
      <c r="AK9" s="9">
        <f t="shared" ref="AK9" si="33">SUM(AK6:AK8)</f>
        <v>507</v>
      </c>
      <c r="AL9" s="39">
        <f>AK9/AJ9</f>
        <v>5.8307361448138653E-3</v>
      </c>
      <c r="AM9" s="32">
        <f t="shared" ref="AM9:AZ9" si="34">SUM(AM6:AM8)</f>
        <v>83295</v>
      </c>
      <c r="AN9" s="9">
        <f t="shared" si="34"/>
        <v>782</v>
      </c>
      <c r="AO9" s="39">
        <f>AN9/AM9</f>
        <v>9.3883186265682206E-3</v>
      </c>
      <c r="AP9" s="32">
        <f t="shared" si="34"/>
        <v>81404</v>
      </c>
      <c r="AQ9" s="9">
        <f t="shared" si="34"/>
        <v>517</v>
      </c>
      <c r="AR9" s="33">
        <f>AQ9/AP9</f>
        <v>6.3510392609699767E-3</v>
      </c>
      <c r="AS9" s="13">
        <f t="shared" si="34"/>
        <v>121796</v>
      </c>
      <c r="AT9" s="9">
        <f t="shared" si="34"/>
        <v>796</v>
      </c>
      <c r="AU9" s="39">
        <f>AT9/AS9</f>
        <v>6.5355184078294852E-3</v>
      </c>
      <c r="AV9" s="32">
        <f t="shared" si="34"/>
        <v>106855</v>
      </c>
      <c r="AW9" s="9">
        <f t="shared" si="34"/>
        <v>664</v>
      </c>
      <c r="AX9" s="33">
        <f>AW9/AV9</f>
        <v>6.2140283561836129E-3</v>
      </c>
      <c r="AY9" s="85">
        <f t="shared" si="34"/>
        <v>51283</v>
      </c>
      <c r="AZ9" s="86">
        <f t="shared" si="34"/>
        <v>3175</v>
      </c>
      <c r="BA9" s="87">
        <f>AZ9/AY9</f>
        <v>6.1911354639939159E-2</v>
      </c>
      <c r="BB9" s="10"/>
    </row>
    <row r="10" spans="1:54" ht="15.75" thickBot="1" x14ac:dyDescent="0.3">
      <c r="A10" s="22"/>
      <c r="B10" s="23" t="s">
        <v>43</v>
      </c>
      <c r="C10" s="62">
        <f>(D9+G9+J9+M9+P9+S9+V9+Y9+AB9+AE9+AH9+AK9+AN9+AQ9+AT9+AW9+AZ9)/(C9+F9+I9+L9+O9+R9+U9+X9+AA9+AD9+AG9+AJ9+AM9+AP9+AS9+AV9+AY9)</f>
        <v>7.601012974434833E-3</v>
      </c>
      <c r="D10" s="24"/>
      <c r="E10" s="25"/>
      <c r="F10" s="58"/>
      <c r="G10" s="24"/>
      <c r="H10" s="25"/>
      <c r="I10" s="34"/>
      <c r="J10" s="24"/>
      <c r="K10" s="35"/>
      <c r="L10" s="26"/>
      <c r="M10" s="26"/>
      <c r="N10" s="26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6"/>
      <c r="AH10" s="57"/>
      <c r="AI10" s="60"/>
      <c r="AJ10" s="57"/>
      <c r="AK10" s="57"/>
      <c r="AL10" s="57"/>
      <c r="AM10" s="56"/>
      <c r="AN10" s="57"/>
      <c r="AO10" s="57"/>
      <c r="AP10" s="56"/>
      <c r="AQ10" s="57"/>
      <c r="AR10" s="60"/>
      <c r="AS10" s="57"/>
      <c r="AT10" s="57"/>
      <c r="AU10" s="57"/>
      <c r="AV10" s="56"/>
      <c r="AW10" s="57"/>
      <c r="AX10" s="45"/>
      <c r="AY10" s="56"/>
      <c r="AZ10" s="57"/>
      <c r="BA10" s="45"/>
      <c r="BB10" s="5"/>
    </row>
    <row r="11" spans="1:54" x14ac:dyDescent="0.25">
      <c r="A11" s="14" t="s">
        <v>4</v>
      </c>
      <c r="B11" s="15" t="s">
        <v>5</v>
      </c>
      <c r="C11" s="28">
        <v>83502</v>
      </c>
      <c r="D11" s="7">
        <v>87</v>
      </c>
      <c r="E11" s="29">
        <f t="shared" si="1"/>
        <v>1.0418912121865345E-3</v>
      </c>
      <c r="F11" s="11">
        <v>54535</v>
      </c>
      <c r="G11" s="7">
        <v>40</v>
      </c>
      <c r="H11" s="37">
        <f t="shared" si="2"/>
        <v>7.3347391583386816E-4</v>
      </c>
      <c r="I11" s="28">
        <v>28964</v>
      </c>
      <c r="J11" s="7">
        <v>1</v>
      </c>
      <c r="K11" s="29">
        <f t="shared" si="15"/>
        <v>3.4525618008562354E-5</v>
      </c>
      <c r="L11" s="11">
        <v>29965</v>
      </c>
      <c r="M11" s="7">
        <v>8</v>
      </c>
      <c r="N11" s="37">
        <f t="shared" ref="N11:N21" si="35">M11/L11</f>
        <v>2.6697814116469215E-4</v>
      </c>
      <c r="O11" s="28">
        <v>13924</v>
      </c>
      <c r="P11" s="7">
        <v>7</v>
      </c>
      <c r="Q11" s="29">
        <f t="shared" ref="Q11:Q21" si="36">P11/O11</f>
        <v>5.0272910083309398E-4</v>
      </c>
      <c r="R11" s="11">
        <v>42200</v>
      </c>
      <c r="S11" s="7">
        <v>51</v>
      </c>
      <c r="T11" s="37">
        <f t="shared" ref="T11:T21" si="37">S11/R11</f>
        <v>1.2085308056872038E-3</v>
      </c>
      <c r="U11" s="28">
        <v>45475</v>
      </c>
      <c r="V11" s="7">
        <v>45</v>
      </c>
      <c r="W11" s="29">
        <f t="shared" ref="W11:W21" si="38">V11/U11</f>
        <v>9.8955470038482687E-4</v>
      </c>
      <c r="X11" s="11">
        <v>42515</v>
      </c>
      <c r="Y11" s="7">
        <v>35</v>
      </c>
      <c r="Z11" s="37">
        <f t="shared" ref="Z11:Z21" si="39">Y11/X11</f>
        <v>8.2323885687404449E-4</v>
      </c>
      <c r="AA11" s="28">
        <v>149801</v>
      </c>
      <c r="AB11" s="7">
        <v>1246</v>
      </c>
      <c r="AC11" s="29">
        <f t="shared" ref="AC11:AC21" si="40">AB11/AA11</f>
        <v>8.3177014839687317E-3</v>
      </c>
      <c r="AD11" s="11">
        <v>196256</v>
      </c>
      <c r="AE11" s="7">
        <v>363</v>
      </c>
      <c r="AF11" s="37">
        <f t="shared" ref="AF11:AF21" si="41">AE11/AD11</f>
        <v>1.8496249796184575E-3</v>
      </c>
      <c r="AG11" s="28">
        <v>145984</v>
      </c>
      <c r="AH11" s="7">
        <v>219</v>
      </c>
      <c r="AI11" s="29">
        <f t="shared" ref="AI11:AI21" si="42">AH11/AG11</f>
        <v>1.5001644015782553E-3</v>
      </c>
      <c r="AJ11" s="11">
        <v>69171</v>
      </c>
      <c r="AK11" s="7">
        <v>38</v>
      </c>
      <c r="AL11" s="37">
        <f>AK11/AJ11</f>
        <v>5.4936317242775153E-4</v>
      </c>
      <c r="AM11" s="28">
        <v>17758</v>
      </c>
      <c r="AN11" s="7">
        <v>28</v>
      </c>
      <c r="AO11" s="37">
        <f t="shared" ref="AO11:AO21" si="43">AN11/AM11</f>
        <v>1.5767541389796148E-3</v>
      </c>
      <c r="AP11" s="28">
        <v>59123</v>
      </c>
      <c r="AQ11" s="7">
        <v>64</v>
      </c>
      <c r="AR11" s="29">
        <f t="shared" ref="AR11:AR21" si="44">AQ11/AP11</f>
        <v>1.0824890482553321E-3</v>
      </c>
      <c r="AS11" s="11">
        <v>44037</v>
      </c>
      <c r="AT11" s="7">
        <v>98</v>
      </c>
      <c r="AU11" s="37">
        <f t="shared" ref="AU11:AU21" si="45">AT11/AS11</f>
        <v>2.2254013670322684E-3</v>
      </c>
      <c r="AV11" s="28">
        <v>132432</v>
      </c>
      <c r="AW11" s="7">
        <v>116</v>
      </c>
      <c r="AX11" s="29">
        <f t="shared" ref="AX11:AX21" si="46">AW11/AV11</f>
        <v>8.7592122749788576E-4</v>
      </c>
      <c r="AY11" s="28">
        <v>14863</v>
      </c>
      <c r="AZ11" s="7">
        <v>91</v>
      </c>
      <c r="BA11" s="29">
        <f>AZ11/AY11</f>
        <v>6.1225862880979615E-3</v>
      </c>
      <c r="BB11" s="5"/>
    </row>
    <row r="12" spans="1:54" x14ac:dyDescent="0.25">
      <c r="A12" s="14"/>
      <c r="B12" s="15" t="s">
        <v>6</v>
      </c>
      <c r="C12" s="28">
        <v>3376</v>
      </c>
      <c r="D12" s="7">
        <v>50</v>
      </c>
      <c r="E12" s="29">
        <f t="shared" si="1"/>
        <v>1.481042654028436E-2</v>
      </c>
      <c r="F12" s="11">
        <v>3169</v>
      </c>
      <c r="G12" s="7">
        <v>8</v>
      </c>
      <c r="H12" s="37">
        <f t="shared" si="2"/>
        <v>2.5244556642473968E-3</v>
      </c>
      <c r="I12" s="28">
        <v>4193</v>
      </c>
      <c r="J12" s="7">
        <v>41</v>
      </c>
      <c r="K12" s="29">
        <f t="shared" si="15"/>
        <v>9.7782017648461728E-3</v>
      </c>
      <c r="L12" s="11">
        <v>2888</v>
      </c>
      <c r="M12" s="7">
        <v>17</v>
      </c>
      <c r="N12" s="37">
        <f t="shared" si="35"/>
        <v>5.8864265927977841E-3</v>
      </c>
      <c r="O12" s="28">
        <v>2477</v>
      </c>
      <c r="P12" s="7">
        <v>23</v>
      </c>
      <c r="Q12" s="29">
        <f t="shared" si="36"/>
        <v>9.2854259184497381E-3</v>
      </c>
      <c r="R12" s="11">
        <v>2267</v>
      </c>
      <c r="S12" s="7">
        <v>22</v>
      </c>
      <c r="T12" s="37">
        <f t="shared" si="37"/>
        <v>9.7044552271724743E-3</v>
      </c>
      <c r="U12" s="28">
        <v>2207</v>
      </c>
      <c r="V12" s="7">
        <v>33</v>
      </c>
      <c r="W12" s="29">
        <f t="shared" si="38"/>
        <v>1.4952424105120073E-2</v>
      </c>
      <c r="X12" s="11">
        <v>3507</v>
      </c>
      <c r="Y12" s="7">
        <v>51</v>
      </c>
      <c r="Z12" s="37">
        <f t="shared" si="39"/>
        <v>1.4542343883661249E-2</v>
      </c>
      <c r="AA12" s="28">
        <v>4357</v>
      </c>
      <c r="AB12" s="7">
        <v>140</v>
      </c>
      <c r="AC12" s="29">
        <f t="shared" si="40"/>
        <v>3.2132201055772323E-2</v>
      </c>
      <c r="AD12" s="11">
        <v>2395</v>
      </c>
      <c r="AE12" s="7">
        <v>35</v>
      </c>
      <c r="AF12" s="37">
        <f t="shared" si="41"/>
        <v>1.4613778705636743E-2</v>
      </c>
      <c r="AG12" s="28">
        <v>4150</v>
      </c>
      <c r="AH12" s="7">
        <v>26</v>
      </c>
      <c r="AI12" s="29">
        <f t="shared" si="42"/>
        <v>6.265060240963855E-3</v>
      </c>
      <c r="AJ12" s="11">
        <v>5536</v>
      </c>
      <c r="AK12" s="7">
        <v>42</v>
      </c>
      <c r="AL12" s="37">
        <f t="shared" ref="AL12:AL21" si="47">AK12/AJ12</f>
        <v>7.5867052023121384E-3</v>
      </c>
      <c r="AM12" s="28">
        <v>8000</v>
      </c>
      <c r="AN12" s="7">
        <v>27</v>
      </c>
      <c r="AO12" s="37">
        <f t="shared" si="43"/>
        <v>3.375E-3</v>
      </c>
      <c r="AP12" s="28">
        <v>3976</v>
      </c>
      <c r="AQ12" s="7">
        <v>24</v>
      </c>
      <c r="AR12" s="29">
        <f t="shared" si="44"/>
        <v>6.0362173038229373E-3</v>
      </c>
      <c r="AS12" s="11">
        <v>1479</v>
      </c>
      <c r="AT12" s="7">
        <v>3</v>
      </c>
      <c r="AU12" s="37">
        <f t="shared" si="45"/>
        <v>2.0283975659229209E-3</v>
      </c>
      <c r="AV12" s="28">
        <v>3219</v>
      </c>
      <c r="AW12" s="7">
        <v>3</v>
      </c>
      <c r="AX12" s="29">
        <f t="shared" si="46"/>
        <v>9.3196644920782849E-4</v>
      </c>
      <c r="AY12" s="28"/>
      <c r="AZ12" s="7"/>
      <c r="BA12" s="44"/>
      <c r="BB12" s="5"/>
    </row>
    <row r="13" spans="1:54" x14ac:dyDescent="0.25">
      <c r="A13" s="14"/>
      <c r="B13" s="15" t="s">
        <v>7</v>
      </c>
      <c r="C13" s="28">
        <v>4290</v>
      </c>
      <c r="D13" s="7">
        <v>293</v>
      </c>
      <c r="E13" s="29">
        <f t="shared" si="1"/>
        <v>6.82983682983683E-2</v>
      </c>
      <c r="F13" s="11">
        <v>3785</v>
      </c>
      <c r="G13" s="7">
        <v>302</v>
      </c>
      <c r="H13" s="37">
        <f t="shared" si="2"/>
        <v>7.9788639365918096E-2</v>
      </c>
      <c r="I13" s="28">
        <v>2492</v>
      </c>
      <c r="J13" s="7">
        <v>43</v>
      </c>
      <c r="K13" s="29">
        <f t="shared" si="15"/>
        <v>1.7255216693418941E-2</v>
      </c>
      <c r="L13" s="11">
        <v>3295</v>
      </c>
      <c r="M13" s="7">
        <v>202</v>
      </c>
      <c r="N13" s="37">
        <f t="shared" si="35"/>
        <v>6.1305007587253414E-2</v>
      </c>
      <c r="O13" s="28">
        <v>2185</v>
      </c>
      <c r="P13" s="7">
        <v>144</v>
      </c>
      <c r="Q13" s="29">
        <f t="shared" si="36"/>
        <v>6.5903890160183068E-2</v>
      </c>
      <c r="R13" s="11">
        <v>3840</v>
      </c>
      <c r="S13" s="7">
        <v>182</v>
      </c>
      <c r="T13" s="37">
        <f t="shared" si="37"/>
        <v>4.7395833333333331E-2</v>
      </c>
      <c r="U13" s="28">
        <v>4570</v>
      </c>
      <c r="V13" s="7">
        <v>257</v>
      </c>
      <c r="W13" s="29">
        <f t="shared" si="38"/>
        <v>5.6236323851203501E-2</v>
      </c>
      <c r="X13" s="11">
        <v>4769</v>
      </c>
      <c r="Y13" s="7">
        <v>193</v>
      </c>
      <c r="Z13" s="37">
        <f t="shared" si="39"/>
        <v>4.0469700146781293E-2</v>
      </c>
      <c r="AA13" s="28">
        <v>4781</v>
      </c>
      <c r="AB13" s="7">
        <v>166</v>
      </c>
      <c r="AC13" s="29">
        <f t="shared" si="40"/>
        <v>3.4720769713449069E-2</v>
      </c>
      <c r="AD13" s="11">
        <v>5349</v>
      </c>
      <c r="AE13" s="7">
        <v>122</v>
      </c>
      <c r="AF13" s="37">
        <f t="shared" si="41"/>
        <v>2.2808001495606654E-2</v>
      </c>
      <c r="AG13" s="28">
        <v>5193</v>
      </c>
      <c r="AH13" s="7">
        <v>36</v>
      </c>
      <c r="AI13" s="29">
        <f t="shared" si="42"/>
        <v>6.9324090121317154E-3</v>
      </c>
      <c r="AJ13" s="11">
        <v>4935</v>
      </c>
      <c r="AK13" s="7">
        <v>45</v>
      </c>
      <c r="AL13" s="37">
        <f t="shared" si="47"/>
        <v>9.11854103343465E-3</v>
      </c>
      <c r="AM13" s="28">
        <v>3418</v>
      </c>
      <c r="AN13" s="7">
        <v>55</v>
      </c>
      <c r="AO13" s="37">
        <f t="shared" si="43"/>
        <v>1.6091281451141019E-2</v>
      </c>
      <c r="AP13" s="28">
        <v>4744</v>
      </c>
      <c r="AQ13" s="7">
        <v>75</v>
      </c>
      <c r="AR13" s="29">
        <f t="shared" si="44"/>
        <v>1.5809443507588533E-2</v>
      </c>
      <c r="AS13" s="11">
        <v>2979</v>
      </c>
      <c r="AT13" s="7">
        <v>138</v>
      </c>
      <c r="AU13" s="37">
        <f t="shared" si="45"/>
        <v>4.632426988922457E-2</v>
      </c>
      <c r="AV13" s="28">
        <v>3031</v>
      </c>
      <c r="AW13" s="7">
        <v>50</v>
      </c>
      <c r="AX13" s="29">
        <f t="shared" si="46"/>
        <v>1.649620587264929E-2</v>
      </c>
      <c r="AY13" s="28">
        <v>4391</v>
      </c>
      <c r="AZ13" s="7">
        <v>360</v>
      </c>
      <c r="BA13" s="29">
        <f t="shared" ref="BA13:BA14" si="48">AZ13/AY13</f>
        <v>8.1985880209519468E-2</v>
      </c>
      <c r="BB13" s="5"/>
    </row>
    <row r="14" spans="1:54" x14ac:dyDescent="0.25">
      <c r="A14" s="14"/>
      <c r="B14" s="15" t="s">
        <v>8</v>
      </c>
      <c r="C14" s="28">
        <v>2746</v>
      </c>
      <c r="D14" s="7">
        <v>72</v>
      </c>
      <c r="E14" s="29">
        <f t="shared" si="1"/>
        <v>2.6219956300072834E-2</v>
      </c>
      <c r="F14" s="11">
        <v>5000</v>
      </c>
      <c r="G14" s="7">
        <v>31</v>
      </c>
      <c r="H14" s="37">
        <f t="shared" si="2"/>
        <v>6.1999999999999998E-3</v>
      </c>
      <c r="I14" s="28">
        <v>1714</v>
      </c>
      <c r="J14" s="7">
        <v>29</v>
      </c>
      <c r="K14" s="29">
        <f t="shared" si="15"/>
        <v>1.6919486581096849E-2</v>
      </c>
      <c r="L14" s="11"/>
      <c r="M14" s="7"/>
      <c r="N14" s="37"/>
      <c r="O14" s="28"/>
      <c r="P14" s="7"/>
      <c r="Q14" s="29"/>
      <c r="R14" s="11">
        <v>3236</v>
      </c>
      <c r="S14" s="7">
        <v>81</v>
      </c>
      <c r="T14" s="37">
        <f t="shared" si="37"/>
        <v>2.5030902348578493E-2</v>
      </c>
      <c r="U14" s="28">
        <v>3050</v>
      </c>
      <c r="V14" s="7">
        <v>37</v>
      </c>
      <c r="W14" s="29">
        <f t="shared" si="38"/>
        <v>1.2131147540983607E-2</v>
      </c>
      <c r="X14" s="11">
        <v>2791</v>
      </c>
      <c r="Y14" s="7">
        <v>8</v>
      </c>
      <c r="Z14" s="37">
        <f t="shared" si="39"/>
        <v>2.8663561447509851E-3</v>
      </c>
      <c r="AA14" s="28">
        <v>3700</v>
      </c>
      <c r="AB14" s="7">
        <v>16</v>
      </c>
      <c r="AC14" s="29">
        <f t="shared" si="40"/>
        <v>4.3243243243243244E-3</v>
      </c>
      <c r="AD14" s="11">
        <v>2791</v>
      </c>
      <c r="AE14" s="7">
        <v>27</v>
      </c>
      <c r="AF14" s="37">
        <f t="shared" si="41"/>
        <v>9.6739519885345755E-3</v>
      </c>
      <c r="AG14" s="28">
        <v>3160</v>
      </c>
      <c r="AH14" s="7">
        <v>0</v>
      </c>
      <c r="AI14" s="29">
        <f t="shared" si="42"/>
        <v>0</v>
      </c>
      <c r="AJ14" s="11">
        <v>1402</v>
      </c>
      <c r="AK14" s="7">
        <v>6</v>
      </c>
      <c r="AL14" s="37">
        <f t="shared" si="47"/>
        <v>4.2796005706134095E-3</v>
      </c>
      <c r="AM14" s="28">
        <v>8113</v>
      </c>
      <c r="AN14" s="7">
        <v>56</v>
      </c>
      <c r="AO14" s="37">
        <f t="shared" si="43"/>
        <v>6.9025021570319244E-3</v>
      </c>
      <c r="AP14" s="28">
        <v>2191</v>
      </c>
      <c r="AQ14" s="7">
        <v>26</v>
      </c>
      <c r="AR14" s="29">
        <f t="shared" si="44"/>
        <v>1.1866727521679598E-2</v>
      </c>
      <c r="AS14" s="11">
        <v>938</v>
      </c>
      <c r="AT14" s="7">
        <v>1</v>
      </c>
      <c r="AU14" s="37">
        <f t="shared" si="45"/>
        <v>1.0660980810234541E-3</v>
      </c>
      <c r="AV14" s="28">
        <v>5559</v>
      </c>
      <c r="AW14" s="7">
        <v>11</v>
      </c>
      <c r="AX14" s="29">
        <f t="shared" si="46"/>
        <v>1.978773160640403E-3</v>
      </c>
      <c r="AY14" s="28">
        <v>3323</v>
      </c>
      <c r="AZ14" s="7">
        <v>9</v>
      </c>
      <c r="BA14" s="29">
        <f t="shared" si="48"/>
        <v>2.7083960276858259E-3</v>
      </c>
      <c r="BB14" s="5"/>
    </row>
    <row r="15" spans="1:54" x14ac:dyDescent="0.25">
      <c r="A15" s="14"/>
      <c r="B15" s="15" t="s">
        <v>14</v>
      </c>
      <c r="C15" s="28">
        <v>2812</v>
      </c>
      <c r="D15" s="7">
        <v>28</v>
      </c>
      <c r="E15" s="29">
        <f t="shared" si="1"/>
        <v>9.9573257467994308E-3</v>
      </c>
      <c r="F15" s="11">
        <v>1383</v>
      </c>
      <c r="G15" s="7">
        <v>17</v>
      </c>
      <c r="H15" s="37">
        <f t="shared" si="2"/>
        <v>1.2292118582791034E-2</v>
      </c>
      <c r="I15" s="28">
        <v>710</v>
      </c>
      <c r="J15" s="7">
        <v>0</v>
      </c>
      <c r="K15" s="29">
        <f t="shared" si="15"/>
        <v>0</v>
      </c>
      <c r="L15" s="11">
        <v>1051</v>
      </c>
      <c r="M15" s="7">
        <v>0</v>
      </c>
      <c r="N15" s="37">
        <f t="shared" si="35"/>
        <v>0</v>
      </c>
      <c r="O15" s="28">
        <v>333</v>
      </c>
      <c r="P15" s="7">
        <v>0</v>
      </c>
      <c r="Q15" s="29">
        <f t="shared" si="36"/>
        <v>0</v>
      </c>
      <c r="R15" s="11">
        <v>450</v>
      </c>
      <c r="S15" s="7">
        <v>0</v>
      </c>
      <c r="T15" s="37">
        <f t="shared" si="37"/>
        <v>0</v>
      </c>
      <c r="U15" s="28">
        <v>898</v>
      </c>
      <c r="V15" s="7">
        <v>0</v>
      </c>
      <c r="W15" s="29">
        <f t="shared" si="38"/>
        <v>0</v>
      </c>
      <c r="X15" s="11">
        <v>2079</v>
      </c>
      <c r="Y15" s="7">
        <v>3</v>
      </c>
      <c r="Z15" s="37">
        <f t="shared" si="39"/>
        <v>1.443001443001443E-3</v>
      </c>
      <c r="AA15" s="28">
        <v>1427</v>
      </c>
      <c r="AB15" s="7">
        <v>9</v>
      </c>
      <c r="AC15" s="29">
        <f t="shared" si="40"/>
        <v>6.3069376313945342E-3</v>
      </c>
      <c r="AD15" s="11">
        <v>1492</v>
      </c>
      <c r="AE15" s="7">
        <v>18</v>
      </c>
      <c r="AF15" s="37">
        <f t="shared" si="41"/>
        <v>1.2064343163538873E-2</v>
      </c>
      <c r="AG15" s="28">
        <v>1269</v>
      </c>
      <c r="AH15" s="7">
        <v>0</v>
      </c>
      <c r="AI15" s="29">
        <f t="shared" si="42"/>
        <v>0</v>
      </c>
      <c r="AJ15" s="11">
        <v>1760</v>
      </c>
      <c r="AK15" s="7">
        <v>8</v>
      </c>
      <c r="AL15" s="37">
        <f t="shared" si="47"/>
        <v>4.5454545454545452E-3</v>
      </c>
      <c r="AM15" s="28">
        <v>512</v>
      </c>
      <c r="AN15" s="7">
        <v>0</v>
      </c>
      <c r="AO15" s="37">
        <f t="shared" si="43"/>
        <v>0</v>
      </c>
      <c r="AP15" s="28">
        <v>412</v>
      </c>
      <c r="AQ15" s="7">
        <v>3</v>
      </c>
      <c r="AR15" s="29">
        <f t="shared" si="44"/>
        <v>7.2815533980582527E-3</v>
      </c>
      <c r="AS15" s="11">
        <v>201</v>
      </c>
      <c r="AT15" s="7">
        <v>0</v>
      </c>
      <c r="AU15" s="37">
        <f t="shared" si="45"/>
        <v>0</v>
      </c>
      <c r="AV15" s="28">
        <v>9763</v>
      </c>
      <c r="AW15" s="7">
        <v>17</v>
      </c>
      <c r="AX15" s="29">
        <f t="shared" si="46"/>
        <v>1.7412680528526069E-3</v>
      </c>
      <c r="AY15" s="28"/>
      <c r="AZ15" s="7"/>
      <c r="BA15" s="44"/>
      <c r="BB15" s="5"/>
    </row>
    <row r="16" spans="1:54" x14ac:dyDescent="0.25">
      <c r="A16" s="14"/>
      <c r="B16" s="15" t="s">
        <v>9</v>
      </c>
      <c r="C16" s="28">
        <v>19054</v>
      </c>
      <c r="D16" s="7">
        <v>78</v>
      </c>
      <c r="E16" s="29">
        <f t="shared" si="1"/>
        <v>4.0936286344074738E-3</v>
      </c>
      <c r="F16" s="11">
        <v>16692</v>
      </c>
      <c r="G16" s="7">
        <v>60</v>
      </c>
      <c r="H16" s="37">
        <f t="shared" si="2"/>
        <v>3.5945363048166786E-3</v>
      </c>
      <c r="I16" s="28">
        <v>2716</v>
      </c>
      <c r="J16" s="7">
        <v>3</v>
      </c>
      <c r="K16" s="29">
        <f t="shared" si="15"/>
        <v>1.1045655375552283E-3</v>
      </c>
      <c r="L16" s="11">
        <v>7629</v>
      </c>
      <c r="M16" s="7">
        <v>26</v>
      </c>
      <c r="N16" s="37">
        <f t="shared" si="35"/>
        <v>3.4080482369904311E-3</v>
      </c>
      <c r="O16" s="28">
        <v>2847</v>
      </c>
      <c r="P16" s="7">
        <v>18</v>
      </c>
      <c r="Q16" s="29">
        <f t="shared" si="36"/>
        <v>6.3224446786090622E-3</v>
      </c>
      <c r="R16" s="11">
        <v>708</v>
      </c>
      <c r="S16" s="7">
        <v>5</v>
      </c>
      <c r="T16" s="37">
        <f t="shared" si="37"/>
        <v>7.0621468926553672E-3</v>
      </c>
      <c r="U16" s="28">
        <v>41812</v>
      </c>
      <c r="V16" s="7">
        <v>24</v>
      </c>
      <c r="W16" s="29">
        <f t="shared" si="38"/>
        <v>5.7399789534105046E-4</v>
      </c>
      <c r="X16" s="11">
        <v>4998</v>
      </c>
      <c r="Y16" s="7">
        <v>48</v>
      </c>
      <c r="Z16" s="37">
        <f t="shared" si="39"/>
        <v>9.6038415366146452E-3</v>
      </c>
      <c r="AA16" s="28">
        <v>3292</v>
      </c>
      <c r="AB16" s="7">
        <v>42</v>
      </c>
      <c r="AC16" s="29">
        <f t="shared" si="40"/>
        <v>1.275820170109356E-2</v>
      </c>
      <c r="AD16" s="11">
        <v>4218</v>
      </c>
      <c r="AE16" s="7">
        <v>81</v>
      </c>
      <c r="AF16" s="37">
        <f t="shared" si="41"/>
        <v>1.9203413940256046E-2</v>
      </c>
      <c r="AG16" s="28">
        <v>16965</v>
      </c>
      <c r="AH16" s="7">
        <v>310</v>
      </c>
      <c r="AI16" s="29">
        <f t="shared" si="42"/>
        <v>1.8272914824638962E-2</v>
      </c>
      <c r="AJ16" s="11">
        <v>13381</v>
      </c>
      <c r="AK16" s="7">
        <v>388</v>
      </c>
      <c r="AL16" s="37">
        <f t="shared" si="47"/>
        <v>2.8996338091323518E-2</v>
      </c>
      <c r="AM16" s="28">
        <v>200</v>
      </c>
      <c r="AN16" s="7">
        <v>0</v>
      </c>
      <c r="AO16" s="37">
        <f t="shared" si="43"/>
        <v>0</v>
      </c>
      <c r="AP16" s="28">
        <v>3766</v>
      </c>
      <c r="AQ16" s="7">
        <v>5</v>
      </c>
      <c r="AR16" s="29">
        <f t="shared" si="44"/>
        <v>1.3276686139139671E-3</v>
      </c>
      <c r="AS16" s="11">
        <v>4905</v>
      </c>
      <c r="AT16" s="7">
        <v>6</v>
      </c>
      <c r="AU16" s="37">
        <f t="shared" si="45"/>
        <v>1.2232415902140672E-3</v>
      </c>
      <c r="AV16" s="28">
        <v>507</v>
      </c>
      <c r="AW16" s="7">
        <v>1</v>
      </c>
      <c r="AX16" s="29">
        <f t="shared" si="46"/>
        <v>1.9723865877712033E-3</v>
      </c>
      <c r="AY16" s="28"/>
      <c r="AZ16" s="7"/>
      <c r="BA16" s="44"/>
      <c r="BB16" s="5"/>
    </row>
    <row r="17" spans="1:54" x14ac:dyDescent="0.25">
      <c r="A17" s="14"/>
      <c r="B17" s="15" t="s">
        <v>10</v>
      </c>
      <c r="C17" s="28">
        <v>54575</v>
      </c>
      <c r="D17" s="7">
        <v>322</v>
      </c>
      <c r="E17" s="29">
        <f t="shared" si="1"/>
        <v>5.9001374255611546E-3</v>
      </c>
      <c r="F17" s="11">
        <v>36164</v>
      </c>
      <c r="G17" s="7">
        <v>413</v>
      </c>
      <c r="H17" s="37">
        <f t="shared" si="2"/>
        <v>1.142019688087601E-2</v>
      </c>
      <c r="I17" s="28">
        <v>55889</v>
      </c>
      <c r="J17" s="7">
        <v>302</v>
      </c>
      <c r="K17" s="29">
        <f t="shared" si="15"/>
        <v>5.4035677861475426E-3</v>
      </c>
      <c r="L17" s="11">
        <v>18713</v>
      </c>
      <c r="M17" s="7">
        <v>88</v>
      </c>
      <c r="N17" s="37">
        <f t="shared" si="35"/>
        <v>4.7026131566290817E-3</v>
      </c>
      <c r="O17" s="28">
        <v>24098</v>
      </c>
      <c r="P17" s="7">
        <v>144</v>
      </c>
      <c r="Q17" s="29">
        <f t="shared" si="36"/>
        <v>5.9755996348244671E-3</v>
      </c>
      <c r="R17" s="11">
        <v>18409</v>
      </c>
      <c r="S17" s="7">
        <v>85</v>
      </c>
      <c r="T17" s="37">
        <f t="shared" si="37"/>
        <v>4.617306752132109E-3</v>
      </c>
      <c r="U17" s="28">
        <v>17881</v>
      </c>
      <c r="V17" s="7">
        <v>157</v>
      </c>
      <c r="W17" s="29">
        <f t="shared" si="38"/>
        <v>8.7802695598680168E-3</v>
      </c>
      <c r="X17" s="11">
        <v>10889</v>
      </c>
      <c r="Y17" s="7">
        <v>66</v>
      </c>
      <c r="Z17" s="37">
        <f t="shared" si="39"/>
        <v>6.0611626411975388E-3</v>
      </c>
      <c r="AA17" s="28">
        <v>10084</v>
      </c>
      <c r="AB17" s="7">
        <v>62</v>
      </c>
      <c r="AC17" s="29">
        <f t="shared" si="40"/>
        <v>6.1483538278460925E-3</v>
      </c>
      <c r="AD17" s="11">
        <v>8844</v>
      </c>
      <c r="AE17" s="7">
        <v>100</v>
      </c>
      <c r="AF17" s="37">
        <f t="shared" si="41"/>
        <v>1.1307100859339666E-2</v>
      </c>
      <c r="AG17" s="28">
        <v>4628</v>
      </c>
      <c r="AH17" s="7">
        <v>29</v>
      </c>
      <c r="AI17" s="29">
        <f t="shared" si="42"/>
        <v>6.2662057044079516E-3</v>
      </c>
      <c r="AJ17" s="11">
        <v>12344</v>
      </c>
      <c r="AK17" s="7">
        <v>118</v>
      </c>
      <c r="AL17" s="37">
        <f t="shared" si="47"/>
        <v>9.5593000648088143E-3</v>
      </c>
      <c r="AM17" s="28">
        <v>9826</v>
      </c>
      <c r="AN17" s="7">
        <v>144</v>
      </c>
      <c r="AO17" s="37">
        <f t="shared" si="43"/>
        <v>1.4654996946875637E-2</v>
      </c>
      <c r="AP17" s="28">
        <v>8828</v>
      </c>
      <c r="AQ17" s="7">
        <v>43</v>
      </c>
      <c r="AR17" s="29">
        <f t="shared" si="44"/>
        <v>4.8708654281830535E-3</v>
      </c>
      <c r="AS17" s="11">
        <v>13438</v>
      </c>
      <c r="AT17" s="7">
        <v>152</v>
      </c>
      <c r="AU17" s="37">
        <f t="shared" si="45"/>
        <v>1.1311207024854889E-2</v>
      </c>
      <c r="AV17" s="28">
        <v>17892</v>
      </c>
      <c r="AW17" s="7">
        <v>264</v>
      </c>
      <c r="AX17" s="29">
        <f t="shared" si="46"/>
        <v>1.4755197853789403E-2</v>
      </c>
      <c r="AY17" s="28">
        <v>2219</v>
      </c>
      <c r="AZ17" s="7">
        <v>248</v>
      </c>
      <c r="BA17" s="29">
        <f t="shared" ref="BA17:BA21" si="49">AZ17/AY17</f>
        <v>0.1117620549797206</v>
      </c>
      <c r="BB17" s="5"/>
    </row>
    <row r="18" spans="1:54" x14ac:dyDescent="0.25">
      <c r="A18" s="14"/>
      <c r="B18" s="15" t="s">
        <v>11</v>
      </c>
      <c r="C18" s="28">
        <v>58784</v>
      </c>
      <c r="D18" s="7">
        <v>387</v>
      </c>
      <c r="E18" s="29">
        <f t="shared" si="1"/>
        <v>6.5834240609689712E-3</v>
      </c>
      <c r="F18" s="11">
        <v>39446</v>
      </c>
      <c r="G18" s="7">
        <v>352</v>
      </c>
      <c r="H18" s="37">
        <f t="shared" si="2"/>
        <v>8.9235917456776358E-3</v>
      </c>
      <c r="I18" s="28">
        <v>57618</v>
      </c>
      <c r="J18" s="7">
        <v>367</v>
      </c>
      <c r="K18" s="29">
        <f t="shared" si="15"/>
        <v>6.3695372973723487E-3</v>
      </c>
      <c r="L18" s="11">
        <v>47476</v>
      </c>
      <c r="M18" s="7">
        <v>275</v>
      </c>
      <c r="N18" s="37">
        <f t="shared" si="35"/>
        <v>5.7924003707136235E-3</v>
      </c>
      <c r="O18" s="28">
        <v>76538</v>
      </c>
      <c r="P18" s="7">
        <v>294</v>
      </c>
      <c r="Q18" s="29">
        <f t="shared" si="36"/>
        <v>3.8412291933418692E-3</v>
      </c>
      <c r="R18" s="11">
        <v>61160</v>
      </c>
      <c r="S18" s="7">
        <v>164</v>
      </c>
      <c r="T18" s="37">
        <f t="shared" si="37"/>
        <v>2.6814911706998039E-3</v>
      </c>
      <c r="U18" s="28">
        <v>77902</v>
      </c>
      <c r="V18" s="7">
        <v>374</v>
      </c>
      <c r="W18" s="29">
        <f t="shared" si="38"/>
        <v>4.8009036995199095E-3</v>
      </c>
      <c r="X18" s="11">
        <v>39842</v>
      </c>
      <c r="Y18" s="7">
        <v>101</v>
      </c>
      <c r="Z18" s="37">
        <f t="shared" si="39"/>
        <v>2.5350133025450528E-3</v>
      </c>
      <c r="AA18" s="28">
        <v>75152</v>
      </c>
      <c r="AB18" s="7">
        <v>377</v>
      </c>
      <c r="AC18" s="29">
        <f t="shared" si="40"/>
        <v>5.0164998935490739E-3</v>
      </c>
      <c r="AD18" s="11">
        <v>1962</v>
      </c>
      <c r="AE18" s="7">
        <v>227</v>
      </c>
      <c r="AF18" s="37">
        <f t="shared" si="41"/>
        <v>0.11569826707441386</v>
      </c>
      <c r="AG18" s="28">
        <v>35948</v>
      </c>
      <c r="AH18" s="7">
        <v>204</v>
      </c>
      <c r="AI18" s="29">
        <f t="shared" si="42"/>
        <v>5.6748636919995545E-3</v>
      </c>
      <c r="AJ18" s="11">
        <v>32538</v>
      </c>
      <c r="AK18" s="7">
        <v>253</v>
      </c>
      <c r="AL18" s="37">
        <f t="shared" si="47"/>
        <v>7.77552400270453E-3</v>
      </c>
      <c r="AM18" s="28">
        <v>47036</v>
      </c>
      <c r="AN18" s="7">
        <v>295</v>
      </c>
      <c r="AO18" s="37">
        <f t="shared" si="43"/>
        <v>6.2717918190322306E-3</v>
      </c>
      <c r="AP18" s="28">
        <v>75702</v>
      </c>
      <c r="AQ18" s="7">
        <v>309</v>
      </c>
      <c r="AR18" s="29">
        <f t="shared" si="44"/>
        <v>4.0817944043750496E-3</v>
      </c>
      <c r="AS18" s="11">
        <v>40700</v>
      </c>
      <c r="AT18" s="7">
        <v>495</v>
      </c>
      <c r="AU18" s="37">
        <f t="shared" si="45"/>
        <v>1.2162162162162163E-2</v>
      </c>
      <c r="AV18" s="28">
        <v>65538</v>
      </c>
      <c r="AW18" s="7">
        <v>505</v>
      </c>
      <c r="AX18" s="29">
        <f t="shared" si="46"/>
        <v>7.7054533247886726E-3</v>
      </c>
      <c r="AY18" s="28">
        <v>4505</v>
      </c>
      <c r="AZ18" s="7">
        <v>662</v>
      </c>
      <c r="BA18" s="29">
        <f t="shared" si="49"/>
        <v>0.1469478357380688</v>
      </c>
      <c r="BB18" s="5"/>
    </row>
    <row r="19" spans="1:54" x14ac:dyDescent="0.25">
      <c r="A19" s="14"/>
      <c r="B19" s="15" t="s">
        <v>12</v>
      </c>
      <c r="C19" s="28">
        <v>17562</v>
      </c>
      <c r="D19" s="7">
        <v>605</v>
      </c>
      <c r="E19" s="29">
        <f t="shared" si="1"/>
        <v>3.4449379341760622E-2</v>
      </c>
      <c r="F19" s="11">
        <v>4632</v>
      </c>
      <c r="G19" s="7">
        <v>104</v>
      </c>
      <c r="H19" s="37">
        <f t="shared" si="2"/>
        <v>2.2452504317789293E-2</v>
      </c>
      <c r="I19" s="28">
        <v>3037</v>
      </c>
      <c r="J19" s="7">
        <v>45</v>
      </c>
      <c r="K19" s="29">
        <f t="shared" si="15"/>
        <v>1.4817253868949621E-2</v>
      </c>
      <c r="L19" s="11">
        <v>3804</v>
      </c>
      <c r="M19" s="7">
        <v>92</v>
      </c>
      <c r="N19" s="37">
        <f t="shared" si="35"/>
        <v>2.4185068349106203E-2</v>
      </c>
      <c r="O19" s="28">
        <v>322</v>
      </c>
      <c r="P19" s="7">
        <v>107</v>
      </c>
      <c r="Q19" s="29">
        <f t="shared" si="36"/>
        <v>0.33229813664596275</v>
      </c>
      <c r="R19" s="11">
        <v>2035</v>
      </c>
      <c r="S19" s="7">
        <v>31</v>
      </c>
      <c r="T19" s="37">
        <f t="shared" si="37"/>
        <v>1.5233415233415233E-2</v>
      </c>
      <c r="U19" s="28">
        <v>4646</v>
      </c>
      <c r="V19" s="7">
        <v>35</v>
      </c>
      <c r="W19" s="29">
        <f t="shared" si="38"/>
        <v>7.5333620318553595E-3</v>
      </c>
      <c r="X19" s="11">
        <v>2212</v>
      </c>
      <c r="Y19" s="7">
        <v>8</v>
      </c>
      <c r="Z19" s="37">
        <f t="shared" si="39"/>
        <v>3.616636528028933E-3</v>
      </c>
      <c r="AA19" s="28">
        <v>834</v>
      </c>
      <c r="AB19" s="7">
        <v>36</v>
      </c>
      <c r="AC19" s="29">
        <f t="shared" si="40"/>
        <v>4.3165467625899283E-2</v>
      </c>
      <c r="AD19" s="11">
        <v>868</v>
      </c>
      <c r="AE19" s="7">
        <v>46</v>
      </c>
      <c r="AF19" s="37">
        <f t="shared" si="41"/>
        <v>5.2995391705069124E-2</v>
      </c>
      <c r="AG19" s="28">
        <v>467</v>
      </c>
      <c r="AH19" s="7">
        <v>27</v>
      </c>
      <c r="AI19" s="29">
        <f t="shared" si="42"/>
        <v>5.7815845824411134E-2</v>
      </c>
      <c r="AJ19" s="11">
        <v>1359</v>
      </c>
      <c r="AK19" s="7">
        <v>46</v>
      </c>
      <c r="AL19" s="37">
        <f t="shared" si="47"/>
        <v>3.3848417954378221E-2</v>
      </c>
      <c r="AM19" s="28">
        <v>3460</v>
      </c>
      <c r="AN19" s="7">
        <v>58</v>
      </c>
      <c r="AO19" s="37">
        <f t="shared" si="43"/>
        <v>1.6763005780346819E-2</v>
      </c>
      <c r="AP19" s="28">
        <v>20</v>
      </c>
      <c r="AQ19" s="7">
        <v>0</v>
      </c>
      <c r="AR19" s="29">
        <f t="shared" si="44"/>
        <v>0</v>
      </c>
      <c r="AS19" s="11">
        <v>4317</v>
      </c>
      <c r="AT19" s="7">
        <v>5</v>
      </c>
      <c r="AU19" s="37">
        <f t="shared" si="45"/>
        <v>1.1582117211026176E-3</v>
      </c>
      <c r="AV19" s="28">
        <v>898</v>
      </c>
      <c r="AW19" s="7">
        <v>8</v>
      </c>
      <c r="AX19" s="29">
        <f t="shared" si="46"/>
        <v>8.9086859688195987E-3</v>
      </c>
      <c r="AY19" s="28">
        <v>402</v>
      </c>
      <c r="AZ19" s="7">
        <v>0</v>
      </c>
      <c r="BA19" s="29">
        <f t="shared" si="49"/>
        <v>0</v>
      </c>
      <c r="BB19" s="5"/>
    </row>
    <row r="20" spans="1:54" x14ac:dyDescent="0.25">
      <c r="A20" s="14"/>
      <c r="B20" s="15" t="s">
        <v>25</v>
      </c>
      <c r="C20" s="28"/>
      <c r="D20" s="7"/>
      <c r="E20" s="29"/>
      <c r="F20" s="11">
        <v>379</v>
      </c>
      <c r="G20" s="7">
        <v>3</v>
      </c>
      <c r="H20" s="37">
        <f t="shared" si="2"/>
        <v>7.9155672823219003E-3</v>
      </c>
      <c r="I20" s="28">
        <v>4218</v>
      </c>
      <c r="J20" s="7">
        <v>8</v>
      </c>
      <c r="K20" s="29">
        <f t="shared" si="15"/>
        <v>1.896633475580844E-3</v>
      </c>
      <c r="L20" s="11">
        <v>1183</v>
      </c>
      <c r="M20" s="7">
        <v>5</v>
      </c>
      <c r="N20" s="37">
        <f t="shared" si="35"/>
        <v>4.22654268808115E-3</v>
      </c>
      <c r="O20" s="28">
        <v>8083</v>
      </c>
      <c r="P20" s="7">
        <v>0</v>
      </c>
      <c r="Q20" s="29">
        <f t="shared" si="36"/>
        <v>0</v>
      </c>
      <c r="R20" s="11">
        <v>5537</v>
      </c>
      <c r="S20" s="7">
        <v>0</v>
      </c>
      <c r="T20" s="37">
        <f t="shared" si="37"/>
        <v>0</v>
      </c>
      <c r="U20" s="28">
        <v>3183</v>
      </c>
      <c r="V20" s="7">
        <v>0</v>
      </c>
      <c r="W20" s="29">
        <f t="shared" si="38"/>
        <v>0</v>
      </c>
      <c r="X20" s="11">
        <v>5301</v>
      </c>
      <c r="Y20" s="7">
        <v>0</v>
      </c>
      <c r="Z20" s="37">
        <f t="shared" si="39"/>
        <v>0</v>
      </c>
      <c r="AA20" s="28">
        <v>9207</v>
      </c>
      <c r="AB20" s="7">
        <v>0</v>
      </c>
      <c r="AC20" s="29">
        <f t="shared" si="40"/>
        <v>0</v>
      </c>
      <c r="AD20" s="11">
        <v>3609</v>
      </c>
      <c r="AE20" s="7">
        <v>0</v>
      </c>
      <c r="AF20" s="37">
        <f t="shared" si="41"/>
        <v>0</v>
      </c>
      <c r="AG20" s="28">
        <v>1785</v>
      </c>
      <c r="AH20" s="7">
        <v>0</v>
      </c>
      <c r="AI20" s="29">
        <f t="shared" si="42"/>
        <v>0</v>
      </c>
      <c r="AJ20" s="11">
        <v>2404</v>
      </c>
      <c r="AK20" s="7">
        <v>0</v>
      </c>
      <c r="AL20" s="37">
        <f t="shared" si="47"/>
        <v>0</v>
      </c>
      <c r="AM20" s="28">
        <v>2226</v>
      </c>
      <c r="AN20" s="7">
        <v>0</v>
      </c>
      <c r="AO20" s="37">
        <f t="shared" si="43"/>
        <v>0</v>
      </c>
      <c r="AP20" s="28">
        <v>3017</v>
      </c>
      <c r="AQ20" s="7">
        <v>0</v>
      </c>
      <c r="AR20" s="29">
        <f t="shared" si="44"/>
        <v>0</v>
      </c>
      <c r="AS20" s="11">
        <v>1024</v>
      </c>
      <c r="AT20" s="7">
        <v>0</v>
      </c>
      <c r="AU20" s="37">
        <f t="shared" si="45"/>
        <v>0</v>
      </c>
      <c r="AV20" s="28">
        <v>270</v>
      </c>
      <c r="AW20" s="7">
        <v>0</v>
      </c>
      <c r="AX20" s="29">
        <f t="shared" si="46"/>
        <v>0</v>
      </c>
      <c r="AY20" s="28">
        <v>270</v>
      </c>
      <c r="AZ20" s="7">
        <v>0</v>
      </c>
      <c r="BA20" s="29">
        <f t="shared" si="49"/>
        <v>0</v>
      </c>
      <c r="BB20" s="5"/>
    </row>
    <row r="21" spans="1:54" x14ac:dyDescent="0.25">
      <c r="A21" s="14"/>
      <c r="B21" s="16" t="s">
        <v>13</v>
      </c>
      <c r="C21" s="30">
        <v>4359</v>
      </c>
      <c r="D21" s="8">
        <v>0</v>
      </c>
      <c r="E21" s="31">
        <f t="shared" si="1"/>
        <v>0</v>
      </c>
      <c r="F21" s="12">
        <v>4931</v>
      </c>
      <c r="G21" s="8">
        <v>0</v>
      </c>
      <c r="H21" s="38">
        <f t="shared" si="2"/>
        <v>0</v>
      </c>
      <c r="I21" s="30">
        <v>5928</v>
      </c>
      <c r="J21" s="8">
        <v>0</v>
      </c>
      <c r="K21" s="31">
        <f t="shared" si="15"/>
        <v>0</v>
      </c>
      <c r="L21" s="12">
        <v>4075</v>
      </c>
      <c r="M21" s="8">
        <v>0</v>
      </c>
      <c r="N21" s="38">
        <f t="shared" si="35"/>
        <v>0</v>
      </c>
      <c r="O21" s="30">
        <v>5842</v>
      </c>
      <c r="P21" s="8">
        <v>0</v>
      </c>
      <c r="Q21" s="31">
        <f t="shared" si="36"/>
        <v>0</v>
      </c>
      <c r="R21" s="12">
        <v>5255</v>
      </c>
      <c r="S21" s="8">
        <v>0</v>
      </c>
      <c r="T21" s="38">
        <f t="shared" si="37"/>
        <v>0</v>
      </c>
      <c r="U21" s="30">
        <v>2564</v>
      </c>
      <c r="V21" s="8">
        <v>0</v>
      </c>
      <c r="W21" s="31">
        <f t="shared" si="38"/>
        <v>0</v>
      </c>
      <c r="X21" s="12">
        <v>6089</v>
      </c>
      <c r="Y21" s="8">
        <v>0</v>
      </c>
      <c r="Z21" s="38">
        <f t="shared" si="39"/>
        <v>0</v>
      </c>
      <c r="AA21" s="30">
        <v>6205</v>
      </c>
      <c r="AB21" s="8">
        <v>0</v>
      </c>
      <c r="AC21" s="31">
        <f t="shared" si="40"/>
        <v>0</v>
      </c>
      <c r="AD21" s="12">
        <v>2620</v>
      </c>
      <c r="AE21" s="8">
        <v>10</v>
      </c>
      <c r="AF21" s="38">
        <f t="shared" si="41"/>
        <v>3.8167938931297708E-3</v>
      </c>
      <c r="AG21" s="30">
        <v>653</v>
      </c>
      <c r="AH21" s="8">
        <v>1</v>
      </c>
      <c r="AI21" s="31">
        <f t="shared" si="42"/>
        <v>1.5313935681470138E-3</v>
      </c>
      <c r="AJ21" s="12">
        <v>9683</v>
      </c>
      <c r="AK21" s="8">
        <v>0</v>
      </c>
      <c r="AL21" s="38">
        <f t="shared" si="47"/>
        <v>0</v>
      </c>
      <c r="AM21" s="30">
        <v>3399</v>
      </c>
      <c r="AN21" s="8">
        <v>0</v>
      </c>
      <c r="AO21" s="38">
        <f t="shared" si="43"/>
        <v>0</v>
      </c>
      <c r="AP21" s="30">
        <v>3683</v>
      </c>
      <c r="AQ21" s="8">
        <v>0</v>
      </c>
      <c r="AR21" s="31">
        <f t="shared" si="44"/>
        <v>0</v>
      </c>
      <c r="AS21" s="12">
        <v>3547</v>
      </c>
      <c r="AT21" s="8">
        <v>0</v>
      </c>
      <c r="AU21" s="38">
        <f t="shared" si="45"/>
        <v>0</v>
      </c>
      <c r="AV21" s="30">
        <v>3936</v>
      </c>
      <c r="AW21" s="8">
        <v>0</v>
      </c>
      <c r="AX21" s="31">
        <f t="shared" si="46"/>
        <v>0</v>
      </c>
      <c r="AY21" s="30">
        <v>1019</v>
      </c>
      <c r="AZ21" s="8">
        <v>0</v>
      </c>
      <c r="BA21" s="31">
        <f t="shared" si="49"/>
        <v>0</v>
      </c>
      <c r="BB21" s="5"/>
    </row>
    <row r="22" spans="1:54" s="2" customFormat="1" x14ac:dyDescent="0.25">
      <c r="A22" s="14"/>
      <c r="B22" s="17" t="s">
        <v>45</v>
      </c>
      <c r="C22" s="46">
        <f>SUM(C11:C21)</f>
        <v>251060</v>
      </c>
      <c r="D22" s="9">
        <f>SUM(D11:D21)</f>
        <v>1922</v>
      </c>
      <c r="E22" s="48">
        <f>D22/C22</f>
        <v>7.6555405082450413E-3</v>
      </c>
      <c r="F22" s="47">
        <f>SUM(F11:F21)</f>
        <v>170116</v>
      </c>
      <c r="G22" s="9">
        <f>SUM(G11:G21)</f>
        <v>1330</v>
      </c>
      <c r="H22" s="49">
        <f>G22/F22</f>
        <v>7.8181946436549181E-3</v>
      </c>
      <c r="I22" s="46">
        <f>SUM(I11:I21)</f>
        <v>167479</v>
      </c>
      <c r="J22" s="9">
        <f>SUM(J11:J21)</f>
        <v>839</v>
      </c>
      <c r="K22" s="48">
        <f>J22/I22</f>
        <v>5.0095832910394735E-3</v>
      </c>
      <c r="L22" s="47">
        <f>SUM(L11:L21)</f>
        <v>120079</v>
      </c>
      <c r="M22" s="9">
        <f>SUM(M11:M21)</f>
        <v>713</v>
      </c>
      <c r="N22" s="49">
        <f>M22/L22</f>
        <v>5.9377576428851003E-3</v>
      </c>
      <c r="O22" s="46">
        <f>SUM(O11:O21)</f>
        <v>136649</v>
      </c>
      <c r="P22" s="9">
        <f>SUM(P11:P21)</f>
        <v>737</v>
      </c>
      <c r="Q22" s="48">
        <f>P22/O22</f>
        <v>5.3933801198691542E-3</v>
      </c>
      <c r="R22" s="47">
        <f>SUM(R11:R21)</f>
        <v>145097</v>
      </c>
      <c r="S22" s="9">
        <f>SUM(S11:S21)</f>
        <v>621</v>
      </c>
      <c r="T22" s="49">
        <f>S22/R22</f>
        <v>4.2798955181706034E-3</v>
      </c>
      <c r="U22" s="46">
        <f>SUM(U11:U21)</f>
        <v>204188</v>
      </c>
      <c r="V22" s="9">
        <f>SUM(V11:V21)</f>
        <v>962</v>
      </c>
      <c r="W22" s="48">
        <f>V22/U22</f>
        <v>4.7113444472740807E-3</v>
      </c>
      <c r="X22" s="47">
        <f>SUM(X11:X21)</f>
        <v>124992</v>
      </c>
      <c r="Y22" s="9">
        <f>SUM(Y11:Y21)</f>
        <v>513</v>
      </c>
      <c r="Z22" s="49">
        <f>Y22/X22</f>
        <v>4.1042626728110595E-3</v>
      </c>
      <c r="AA22" s="46">
        <f>SUM(AA11:AA21)</f>
        <v>268840</v>
      </c>
      <c r="AB22" s="9">
        <f>SUM(AB11:AB21)</f>
        <v>2094</v>
      </c>
      <c r="AC22" s="48">
        <f>AB22/AA22</f>
        <v>7.7890194911471511E-3</v>
      </c>
      <c r="AD22" s="47">
        <f>SUM(AD11:AD21)</f>
        <v>230404</v>
      </c>
      <c r="AE22" s="9">
        <f>SUM(AE11:AE21)</f>
        <v>1029</v>
      </c>
      <c r="AF22" s="49">
        <f>AE22/AD22</f>
        <v>4.4660682974253917E-3</v>
      </c>
      <c r="AG22" s="80">
        <f>SUM(AG11:AG21)</f>
        <v>220202</v>
      </c>
      <c r="AH22" s="81">
        <f>SUM(AH11:AH21)</f>
        <v>852</v>
      </c>
      <c r="AI22" s="82">
        <f>AH22/AG22</f>
        <v>3.8691746668967583E-3</v>
      </c>
      <c r="AJ22" s="47">
        <f>SUM(AJ11:AJ21)</f>
        <v>154513</v>
      </c>
      <c r="AK22" s="9">
        <f>SUM(AK11:AK21)</f>
        <v>944</v>
      </c>
      <c r="AL22" s="49">
        <f>AK22/AJ22</f>
        <v>6.1095182929591686E-3</v>
      </c>
      <c r="AM22" s="32">
        <f>SUM(AM11:AM21)</f>
        <v>103948</v>
      </c>
      <c r="AN22" s="9">
        <f>SUM(AN11:AN21)</f>
        <v>663</v>
      </c>
      <c r="AO22" s="39">
        <f>AN22/AM22</f>
        <v>6.3781890945472739E-3</v>
      </c>
      <c r="AP22" s="32">
        <f>SUM(AP11:AP21)</f>
        <v>165462</v>
      </c>
      <c r="AQ22" s="9">
        <f>SUM(AQ11:AQ21)</f>
        <v>549</v>
      </c>
      <c r="AR22" s="33">
        <f>AQ22/AP22</f>
        <v>3.3179823766181964E-3</v>
      </c>
      <c r="AS22" s="13">
        <f>SUM(AS11:AS21)</f>
        <v>117565</v>
      </c>
      <c r="AT22" s="9">
        <f>SUM(AT11:AT21)</f>
        <v>898</v>
      </c>
      <c r="AU22" s="39">
        <f>AT22/AS22</f>
        <v>7.6383277335941822E-3</v>
      </c>
      <c r="AV22" s="32">
        <f>SUM(AV11:AV21)</f>
        <v>243045</v>
      </c>
      <c r="AW22" s="9">
        <f>SUM(AW11:AW21)</f>
        <v>975</v>
      </c>
      <c r="AX22" s="33">
        <f>AW22/AV22</f>
        <v>4.0116027896068629E-3</v>
      </c>
      <c r="AY22" s="85">
        <f>SUM(AY11:AY21)</f>
        <v>30992</v>
      </c>
      <c r="AZ22" s="86">
        <f>SUM(AZ11:AZ21)</f>
        <v>1370</v>
      </c>
      <c r="BA22" s="87">
        <f>AZ22/AY22</f>
        <v>4.4204956117707798E-2</v>
      </c>
      <c r="BB22" s="10"/>
    </row>
    <row r="23" spans="1:54" ht="15.75" thickBot="1" x14ac:dyDescent="0.3">
      <c r="A23" s="22"/>
      <c r="B23" s="23" t="s">
        <v>42</v>
      </c>
      <c r="C23" s="62">
        <f>(D22+G22+J22+M22+P22+S22+V22+Y22+AB22+AE22+AH22+AK22+AN22+AQ22+AT22+AW22+AZ22)/(C22+F22+I22+L22+O22+R22+U22+X22+AA22+AD22+AG22+AJ22+AM22+AP22+AS22+AV22+AY22)</f>
        <v>5.9590889330354783E-3</v>
      </c>
      <c r="D23" s="24"/>
      <c r="E23" s="25" t="s">
        <v>48</v>
      </c>
      <c r="F23" s="58"/>
      <c r="G23" s="58"/>
      <c r="H23" s="59"/>
      <c r="I23" s="58"/>
      <c r="J23" s="58"/>
      <c r="K23" s="59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58"/>
      <c r="AX23" s="45"/>
      <c r="AY23" s="57"/>
      <c r="AZ23" s="57"/>
      <c r="BA23" s="45"/>
      <c r="BB23" s="5"/>
    </row>
    <row r="24" spans="1:54" s="2" customFormat="1" ht="15.75" thickBot="1" x14ac:dyDescent="0.3">
      <c r="A24" s="50"/>
      <c r="B24" s="21" t="s">
        <v>24</v>
      </c>
      <c r="C24" s="51">
        <f>C9+C22</f>
        <v>428633</v>
      </c>
      <c r="D24" s="65">
        <f>D9+D22</f>
        <v>3412</v>
      </c>
      <c r="E24" s="53">
        <f>D24/C24</f>
        <v>7.960189719410312E-3</v>
      </c>
      <c r="F24" s="51">
        <f t="shared" ref="F24:G24" si="50">F9+F22</f>
        <v>287012</v>
      </c>
      <c r="G24" s="65">
        <f t="shared" si="50"/>
        <v>2086</v>
      </c>
      <c r="H24" s="53">
        <f>G24/F24</f>
        <v>7.2679887948935932E-3</v>
      </c>
      <c r="I24" s="51">
        <f t="shared" ref="I24:J24" si="51">I9+I22</f>
        <v>266234</v>
      </c>
      <c r="J24" s="65">
        <f t="shared" si="51"/>
        <v>1324</v>
      </c>
      <c r="K24" s="53">
        <f>J24/I24</f>
        <v>4.9730688041347082E-3</v>
      </c>
      <c r="L24" s="51">
        <f t="shared" ref="L24:M24" si="52">L9+L22</f>
        <v>195513</v>
      </c>
      <c r="M24" s="65">
        <f t="shared" si="52"/>
        <v>1263</v>
      </c>
      <c r="N24" s="53">
        <f>M24/L24</f>
        <v>6.4599284958033482E-3</v>
      </c>
      <c r="O24" s="51">
        <f t="shared" ref="O24:P24" si="53">O9+O22</f>
        <v>214556</v>
      </c>
      <c r="P24" s="65">
        <f t="shared" si="53"/>
        <v>1616</v>
      </c>
      <c r="Q24" s="53">
        <f>P24/O24</f>
        <v>7.5318331810809297E-3</v>
      </c>
      <c r="R24" s="51">
        <f t="shared" ref="R24:S24" si="54">R9+R22</f>
        <v>204910</v>
      </c>
      <c r="S24" s="65">
        <f t="shared" si="54"/>
        <v>1045</v>
      </c>
      <c r="T24" s="53">
        <f>S24/R24</f>
        <v>5.0997999121565564E-3</v>
      </c>
      <c r="U24" s="51">
        <f t="shared" ref="U24:V24" si="55">U9+U22</f>
        <v>335343</v>
      </c>
      <c r="V24" s="65">
        <f t="shared" si="55"/>
        <v>1695</v>
      </c>
      <c r="W24" s="53">
        <f>V24/U24</f>
        <v>5.054526261171398E-3</v>
      </c>
      <c r="X24" s="51">
        <f t="shared" ref="X24:Y24" si="56">X9+X22</f>
        <v>219576</v>
      </c>
      <c r="Y24" s="65">
        <f t="shared" si="56"/>
        <v>1074</v>
      </c>
      <c r="Z24" s="53">
        <f>Y24/X24</f>
        <v>4.8912449448027103E-3</v>
      </c>
      <c r="AA24" s="51">
        <f t="shared" ref="AA24:AB24" si="57">AA9+AA22</f>
        <v>398727</v>
      </c>
      <c r="AB24" s="65">
        <f t="shared" si="57"/>
        <v>2495</v>
      </c>
      <c r="AC24" s="53">
        <f>AB24/AA24</f>
        <v>6.2574142207575609E-3</v>
      </c>
      <c r="AD24" s="51">
        <f t="shared" ref="AD24:AE24" si="58">AD9+AD22</f>
        <v>413773</v>
      </c>
      <c r="AE24" s="65">
        <f t="shared" si="58"/>
        <v>1831</v>
      </c>
      <c r="AF24" s="53">
        <f>AE24/AD24</f>
        <v>4.4251316543128718E-3</v>
      </c>
      <c r="AG24" s="77">
        <f t="shared" ref="AG24:AH24" si="59">AG9+AG22</f>
        <v>432728</v>
      </c>
      <c r="AH24" s="78">
        <f t="shared" si="59"/>
        <v>1692</v>
      </c>
      <c r="AI24" s="79">
        <f>AH24/AG24</f>
        <v>3.9100774620546858E-3</v>
      </c>
      <c r="AJ24" s="51">
        <f t="shared" ref="AJ24:AT24" si="60">AJ9+AJ22</f>
        <v>241466</v>
      </c>
      <c r="AK24" s="65">
        <f t="shared" si="60"/>
        <v>1451</v>
      </c>
      <c r="AL24" s="53">
        <f>AK24/AJ24</f>
        <v>6.0091275790380427E-3</v>
      </c>
      <c r="AM24" s="51">
        <f t="shared" si="60"/>
        <v>187243</v>
      </c>
      <c r="AN24" s="65">
        <f t="shared" si="60"/>
        <v>1445</v>
      </c>
      <c r="AO24" s="53">
        <f>AN24/AM24</f>
        <v>7.7172444363741233E-3</v>
      </c>
      <c r="AP24" s="51">
        <f t="shared" si="60"/>
        <v>246866</v>
      </c>
      <c r="AQ24" s="65">
        <f t="shared" si="60"/>
        <v>1066</v>
      </c>
      <c r="AR24" s="69">
        <f>AQ24/AP24</f>
        <v>4.3181321040564515E-3</v>
      </c>
      <c r="AS24" s="52">
        <f t="shared" si="60"/>
        <v>239361</v>
      </c>
      <c r="AT24" s="65">
        <f t="shared" si="60"/>
        <v>1694</v>
      </c>
      <c r="AU24" s="53">
        <f>AT24/AS24</f>
        <v>7.0771763152727473E-3</v>
      </c>
      <c r="AV24" s="51">
        <f t="shared" ref="AV24:AW24" si="61">AV9+AV22</f>
        <v>349900</v>
      </c>
      <c r="AW24" s="65">
        <f t="shared" si="61"/>
        <v>1639</v>
      </c>
      <c r="AX24" s="69">
        <f>AW24/AV24</f>
        <v>4.684195484424121E-3</v>
      </c>
      <c r="AY24" s="88">
        <f t="shared" ref="AY24:AZ24" si="62">AY9+AY22</f>
        <v>82275</v>
      </c>
      <c r="AZ24" s="89">
        <f t="shared" si="62"/>
        <v>4545</v>
      </c>
      <c r="BA24" s="90">
        <f>AZ24/AY24</f>
        <v>5.5241567912488604E-2</v>
      </c>
    </row>
    <row r="25" spans="1:54" s="2" customFormat="1" ht="15.75" thickBot="1" x14ac:dyDescent="0.3">
      <c r="A25" s="50"/>
      <c r="B25" s="61" t="s">
        <v>46</v>
      </c>
      <c r="C25" s="64">
        <f>(D24+G24+J24+M24+P24+S24+V24+Y24+AB24+AE24+AH24+AK24+AN24+AQ24+AT24+AW24+AZ24)/(C24+F24+I24+L24+O24+R24+U24+X24+AA24+AD24+AG24+AJ24+AM24+AP24+AS24+AV24+AY24)</f>
        <v>6.6130339140105347E-3</v>
      </c>
      <c r="D25" s="52"/>
      <c r="E25" s="53"/>
      <c r="F25" s="52"/>
      <c r="G25" s="52"/>
      <c r="H25" s="53"/>
      <c r="I25" s="52"/>
      <c r="J25" s="52"/>
      <c r="K25" s="53"/>
      <c r="L25" s="52"/>
      <c r="M25" s="52"/>
      <c r="N25" s="53"/>
      <c r="O25" s="52"/>
      <c r="P25" s="52"/>
      <c r="Q25" s="53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0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5"/>
    </row>
  </sheetData>
  <mergeCells count="1">
    <mergeCell ref="A4:B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7"/>
  <sheetViews>
    <sheetView showGridLines="0" workbookViewId="0">
      <selection activeCell="D10" sqref="D10"/>
    </sheetView>
  </sheetViews>
  <sheetFormatPr defaultRowHeight="15" x14ac:dyDescent="0.25"/>
  <cols>
    <col min="2" max="4" width="12.5703125" customWidth="1"/>
    <col min="5" max="17" width="19.5703125" style="1" customWidth="1"/>
  </cols>
  <sheetData>
    <row r="4" spans="2:17" s="1" customFormat="1" x14ac:dyDescent="0.25">
      <c r="B4" s="1" t="s">
        <v>20</v>
      </c>
      <c r="C4" s="1" t="s">
        <v>19</v>
      </c>
      <c r="D4" s="1" t="s">
        <v>21</v>
      </c>
      <c r="E4" s="1" t="s">
        <v>2</v>
      </c>
      <c r="F4" s="1" t="s">
        <v>3</v>
      </c>
      <c r="G4" s="1" t="s">
        <v>22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14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2:17" x14ac:dyDescent="0.25">
      <c r="B5" s="1">
        <v>2024</v>
      </c>
      <c r="C5" s="95" t="s">
        <v>15</v>
      </c>
      <c r="D5" t="s">
        <v>16</v>
      </c>
      <c r="E5" s="3">
        <v>85785</v>
      </c>
      <c r="F5" s="3">
        <v>61087</v>
      </c>
      <c r="G5" s="3">
        <v>30701</v>
      </c>
      <c r="H5" s="3">
        <v>83502</v>
      </c>
      <c r="I5" s="3">
        <v>3376</v>
      </c>
      <c r="J5" s="3">
        <v>4290</v>
      </c>
      <c r="K5" s="3">
        <v>2746</v>
      </c>
      <c r="L5" s="3">
        <v>2812</v>
      </c>
      <c r="M5" s="3">
        <v>19054</v>
      </c>
      <c r="N5" s="3">
        <v>54575</v>
      </c>
      <c r="O5" s="3">
        <v>58784</v>
      </c>
      <c r="P5" s="3">
        <v>17562</v>
      </c>
      <c r="Q5" s="3">
        <v>4359</v>
      </c>
    </row>
    <row r="6" spans="2:17" x14ac:dyDescent="0.25">
      <c r="C6" s="95"/>
      <c r="D6" t="s">
        <v>17</v>
      </c>
      <c r="E6" s="3">
        <v>494</v>
      </c>
      <c r="F6" s="3">
        <v>108</v>
      </c>
      <c r="G6" s="3">
        <v>888</v>
      </c>
      <c r="H6" s="3">
        <v>87</v>
      </c>
      <c r="I6" s="3">
        <v>50</v>
      </c>
      <c r="J6" s="3">
        <v>293</v>
      </c>
      <c r="K6" s="3">
        <v>72</v>
      </c>
      <c r="L6" s="3">
        <v>28</v>
      </c>
      <c r="M6" s="3">
        <v>78</v>
      </c>
      <c r="N6" s="3">
        <v>322</v>
      </c>
      <c r="O6" s="3">
        <v>387</v>
      </c>
      <c r="P6" s="3">
        <v>605</v>
      </c>
      <c r="Q6" s="3">
        <v>0</v>
      </c>
    </row>
    <row r="7" spans="2:17" x14ac:dyDescent="0.25">
      <c r="C7" s="95"/>
      <c r="D7" t="s">
        <v>18</v>
      </c>
      <c r="E7" s="4">
        <f>E6/E5</f>
        <v>5.758582502768549E-3</v>
      </c>
      <c r="F7" s="4">
        <f t="shared" ref="F7:G7" si="0">F6/F5</f>
        <v>1.7679702719072797E-3</v>
      </c>
      <c r="G7" s="4">
        <f t="shared" si="0"/>
        <v>2.892413927885085E-2</v>
      </c>
      <c r="H7" s="4">
        <f t="shared" ref="H7" si="1">H6/H5</f>
        <v>1.0418912121865345E-3</v>
      </c>
      <c r="I7" s="4">
        <f t="shared" ref="I7" si="2">I6/I5</f>
        <v>1.481042654028436E-2</v>
      </c>
      <c r="J7" s="4">
        <f t="shared" ref="J7" si="3">J6/J5</f>
        <v>6.82983682983683E-2</v>
      </c>
      <c r="K7" s="4">
        <f t="shared" ref="K7" si="4">K6/K5</f>
        <v>2.6219956300072834E-2</v>
      </c>
      <c r="L7" s="4">
        <f t="shared" ref="L7" si="5">L6/L5</f>
        <v>9.9573257467994308E-3</v>
      </c>
      <c r="M7" s="4">
        <f t="shared" ref="M7" si="6">M6/M5</f>
        <v>4.0936286344074738E-3</v>
      </c>
      <c r="N7" s="4">
        <f t="shared" ref="N7" si="7">N6/N5</f>
        <v>5.9001374255611546E-3</v>
      </c>
      <c r="O7" s="4">
        <f t="shared" ref="O7" si="8">O6/O5</f>
        <v>6.5834240609689712E-3</v>
      </c>
      <c r="P7" s="4">
        <f t="shared" ref="P7" si="9">P6/P5</f>
        <v>3.4449379341760622E-2</v>
      </c>
      <c r="Q7" s="4">
        <f t="shared" ref="Q7" si="10">Q6/Q5</f>
        <v>0</v>
      </c>
    </row>
  </sheetData>
  <mergeCells count="1">
    <mergeCell ref="C5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2025-05-27T05:55:55Z</dcterms:created>
  <dcterms:modified xsi:type="dcterms:W3CDTF">2025-06-25T01:56:01Z</dcterms:modified>
</cp:coreProperties>
</file>