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1. Internal Audit\6. Rapat Tinjauan Manajemen\2025\Semester 1\Data Pelengkap\"/>
    </mc:Choice>
  </mc:AlternateContent>
  <xr:revisionPtr revIDLastSave="0" documentId="13_ncr:1_{505192C7-509B-4E20-A6FD-600999E100E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cap Complain Th.25 Per Month" sheetId="1" r:id="rId1"/>
    <sheet name="Recap Complain Th.25 Per Mo (2)" sheetId="4" r:id="rId2"/>
  </sheets>
  <definedNames>
    <definedName name="_xlnm._FilterDatabase" localSheetId="1" hidden="1">'Recap Complain Th.25 Per Mo (2)'!$X$28:$Z$32</definedName>
    <definedName name="_xlnm._FilterDatabase" localSheetId="0" hidden="1">'Recap Complain Th.25 Per Month'!$X$28:$Z$32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4" l="1"/>
  <c r="Z32" i="4"/>
  <c r="Z30" i="4"/>
  <c r="Z31" i="4"/>
  <c r="J27" i="4"/>
  <c r="Z33" i="1"/>
  <c r="Y31" i="1" s="1"/>
  <c r="Y32" i="1"/>
  <c r="Y29" i="1"/>
  <c r="J27" i="1"/>
  <c r="Z33" i="4" l="1"/>
  <c r="Y30" i="4" s="1"/>
  <c r="Z34" i="4"/>
  <c r="Y31" i="4"/>
  <c r="Y29" i="4"/>
  <c r="Y30" i="1"/>
  <c r="Y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</author>
  </authors>
  <commentList>
    <comment ref="U2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Andreas:</t>
        </r>
        <r>
          <rPr>
            <sz val="9"/>
            <color indexed="81"/>
            <rFont val="Tahoma"/>
            <family val="2"/>
          </rPr>
          <t xml:space="preserve">
Secara aplikasi masih open.
Tp akutualnya sudah closed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Andreas</author>
    <author>Reggi R.</author>
  </authors>
  <commentList>
    <comment ref="U25" authorId="0" shapeId="0" xr:uid="{AA692C67-A11B-4725-BAE4-37CFDB6145FD}">
      <text>
        <r>
          <rPr>
            <b/>
            <sz val="9"/>
            <color indexed="81"/>
            <rFont val="Tahoma"/>
            <family val="2"/>
          </rPr>
          <t>Andreas:</t>
        </r>
        <r>
          <rPr>
            <sz val="9"/>
            <color indexed="81"/>
            <rFont val="Tahoma"/>
            <family val="2"/>
          </rPr>
          <t xml:space="preserve">
Secara aplikasi masih open.
Tp akutualnya sudah closed</t>
        </r>
      </text>
    </comment>
    <comment ref="X29" authorId="1" shapeId="0" xr:uid="{AED0F87E-8F8A-410F-945C-6425B4A26B48}">
      <text>
        <r>
          <rPr>
            <b/>
            <sz val="9"/>
            <color indexed="81"/>
            <rFont val="Tahoma"/>
            <charset val="1"/>
          </rPr>
          <t>Reggi R.:</t>
        </r>
        <r>
          <rPr>
            <sz val="9"/>
            <color indexed="81"/>
            <rFont val="Tahoma"/>
            <charset val="1"/>
          </rPr>
          <t xml:space="preserve">
kualitas supplier</t>
        </r>
      </text>
    </comment>
    <comment ref="X30" authorId="1" shapeId="0" xr:uid="{FC9961BF-B35C-4210-94F9-BDC106F7B796}">
      <text>
        <r>
          <rPr>
            <b/>
            <sz val="9"/>
            <color indexed="81"/>
            <rFont val="Tahoma"/>
            <charset val="1"/>
          </rPr>
          <t>Reggi R.:</t>
        </r>
        <r>
          <rPr>
            <sz val="9"/>
            <color indexed="81"/>
            <rFont val="Tahoma"/>
            <charset val="1"/>
          </rPr>
          <t xml:space="preserve">
cacat akibat handling</t>
        </r>
      </text>
    </comment>
    <comment ref="X31" authorId="1" shapeId="0" xr:uid="{D0BC2FFC-A4CD-49DE-90E1-35458308F65E}">
      <text>
        <r>
          <rPr>
            <b/>
            <sz val="9"/>
            <color indexed="81"/>
            <rFont val="Tahoma"/>
            <charset val="1"/>
          </rPr>
          <t>Reggi R.:</t>
        </r>
        <r>
          <rPr>
            <sz val="9"/>
            <color indexed="81"/>
            <rFont val="Tahoma"/>
            <charset val="1"/>
          </rPr>
          <t xml:space="preserve">
rnd / produksi</t>
        </r>
      </text>
    </comment>
  </commentList>
</comments>
</file>

<file path=xl/sharedStrings.xml><?xml version="1.0" encoding="utf-8"?>
<sst xmlns="http://schemas.openxmlformats.org/spreadsheetml/2006/main" count="479" uniqueCount="139">
  <si>
    <t>DAFTAR COMPLAIN TAHUN 2025</t>
  </si>
  <si>
    <t>PT. CHITOSE INTERNASIONAL Tbk.</t>
  </si>
  <si>
    <t>DEPARTEMEN INTERNAL CONTROL</t>
  </si>
  <si>
    <t>PERIODE</t>
  </si>
  <si>
    <t>NO</t>
  </si>
  <si>
    <t>NO. TRANSAKSI
(CIS)</t>
  </si>
  <si>
    <t>DELIVERY DATE</t>
  </si>
  <si>
    <t>NO SURAT JALAN</t>
  </si>
  <si>
    <t>LOT NOMBER</t>
  </si>
  <si>
    <t>CUSTOMER</t>
  </si>
  <si>
    <t>TANGGAL COMPLAIN</t>
  </si>
  <si>
    <t>NAMA PRODUK</t>
  </si>
  <si>
    <t>QTY
COMPLAIN</t>
  </si>
  <si>
    <t>KETERANGAN COMPLAIN</t>
  </si>
  <si>
    <t>KATEGORI COMPLAIN</t>
  </si>
  <si>
    <t>PIC</t>
  </si>
  <si>
    <t>APRV/
REJECT</t>
  </si>
  <si>
    <t>KET</t>
  </si>
  <si>
    <t>Analisa Penyebab Complain</t>
  </si>
  <si>
    <t>Corrective Action</t>
  </si>
  <si>
    <t>Preventive Action</t>
  </si>
  <si>
    <t>Due Date</t>
  </si>
  <si>
    <t>Status</t>
  </si>
  <si>
    <t>JANUARI</t>
  </si>
  <si>
    <t>NIHIL</t>
  </si>
  <si>
    <t>FEBRUARI.2</t>
  </si>
  <si>
    <t>CC25020060</t>
  </si>
  <si>
    <t>SWG</t>
  </si>
  <si>
    <t>MEJA KUMI</t>
  </si>
  <si>
    <t>gromet tidak sesuai</t>
  </si>
  <si>
    <t>Salah komponen (human error)</t>
  </si>
  <si>
    <t>PRD</t>
  </si>
  <si>
    <t>APRV</t>
  </si>
  <si>
    <t>-</t>
  </si>
  <si>
    <t>CC25020059</t>
  </si>
  <si>
    <t>SSM</t>
  </si>
  <si>
    <t>CAESAR N INNOVA CAMRY</t>
  </si>
  <si>
    <t>back belakang dengan back depan tidak bersatu</t>
  </si>
  <si>
    <t>Kualitas internal</t>
  </si>
  <si>
    <t>proses pemasangan pintree yang kurang kuat</t>
  </si>
  <si>
    <t>sudah dilakukan pengiriman pintree</t>
  </si>
  <si>
    <t>SLS</t>
  </si>
  <si>
    <t>CLOSED</t>
  </si>
  <si>
    <t>CC25020069</t>
  </si>
  <si>
    <t>PI: LFPI-23-10-007</t>
  </si>
  <si>
    <t>RAINA BLACK</t>
  </si>
  <si>
    <t>kain back belakang mengelupas</t>
  </si>
  <si>
    <t>Kualitas suplier</t>
  </si>
  <si>
    <t>GLOBSOURCH</t>
  </si>
  <si>
    <t>barang import</t>
  </si>
  <si>
    <t>GLOB SOURCH</t>
  </si>
  <si>
    <t>OPEN</t>
  </si>
  <si>
    <t xml:space="preserve"> CC25020070</t>
  </si>
  <si>
    <t>KUMI MHD P WHITE WHITE</t>
  </si>
  <si>
    <t>kaki kumi cacat</t>
  </si>
  <si>
    <t>SLS DIST</t>
  </si>
  <si>
    <t>berdasarkan analisa, cacat disebabkan karena handling</t>
  </si>
  <si>
    <t>MARET</t>
  </si>
  <si>
    <t>CC25030071</t>
  </si>
  <si>
    <t>CHIBA LB NS 350 LIGHT GRAY</t>
  </si>
  <si>
    <t>kelengkapan tidak lengkap, support rack kiri dan depan tertukar dengan sebelah kanan</t>
  </si>
  <si>
    <t>kesalahan pengiriman part dari supplier</t>
  </si>
  <si>
    <t>penggantian part dari supplier (free)</t>
  </si>
  <si>
    <t>Supplier akan memperbaiki kualitas QC nya untuk selanjutnya</t>
  </si>
  <si>
    <t>CC25030072</t>
  </si>
  <si>
    <t>kain back kursi mengelupas</t>
  </si>
  <si>
    <t>Kain Back Lepas dari Framenya</t>
  </si>
  <si>
    <t>Pergantian sudah dimintakan</t>
  </si>
  <si>
    <t>CC25030075</t>
  </si>
  <si>
    <t>SPF</t>
  </si>
  <si>
    <t xml:space="preserve">CHIBA SW 1830 COM </t>
  </si>
  <si>
    <t>kaca lemari kebesaran dan pecah, tidak bisa dipasang</t>
  </si>
  <si>
    <t>Kesalahan Pengiriman dari Supplier, metode penyimpanan kaca tidak safety, produk sudah melebihi masa
garansi</t>
  </si>
  <si>
    <t>penggantian kaca</t>
  </si>
  <si>
    <t>Perbaikan Metode Penyimpanan part kaca dan bongkar muat barang Mohon di perhatikan</t>
  </si>
  <si>
    <t>CC25030078</t>
  </si>
  <si>
    <t>Indomedik</t>
  </si>
  <si>
    <t>OPTIMUS C (BED SIDE CABINET)</t>
  </si>
  <si>
    <t>cacat di ujungnya dan di body bedside cabinet penyok</t>
  </si>
  <si>
    <t>Cacat akibat handling</t>
  </si>
  <si>
    <t>CC25030079</t>
  </si>
  <si>
    <t>DF</t>
  </si>
  <si>
    <t>KEIKO DESK NO 6 FB P IVORY NEW</t>
  </si>
  <si>
    <t>table top cacat gores</t>
  </si>
  <si>
    <t xml:space="preserve"> CC25030080</t>
  </si>
  <si>
    <t>SAM P ORANGE ORANGE</t>
  </si>
  <si>
    <t>rangka lecet pada bagian kaki</t>
  </si>
  <si>
    <t>CC25030081</t>
  </si>
  <si>
    <t>KT-01 CAVIS 4 P BEIGE-RED O3</t>
  </si>
  <si>
    <t>kaki kursi cavis lecet</t>
  </si>
  <si>
    <t>CC25030082</t>
  </si>
  <si>
    <t>CAESAR N BLUE L1 BUSA</t>
  </si>
  <si>
    <t>leg kursi bengkok akibat perjalanan</t>
  </si>
  <si>
    <t>CC25030083</t>
  </si>
  <si>
    <t>PI : LFPI-22-12-004</t>
  </si>
  <si>
    <t>TJP</t>
  </si>
  <si>
    <t>PRADIO BLACK</t>
  </si>
  <si>
    <t>back dan center box tidak berfungsi dengan baik</t>
  </si>
  <si>
    <t>Kesalahan assembling</t>
  </si>
  <si>
    <t>Pengecekan oleh team ASS untuk perbaikan center box</t>
  </si>
  <si>
    <t>Assembling dilakuka sesuai dengan standar</t>
  </si>
  <si>
    <t>CC25030084</t>
  </si>
  <si>
    <t>PI : LFPI-22-12-002</t>
  </si>
  <si>
    <t>CHITOSE SPECTA ( BLACK )</t>
  </si>
  <si>
    <t>tidak ada baud untuk satu kursi specta black</t>
  </si>
  <si>
    <t>Kemungkinan kurang memasukkan fastener pada saat repacking</t>
  </si>
  <si>
    <t xml:space="preserve"> </t>
  </si>
  <si>
    <t>CC25030085</t>
  </si>
  <si>
    <t>tidak ada baud pada dus kursi specta</t>
  </si>
  <si>
    <t>CC25030086</t>
  </si>
  <si>
    <t>231124039296 231201001817</t>
  </si>
  <si>
    <t>CAESAR N RED AL11 CPRO</t>
  </si>
  <si>
    <t>memo cacat akibat handling</t>
  </si>
  <si>
    <t>APRIL</t>
  </si>
  <si>
    <t>CC25040087</t>
  </si>
  <si>
    <t>DAISHOGUN LMUP P GREY BLACK O7</t>
  </si>
  <si>
    <t>di dalam satu dus tercampur daishogun lmup P grey black
dengan YAMATO MBD P BLACK BLACK PVC sebanyak 1 pcs</t>
  </si>
  <si>
    <t>CC25040089</t>
  </si>
  <si>
    <t>MEMO TABLE LARGE SIZE PLYWOOD cacat</t>
  </si>
  <si>
    <t>MEI</t>
  </si>
  <si>
    <t>CC25050090</t>
  </si>
  <si>
    <t>SHIRO WS 1224 BLACK</t>
  </si>
  <si>
    <t>TIDAK ADA ADJUSTER HITAM SEBANYAK 8 PCS</t>
  </si>
  <si>
    <t>Kurang komponen (human error)</t>
  </si>
  <si>
    <t>Barang sudah diganti tanggal 27 Mei 2025</t>
  </si>
  <si>
    <t>CC25050091</t>
  </si>
  <si>
    <t>VISTA P BLACK BLACK L7</t>
  </si>
  <si>
    <t>SEAT CUSHION TIDAK ADA LUBANG BAUDNYA </t>
  </si>
  <si>
    <t>analisa awal PRD, hal tersebut dikarenakan leg nya Vista sedangkan seat menggunakan Cavis</t>
  </si>
  <si>
    <t>GRAND TOTAL</t>
  </si>
  <si>
    <t>Keterangan Status</t>
  </si>
  <si>
    <t>%</t>
  </si>
  <si>
    <t>Qty Complain</t>
  </si>
  <si>
    <t>Supplier Import</t>
  </si>
  <si>
    <t>Cacat Handling (Ekspedisi)</t>
  </si>
  <si>
    <t>MO</t>
  </si>
  <si>
    <t>Sales Distribusi</t>
  </si>
  <si>
    <t>FEBRUARI</t>
  </si>
  <si>
    <t>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</si>
</sst>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"/>
    <numFmt numFmtId="165" formatCode="[$-409]d\-mmm\-yyyy;@"/>
    <numFmt numFmtId="166" formatCode="[$-409]d\-mmm\-yy;@"/>
    <numFmt numFmtId="167" formatCode="_(* #,##0_);_(* \(#,##0\);_(* &quot;-&quot;??_);_(@_)"/>
    <numFmt numFmtId="168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Fill="1" applyAlignment="1">
      <alignment vertical="top"/>
    </xf>
    <xf numFmtId="17" fontId="2" fillId="0" borderId="0" xfId="0" applyNumberFormat="1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top"/>
    </xf>
    <xf numFmtId="164" fontId="0" fillId="0" borderId="6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165" fontId="0" fillId="0" borderId="6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horizontal="center" vertical="top" wrapText="1"/>
    </xf>
    <xf numFmtId="1" fontId="0" fillId="0" borderId="6" xfId="0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166" fontId="0" fillId="0" borderId="6" xfId="0" applyNumberFormat="1" applyFont="1" applyFill="1" applyBorder="1" applyAlignment="1">
      <alignment horizontal="center" vertical="top"/>
    </xf>
    <xf numFmtId="0" fontId="0" fillId="0" borderId="6" xfId="0" applyFont="1" applyFill="1" applyBorder="1" applyAlignment="1">
      <alignment vertical="top" wrapText="1"/>
    </xf>
    <xf numFmtId="0" fontId="0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 vertical="top" wrapText="1"/>
    </xf>
    <xf numFmtId="0" fontId="0" fillId="0" borderId="6" xfId="0" quotePrefix="1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vertical="top"/>
    </xf>
    <xf numFmtId="165" fontId="0" fillId="0" borderId="6" xfId="0" applyNumberFormat="1" applyFont="1" applyFill="1" applyBorder="1" applyAlignment="1">
      <alignment vertical="top"/>
    </xf>
    <xf numFmtId="0" fontId="0" fillId="0" borderId="7" xfId="0" applyFont="1" applyFill="1" applyBorder="1" applyAlignment="1">
      <alignment horizontal="center" vertical="top"/>
    </xf>
    <xf numFmtId="164" fontId="0" fillId="0" borderId="8" xfId="0" applyNumberFormat="1" applyFont="1" applyFill="1" applyBorder="1" applyAlignment="1">
      <alignment horizontal="center" vertical="top"/>
    </xf>
    <xf numFmtId="0" fontId="0" fillId="0" borderId="8" xfId="0" applyNumberFormat="1" applyFont="1" applyFill="1" applyBorder="1" applyAlignment="1">
      <alignment horizontal="center" vertical="top"/>
    </xf>
    <xf numFmtId="165" fontId="0" fillId="0" borderId="8" xfId="0" applyNumberFormat="1" applyFont="1" applyFill="1" applyBorder="1" applyAlignment="1">
      <alignment horizontal="center" vertical="top"/>
    </xf>
    <xf numFmtId="0" fontId="0" fillId="0" borderId="8" xfId="0" applyFont="1" applyFill="1" applyBorder="1" applyAlignment="1">
      <alignment horizontal="center" vertical="top" wrapText="1"/>
    </xf>
    <xf numFmtId="1" fontId="0" fillId="0" borderId="8" xfId="0" applyNumberFormat="1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166" fontId="0" fillId="0" borderId="8" xfId="0" applyNumberFormat="1" applyFont="1" applyFill="1" applyBorder="1" applyAlignment="1">
      <alignment horizontal="center" vertical="top"/>
    </xf>
    <xf numFmtId="0" fontId="0" fillId="0" borderId="8" xfId="0" applyFont="1" applyFill="1" applyBorder="1" applyAlignment="1">
      <alignment vertical="top" wrapText="1"/>
    </xf>
    <xf numFmtId="0" fontId="0" fillId="0" borderId="8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 wrapText="1"/>
    </xf>
    <xf numFmtId="0" fontId="0" fillId="0" borderId="8" xfId="0" quotePrefix="1" applyFont="1" applyFill="1" applyBorder="1" applyAlignment="1">
      <alignment horizontal="left" vertical="top" wrapText="1"/>
    </xf>
    <xf numFmtId="0" fontId="0" fillId="0" borderId="8" xfId="0" applyFont="1" applyFill="1" applyBorder="1" applyAlignment="1">
      <alignment vertical="top"/>
    </xf>
    <xf numFmtId="165" fontId="0" fillId="0" borderId="8" xfId="0" applyNumberFormat="1" applyFont="1" applyFill="1" applyBorder="1" applyAlignment="1">
      <alignment vertical="top"/>
    </xf>
    <xf numFmtId="164" fontId="0" fillId="0" borderId="9" xfId="0" applyNumberFormat="1" applyFont="1" applyFill="1" applyBorder="1" applyAlignment="1">
      <alignment horizontal="center" vertical="top"/>
    </xf>
    <xf numFmtId="0" fontId="0" fillId="0" borderId="9" xfId="0" applyNumberFormat="1" applyFont="1" applyFill="1" applyBorder="1" applyAlignment="1">
      <alignment horizontal="center" vertical="top"/>
    </xf>
    <xf numFmtId="165" fontId="0" fillId="0" borderId="9" xfId="0" applyNumberFormat="1" applyFont="1" applyFill="1" applyBorder="1" applyAlignment="1">
      <alignment horizontal="center" vertical="top"/>
    </xf>
    <xf numFmtId="0" fontId="0" fillId="0" borderId="9" xfId="0" applyFont="1" applyFill="1" applyBorder="1" applyAlignment="1">
      <alignment horizontal="center" vertical="top" wrapText="1"/>
    </xf>
    <xf numFmtId="1" fontId="0" fillId="0" borderId="9" xfId="0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166" fontId="0" fillId="0" borderId="9" xfId="0" applyNumberFormat="1" applyFont="1" applyFill="1" applyBorder="1" applyAlignment="1">
      <alignment horizontal="center" vertical="top"/>
    </xf>
    <xf numFmtId="0" fontId="0" fillId="0" borderId="9" xfId="0" applyFont="1" applyFill="1" applyBorder="1" applyAlignment="1">
      <alignment vertical="top" wrapText="1"/>
    </xf>
    <xf numFmtId="0" fontId="0" fillId="0" borderId="9" xfId="0" applyFont="1" applyFill="1" applyBorder="1" applyAlignment="1">
      <alignment horizontal="center" vertical="top"/>
    </xf>
    <xf numFmtId="0" fontId="0" fillId="0" borderId="9" xfId="0" applyFont="1" applyFill="1" applyBorder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0" fillId="0" borderId="9" xfId="0" quotePrefix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Border="1" applyAlignment="1">
      <alignment vertical="top"/>
    </xf>
    <xf numFmtId="165" fontId="0" fillId="0" borderId="9" xfId="0" applyNumberFormat="1" applyFont="1" applyFill="1" applyBorder="1" applyAlignment="1">
      <alignment vertical="top"/>
    </xf>
    <xf numFmtId="164" fontId="0" fillId="0" borderId="5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165" fontId="0" fillId="0" borderId="5" xfId="0" applyNumberFormat="1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 wrapText="1"/>
    </xf>
    <xf numFmtId="1" fontId="0" fillId="0" borderId="5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66" fontId="0" fillId="0" borderId="5" xfId="0" applyNumberFormat="1" applyFont="1" applyFill="1" applyBorder="1" applyAlignment="1">
      <alignment horizontal="center" vertical="top"/>
    </xf>
    <xf numFmtId="0" fontId="0" fillId="0" borderId="5" xfId="0" applyFont="1" applyFill="1" applyBorder="1" applyAlignment="1">
      <alignment vertical="top" wrapText="1"/>
    </xf>
    <xf numFmtId="0" fontId="0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top" wrapText="1"/>
    </xf>
    <xf numFmtId="0" fontId="0" fillId="0" borderId="5" xfId="0" applyFont="1" applyFill="1" applyBorder="1" applyAlignment="1">
      <alignment horizontal="left" vertical="top" wrapText="1"/>
    </xf>
    <xf numFmtId="165" fontId="0" fillId="0" borderId="5" xfId="0" applyNumberFormat="1" applyFont="1" applyFill="1" applyBorder="1" applyAlignment="1">
      <alignment vertical="top"/>
    </xf>
    <xf numFmtId="167" fontId="0" fillId="0" borderId="0" xfId="1" applyNumberFormat="1" applyFont="1" applyFill="1" applyAlignment="1">
      <alignment vertical="top"/>
    </xf>
    <xf numFmtId="10" fontId="0" fillId="0" borderId="0" xfId="2" applyNumberFormat="1" applyFont="1" applyFill="1" applyAlignment="1">
      <alignment vertical="top"/>
    </xf>
    <xf numFmtId="0" fontId="0" fillId="0" borderId="7" xfId="0" applyNumberFormat="1" applyFont="1" applyFill="1" applyBorder="1" applyAlignment="1">
      <alignment horizontal="center" vertical="top"/>
    </xf>
    <xf numFmtId="165" fontId="0" fillId="0" borderId="7" xfId="0" applyNumberFormat="1" applyFont="1" applyFill="1" applyBorder="1" applyAlignment="1">
      <alignment horizontal="center" vertical="top"/>
    </xf>
    <xf numFmtId="0" fontId="0" fillId="0" borderId="7" xfId="0" applyFont="1" applyFill="1" applyBorder="1" applyAlignment="1">
      <alignment horizontal="center" vertical="top" wrapText="1"/>
    </xf>
    <xf numFmtId="1" fontId="0" fillId="0" borderId="7" xfId="0" quotePrefix="1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166" fontId="0" fillId="0" borderId="7" xfId="0" applyNumberFormat="1" applyFont="1" applyFill="1" applyBorder="1" applyAlignment="1">
      <alignment horizontal="center" vertical="top"/>
    </xf>
    <xf numFmtId="0" fontId="6" fillId="0" borderId="7" xfId="0" applyFont="1" applyFill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0" fillId="0" borderId="1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vertical="top" wrapText="1"/>
    </xf>
    <xf numFmtId="0" fontId="0" fillId="0" borderId="7" xfId="0" applyFont="1" applyFill="1" applyBorder="1" applyAlignment="1">
      <alignment vertical="top"/>
    </xf>
    <xf numFmtId="165" fontId="0" fillId="0" borderId="7" xfId="0" applyNumberFormat="1" applyFont="1" applyFill="1" applyBorder="1" applyAlignment="1">
      <alignment vertical="top"/>
    </xf>
    <xf numFmtId="1" fontId="0" fillId="0" borderId="9" xfId="0" quotePrefix="1" applyNumberFormat="1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7" xfId="0" quotePrefix="1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center" vertical="top"/>
    </xf>
    <xf numFmtId="165" fontId="0" fillId="0" borderId="10" xfId="0" applyNumberFormat="1" applyFont="1" applyFill="1" applyBorder="1" applyAlignment="1">
      <alignment horizontal="center" vertical="top"/>
    </xf>
    <xf numFmtId="0" fontId="0" fillId="0" borderId="10" xfId="0" applyFont="1" applyFill="1" applyBorder="1" applyAlignment="1">
      <alignment horizontal="center" vertical="top" wrapText="1"/>
    </xf>
    <xf numFmtId="1" fontId="0" fillId="0" borderId="10" xfId="0" quotePrefix="1" applyNumberFormat="1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166" fontId="0" fillId="0" borderId="10" xfId="0" applyNumberFormat="1" applyFont="1" applyFill="1" applyBorder="1" applyAlignment="1">
      <alignment horizontal="center" vertical="top"/>
    </xf>
    <xf numFmtId="0" fontId="6" fillId="0" borderId="10" xfId="0" applyFont="1" applyFill="1" applyBorder="1" applyAlignment="1">
      <alignment vertical="top" wrapText="1"/>
    </xf>
    <xf numFmtId="0" fontId="0" fillId="0" borderId="10" xfId="0" quotePrefix="1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10" xfId="0" applyFont="1" applyFill="1" applyBorder="1" applyAlignment="1">
      <alignment vertical="top"/>
    </xf>
    <xf numFmtId="165" fontId="0" fillId="0" borderId="10" xfId="0" applyNumberFormat="1" applyFont="1" applyFill="1" applyBorder="1" applyAlignment="1">
      <alignment vertical="top"/>
    </xf>
    <xf numFmtId="0" fontId="7" fillId="0" borderId="10" xfId="0" applyFont="1" applyFill="1" applyBorder="1" applyAlignment="1">
      <alignment horizontal="center" vertical="top" wrapText="1"/>
    </xf>
    <xf numFmtId="2" fontId="0" fillId="0" borderId="9" xfId="0" applyNumberFormat="1" applyFont="1" applyFill="1" applyBorder="1" applyAlignment="1">
      <alignment horizontal="center" vertical="top"/>
    </xf>
    <xf numFmtId="0" fontId="0" fillId="0" borderId="6" xfId="0" quotePrefix="1" applyNumberFormat="1" applyFont="1" applyFill="1" applyBorder="1" applyAlignment="1">
      <alignment horizontal="center" vertical="top"/>
    </xf>
    <xf numFmtId="1" fontId="0" fillId="0" borderId="6" xfId="0" quotePrefix="1" applyNumberFormat="1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168" fontId="0" fillId="0" borderId="0" xfId="2" applyNumberFormat="1" applyFont="1" applyFill="1" applyAlignment="1">
      <alignment vertical="top"/>
    </xf>
    <xf numFmtId="0" fontId="0" fillId="0" borderId="11" xfId="0" applyNumberFormat="1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/>
    </xf>
    <xf numFmtId="165" fontId="0" fillId="0" borderId="11" xfId="0" applyNumberFormat="1" applyFont="1" applyFill="1" applyBorder="1" applyAlignment="1">
      <alignment horizontal="center" vertical="top"/>
    </xf>
    <xf numFmtId="0" fontId="0" fillId="0" borderId="11" xfId="0" applyFont="1" applyFill="1" applyBorder="1" applyAlignment="1">
      <alignment horizontal="center" vertical="top" wrapText="1"/>
    </xf>
    <xf numFmtId="1" fontId="0" fillId="0" borderId="11" xfId="0" quotePrefix="1" applyNumberFormat="1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166" fontId="0" fillId="0" borderId="11" xfId="0" applyNumberFormat="1" applyFont="1" applyFill="1" applyBorder="1" applyAlignment="1">
      <alignment horizontal="center" vertical="top"/>
    </xf>
    <xf numFmtId="0" fontId="6" fillId="0" borderId="11" xfId="0" applyFont="1" applyFill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1" xfId="0" applyBorder="1" applyAlignment="1">
      <alignment vertical="top"/>
    </xf>
    <xf numFmtId="0" fontId="7" fillId="0" borderId="11" xfId="0" applyFont="1" applyFill="1" applyBorder="1" applyAlignment="1">
      <alignment horizontal="center" vertical="top" wrapText="1"/>
    </xf>
    <xf numFmtId="0" fontId="0" fillId="0" borderId="11" xfId="0" quotePrefix="1" applyBorder="1" applyAlignment="1">
      <alignment horizontal="left" vertical="top"/>
    </xf>
    <xf numFmtId="0" fontId="0" fillId="0" borderId="11" xfId="0" applyFont="1" applyFill="1" applyBorder="1" applyAlignment="1">
      <alignment vertical="top" wrapText="1"/>
    </xf>
    <xf numFmtId="165" fontId="0" fillId="0" borderId="11" xfId="0" applyNumberFormat="1" applyFont="1" applyFill="1" applyBorder="1" applyAlignment="1">
      <alignment vertical="top"/>
    </xf>
    <xf numFmtId="1" fontId="0" fillId="0" borderId="5" xfId="0" quotePrefix="1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0" borderId="5" xfId="0" quotePrefix="1" applyBorder="1" applyAlignment="1">
      <alignment horizontal="left" vertical="top"/>
    </xf>
    <xf numFmtId="0" fontId="0" fillId="0" borderId="12" xfId="0" applyFont="1" applyFill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top"/>
    </xf>
    <xf numFmtId="0" fontId="0" fillId="2" borderId="2" xfId="0" applyNumberFormat="1" applyFont="1" applyFill="1" applyBorder="1" applyAlignment="1">
      <alignment horizontal="center" vertical="top"/>
    </xf>
    <xf numFmtId="0" fontId="0" fillId="2" borderId="2" xfId="0" applyFont="1" applyFill="1" applyBorder="1" applyAlignment="1">
      <alignment vertical="top"/>
    </xf>
    <xf numFmtId="0" fontId="0" fillId="2" borderId="2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right" vertical="top"/>
    </xf>
    <xf numFmtId="0" fontId="2" fillId="2" borderId="2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vertical="top" wrapText="1"/>
    </xf>
    <xf numFmtId="0" fontId="0" fillId="2" borderId="2" xfId="0" applyFont="1" applyFill="1" applyBorder="1" applyAlignment="1">
      <alignment horizontal="center" vertical="top" wrapText="1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9" fontId="0" fillId="0" borderId="0" xfId="2" applyFont="1"/>
    <xf numFmtId="0" fontId="0" fillId="0" borderId="7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wrapText="1"/>
    </xf>
    <xf numFmtId="0" fontId="0" fillId="0" borderId="11" xfId="0" quotePrefix="1" applyBorder="1" applyAlignment="1">
      <alignment horizontal="left" vertical="top" wrapText="1"/>
    </xf>
    <xf numFmtId="0" fontId="0" fillId="0" borderId="5" xfId="0" quotePrefix="1" applyBorder="1" applyAlignment="1">
      <alignment horizontal="left" vertical="top" wrapText="1"/>
    </xf>
    <xf numFmtId="0" fontId="0" fillId="0" borderId="0" xfId="0" applyFont="1" applyFill="1" applyAlignment="1">
      <alignment vertical="top" wrapText="1"/>
    </xf>
    <xf numFmtId="0" fontId="2" fillId="4" borderId="1" xfId="0" applyFont="1" applyFill="1" applyBorder="1" applyAlignment="1">
      <alignment horizontal="center" vertical="center" wrapText="1"/>
    </xf>
    <xf numFmtId="0" fontId="0" fillId="5" borderId="9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6" fillId="5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0" fillId="6" borderId="8" xfId="0" applyFont="1" applyFill="1" applyBorder="1" applyAlignment="1">
      <alignment horizontal="center" vertical="top"/>
    </xf>
    <xf numFmtId="0" fontId="0" fillId="6" borderId="9" xfId="0" applyFont="1" applyFill="1" applyBorder="1" applyAlignment="1">
      <alignment horizontal="center" vertical="top"/>
    </xf>
    <xf numFmtId="0" fontId="6" fillId="7" borderId="5" xfId="0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6" fillId="7" borderId="9" xfId="0" applyFont="1" applyFill="1" applyBorder="1" applyAlignment="1">
      <alignment horizontal="center" vertical="top" wrapText="1"/>
    </xf>
    <xf numFmtId="0" fontId="6" fillId="7" borderId="7" xfId="0" applyFont="1" applyFill="1" applyBorder="1" applyAlignment="1">
      <alignment horizontal="center" vertical="top" wrapText="1"/>
    </xf>
    <xf numFmtId="0" fontId="6" fillId="7" borderId="10" xfId="0" applyFont="1" applyFill="1" applyBorder="1" applyAlignment="1">
      <alignment horizontal="center" vertical="top" wrapText="1"/>
    </xf>
    <xf numFmtId="0" fontId="0" fillId="8" borderId="5" xfId="0" applyFont="1" applyFill="1" applyBorder="1" applyAlignment="1">
      <alignment horizontal="center" vertical="top"/>
    </xf>
    <xf numFmtId="0" fontId="6" fillId="8" borderId="11" xfId="0" applyFont="1" applyFill="1" applyBorder="1" applyAlignment="1">
      <alignment horizontal="center"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  <a:latin typeface="+mj-lt"/>
              </a:rPr>
              <a:t>KATEGORI CUSTOMER COMPLAIN TAHUN 2025 (%)</a:t>
            </a:r>
            <a:endParaRPr lang="en-US" sz="1800">
              <a:effectLst/>
              <a:latin typeface="+mj-lt"/>
            </a:endParaRPr>
          </a:p>
          <a:p>
            <a:pPr>
              <a:defRPr/>
            </a:pPr>
            <a:r>
              <a:rPr lang="en-US" sz="1800" b="1" i="0" baseline="0">
                <a:effectLst/>
                <a:latin typeface="+mj-lt"/>
              </a:rPr>
              <a:t>BERDASARKAN PROSES</a:t>
            </a:r>
            <a:endParaRPr lang="en-US" sz="1800"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'Recap Complain Th.25 Per Month'!$Y$28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03-4F36-9F54-8F8C02405C9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03-4F36-9F54-8F8C02405C9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03-4F36-9F54-8F8C02405C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03-4F36-9F54-8F8C02405C9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Complain Th.25 Per Month'!$X$29:$X$32</c:f>
              <c:strCache>
                <c:ptCount val="4"/>
                <c:pt idx="0">
                  <c:v>Supplier Import</c:v>
                </c:pt>
                <c:pt idx="1">
                  <c:v>Cacat Handling (Ekspedisi)</c:v>
                </c:pt>
                <c:pt idx="2">
                  <c:v>MO</c:v>
                </c:pt>
                <c:pt idx="3">
                  <c:v>Sales Distribusi</c:v>
                </c:pt>
              </c:strCache>
            </c:strRef>
          </c:cat>
          <c:val>
            <c:numRef>
              <c:f>'Recap Complain Th.25 Per Month'!$Y$29:$Y$32</c:f>
              <c:numCache>
                <c:formatCode>0%</c:formatCode>
                <c:ptCount val="4"/>
                <c:pt idx="0">
                  <c:v>0.54285714285714282</c:v>
                </c:pt>
                <c:pt idx="1">
                  <c:v>0.31428571428571428</c:v>
                </c:pt>
                <c:pt idx="2">
                  <c:v>0.11428571428571428</c:v>
                </c:pt>
                <c:pt idx="3">
                  <c:v>2.8571428571428571E-2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03-4F36-9F54-8F8C02405C9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  <a:latin typeface="+mj-lt"/>
              </a:rPr>
              <a:t>KATEGORI CUSTOMER COMPLAIN TAHUN 2025 (%)</a:t>
            </a:r>
            <a:endParaRPr lang="en-US" sz="1800">
              <a:effectLst/>
              <a:latin typeface="+mj-lt"/>
            </a:endParaRPr>
          </a:p>
          <a:p>
            <a:pPr>
              <a:defRPr/>
            </a:pPr>
            <a:r>
              <a:rPr lang="en-US" sz="1800" b="1" i="0" baseline="0">
                <a:effectLst/>
                <a:latin typeface="+mj-lt"/>
              </a:rPr>
              <a:t>BERDASARKAN PROSES</a:t>
            </a:r>
            <a:endParaRPr lang="en-US" sz="1800">
              <a:effectLst/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'Recap Complain Th.25 Per Mo (2)'!$Y$28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4A-4AE3-8E90-EC5952835C4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4A-4AE3-8E90-EC5952835C4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4A-4AE3-8E90-EC5952835C4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4A-4AE3-8E90-EC5952835C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'Recap Complain Th.25 Per Mo (2)'!$X$29:$X$32</c:f>
              <c:strCache>
                <c:ptCount val="4"/>
                <c:pt idx="0">
                  <c:v>Supplier Import</c:v>
                </c:pt>
                <c:pt idx="1">
                  <c:v>Cacat Handling (Ekspedisi)</c:v>
                </c:pt>
                <c:pt idx="2">
                  <c:v>MO</c:v>
                </c:pt>
                <c:pt idx="3">
                  <c:v>Sales Distribusi</c:v>
                </c:pt>
              </c:strCache>
            </c:strRef>
          </c:cat>
          <c:val>
            <c:numRef>
              <c:f>'Recap Complain Th.25 Per Mo (2)'!$Y$29:$Y$32</c:f>
              <c:numCache>
                <c:formatCode>0%</c:formatCode>
                <c:ptCount val="4"/>
                <c:pt idx="0">
                  <c:v>0.42222222222222222</c:v>
                </c:pt>
                <c:pt idx="1">
                  <c:v>0.22222222222222221</c:v>
                </c:pt>
                <c:pt idx="2">
                  <c:v>0.31111111111111112</c:v>
                </c:pt>
                <c:pt idx="3">
                  <c:v>4.4444444444444446E-2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4A-4AE3-8E90-EC5952835C4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492123</xdr:colOff>
      <xdr:row>23</xdr:row>
      <xdr:rowOff>258233</xdr:rowOff>
    </xdr:from>
    <xdr:to>
      <xdr:col>38</xdr:col>
      <xdr:colOff>486832</xdr:colOff>
      <xdr:row>50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492123</xdr:colOff>
      <xdr:row>23</xdr:row>
      <xdr:rowOff>258233</xdr:rowOff>
    </xdr:from>
    <xdr:to>
      <xdr:col>38</xdr:col>
      <xdr:colOff>486832</xdr:colOff>
      <xdr:row>50</xdr:row>
      <xdr:rowOff>31750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1F4050-8A85-4F05-83B3-58483A96C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3"/>
  <sheetViews>
    <sheetView showGridLines="0" zoomScale="90" zoomScaleNormal="90" workbookViewId="0">
      <pane xSplit="2" ySplit="5" topLeftCell="R13" activePane="bottomRight" state="frozen"/>
      <selection pane="topRight" activeCell="B1" sqref="B1"/>
      <selection pane="bottomLeft" activeCell="A5" sqref="A5"/>
      <selection pane="bottomRight" activeCell="Z29" sqref="Z29:Z32"/>
    </sheetView>
  </sheetViews>
  <sheetFormatPr defaultRowHeight="14.4" x14ac:dyDescent="0.3"/>
  <cols>
    <col min="1" max="1" width="17.88671875" customWidth="1"/>
    <col min="2" max="2" width="6.33203125" style="141" customWidth="1"/>
    <col min="3" max="6" width="17.88671875" customWidth="1"/>
    <col min="7" max="7" width="15.5546875" bestFit="1" customWidth="1"/>
    <col min="8" max="8" width="15.33203125" bestFit="1" customWidth="1"/>
    <col min="9" max="9" width="35.44140625" customWidth="1"/>
    <col min="10" max="10" width="15.33203125" bestFit="1" customWidth="1"/>
    <col min="11" max="11" width="53.5546875" bestFit="1" customWidth="1"/>
    <col min="12" max="12" width="30.88671875" bestFit="1" customWidth="1"/>
    <col min="13" max="13" width="13.109375" bestFit="1" customWidth="1"/>
    <col min="14" max="14" width="9.44140625" customWidth="1"/>
    <col min="15" max="15" width="51.44140625" customWidth="1"/>
    <col min="16" max="18" width="41.44140625" customWidth="1"/>
    <col min="19" max="19" width="13.109375" bestFit="1" customWidth="1"/>
    <col min="20" max="20" width="14.33203125" bestFit="1" customWidth="1"/>
    <col min="21" max="21" width="11.88671875" customWidth="1"/>
    <col min="22" max="22" width="24.88671875" customWidth="1"/>
    <col min="23" max="23" width="22.44140625" customWidth="1"/>
    <col min="24" max="24" width="24.88671875" bestFit="1" customWidth="1"/>
    <col min="25" max="25" width="4.6640625" bestFit="1" customWidth="1"/>
    <col min="26" max="26" width="13.109375" bestFit="1" customWidth="1"/>
  </cols>
  <sheetData>
    <row r="1" spans="1:23" s="9" customFormat="1" ht="18" x14ac:dyDescent="0.3">
      <c r="A1" s="1" t="s">
        <v>0</v>
      </c>
      <c r="B1" s="2"/>
      <c r="C1" s="3"/>
      <c r="D1" s="4"/>
      <c r="E1" s="5"/>
      <c r="F1" s="6"/>
      <c r="G1" s="6"/>
      <c r="H1" s="5"/>
      <c r="I1" s="6"/>
      <c r="J1" s="5"/>
      <c r="K1" s="7"/>
      <c r="L1" s="7"/>
      <c r="M1" s="8"/>
      <c r="N1" s="7"/>
      <c r="O1" s="7"/>
    </row>
    <row r="2" spans="1:23" s="9" customFormat="1" ht="18" x14ac:dyDescent="0.3">
      <c r="A2" s="1" t="s">
        <v>1</v>
      </c>
      <c r="B2" s="2"/>
      <c r="C2" s="3"/>
      <c r="D2" s="10"/>
      <c r="E2" s="5"/>
      <c r="F2" s="6"/>
      <c r="G2" s="6"/>
      <c r="H2" s="5"/>
      <c r="I2" s="6"/>
      <c r="J2" s="5"/>
      <c r="K2" s="7"/>
      <c r="L2" s="7"/>
      <c r="M2" s="8"/>
      <c r="N2" s="7"/>
      <c r="O2" s="7"/>
    </row>
    <row r="3" spans="1:23" s="9" customFormat="1" ht="18" x14ac:dyDescent="0.3">
      <c r="A3" s="1" t="s">
        <v>2</v>
      </c>
      <c r="B3" s="2"/>
      <c r="C3" s="3"/>
      <c r="D3" s="10"/>
      <c r="E3" s="5"/>
      <c r="F3" s="6"/>
      <c r="G3" s="6"/>
      <c r="H3" s="5"/>
      <c r="I3" s="6"/>
      <c r="J3" s="5"/>
      <c r="K3" s="7"/>
      <c r="L3" s="7"/>
      <c r="M3" s="8"/>
      <c r="N3" s="7"/>
      <c r="O3" s="7"/>
    </row>
    <row r="4" spans="1:23" s="9" customFormat="1" ht="18" x14ac:dyDescent="0.3">
      <c r="A4" s="2"/>
      <c r="B4" s="2"/>
      <c r="C4" s="3"/>
      <c r="D4" s="10"/>
      <c r="E4" s="5"/>
      <c r="F4" s="6"/>
      <c r="G4" s="6"/>
      <c r="H4" s="5"/>
      <c r="I4" s="6"/>
      <c r="J4" s="5"/>
      <c r="K4" s="7"/>
      <c r="L4" s="7"/>
      <c r="M4" s="8"/>
      <c r="N4" s="7"/>
      <c r="O4" s="7"/>
    </row>
    <row r="5" spans="1:23" s="17" customFormat="1" ht="36.75" customHeight="1" x14ac:dyDescent="0.3">
      <c r="A5" s="11" t="s">
        <v>3</v>
      </c>
      <c r="B5" s="12" t="s">
        <v>4</v>
      </c>
      <c r="C5" s="13" t="s">
        <v>5</v>
      </c>
      <c r="D5" s="14" t="s">
        <v>6</v>
      </c>
      <c r="E5" s="14" t="s">
        <v>7</v>
      </c>
      <c r="F5" s="12" t="s">
        <v>8</v>
      </c>
      <c r="G5" s="12" t="s">
        <v>9</v>
      </c>
      <c r="H5" s="12" t="s">
        <v>10</v>
      </c>
      <c r="I5" s="11" t="s">
        <v>11</v>
      </c>
      <c r="J5" s="11" t="s">
        <v>12</v>
      </c>
      <c r="K5" s="12" t="s">
        <v>13</v>
      </c>
      <c r="L5" s="12" t="s">
        <v>14</v>
      </c>
      <c r="M5" s="12" t="s">
        <v>15</v>
      </c>
      <c r="N5" s="15" t="s">
        <v>16</v>
      </c>
      <c r="O5" s="12" t="s">
        <v>17</v>
      </c>
      <c r="P5" s="16" t="s">
        <v>18</v>
      </c>
      <c r="Q5" s="16" t="s">
        <v>19</v>
      </c>
      <c r="R5" s="16" t="s">
        <v>20</v>
      </c>
      <c r="S5" s="16" t="s">
        <v>15</v>
      </c>
      <c r="T5" s="16" t="s">
        <v>21</v>
      </c>
      <c r="U5" s="16" t="s">
        <v>22</v>
      </c>
    </row>
    <row r="6" spans="1:23" s="9" customFormat="1" ht="15" thickBot="1" x14ac:dyDescent="0.35">
      <c r="A6" s="18" t="s">
        <v>23</v>
      </c>
      <c r="B6" s="19">
        <v>1.1000000000000001</v>
      </c>
      <c r="C6" s="20" t="s">
        <v>24</v>
      </c>
      <c r="D6" s="21"/>
      <c r="E6" s="22"/>
      <c r="F6" s="23"/>
      <c r="G6" s="24"/>
      <c r="H6" s="25"/>
      <c r="I6" s="26"/>
      <c r="J6" s="27"/>
      <c r="K6" s="26"/>
      <c r="L6" s="26"/>
      <c r="M6" s="27"/>
      <c r="N6" s="28"/>
      <c r="O6" s="29"/>
      <c r="P6" s="26"/>
      <c r="Q6" s="26"/>
      <c r="R6" s="26"/>
      <c r="S6" s="30"/>
      <c r="T6" s="31"/>
      <c r="U6" s="21"/>
    </row>
    <row r="7" spans="1:23" s="9" customFormat="1" x14ac:dyDescent="0.3">
      <c r="A7" s="32" t="s">
        <v>25</v>
      </c>
      <c r="B7" s="33">
        <v>2.1</v>
      </c>
      <c r="C7" s="34" t="s">
        <v>26</v>
      </c>
      <c r="D7" s="35">
        <v>45650</v>
      </c>
      <c r="E7" s="36">
        <v>807007802</v>
      </c>
      <c r="F7" s="37">
        <v>2024111817502</v>
      </c>
      <c r="G7" s="38" t="s">
        <v>27</v>
      </c>
      <c r="H7" s="39">
        <v>45701</v>
      </c>
      <c r="I7" s="40" t="s">
        <v>28</v>
      </c>
      <c r="J7" s="41">
        <v>1</v>
      </c>
      <c r="K7" s="40" t="s">
        <v>29</v>
      </c>
      <c r="L7" s="40" t="s">
        <v>30</v>
      </c>
      <c r="M7" s="41" t="s">
        <v>31</v>
      </c>
      <c r="N7" s="42" t="s">
        <v>32</v>
      </c>
      <c r="O7" s="43" t="s">
        <v>33</v>
      </c>
      <c r="P7" s="40"/>
      <c r="Q7" s="40"/>
      <c r="R7" s="40"/>
      <c r="S7" s="44"/>
      <c r="T7" s="45"/>
      <c r="U7" s="35"/>
    </row>
    <row r="8" spans="1:23" s="9" customFormat="1" ht="15" customHeight="1" x14ac:dyDescent="0.3">
      <c r="A8" s="32"/>
      <c r="B8" s="46">
        <v>2.2000000000000002</v>
      </c>
      <c r="C8" s="47" t="s">
        <v>34</v>
      </c>
      <c r="D8" s="48">
        <v>45680</v>
      </c>
      <c r="E8" s="49">
        <v>807005370</v>
      </c>
      <c r="F8" s="50">
        <v>231020120979</v>
      </c>
      <c r="G8" s="51" t="s">
        <v>35</v>
      </c>
      <c r="H8" s="52">
        <v>45701</v>
      </c>
      <c r="I8" s="53" t="s">
        <v>36</v>
      </c>
      <c r="J8" s="54">
        <v>1</v>
      </c>
      <c r="K8" s="55" t="s">
        <v>37</v>
      </c>
      <c r="L8" s="55" t="s">
        <v>38</v>
      </c>
      <c r="M8" s="49" t="s">
        <v>31</v>
      </c>
      <c r="N8" s="56" t="s">
        <v>32</v>
      </c>
      <c r="O8" s="57" t="s">
        <v>33</v>
      </c>
      <c r="P8" s="58" t="s">
        <v>39</v>
      </c>
      <c r="Q8" s="53" t="s">
        <v>40</v>
      </c>
      <c r="R8" s="53"/>
      <c r="S8" s="54" t="s">
        <v>41</v>
      </c>
      <c r="T8" s="48">
        <v>45694</v>
      </c>
      <c r="U8" s="48" t="s">
        <v>42</v>
      </c>
    </row>
    <row r="9" spans="1:23" s="9" customFormat="1" x14ac:dyDescent="0.3">
      <c r="A9" s="32"/>
      <c r="B9" s="46">
        <v>2.2999999999999998</v>
      </c>
      <c r="C9" s="47" t="s">
        <v>43</v>
      </c>
      <c r="D9" s="48">
        <v>45594</v>
      </c>
      <c r="E9" s="49">
        <v>807007372</v>
      </c>
      <c r="F9" s="50" t="s">
        <v>44</v>
      </c>
      <c r="G9" s="51" t="s">
        <v>27</v>
      </c>
      <c r="H9" s="52">
        <v>45713</v>
      </c>
      <c r="I9" s="53" t="s">
        <v>45</v>
      </c>
      <c r="J9" s="54">
        <v>1</v>
      </c>
      <c r="K9" s="55" t="s">
        <v>46</v>
      </c>
      <c r="L9" s="59" t="s">
        <v>47</v>
      </c>
      <c r="M9" s="54" t="s">
        <v>48</v>
      </c>
      <c r="N9" s="56" t="s">
        <v>32</v>
      </c>
      <c r="O9" s="58" t="s">
        <v>49</v>
      </c>
      <c r="P9" s="53"/>
      <c r="Q9" s="53"/>
      <c r="R9" s="53"/>
      <c r="S9" s="55" t="s">
        <v>50</v>
      </c>
      <c r="T9" s="60">
        <v>45777</v>
      </c>
      <c r="U9" s="48" t="s">
        <v>51</v>
      </c>
    </row>
    <row r="10" spans="1:23" s="9" customFormat="1" ht="15" thickBot="1" x14ac:dyDescent="0.35">
      <c r="A10" s="18"/>
      <c r="B10" s="61">
        <v>2.4</v>
      </c>
      <c r="C10" s="62" t="s">
        <v>52</v>
      </c>
      <c r="D10" s="63">
        <v>45994</v>
      </c>
      <c r="E10" s="64">
        <v>807007647</v>
      </c>
      <c r="F10" s="65">
        <v>2024112629250</v>
      </c>
      <c r="G10" s="66" t="s">
        <v>27</v>
      </c>
      <c r="H10" s="67">
        <v>45716</v>
      </c>
      <c r="I10" s="68" t="s">
        <v>53</v>
      </c>
      <c r="J10" s="18">
        <v>1</v>
      </c>
      <c r="K10" s="69" t="s">
        <v>54</v>
      </c>
      <c r="L10" s="69" t="s">
        <v>38</v>
      </c>
      <c r="M10" s="18" t="s">
        <v>55</v>
      </c>
      <c r="N10" s="70" t="s">
        <v>32</v>
      </c>
      <c r="O10" s="71" t="s">
        <v>56</v>
      </c>
      <c r="P10" s="68"/>
      <c r="Q10" s="68"/>
      <c r="R10" s="68"/>
      <c r="S10" s="69"/>
      <c r="T10" s="72"/>
      <c r="U10" s="63"/>
      <c r="V10" s="73">
        <v>25428</v>
      </c>
      <c r="W10" s="74">
        <v>1.5730690577316344E-4</v>
      </c>
    </row>
    <row r="11" spans="1:23" s="9" customFormat="1" x14ac:dyDescent="0.3">
      <c r="A11" s="32" t="s">
        <v>57</v>
      </c>
      <c r="B11" s="75">
        <v>3.1</v>
      </c>
      <c r="C11" s="32" t="s">
        <v>58</v>
      </c>
      <c r="D11" s="76">
        <v>46002</v>
      </c>
      <c r="E11" s="77">
        <v>807007699</v>
      </c>
      <c r="F11" s="78"/>
      <c r="G11" s="79" t="s">
        <v>27</v>
      </c>
      <c r="H11" s="80">
        <v>45720</v>
      </c>
      <c r="I11" s="81" t="s">
        <v>59</v>
      </c>
      <c r="J11" s="79">
        <v>1</v>
      </c>
      <c r="K11" s="82" t="s">
        <v>60</v>
      </c>
      <c r="L11" s="59" t="s">
        <v>47</v>
      </c>
      <c r="M11" s="83" t="s">
        <v>48</v>
      </c>
      <c r="N11" s="84" t="s">
        <v>32</v>
      </c>
      <c r="O11" s="85" t="s">
        <v>49</v>
      </c>
      <c r="P11" s="86" t="s">
        <v>61</v>
      </c>
      <c r="Q11" s="86" t="s">
        <v>62</v>
      </c>
      <c r="R11" s="87" t="s">
        <v>63</v>
      </c>
      <c r="S11" s="87" t="s">
        <v>50</v>
      </c>
      <c r="T11" s="88">
        <v>45751</v>
      </c>
      <c r="U11" s="76" t="s">
        <v>51</v>
      </c>
    </row>
    <row r="12" spans="1:23" s="9" customFormat="1" x14ac:dyDescent="0.3">
      <c r="A12" s="32"/>
      <c r="B12" s="47">
        <v>3.2</v>
      </c>
      <c r="C12" s="54" t="s">
        <v>64</v>
      </c>
      <c r="D12" s="48">
        <v>45594</v>
      </c>
      <c r="E12" s="49">
        <v>807007372</v>
      </c>
      <c r="F12" s="89"/>
      <c r="G12" s="51" t="s">
        <v>27</v>
      </c>
      <c r="H12" s="52">
        <v>45721</v>
      </c>
      <c r="I12" s="90" t="s">
        <v>45</v>
      </c>
      <c r="J12" s="51">
        <v>14</v>
      </c>
      <c r="K12" s="91" t="s">
        <v>65</v>
      </c>
      <c r="L12" s="59" t="s">
        <v>47</v>
      </c>
      <c r="M12" s="54" t="s">
        <v>48</v>
      </c>
      <c r="N12" s="56" t="s">
        <v>32</v>
      </c>
      <c r="O12" s="58" t="s">
        <v>49</v>
      </c>
      <c r="P12" s="53" t="s">
        <v>66</v>
      </c>
      <c r="Q12" s="53" t="s">
        <v>67</v>
      </c>
      <c r="R12" s="55" t="s">
        <v>63</v>
      </c>
      <c r="S12" s="55" t="s">
        <v>50</v>
      </c>
      <c r="T12" s="60">
        <v>45777</v>
      </c>
      <c r="U12" s="48" t="s">
        <v>51</v>
      </c>
    </row>
    <row r="13" spans="1:23" s="9" customFormat="1" x14ac:dyDescent="0.3">
      <c r="A13" s="32"/>
      <c r="B13" s="47">
        <v>3.3</v>
      </c>
      <c r="C13" s="54" t="s">
        <v>68</v>
      </c>
      <c r="D13" s="48">
        <v>45706</v>
      </c>
      <c r="E13" s="49">
        <v>807008048</v>
      </c>
      <c r="F13" s="89"/>
      <c r="G13" s="51" t="s">
        <v>69</v>
      </c>
      <c r="H13" s="52">
        <v>45717</v>
      </c>
      <c r="I13" s="90" t="s">
        <v>70</v>
      </c>
      <c r="J13" s="51">
        <v>2</v>
      </c>
      <c r="K13" s="91" t="s">
        <v>71</v>
      </c>
      <c r="L13" s="91" t="s">
        <v>47</v>
      </c>
      <c r="M13" s="54" t="s">
        <v>48</v>
      </c>
      <c r="N13" s="56" t="s">
        <v>32</v>
      </c>
      <c r="O13" s="58" t="s">
        <v>49</v>
      </c>
      <c r="P13" s="55" t="s">
        <v>72</v>
      </c>
      <c r="Q13" s="53" t="s">
        <v>73</v>
      </c>
      <c r="R13" s="55" t="s">
        <v>74</v>
      </c>
      <c r="S13" s="55"/>
      <c r="T13" s="60">
        <v>45729</v>
      </c>
      <c r="U13" s="48" t="s">
        <v>42</v>
      </c>
    </row>
    <row r="14" spans="1:23" s="9" customFormat="1" x14ac:dyDescent="0.3">
      <c r="A14" s="32"/>
      <c r="B14" s="47">
        <v>3.4</v>
      </c>
      <c r="C14" s="54" t="s">
        <v>75</v>
      </c>
      <c r="D14" s="48">
        <v>45525</v>
      </c>
      <c r="E14" s="49">
        <v>807006739</v>
      </c>
      <c r="F14" s="89"/>
      <c r="G14" s="51" t="s">
        <v>76</v>
      </c>
      <c r="H14" s="52">
        <v>45735</v>
      </c>
      <c r="I14" s="90" t="s">
        <v>77</v>
      </c>
      <c r="J14" s="51">
        <v>1</v>
      </c>
      <c r="K14" s="91" t="s">
        <v>78</v>
      </c>
      <c r="L14" s="91" t="s">
        <v>79</v>
      </c>
      <c r="M14" s="54" t="s">
        <v>55</v>
      </c>
      <c r="N14" s="56" t="s">
        <v>32</v>
      </c>
      <c r="O14" s="57" t="s">
        <v>33</v>
      </c>
      <c r="P14" s="53"/>
      <c r="Q14" s="53"/>
      <c r="R14" s="55"/>
      <c r="S14" s="55"/>
      <c r="T14" s="60"/>
      <c r="U14" s="48"/>
    </row>
    <row r="15" spans="1:23" s="9" customFormat="1" x14ac:dyDescent="0.3">
      <c r="A15" s="32"/>
      <c r="B15" s="47">
        <v>3.5</v>
      </c>
      <c r="C15" s="32" t="s">
        <v>80</v>
      </c>
      <c r="D15" s="76">
        <v>45726</v>
      </c>
      <c r="E15" s="77">
        <v>807008144</v>
      </c>
      <c r="F15" s="78">
        <v>2024112022686</v>
      </c>
      <c r="G15" s="79" t="s">
        <v>81</v>
      </c>
      <c r="H15" s="80">
        <v>45735</v>
      </c>
      <c r="I15" s="81" t="s">
        <v>82</v>
      </c>
      <c r="J15" s="79">
        <v>1</v>
      </c>
      <c r="K15" s="82" t="s">
        <v>83</v>
      </c>
      <c r="L15" s="91" t="s">
        <v>79</v>
      </c>
      <c r="M15" s="54" t="s">
        <v>55</v>
      </c>
      <c r="N15" s="56" t="s">
        <v>32</v>
      </c>
      <c r="O15" s="92" t="s">
        <v>33</v>
      </c>
      <c r="P15" s="86"/>
      <c r="Q15" s="86"/>
      <c r="R15" s="87"/>
      <c r="S15" s="87"/>
      <c r="T15" s="88"/>
      <c r="U15" s="76"/>
    </row>
    <row r="16" spans="1:23" s="9" customFormat="1" x14ac:dyDescent="0.3">
      <c r="A16" s="32"/>
      <c r="B16" s="47">
        <v>3.6</v>
      </c>
      <c r="C16" s="93" t="s">
        <v>84</v>
      </c>
      <c r="D16" s="94">
        <v>45735</v>
      </c>
      <c r="E16" s="95">
        <v>807008214</v>
      </c>
      <c r="F16" s="96">
        <v>2503170015046</v>
      </c>
      <c r="G16" s="97" t="s">
        <v>81</v>
      </c>
      <c r="H16" s="98">
        <v>45736</v>
      </c>
      <c r="I16" s="99" t="s">
        <v>85</v>
      </c>
      <c r="J16" s="97">
        <v>1</v>
      </c>
      <c r="K16" s="59" t="s">
        <v>86</v>
      </c>
      <c r="L16" s="91" t="s">
        <v>79</v>
      </c>
      <c r="M16" s="54" t="s">
        <v>55</v>
      </c>
      <c r="N16" s="56" t="s">
        <v>32</v>
      </c>
      <c r="O16" s="100" t="s">
        <v>33</v>
      </c>
      <c r="P16" s="101"/>
      <c r="Q16" s="101"/>
      <c r="R16" s="102"/>
      <c r="S16" s="102"/>
      <c r="T16" s="103"/>
      <c r="U16" s="94"/>
    </row>
    <row r="17" spans="1:26" s="9" customFormat="1" x14ac:dyDescent="0.3">
      <c r="A17" s="32"/>
      <c r="B17" s="47">
        <v>3.7</v>
      </c>
      <c r="C17" s="54" t="s">
        <v>87</v>
      </c>
      <c r="D17" s="94">
        <v>45735</v>
      </c>
      <c r="E17" s="49">
        <v>807008215</v>
      </c>
      <c r="F17" s="89">
        <v>2503180016874</v>
      </c>
      <c r="G17" s="51" t="s">
        <v>81</v>
      </c>
      <c r="H17" s="98">
        <v>45736</v>
      </c>
      <c r="I17" s="90" t="s">
        <v>88</v>
      </c>
      <c r="J17" s="51">
        <v>2</v>
      </c>
      <c r="K17" s="91" t="s">
        <v>89</v>
      </c>
      <c r="L17" s="91" t="s">
        <v>79</v>
      </c>
      <c r="M17" s="54" t="s">
        <v>55</v>
      </c>
      <c r="N17" s="56" t="s">
        <v>32</v>
      </c>
      <c r="O17" s="100" t="s">
        <v>33</v>
      </c>
      <c r="P17" s="53"/>
      <c r="Q17" s="53"/>
      <c r="R17" s="55"/>
      <c r="S17" s="55"/>
      <c r="T17" s="60"/>
      <c r="U17" s="48"/>
    </row>
    <row r="18" spans="1:26" s="9" customFormat="1" x14ac:dyDescent="0.3">
      <c r="A18" s="32"/>
      <c r="B18" s="47">
        <v>3.8</v>
      </c>
      <c r="C18" s="93" t="s">
        <v>90</v>
      </c>
      <c r="D18" s="94">
        <v>45733</v>
      </c>
      <c r="E18" s="95">
        <v>807008190</v>
      </c>
      <c r="F18" s="96">
        <v>2503030000188</v>
      </c>
      <c r="G18" s="97" t="s">
        <v>69</v>
      </c>
      <c r="H18" s="98">
        <v>45736</v>
      </c>
      <c r="I18" s="99" t="s">
        <v>91</v>
      </c>
      <c r="J18" s="97">
        <v>1</v>
      </c>
      <c r="K18" s="59" t="s">
        <v>92</v>
      </c>
      <c r="L18" s="59" t="s">
        <v>79</v>
      </c>
      <c r="M18" s="93" t="s">
        <v>55</v>
      </c>
      <c r="N18" s="104" t="s">
        <v>32</v>
      </c>
      <c r="O18" s="100" t="s">
        <v>33</v>
      </c>
      <c r="P18" s="101"/>
      <c r="Q18" s="101"/>
      <c r="R18" s="102"/>
      <c r="S18" s="102"/>
      <c r="T18" s="103"/>
      <c r="U18" s="94"/>
    </row>
    <row r="19" spans="1:26" s="9" customFormat="1" x14ac:dyDescent="0.3">
      <c r="A19" s="32"/>
      <c r="B19" s="47">
        <v>3.9</v>
      </c>
      <c r="C19" s="93" t="s">
        <v>93</v>
      </c>
      <c r="D19" s="94">
        <v>45607</v>
      </c>
      <c r="E19" s="95">
        <v>807007464</v>
      </c>
      <c r="F19" s="96" t="s">
        <v>94</v>
      </c>
      <c r="G19" s="97" t="s">
        <v>95</v>
      </c>
      <c r="H19" s="98">
        <v>45737</v>
      </c>
      <c r="I19" s="99" t="s">
        <v>96</v>
      </c>
      <c r="J19" s="97">
        <v>1</v>
      </c>
      <c r="K19" s="59" t="s">
        <v>97</v>
      </c>
      <c r="L19" s="59" t="s">
        <v>47</v>
      </c>
      <c r="M19" s="93" t="s">
        <v>48</v>
      </c>
      <c r="N19" s="104" t="s">
        <v>32</v>
      </c>
      <c r="O19" s="100" t="s">
        <v>49</v>
      </c>
      <c r="P19" s="101" t="s">
        <v>98</v>
      </c>
      <c r="Q19" s="102" t="s">
        <v>99</v>
      </c>
      <c r="R19" s="102" t="s">
        <v>100</v>
      </c>
      <c r="S19" s="55" t="s">
        <v>50</v>
      </c>
      <c r="T19" s="103">
        <v>45777</v>
      </c>
      <c r="U19" s="48" t="s">
        <v>51</v>
      </c>
    </row>
    <row r="20" spans="1:26" s="9" customFormat="1" x14ac:dyDescent="0.3">
      <c r="A20" s="32"/>
      <c r="B20" s="105">
        <v>3.1</v>
      </c>
      <c r="C20" s="54" t="s">
        <v>101</v>
      </c>
      <c r="D20" s="48">
        <v>45629</v>
      </c>
      <c r="E20" s="49">
        <v>807007646</v>
      </c>
      <c r="F20" s="89" t="s">
        <v>102</v>
      </c>
      <c r="G20" s="51" t="s">
        <v>95</v>
      </c>
      <c r="H20" s="52">
        <v>45737</v>
      </c>
      <c r="I20" s="90" t="s">
        <v>103</v>
      </c>
      <c r="J20" s="51">
        <v>1</v>
      </c>
      <c r="K20" s="91" t="s">
        <v>104</v>
      </c>
      <c r="L20" s="91" t="s">
        <v>38</v>
      </c>
      <c r="M20" s="54" t="s">
        <v>31</v>
      </c>
      <c r="N20" s="104" t="s">
        <v>32</v>
      </c>
      <c r="O20" s="57" t="s">
        <v>49</v>
      </c>
      <c r="P20" s="55" t="s">
        <v>105</v>
      </c>
      <c r="Q20" s="53" t="s">
        <v>106</v>
      </c>
      <c r="R20" s="55"/>
      <c r="S20" s="55"/>
      <c r="T20" s="60"/>
      <c r="U20" s="48"/>
    </row>
    <row r="21" spans="1:26" s="9" customFormat="1" x14ac:dyDescent="0.3">
      <c r="A21" s="32"/>
      <c r="B21" s="47">
        <v>3.11</v>
      </c>
      <c r="C21" s="32" t="s">
        <v>107</v>
      </c>
      <c r="D21" s="76">
        <v>45629</v>
      </c>
      <c r="E21" s="77">
        <v>807007646</v>
      </c>
      <c r="F21" s="78" t="s">
        <v>102</v>
      </c>
      <c r="G21" s="79" t="s">
        <v>95</v>
      </c>
      <c r="H21" s="80">
        <v>45742</v>
      </c>
      <c r="I21" s="81" t="s">
        <v>103</v>
      </c>
      <c r="J21" s="79">
        <v>1</v>
      </c>
      <c r="K21" s="82" t="s">
        <v>108</v>
      </c>
      <c r="L21" s="82" t="s">
        <v>38</v>
      </c>
      <c r="M21" s="32" t="s">
        <v>31</v>
      </c>
      <c r="N21" s="104" t="s">
        <v>32</v>
      </c>
      <c r="O21" s="92" t="s">
        <v>49</v>
      </c>
      <c r="P21" s="87" t="s">
        <v>105</v>
      </c>
      <c r="Q21" s="86" t="s">
        <v>106</v>
      </c>
      <c r="R21" s="87"/>
      <c r="S21" s="87"/>
      <c r="T21" s="88"/>
      <c r="U21" s="76"/>
    </row>
    <row r="22" spans="1:26" s="9" customFormat="1" ht="29.4" thickBot="1" x14ac:dyDescent="0.35">
      <c r="A22" s="18"/>
      <c r="B22" s="106">
        <v>3.12</v>
      </c>
      <c r="C22" s="27" t="s">
        <v>109</v>
      </c>
      <c r="D22" s="21">
        <v>45735</v>
      </c>
      <c r="E22" s="22">
        <v>807008218</v>
      </c>
      <c r="F22" s="107" t="s">
        <v>110</v>
      </c>
      <c r="G22" s="24" t="s">
        <v>27</v>
      </c>
      <c r="H22" s="25">
        <v>45742</v>
      </c>
      <c r="I22" s="108" t="s">
        <v>111</v>
      </c>
      <c r="J22" s="24">
        <v>2</v>
      </c>
      <c r="K22" s="109" t="s">
        <v>112</v>
      </c>
      <c r="L22" s="109" t="s">
        <v>79</v>
      </c>
      <c r="M22" s="27" t="s">
        <v>55</v>
      </c>
      <c r="N22" s="28" t="s">
        <v>32</v>
      </c>
      <c r="O22" s="29" t="s">
        <v>33</v>
      </c>
      <c r="P22" s="30"/>
      <c r="Q22" s="26"/>
      <c r="R22" s="30"/>
      <c r="S22" s="30"/>
      <c r="T22" s="31"/>
      <c r="U22" s="21" t="s">
        <v>51</v>
      </c>
      <c r="V22" s="73">
        <v>40934</v>
      </c>
      <c r="W22" s="110">
        <v>6.8402794742756633E-4</v>
      </c>
    </row>
    <row r="23" spans="1:26" s="9" customFormat="1" ht="28.8" x14ac:dyDescent="0.3">
      <c r="A23" s="32" t="s">
        <v>113</v>
      </c>
      <c r="B23" s="111">
        <v>4.0999999999999996</v>
      </c>
      <c r="C23" s="112" t="s">
        <v>114</v>
      </c>
      <c r="D23" s="113">
        <v>45735</v>
      </c>
      <c r="E23" s="114">
        <v>807008218</v>
      </c>
      <c r="F23" s="115">
        <v>231123037625</v>
      </c>
      <c r="G23" s="116" t="s">
        <v>27</v>
      </c>
      <c r="H23" s="117">
        <v>45758</v>
      </c>
      <c r="I23" s="118" t="s">
        <v>115</v>
      </c>
      <c r="J23" s="116">
        <v>1</v>
      </c>
      <c r="K23" s="119" t="s">
        <v>116</v>
      </c>
      <c r="L23" s="120" t="s">
        <v>30</v>
      </c>
      <c r="M23" s="116" t="s">
        <v>55</v>
      </c>
      <c r="N23" s="121" t="s">
        <v>32</v>
      </c>
      <c r="O23" s="122" t="s">
        <v>33</v>
      </c>
      <c r="P23" s="123"/>
      <c r="Q23" s="123"/>
      <c r="R23" s="123"/>
      <c r="S23" s="123"/>
      <c r="T23" s="124"/>
      <c r="U23" s="113"/>
    </row>
    <row r="24" spans="1:26" s="9" customFormat="1" ht="29.4" thickBot="1" x14ac:dyDescent="0.35">
      <c r="A24" s="18"/>
      <c r="B24" s="62">
        <v>4.2</v>
      </c>
      <c r="C24" s="18" t="s">
        <v>117</v>
      </c>
      <c r="D24" s="63">
        <v>45735</v>
      </c>
      <c r="E24" s="64">
        <v>807008218</v>
      </c>
      <c r="F24" s="125" t="s">
        <v>110</v>
      </c>
      <c r="G24" s="66" t="s">
        <v>27</v>
      </c>
      <c r="H24" s="67">
        <v>45775</v>
      </c>
      <c r="I24" s="126" t="s">
        <v>115</v>
      </c>
      <c r="J24" s="66">
        <v>2</v>
      </c>
      <c r="K24" s="127" t="s">
        <v>118</v>
      </c>
      <c r="L24" s="128" t="s">
        <v>79</v>
      </c>
      <c r="M24" s="66" t="s">
        <v>55</v>
      </c>
      <c r="N24" s="70" t="s">
        <v>32</v>
      </c>
      <c r="O24" s="129" t="s">
        <v>33</v>
      </c>
      <c r="P24" s="68"/>
      <c r="Q24" s="68"/>
      <c r="R24" s="68"/>
      <c r="S24" s="68"/>
      <c r="T24" s="72"/>
      <c r="U24" s="63"/>
      <c r="V24" s="73">
        <v>26284</v>
      </c>
      <c r="W24" s="74">
        <v>1.1413787855729722E-4</v>
      </c>
    </row>
    <row r="25" spans="1:26" s="9" customFormat="1" x14ac:dyDescent="0.3">
      <c r="A25" s="130" t="s">
        <v>119</v>
      </c>
      <c r="B25" s="111">
        <v>5.0999999999999996</v>
      </c>
      <c r="C25" s="112" t="s">
        <v>120</v>
      </c>
      <c r="D25" s="113">
        <v>45787</v>
      </c>
      <c r="E25" s="114">
        <v>807008145</v>
      </c>
      <c r="F25" s="115" t="s">
        <v>33</v>
      </c>
      <c r="G25" s="116" t="s">
        <v>27</v>
      </c>
      <c r="H25" s="117">
        <v>45805</v>
      </c>
      <c r="I25" s="118" t="s">
        <v>121</v>
      </c>
      <c r="J25" s="116">
        <v>4</v>
      </c>
      <c r="K25" s="120" t="s">
        <v>122</v>
      </c>
      <c r="L25" s="120" t="s">
        <v>123</v>
      </c>
      <c r="M25" s="116" t="s">
        <v>31</v>
      </c>
      <c r="N25" s="131" t="s">
        <v>32</v>
      </c>
      <c r="O25" s="122" t="s">
        <v>33</v>
      </c>
      <c r="P25" s="123"/>
      <c r="Q25" s="123" t="s">
        <v>124</v>
      </c>
      <c r="R25" s="123"/>
      <c r="S25" s="123"/>
      <c r="T25" s="124"/>
      <c r="U25" s="113" t="s">
        <v>51</v>
      </c>
    </row>
    <row r="26" spans="1:26" s="9" customFormat="1" ht="15" thickBot="1" x14ac:dyDescent="0.35">
      <c r="A26" s="18"/>
      <c r="B26" s="62">
        <v>5.2</v>
      </c>
      <c r="C26" s="18" t="s">
        <v>125</v>
      </c>
      <c r="D26" s="63">
        <v>45553</v>
      </c>
      <c r="E26" s="64">
        <v>807007004</v>
      </c>
      <c r="F26" s="125">
        <v>2024082620093</v>
      </c>
      <c r="G26" s="66" t="s">
        <v>81</v>
      </c>
      <c r="H26" s="67">
        <v>45805</v>
      </c>
      <c r="I26" s="126" t="s">
        <v>126</v>
      </c>
      <c r="J26" s="66">
        <v>6</v>
      </c>
      <c r="K26" s="128" t="s">
        <v>127</v>
      </c>
      <c r="L26" s="128" t="s">
        <v>38</v>
      </c>
      <c r="M26" s="66" t="s">
        <v>31</v>
      </c>
      <c r="N26" s="132" t="s">
        <v>32</v>
      </c>
      <c r="O26" s="129" t="s">
        <v>33</v>
      </c>
      <c r="P26" s="69" t="s">
        <v>128</v>
      </c>
      <c r="Q26" s="68"/>
      <c r="R26" s="68"/>
      <c r="S26" s="68"/>
      <c r="T26" s="72"/>
      <c r="U26" s="63" t="s">
        <v>51</v>
      </c>
    </row>
    <row r="27" spans="1:26" s="6" customFormat="1" x14ac:dyDescent="0.3">
      <c r="A27" s="133"/>
      <c r="B27" s="134"/>
      <c r="C27" s="135"/>
      <c r="D27" s="136"/>
      <c r="E27" s="133"/>
      <c r="F27" s="135"/>
      <c r="G27" s="135"/>
      <c r="H27" s="133"/>
      <c r="I27" s="137" t="s">
        <v>129</v>
      </c>
      <c r="J27" s="138">
        <f>SUM(J7:J26)</f>
        <v>45</v>
      </c>
      <c r="K27" s="139"/>
      <c r="L27" s="139"/>
      <c r="M27" s="140"/>
      <c r="N27" s="139"/>
      <c r="O27" s="139"/>
      <c r="P27" s="135"/>
      <c r="Q27" s="135"/>
      <c r="R27" s="135"/>
      <c r="S27" s="135"/>
      <c r="T27" s="135"/>
      <c r="U27" s="135"/>
    </row>
    <row r="28" spans="1:26" x14ac:dyDescent="0.3">
      <c r="X28" s="142" t="s">
        <v>130</v>
      </c>
      <c r="Y28" s="142" t="s">
        <v>131</v>
      </c>
      <c r="Z28" s="142" t="s">
        <v>132</v>
      </c>
    </row>
    <row r="29" spans="1:26" x14ac:dyDescent="0.3">
      <c r="X29" s="143" t="s">
        <v>133</v>
      </c>
      <c r="Y29" s="144">
        <f>Z29/$Z$33</f>
        <v>0.54285714285714282</v>
      </c>
      <c r="Z29" s="141">
        <v>19</v>
      </c>
    </row>
    <row r="30" spans="1:26" x14ac:dyDescent="0.3">
      <c r="X30" s="143" t="s">
        <v>134</v>
      </c>
      <c r="Y30" s="144">
        <f>Z30/$Z$33</f>
        <v>0.31428571428571428</v>
      </c>
      <c r="Z30" s="141">
        <v>11</v>
      </c>
    </row>
    <row r="31" spans="1:26" x14ac:dyDescent="0.3">
      <c r="X31" s="143" t="s">
        <v>135</v>
      </c>
      <c r="Y31" s="144">
        <f>Z31/$Z$33</f>
        <v>0.11428571428571428</v>
      </c>
      <c r="Z31" s="141">
        <v>4</v>
      </c>
    </row>
    <row r="32" spans="1:26" x14ac:dyDescent="0.3">
      <c r="X32" s="143" t="s">
        <v>136</v>
      </c>
      <c r="Y32" s="144">
        <f>Z32/$Z$33</f>
        <v>2.8571428571428571E-2</v>
      </c>
      <c r="Z32" s="141">
        <v>1</v>
      </c>
    </row>
    <row r="33" spans="24:26" x14ac:dyDescent="0.3">
      <c r="X33" s="143"/>
      <c r="Z33" s="141">
        <f>SUM(Z29:Z32)</f>
        <v>35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47046-5981-46FB-B9AF-271D15EDA2FD}">
  <dimension ref="A1:Z34"/>
  <sheetViews>
    <sheetView showGridLines="0" tabSelected="1" zoomScale="90" zoomScaleNormal="90" workbookViewId="0">
      <selection activeCell="K13" sqref="K13"/>
    </sheetView>
  </sheetViews>
  <sheetFormatPr defaultRowHeight="14.4" x14ac:dyDescent="0.3"/>
  <cols>
    <col min="1" max="1" width="17.88671875" customWidth="1"/>
    <col min="2" max="2" width="5.5546875" style="141" bestFit="1" customWidth="1"/>
    <col min="3" max="6" width="17.88671875" hidden="1" customWidth="1"/>
    <col min="7" max="7" width="11.109375" bestFit="1" customWidth="1"/>
    <col min="8" max="8" width="12.21875" customWidth="1"/>
    <col min="9" max="9" width="33.44140625" customWidth="1"/>
    <col min="10" max="10" width="10.5546875" customWidth="1"/>
    <col min="11" max="11" width="42.6640625" style="149" customWidth="1"/>
    <col min="12" max="12" width="22.33203125" style="149" customWidth="1"/>
    <col min="13" max="13" width="13.109375" bestFit="1" customWidth="1"/>
    <col min="14" max="14" width="9.44140625" hidden="1" customWidth="1"/>
    <col min="15" max="15" width="29.6640625" style="149" hidden="1" customWidth="1"/>
    <col min="16" max="16" width="33" style="149" customWidth="1"/>
    <col min="17" max="17" width="36.6640625" style="149" customWidth="1"/>
    <col min="18" max="18" width="37" style="149" customWidth="1"/>
    <col min="19" max="19" width="13.109375" bestFit="1" customWidth="1"/>
    <col min="20" max="20" width="14.33203125" bestFit="1" customWidth="1"/>
    <col min="21" max="21" width="11.88671875" customWidth="1"/>
    <col min="22" max="22" width="24.88671875" customWidth="1"/>
    <col min="23" max="23" width="22.44140625" customWidth="1"/>
    <col min="24" max="24" width="24.88671875" bestFit="1" customWidth="1"/>
    <col min="25" max="25" width="5.88671875" bestFit="1" customWidth="1"/>
    <col min="26" max="26" width="13.109375" bestFit="1" customWidth="1"/>
  </cols>
  <sheetData>
    <row r="1" spans="1:23" s="9" customFormat="1" ht="18" x14ac:dyDescent="0.3">
      <c r="A1" s="1" t="s">
        <v>0</v>
      </c>
      <c r="B1" s="2"/>
      <c r="C1" s="3"/>
      <c r="D1" s="4"/>
      <c r="E1" s="5"/>
      <c r="F1" s="6"/>
      <c r="G1" s="6"/>
      <c r="H1" s="5"/>
      <c r="I1" s="6"/>
      <c r="J1" s="5"/>
      <c r="K1" s="7"/>
      <c r="L1" s="7"/>
      <c r="M1" s="8"/>
      <c r="N1" s="7"/>
      <c r="O1" s="7"/>
      <c r="P1" s="152"/>
      <c r="Q1" s="152"/>
      <c r="R1" s="152"/>
    </row>
    <row r="2" spans="1:23" s="9" customFormat="1" ht="18" x14ac:dyDescent="0.3">
      <c r="A2" s="1" t="s">
        <v>1</v>
      </c>
      <c r="B2" s="2"/>
      <c r="C2" s="3"/>
      <c r="D2" s="10"/>
      <c r="E2" s="5"/>
      <c r="F2" s="6"/>
      <c r="G2" s="6"/>
      <c r="H2" s="5"/>
      <c r="I2" s="6"/>
      <c r="J2" s="5"/>
      <c r="K2" s="7"/>
      <c r="L2" s="7"/>
      <c r="M2" s="8"/>
      <c r="N2" s="7"/>
      <c r="O2" s="7"/>
      <c r="P2" s="152"/>
      <c r="Q2" s="152"/>
      <c r="R2" s="152"/>
    </row>
    <row r="3" spans="1:23" s="9" customFormat="1" ht="18" x14ac:dyDescent="0.3">
      <c r="A3" s="1" t="s">
        <v>2</v>
      </c>
      <c r="B3" s="2"/>
      <c r="C3" s="3"/>
      <c r="D3" s="10"/>
      <c r="E3" s="5"/>
      <c r="F3" s="6"/>
      <c r="G3" s="6"/>
      <c r="H3" s="5"/>
      <c r="I3" s="6"/>
      <c r="J3" s="5"/>
      <c r="K3" s="7"/>
      <c r="L3" s="7"/>
      <c r="M3" s="8"/>
      <c r="N3" s="7"/>
      <c r="O3" s="7"/>
      <c r="P3" s="152"/>
      <c r="Q3" s="152"/>
      <c r="R3" s="152"/>
    </row>
    <row r="4" spans="1:23" s="9" customFormat="1" ht="18" x14ac:dyDescent="0.3">
      <c r="A4" s="2"/>
      <c r="B4" s="2"/>
      <c r="C4" s="3"/>
      <c r="D4" s="10"/>
      <c r="E4" s="5"/>
      <c r="F4" s="6"/>
      <c r="G4" s="6"/>
      <c r="H4" s="5"/>
      <c r="I4" s="6"/>
      <c r="J4" s="5"/>
      <c r="K4" s="7"/>
      <c r="L4" s="7"/>
      <c r="M4" s="8"/>
      <c r="N4" s="7"/>
      <c r="O4" s="7"/>
      <c r="P4" s="152"/>
      <c r="Q4" s="152"/>
      <c r="R4" s="152"/>
    </row>
    <row r="5" spans="1:23" s="17" customFormat="1" ht="36.75" customHeight="1" x14ac:dyDescent="0.3">
      <c r="A5" s="12" t="s">
        <v>3</v>
      </c>
      <c r="B5" s="12" t="s">
        <v>4</v>
      </c>
      <c r="C5" s="13" t="s">
        <v>5</v>
      </c>
      <c r="D5" s="14" t="s">
        <v>6</v>
      </c>
      <c r="E5" s="14" t="s">
        <v>7</v>
      </c>
      <c r="F5" s="12" t="s">
        <v>8</v>
      </c>
      <c r="G5" s="12" t="s">
        <v>9</v>
      </c>
      <c r="H5" s="12" t="s">
        <v>10</v>
      </c>
      <c r="I5" s="11" t="s">
        <v>11</v>
      </c>
      <c r="J5" s="11" t="s">
        <v>12</v>
      </c>
      <c r="K5" s="12" t="s">
        <v>13</v>
      </c>
      <c r="L5" s="12" t="s">
        <v>14</v>
      </c>
      <c r="M5" s="12" t="s">
        <v>15</v>
      </c>
      <c r="N5" s="15" t="s">
        <v>16</v>
      </c>
      <c r="O5" s="12" t="s">
        <v>17</v>
      </c>
      <c r="P5" s="153" t="s">
        <v>18</v>
      </c>
      <c r="Q5" s="153" t="s">
        <v>19</v>
      </c>
      <c r="R5" s="153" t="s">
        <v>20</v>
      </c>
      <c r="S5" s="16" t="s">
        <v>15</v>
      </c>
      <c r="T5" s="16" t="s">
        <v>21</v>
      </c>
      <c r="U5" s="16" t="s">
        <v>22</v>
      </c>
    </row>
    <row r="6" spans="1:23" s="9" customFormat="1" ht="15" thickBot="1" x14ac:dyDescent="0.35">
      <c r="A6" s="18" t="s">
        <v>23</v>
      </c>
      <c r="B6" s="19">
        <v>1.1000000000000001</v>
      </c>
      <c r="C6" s="20" t="s">
        <v>24</v>
      </c>
      <c r="D6" s="21"/>
      <c r="E6" s="22"/>
      <c r="F6" s="23"/>
      <c r="G6" s="24"/>
      <c r="H6" s="25"/>
      <c r="I6" s="26"/>
      <c r="J6" s="27"/>
      <c r="K6" s="26"/>
      <c r="L6" s="26"/>
      <c r="M6" s="27"/>
      <c r="N6" s="28"/>
      <c r="O6" s="29"/>
      <c r="P6" s="26"/>
      <c r="Q6" s="26"/>
      <c r="R6" s="26"/>
      <c r="S6" s="30"/>
      <c r="T6" s="31"/>
      <c r="U6" s="21"/>
    </row>
    <row r="7" spans="1:23" s="9" customFormat="1" ht="28.8" x14ac:dyDescent="0.3">
      <c r="A7" s="32" t="s">
        <v>137</v>
      </c>
      <c r="B7" s="33">
        <v>2.1</v>
      </c>
      <c r="C7" s="34" t="s">
        <v>26</v>
      </c>
      <c r="D7" s="35">
        <v>45650</v>
      </c>
      <c r="E7" s="36">
        <v>807007802</v>
      </c>
      <c r="F7" s="37">
        <v>2024111817502</v>
      </c>
      <c r="G7" s="38" t="s">
        <v>27</v>
      </c>
      <c r="H7" s="39">
        <v>45701</v>
      </c>
      <c r="I7" s="40" t="s">
        <v>28</v>
      </c>
      <c r="J7" s="162">
        <v>1</v>
      </c>
      <c r="K7" s="40" t="s">
        <v>29</v>
      </c>
      <c r="L7" s="40" t="s">
        <v>30</v>
      </c>
      <c r="M7" s="41" t="s">
        <v>31</v>
      </c>
      <c r="N7" s="42" t="s">
        <v>32</v>
      </c>
      <c r="O7" s="43" t="s">
        <v>33</v>
      </c>
      <c r="P7" s="40"/>
      <c r="Q7" s="40"/>
      <c r="R7" s="40"/>
      <c r="S7" s="44"/>
      <c r="T7" s="45"/>
      <c r="U7" s="35"/>
    </row>
    <row r="8" spans="1:23" s="9" customFormat="1" ht="15" customHeight="1" x14ac:dyDescent="0.3">
      <c r="A8" s="32"/>
      <c r="B8" s="46">
        <v>2.2000000000000002</v>
      </c>
      <c r="C8" s="47" t="s">
        <v>34</v>
      </c>
      <c r="D8" s="48">
        <v>45680</v>
      </c>
      <c r="E8" s="49">
        <v>807005370</v>
      </c>
      <c r="F8" s="50">
        <v>231020120979</v>
      </c>
      <c r="G8" s="51" t="s">
        <v>35</v>
      </c>
      <c r="H8" s="52">
        <v>45701</v>
      </c>
      <c r="I8" s="53" t="s">
        <v>36</v>
      </c>
      <c r="J8" s="163">
        <v>1</v>
      </c>
      <c r="K8" s="53" t="s">
        <v>37</v>
      </c>
      <c r="L8" s="53" t="s">
        <v>38</v>
      </c>
      <c r="M8" s="49" t="s">
        <v>31</v>
      </c>
      <c r="N8" s="56" t="s">
        <v>32</v>
      </c>
      <c r="O8" s="57" t="s">
        <v>33</v>
      </c>
      <c r="P8" s="58" t="s">
        <v>39</v>
      </c>
      <c r="Q8" s="53" t="s">
        <v>40</v>
      </c>
      <c r="R8" s="53"/>
      <c r="S8" s="54" t="s">
        <v>41</v>
      </c>
      <c r="T8" s="48">
        <v>45694</v>
      </c>
      <c r="U8" s="48" t="s">
        <v>42</v>
      </c>
    </row>
    <row r="9" spans="1:23" s="9" customFormat="1" x14ac:dyDescent="0.3">
      <c r="A9" s="32"/>
      <c r="B9" s="46">
        <v>2.2999999999999998</v>
      </c>
      <c r="C9" s="47" t="s">
        <v>43</v>
      </c>
      <c r="D9" s="48">
        <v>45594</v>
      </c>
      <c r="E9" s="49">
        <v>807007372</v>
      </c>
      <c r="F9" s="50" t="s">
        <v>44</v>
      </c>
      <c r="G9" s="51" t="s">
        <v>27</v>
      </c>
      <c r="H9" s="52">
        <v>45713</v>
      </c>
      <c r="I9" s="53" t="s">
        <v>45</v>
      </c>
      <c r="J9" s="154">
        <v>1</v>
      </c>
      <c r="K9" s="53" t="s">
        <v>46</v>
      </c>
      <c r="L9" s="53" t="s">
        <v>47</v>
      </c>
      <c r="M9" s="54" t="s">
        <v>48</v>
      </c>
      <c r="N9" s="56" t="s">
        <v>32</v>
      </c>
      <c r="O9" s="58" t="s">
        <v>49</v>
      </c>
      <c r="P9" s="53"/>
      <c r="Q9" s="53"/>
      <c r="R9" s="53"/>
      <c r="S9" s="55" t="s">
        <v>50</v>
      </c>
      <c r="T9" s="60">
        <v>45777</v>
      </c>
      <c r="U9" s="48" t="s">
        <v>51</v>
      </c>
    </row>
    <row r="10" spans="1:23" s="9" customFormat="1" ht="29.4" thickBot="1" x14ac:dyDescent="0.35">
      <c r="A10" s="18"/>
      <c r="B10" s="61">
        <v>2.4</v>
      </c>
      <c r="C10" s="62" t="s">
        <v>52</v>
      </c>
      <c r="D10" s="63">
        <v>45994</v>
      </c>
      <c r="E10" s="64">
        <v>807007647</v>
      </c>
      <c r="F10" s="65">
        <v>2024112629250</v>
      </c>
      <c r="G10" s="66" t="s">
        <v>27</v>
      </c>
      <c r="H10" s="67">
        <v>45716</v>
      </c>
      <c r="I10" s="68" t="s">
        <v>53</v>
      </c>
      <c r="J10" s="169">
        <v>1</v>
      </c>
      <c r="K10" s="68" t="s">
        <v>54</v>
      </c>
      <c r="L10" s="68" t="s">
        <v>38</v>
      </c>
      <c r="M10" s="18" t="s">
        <v>55</v>
      </c>
      <c r="N10" s="70" t="s">
        <v>32</v>
      </c>
      <c r="O10" s="71" t="s">
        <v>56</v>
      </c>
      <c r="P10" s="68"/>
      <c r="Q10" s="68"/>
      <c r="R10" s="68"/>
      <c r="S10" s="69"/>
      <c r="T10" s="72"/>
      <c r="U10" s="63"/>
      <c r="V10" s="73">
        <v>25428</v>
      </c>
      <c r="W10" s="74">
        <v>1.5730690577316344E-4</v>
      </c>
    </row>
    <row r="11" spans="1:23" s="9" customFormat="1" ht="28.8" x14ac:dyDescent="0.3">
      <c r="A11" s="32" t="s">
        <v>57</v>
      </c>
      <c r="B11" s="75">
        <v>3.1</v>
      </c>
      <c r="C11" s="32" t="s">
        <v>58</v>
      </c>
      <c r="D11" s="76">
        <v>46002</v>
      </c>
      <c r="E11" s="77">
        <v>807007699</v>
      </c>
      <c r="F11" s="78"/>
      <c r="G11" s="79" t="s">
        <v>27</v>
      </c>
      <c r="H11" s="80">
        <v>45720</v>
      </c>
      <c r="I11" s="81" t="s">
        <v>59</v>
      </c>
      <c r="J11" s="155">
        <v>1</v>
      </c>
      <c r="K11" s="145" t="s">
        <v>60</v>
      </c>
      <c r="L11" s="147" t="s">
        <v>47</v>
      </c>
      <c r="M11" s="83" t="s">
        <v>48</v>
      </c>
      <c r="N11" s="84" t="s">
        <v>32</v>
      </c>
      <c r="O11" s="85" t="s">
        <v>49</v>
      </c>
      <c r="P11" s="86" t="s">
        <v>61</v>
      </c>
      <c r="Q11" s="86" t="s">
        <v>62</v>
      </c>
      <c r="R11" s="86" t="s">
        <v>63</v>
      </c>
      <c r="S11" s="87" t="s">
        <v>50</v>
      </c>
      <c r="T11" s="88">
        <v>45751</v>
      </c>
      <c r="U11" s="76" t="s">
        <v>51</v>
      </c>
    </row>
    <row r="12" spans="1:23" s="9" customFormat="1" ht="28.8" x14ac:dyDescent="0.3">
      <c r="A12" s="32"/>
      <c r="B12" s="47">
        <v>3.2</v>
      </c>
      <c r="C12" s="54" t="s">
        <v>64</v>
      </c>
      <c r="D12" s="48">
        <v>45594</v>
      </c>
      <c r="E12" s="49">
        <v>807007372</v>
      </c>
      <c r="F12" s="89"/>
      <c r="G12" s="51" t="s">
        <v>27</v>
      </c>
      <c r="H12" s="52">
        <v>45721</v>
      </c>
      <c r="I12" s="90" t="s">
        <v>45</v>
      </c>
      <c r="J12" s="156">
        <v>14</v>
      </c>
      <c r="K12" s="146" t="s">
        <v>65</v>
      </c>
      <c r="L12" s="147" t="s">
        <v>47</v>
      </c>
      <c r="M12" s="54" t="s">
        <v>48</v>
      </c>
      <c r="N12" s="56" t="s">
        <v>32</v>
      </c>
      <c r="O12" s="58" t="s">
        <v>49</v>
      </c>
      <c r="P12" s="53" t="s">
        <v>66</v>
      </c>
      <c r="Q12" s="53" t="s">
        <v>67</v>
      </c>
      <c r="R12" s="53" t="s">
        <v>63</v>
      </c>
      <c r="S12" s="55" t="s">
        <v>50</v>
      </c>
      <c r="T12" s="60">
        <v>45777</v>
      </c>
      <c r="U12" s="48" t="s">
        <v>51</v>
      </c>
    </row>
    <row r="13" spans="1:23" s="9" customFormat="1" ht="57.6" x14ac:dyDescent="0.3">
      <c r="A13" s="32"/>
      <c r="B13" s="47">
        <v>3.3</v>
      </c>
      <c r="C13" s="54" t="s">
        <v>68</v>
      </c>
      <c r="D13" s="48">
        <v>45706</v>
      </c>
      <c r="E13" s="49">
        <v>807008048</v>
      </c>
      <c r="F13" s="89"/>
      <c r="G13" s="51" t="s">
        <v>69</v>
      </c>
      <c r="H13" s="52">
        <v>45717</v>
      </c>
      <c r="I13" s="90" t="s">
        <v>70</v>
      </c>
      <c r="J13" s="156">
        <v>2</v>
      </c>
      <c r="K13" s="146" t="s">
        <v>71</v>
      </c>
      <c r="L13" s="146" t="s">
        <v>47</v>
      </c>
      <c r="M13" s="54" t="s">
        <v>48</v>
      </c>
      <c r="N13" s="56" t="s">
        <v>32</v>
      </c>
      <c r="O13" s="58" t="s">
        <v>49</v>
      </c>
      <c r="P13" s="53" t="s">
        <v>72</v>
      </c>
      <c r="Q13" s="53" t="s">
        <v>73</v>
      </c>
      <c r="R13" s="53" t="s">
        <v>74</v>
      </c>
      <c r="S13" s="55"/>
      <c r="T13" s="60">
        <v>45729</v>
      </c>
      <c r="U13" s="48" t="s">
        <v>42</v>
      </c>
    </row>
    <row r="14" spans="1:23" s="9" customFormat="1" ht="28.8" x14ac:dyDescent="0.3">
      <c r="A14" s="32"/>
      <c r="B14" s="47">
        <v>3.4</v>
      </c>
      <c r="C14" s="54" t="s">
        <v>75</v>
      </c>
      <c r="D14" s="48">
        <v>45525</v>
      </c>
      <c r="E14" s="49">
        <v>807006739</v>
      </c>
      <c r="F14" s="89"/>
      <c r="G14" s="51" t="s">
        <v>76</v>
      </c>
      <c r="H14" s="52">
        <v>45735</v>
      </c>
      <c r="I14" s="90" t="s">
        <v>77</v>
      </c>
      <c r="J14" s="166">
        <v>1</v>
      </c>
      <c r="K14" s="146" t="s">
        <v>78</v>
      </c>
      <c r="L14" s="146" t="s">
        <v>79</v>
      </c>
      <c r="M14" s="54" t="s">
        <v>55</v>
      </c>
      <c r="N14" s="56" t="s">
        <v>32</v>
      </c>
      <c r="O14" s="57" t="s">
        <v>33</v>
      </c>
      <c r="P14" s="53"/>
      <c r="Q14" s="53"/>
      <c r="R14" s="53"/>
      <c r="S14" s="55"/>
      <c r="T14" s="60"/>
      <c r="U14" s="48"/>
    </row>
    <row r="15" spans="1:23" s="9" customFormat="1" x14ac:dyDescent="0.3">
      <c r="A15" s="32"/>
      <c r="B15" s="47">
        <v>3.5</v>
      </c>
      <c r="C15" s="32" t="s">
        <v>80</v>
      </c>
      <c r="D15" s="76">
        <v>45726</v>
      </c>
      <c r="E15" s="77">
        <v>807008144</v>
      </c>
      <c r="F15" s="78">
        <v>2024112022686</v>
      </c>
      <c r="G15" s="79" t="s">
        <v>81</v>
      </c>
      <c r="H15" s="80">
        <v>45735</v>
      </c>
      <c r="I15" s="81" t="s">
        <v>82</v>
      </c>
      <c r="J15" s="167">
        <v>1</v>
      </c>
      <c r="K15" s="145" t="s">
        <v>83</v>
      </c>
      <c r="L15" s="146" t="s">
        <v>79</v>
      </c>
      <c r="M15" s="54" t="s">
        <v>55</v>
      </c>
      <c r="N15" s="56" t="s">
        <v>32</v>
      </c>
      <c r="O15" s="92" t="s">
        <v>33</v>
      </c>
      <c r="P15" s="86"/>
      <c r="Q15" s="86"/>
      <c r="R15" s="86"/>
      <c r="S15" s="87"/>
      <c r="T15" s="88"/>
      <c r="U15" s="76"/>
    </row>
    <row r="16" spans="1:23" s="9" customFormat="1" x14ac:dyDescent="0.3">
      <c r="A16" s="32"/>
      <c r="B16" s="47">
        <v>3.6</v>
      </c>
      <c r="C16" s="93" t="s">
        <v>84</v>
      </c>
      <c r="D16" s="94">
        <v>45735</v>
      </c>
      <c r="E16" s="95">
        <v>807008214</v>
      </c>
      <c r="F16" s="96">
        <v>2503170015046</v>
      </c>
      <c r="G16" s="97" t="s">
        <v>81</v>
      </c>
      <c r="H16" s="98">
        <v>45736</v>
      </c>
      <c r="I16" s="99" t="s">
        <v>85</v>
      </c>
      <c r="J16" s="168">
        <v>1</v>
      </c>
      <c r="K16" s="147" t="s">
        <v>86</v>
      </c>
      <c r="L16" s="146" t="s">
        <v>79</v>
      </c>
      <c r="M16" s="54" t="s">
        <v>55</v>
      </c>
      <c r="N16" s="56" t="s">
        <v>32</v>
      </c>
      <c r="O16" s="100" t="s">
        <v>33</v>
      </c>
      <c r="P16" s="101"/>
      <c r="Q16" s="101"/>
      <c r="R16" s="101"/>
      <c r="S16" s="102"/>
      <c r="T16" s="103"/>
      <c r="U16" s="94"/>
    </row>
    <row r="17" spans="1:26" s="9" customFormat="1" x14ac:dyDescent="0.3">
      <c r="A17" s="32"/>
      <c r="B17" s="47">
        <v>3.7</v>
      </c>
      <c r="C17" s="54" t="s">
        <v>87</v>
      </c>
      <c r="D17" s="94">
        <v>45735</v>
      </c>
      <c r="E17" s="49">
        <v>807008215</v>
      </c>
      <c r="F17" s="89">
        <v>2503180016874</v>
      </c>
      <c r="G17" s="51" t="s">
        <v>81</v>
      </c>
      <c r="H17" s="98">
        <v>45736</v>
      </c>
      <c r="I17" s="90" t="s">
        <v>88</v>
      </c>
      <c r="J17" s="166">
        <v>2</v>
      </c>
      <c r="K17" s="146" t="s">
        <v>89</v>
      </c>
      <c r="L17" s="146" t="s">
        <v>79</v>
      </c>
      <c r="M17" s="54" t="s">
        <v>55</v>
      </c>
      <c r="N17" s="56" t="s">
        <v>32</v>
      </c>
      <c r="O17" s="100" t="s">
        <v>33</v>
      </c>
      <c r="P17" s="53"/>
      <c r="Q17" s="53"/>
      <c r="R17" s="53"/>
      <c r="S17" s="55"/>
      <c r="T17" s="60"/>
      <c r="U17" s="48"/>
    </row>
    <row r="18" spans="1:26" s="9" customFormat="1" x14ac:dyDescent="0.3">
      <c r="A18" s="32"/>
      <c r="B18" s="47">
        <v>3.8</v>
      </c>
      <c r="C18" s="93" t="s">
        <v>90</v>
      </c>
      <c r="D18" s="94">
        <v>45733</v>
      </c>
      <c r="E18" s="95">
        <v>807008190</v>
      </c>
      <c r="F18" s="96">
        <v>2503030000188</v>
      </c>
      <c r="G18" s="97" t="s">
        <v>69</v>
      </c>
      <c r="H18" s="98">
        <v>45736</v>
      </c>
      <c r="I18" s="99" t="s">
        <v>91</v>
      </c>
      <c r="J18" s="168">
        <v>1</v>
      </c>
      <c r="K18" s="147" t="s">
        <v>92</v>
      </c>
      <c r="L18" s="147" t="s">
        <v>79</v>
      </c>
      <c r="M18" s="93" t="s">
        <v>55</v>
      </c>
      <c r="N18" s="104" t="s">
        <v>32</v>
      </c>
      <c r="O18" s="100" t="s">
        <v>33</v>
      </c>
      <c r="P18" s="101"/>
      <c r="Q18" s="101"/>
      <c r="R18" s="101"/>
      <c r="S18" s="102"/>
      <c r="T18" s="103"/>
      <c r="U18" s="94"/>
    </row>
    <row r="19" spans="1:26" s="9" customFormat="1" ht="28.8" x14ac:dyDescent="0.3">
      <c r="A19" s="32"/>
      <c r="B19" s="47">
        <v>3.9</v>
      </c>
      <c r="C19" s="93" t="s">
        <v>93</v>
      </c>
      <c r="D19" s="94">
        <v>45607</v>
      </c>
      <c r="E19" s="95">
        <v>807007464</v>
      </c>
      <c r="F19" s="96" t="s">
        <v>94</v>
      </c>
      <c r="G19" s="97" t="s">
        <v>95</v>
      </c>
      <c r="H19" s="98">
        <v>45737</v>
      </c>
      <c r="I19" s="99" t="s">
        <v>96</v>
      </c>
      <c r="J19" s="157">
        <v>1</v>
      </c>
      <c r="K19" s="147" t="s">
        <v>97</v>
      </c>
      <c r="L19" s="147" t="s">
        <v>47</v>
      </c>
      <c r="M19" s="93" t="s">
        <v>48</v>
      </c>
      <c r="N19" s="104" t="s">
        <v>32</v>
      </c>
      <c r="O19" s="100" t="s">
        <v>49</v>
      </c>
      <c r="P19" s="101" t="s">
        <v>98</v>
      </c>
      <c r="Q19" s="101" t="s">
        <v>99</v>
      </c>
      <c r="R19" s="101" t="s">
        <v>100</v>
      </c>
      <c r="S19" s="55" t="s">
        <v>50</v>
      </c>
      <c r="T19" s="103">
        <v>45777</v>
      </c>
      <c r="U19" s="48" t="s">
        <v>51</v>
      </c>
    </row>
    <row r="20" spans="1:26" s="9" customFormat="1" ht="28.8" x14ac:dyDescent="0.3">
      <c r="A20" s="32"/>
      <c r="B20" s="105">
        <v>3.1</v>
      </c>
      <c r="C20" s="54" t="s">
        <v>101</v>
      </c>
      <c r="D20" s="48">
        <v>45629</v>
      </c>
      <c r="E20" s="49">
        <v>807007646</v>
      </c>
      <c r="F20" s="89" t="s">
        <v>102</v>
      </c>
      <c r="G20" s="51" t="s">
        <v>95</v>
      </c>
      <c r="H20" s="52">
        <v>45737</v>
      </c>
      <c r="I20" s="90" t="s">
        <v>103</v>
      </c>
      <c r="J20" s="160">
        <v>1</v>
      </c>
      <c r="K20" s="146" t="s">
        <v>104</v>
      </c>
      <c r="L20" s="146" t="s">
        <v>38</v>
      </c>
      <c r="M20" s="54" t="s">
        <v>31</v>
      </c>
      <c r="N20" s="104" t="s">
        <v>32</v>
      </c>
      <c r="O20" s="57" t="s">
        <v>49</v>
      </c>
      <c r="P20" s="53" t="s">
        <v>105</v>
      </c>
      <c r="Q20" s="53" t="s">
        <v>106</v>
      </c>
      <c r="R20" s="53"/>
      <c r="S20" s="55"/>
      <c r="T20" s="60"/>
      <c r="U20" s="48"/>
    </row>
    <row r="21" spans="1:26" s="9" customFormat="1" ht="28.8" x14ac:dyDescent="0.3">
      <c r="A21" s="32"/>
      <c r="B21" s="47">
        <v>3.11</v>
      </c>
      <c r="C21" s="32" t="s">
        <v>107</v>
      </c>
      <c r="D21" s="76">
        <v>45629</v>
      </c>
      <c r="E21" s="77">
        <v>807007646</v>
      </c>
      <c r="F21" s="78" t="s">
        <v>102</v>
      </c>
      <c r="G21" s="79" t="s">
        <v>95</v>
      </c>
      <c r="H21" s="80">
        <v>45742</v>
      </c>
      <c r="I21" s="81" t="s">
        <v>103</v>
      </c>
      <c r="J21" s="161">
        <v>1</v>
      </c>
      <c r="K21" s="145" t="s">
        <v>108</v>
      </c>
      <c r="L21" s="145" t="s">
        <v>38</v>
      </c>
      <c r="M21" s="32" t="s">
        <v>31</v>
      </c>
      <c r="N21" s="104" t="s">
        <v>32</v>
      </c>
      <c r="O21" s="92" t="s">
        <v>49</v>
      </c>
      <c r="P21" s="86" t="s">
        <v>105</v>
      </c>
      <c r="Q21" s="86" t="s">
        <v>106</v>
      </c>
      <c r="R21" s="86"/>
      <c r="S21" s="87"/>
      <c r="T21" s="88"/>
      <c r="U21" s="76"/>
    </row>
    <row r="22" spans="1:26" s="9" customFormat="1" ht="29.4" thickBot="1" x14ac:dyDescent="0.35">
      <c r="A22" s="18"/>
      <c r="B22" s="106">
        <v>3.12</v>
      </c>
      <c r="C22" s="27" t="s">
        <v>109</v>
      </c>
      <c r="D22" s="21">
        <v>45735</v>
      </c>
      <c r="E22" s="22">
        <v>807008218</v>
      </c>
      <c r="F22" s="107" t="s">
        <v>110</v>
      </c>
      <c r="G22" s="24" t="s">
        <v>27</v>
      </c>
      <c r="H22" s="25">
        <v>45742</v>
      </c>
      <c r="I22" s="108" t="s">
        <v>111</v>
      </c>
      <c r="J22" s="165">
        <v>2</v>
      </c>
      <c r="K22" s="148" t="s">
        <v>112</v>
      </c>
      <c r="L22" s="148" t="s">
        <v>79</v>
      </c>
      <c r="M22" s="27" t="s">
        <v>55</v>
      </c>
      <c r="N22" s="28" t="s">
        <v>32</v>
      </c>
      <c r="O22" s="29" t="s">
        <v>33</v>
      </c>
      <c r="P22" s="26"/>
      <c r="Q22" s="26"/>
      <c r="R22" s="26"/>
      <c r="S22" s="30"/>
      <c r="T22" s="31"/>
      <c r="U22" s="21" t="s">
        <v>51</v>
      </c>
      <c r="V22" s="73">
        <v>40934</v>
      </c>
      <c r="W22" s="110">
        <v>6.8402794742756633E-4</v>
      </c>
    </row>
    <row r="23" spans="1:26" s="9" customFormat="1" ht="57.6" x14ac:dyDescent="0.3">
      <c r="A23" s="32" t="s">
        <v>113</v>
      </c>
      <c r="B23" s="111">
        <v>4.0999999999999996</v>
      </c>
      <c r="C23" s="112" t="s">
        <v>114</v>
      </c>
      <c r="D23" s="113">
        <v>45735</v>
      </c>
      <c r="E23" s="114">
        <v>807008218</v>
      </c>
      <c r="F23" s="115">
        <v>231123037625</v>
      </c>
      <c r="G23" s="116" t="s">
        <v>27</v>
      </c>
      <c r="H23" s="117">
        <v>45758</v>
      </c>
      <c r="I23" s="118" t="s">
        <v>115</v>
      </c>
      <c r="J23" s="170">
        <v>1</v>
      </c>
      <c r="K23" s="119" t="s">
        <v>116</v>
      </c>
      <c r="L23" s="119" t="s">
        <v>30</v>
      </c>
      <c r="M23" s="116" t="s">
        <v>55</v>
      </c>
      <c r="N23" s="121" t="s">
        <v>32</v>
      </c>
      <c r="O23" s="150" t="s">
        <v>33</v>
      </c>
      <c r="P23" s="123"/>
      <c r="Q23" s="123"/>
      <c r="R23" s="123"/>
      <c r="S23" s="123"/>
      <c r="T23" s="124"/>
      <c r="U23" s="113"/>
    </row>
    <row r="24" spans="1:26" s="9" customFormat="1" ht="29.4" thickBot="1" x14ac:dyDescent="0.35">
      <c r="A24" s="18"/>
      <c r="B24" s="62">
        <v>4.2</v>
      </c>
      <c r="C24" s="18" t="s">
        <v>117</v>
      </c>
      <c r="D24" s="63">
        <v>45735</v>
      </c>
      <c r="E24" s="64">
        <v>807008218</v>
      </c>
      <c r="F24" s="125" t="s">
        <v>110</v>
      </c>
      <c r="G24" s="66" t="s">
        <v>27</v>
      </c>
      <c r="H24" s="67">
        <v>45775</v>
      </c>
      <c r="I24" s="126" t="s">
        <v>115</v>
      </c>
      <c r="J24" s="164">
        <v>2</v>
      </c>
      <c r="K24" s="127" t="s">
        <v>118</v>
      </c>
      <c r="L24" s="127" t="s">
        <v>79</v>
      </c>
      <c r="M24" s="66" t="s">
        <v>55</v>
      </c>
      <c r="N24" s="70" t="s">
        <v>32</v>
      </c>
      <c r="O24" s="151" t="s">
        <v>33</v>
      </c>
      <c r="P24" s="68"/>
      <c r="Q24" s="68"/>
      <c r="R24" s="68"/>
      <c r="S24" s="68"/>
      <c r="T24" s="72"/>
      <c r="U24" s="63"/>
      <c r="V24" s="73">
        <v>26284</v>
      </c>
      <c r="W24" s="74">
        <v>1.1413787855729722E-4</v>
      </c>
    </row>
    <row r="25" spans="1:26" s="9" customFormat="1" ht="28.8" x14ac:dyDescent="0.3">
      <c r="A25" s="130" t="s">
        <v>119</v>
      </c>
      <c r="B25" s="111">
        <v>5.0999999999999996</v>
      </c>
      <c r="C25" s="112" t="s">
        <v>120</v>
      </c>
      <c r="D25" s="113">
        <v>45787</v>
      </c>
      <c r="E25" s="114">
        <v>807008145</v>
      </c>
      <c r="F25" s="115" t="s">
        <v>33</v>
      </c>
      <c r="G25" s="116" t="s">
        <v>27</v>
      </c>
      <c r="H25" s="117">
        <v>45805</v>
      </c>
      <c r="I25" s="118" t="s">
        <v>121</v>
      </c>
      <c r="J25" s="158">
        <v>4</v>
      </c>
      <c r="K25" s="119" t="s">
        <v>122</v>
      </c>
      <c r="L25" s="119" t="s">
        <v>123</v>
      </c>
      <c r="M25" s="116" t="s">
        <v>31</v>
      </c>
      <c r="N25" s="131" t="s">
        <v>32</v>
      </c>
      <c r="O25" s="150" t="s">
        <v>33</v>
      </c>
      <c r="P25" s="123"/>
      <c r="Q25" s="123" t="s">
        <v>124</v>
      </c>
      <c r="R25" s="123"/>
      <c r="S25" s="123"/>
      <c r="T25" s="124"/>
      <c r="U25" s="113" t="s">
        <v>51</v>
      </c>
    </row>
    <row r="26" spans="1:26" s="9" customFormat="1" ht="43.8" thickBot="1" x14ac:dyDescent="0.35">
      <c r="A26" s="18"/>
      <c r="B26" s="62">
        <v>5.2</v>
      </c>
      <c r="C26" s="18" t="s">
        <v>125</v>
      </c>
      <c r="D26" s="63">
        <v>45553</v>
      </c>
      <c r="E26" s="64">
        <v>807007004</v>
      </c>
      <c r="F26" s="125">
        <v>2024082620093</v>
      </c>
      <c r="G26" s="66" t="s">
        <v>81</v>
      </c>
      <c r="H26" s="67">
        <v>45805</v>
      </c>
      <c r="I26" s="126" t="s">
        <v>126</v>
      </c>
      <c r="J26" s="159">
        <v>6</v>
      </c>
      <c r="K26" s="127" t="s">
        <v>127</v>
      </c>
      <c r="L26" s="127" t="s">
        <v>38</v>
      </c>
      <c r="M26" s="66" t="s">
        <v>31</v>
      </c>
      <c r="N26" s="132" t="s">
        <v>32</v>
      </c>
      <c r="O26" s="151" t="s">
        <v>33</v>
      </c>
      <c r="P26" s="68" t="s">
        <v>128</v>
      </c>
      <c r="Q26" s="68"/>
      <c r="R26" s="68"/>
      <c r="S26" s="68"/>
      <c r="T26" s="72"/>
      <c r="U26" s="63" t="s">
        <v>51</v>
      </c>
    </row>
    <row r="27" spans="1:26" s="6" customFormat="1" x14ac:dyDescent="0.3">
      <c r="A27" s="133"/>
      <c r="B27" s="134"/>
      <c r="C27" s="135"/>
      <c r="D27" s="136"/>
      <c r="E27" s="133"/>
      <c r="F27" s="135"/>
      <c r="G27" s="135"/>
      <c r="H27" s="133"/>
      <c r="I27" s="137" t="s">
        <v>129</v>
      </c>
      <c r="J27" s="138">
        <f>SUM(J7:J26)</f>
        <v>45</v>
      </c>
      <c r="K27" s="139"/>
      <c r="L27" s="139"/>
      <c r="M27" s="140"/>
      <c r="N27" s="139"/>
      <c r="O27" s="139"/>
      <c r="P27" s="139"/>
      <c r="Q27" s="139"/>
      <c r="R27" s="139"/>
      <c r="S27" s="135"/>
      <c r="T27" s="135"/>
      <c r="U27" s="135"/>
    </row>
    <row r="28" spans="1:26" x14ac:dyDescent="0.3">
      <c r="X28" s="142" t="s">
        <v>130</v>
      </c>
      <c r="Y28" s="142" t="s">
        <v>131</v>
      </c>
      <c r="Z28" s="142" t="s">
        <v>132</v>
      </c>
    </row>
    <row r="29" spans="1:26" x14ac:dyDescent="0.3">
      <c r="X29" s="143" t="s">
        <v>133</v>
      </c>
      <c r="Y29" s="144">
        <f>Z29/$Z$33</f>
        <v>0.42222222222222222</v>
      </c>
      <c r="Z29">
        <f>SUM(J19,J11:J13,J9)</f>
        <v>19</v>
      </c>
    </row>
    <row r="30" spans="1:26" x14ac:dyDescent="0.3">
      <c r="X30" s="143" t="s">
        <v>134</v>
      </c>
      <c r="Y30" s="144">
        <f>Z30/$Z$33</f>
        <v>0.22222222222222221</v>
      </c>
      <c r="Z30" s="141">
        <f>SUM(J24,J22,J14:J18)</f>
        <v>10</v>
      </c>
    </row>
    <row r="31" spans="1:26" x14ac:dyDescent="0.3">
      <c r="X31" s="143" t="s">
        <v>135</v>
      </c>
      <c r="Y31" s="144">
        <f>Z31/$Z$33</f>
        <v>0.31111111111111112</v>
      </c>
      <c r="Z31" s="141">
        <f>SUM(J7,J8,J20,J21,J25,J26)</f>
        <v>14</v>
      </c>
    </row>
    <row r="32" spans="1:26" x14ac:dyDescent="0.3">
      <c r="X32" s="143" t="s">
        <v>136</v>
      </c>
      <c r="Y32" s="144">
        <f>Z32/$Z$33</f>
        <v>4.4444444444444446E-2</v>
      </c>
      <c r="Z32" s="141">
        <f>SUM(J10,J23)</f>
        <v>2</v>
      </c>
    </row>
    <row r="33" spans="24:26" x14ac:dyDescent="0.3">
      <c r="X33" s="143"/>
      <c r="Z33" s="141">
        <f>SUM(Z29:Z32)</f>
        <v>45</v>
      </c>
    </row>
    <row r="34" spans="24:26" x14ac:dyDescent="0.3">
      <c r="X34" s="143" t="s">
        <v>138</v>
      </c>
      <c r="Z34">
        <f>J27-Z33</f>
        <v>0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 Complain Th.25 Per Month</vt:lpstr>
      <vt:lpstr>Recap Complain Th.25 Per Mo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Reggi R.</cp:lastModifiedBy>
  <dcterms:created xsi:type="dcterms:W3CDTF">2025-06-21T03:51:20Z</dcterms:created>
  <dcterms:modified xsi:type="dcterms:W3CDTF">2025-06-23T08:43:12Z</dcterms:modified>
</cp:coreProperties>
</file>