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1. Internal Audit\6. Rapat Tinjauan Manajemen\2025\1. Semester 1\Data Pelengkap\"/>
    </mc:Choice>
  </mc:AlternateContent>
  <xr:revisionPtr revIDLastSave="0" documentId="13_ncr:1_{841E4229-4017-4314-8B82-BBFB93E7EC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6" i="1" l="1"/>
  <c r="AA25" i="1"/>
  <c r="AA24" i="1"/>
  <c r="AA23" i="1"/>
  <c r="AA22" i="1"/>
  <c r="AA21" i="1"/>
  <c r="AA19" i="1"/>
  <c r="AA17" i="1"/>
  <c r="AA16" i="1"/>
  <c r="AA14" i="1"/>
  <c r="AA13" i="1"/>
  <c r="AA12" i="1"/>
  <c r="AA11" i="1"/>
  <c r="AA10" i="1"/>
  <c r="AA9" i="1"/>
  <c r="AA8" i="1"/>
  <c r="AA7" i="1"/>
  <c r="AA6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S6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0" i="1"/>
  <c r="S9" i="1"/>
  <c r="S8" i="1"/>
  <c r="S7" i="1"/>
  <c r="Q26" i="1"/>
  <c r="Q25" i="1"/>
  <c r="Q24" i="1"/>
  <c r="Q23" i="1"/>
  <c r="Q22" i="1"/>
  <c r="Q21" i="1"/>
  <c r="Q19" i="1"/>
  <c r="Q17" i="1"/>
  <c r="Q16" i="1"/>
  <c r="Q14" i="1"/>
  <c r="Q13" i="1"/>
  <c r="Q12" i="1"/>
  <c r="Q11" i="1"/>
  <c r="Q10" i="1"/>
  <c r="Q9" i="1"/>
  <c r="Q8" i="1"/>
  <c r="Q7" i="1"/>
  <c r="Q6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0" i="1"/>
  <c r="I9" i="1"/>
  <c r="I8" i="1"/>
  <c r="I7" i="1"/>
  <c r="I6" i="1"/>
  <c r="Z13" i="1"/>
  <c r="X13" i="1"/>
  <c r="V13" i="1"/>
  <c r="T13" i="1"/>
  <c r="R13" i="1"/>
  <c r="P13" i="1"/>
  <c r="N13" i="1"/>
  <c r="L13" i="1"/>
  <c r="J13" i="1"/>
  <c r="H13" i="1"/>
  <c r="G13" i="1"/>
  <c r="F13" i="1"/>
  <c r="E13" i="1"/>
  <c r="D13" i="1"/>
  <c r="C13" i="1"/>
  <c r="Z9" i="1"/>
  <c r="X9" i="1"/>
  <c r="V9" i="1"/>
  <c r="T9" i="1"/>
  <c r="R9" i="1"/>
  <c r="P9" i="1"/>
  <c r="N9" i="1"/>
  <c r="L9" i="1"/>
  <c r="J9" i="1"/>
  <c r="H9" i="1"/>
  <c r="G9" i="1"/>
  <c r="F9" i="1"/>
  <c r="E9" i="1"/>
  <c r="D9" i="1"/>
  <c r="C9" i="1"/>
  <c r="Z25" i="1"/>
  <c r="X25" i="1"/>
  <c r="V25" i="1"/>
  <c r="V26" i="1" s="1"/>
  <c r="T25" i="1"/>
  <c r="R25" i="1"/>
  <c r="N25" i="1"/>
  <c r="L25" i="1"/>
  <c r="J25" i="1"/>
  <c r="H25" i="1"/>
  <c r="G25" i="1"/>
  <c r="F25" i="1"/>
  <c r="E25" i="1"/>
  <c r="D25" i="1"/>
  <c r="C25" i="1"/>
  <c r="P25" i="1"/>
  <c r="X26" i="1" l="1"/>
  <c r="G26" i="1"/>
  <c r="L26" i="1"/>
  <c r="H26" i="1"/>
  <c r="C26" i="1"/>
  <c r="E26" i="1"/>
  <c r="L27" i="1" s="1"/>
  <c r="V27" i="1"/>
  <c r="D26" i="1"/>
  <c r="Z26" i="1"/>
  <c r="Z27" i="1" s="1"/>
  <c r="J26" i="1"/>
  <c r="J27" i="1" s="1"/>
  <c r="F26" i="1"/>
  <c r="X27" i="1" s="1"/>
  <c r="H27" i="1"/>
  <c r="R26" i="1"/>
  <c r="N26" i="1"/>
  <c r="T26" i="1"/>
  <c r="P26" i="1"/>
  <c r="P27" i="1" l="1"/>
  <c r="R27" i="1"/>
  <c r="N27" i="1"/>
  <c r="T27" i="1"/>
</calcChain>
</file>

<file path=xl/sharedStrings.xml><?xml version="1.0" encoding="utf-8"?>
<sst xmlns="http://schemas.openxmlformats.org/spreadsheetml/2006/main" count="54" uniqueCount="35">
  <si>
    <t>PERIODE JANUARI S.D. MEI 2025</t>
  </si>
  <si>
    <t>Konstruksi Yamato &amp; 850's</t>
  </si>
  <si>
    <t>Konstruksi Multy Las</t>
  </si>
  <si>
    <t>Konstruksi Multy Bending</t>
  </si>
  <si>
    <t>Finishing Chrome Depan</t>
  </si>
  <si>
    <t>Finishing Chrome Belakang</t>
  </si>
  <si>
    <t>Finishing Cat</t>
  </si>
  <si>
    <t>Assy. Folding Line 2 (komponen)</t>
  </si>
  <si>
    <t>Assy. Multy Line 1</t>
  </si>
  <si>
    <t>Assy. Multy Line 2</t>
  </si>
  <si>
    <t>Assy. Multy Line 3</t>
  </si>
  <si>
    <t>Assy. Multy Line 4</t>
  </si>
  <si>
    <t>Assy. Nursing Bed</t>
  </si>
  <si>
    <t>Assy. Baros Line 1 (Caesar)</t>
  </si>
  <si>
    <t>Assy. Baros Line 2 (Kawai-komponen)</t>
  </si>
  <si>
    <t>Assy. Baros Line 3 (Roland-komponen)</t>
  </si>
  <si>
    <t>C-PRO</t>
  </si>
  <si>
    <t xml:space="preserve">Assy. Wood Line </t>
  </si>
  <si>
    <t>Total Konstruksi</t>
  </si>
  <si>
    <t>Total Finishing</t>
  </si>
  <si>
    <t>No.</t>
  </si>
  <si>
    <t>Seksi</t>
  </si>
  <si>
    <t>Total Assembling</t>
  </si>
  <si>
    <t>Jml Produksi</t>
  </si>
  <si>
    <t>Jan</t>
  </si>
  <si>
    <t>Feb</t>
  </si>
  <si>
    <t>Mar</t>
  </si>
  <si>
    <t>Apr</t>
  </si>
  <si>
    <t>Mei</t>
  </si>
  <si>
    <t>G1</t>
  </si>
  <si>
    <t>G2</t>
  </si>
  <si>
    <t>REKAPITULASI JUMLAH PRODUKSI SERTA KEGAGALAN G1 DAN G2</t>
  </si>
  <si>
    <t>% Average</t>
  </si>
  <si>
    <t>Grand Total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</si>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</sst>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38" fontId="0" fillId="0" borderId="3" xfId="0" applyNumberFormat="1" applyBorder="1"/>
    <xf numFmtId="38" fontId="0" fillId="0" borderId="2" xfId="0" applyNumberFormat="1" applyBorder="1"/>
    <xf numFmtId="38" fontId="0" fillId="0" borderId="4" xfId="0" applyNumberFormat="1" applyBorder="1"/>
    <xf numFmtId="38" fontId="2" fillId="3" borderId="1" xfId="0" applyNumberFormat="1" applyFont="1" applyFill="1" applyBorder="1"/>
    <xf numFmtId="38" fontId="2" fillId="4" borderId="1" xfId="0" applyNumberFormat="1" applyFont="1" applyFill="1" applyBorder="1"/>
    <xf numFmtId="38" fontId="2" fillId="5" borderId="1" xfId="0" applyNumberFormat="1" applyFont="1" applyFill="1" applyBorder="1"/>
    <xf numFmtId="0" fontId="2" fillId="0" borderId="0" xfId="0" applyFont="1" applyFill="1"/>
    <xf numFmtId="10" fontId="2" fillId="4" borderId="1" xfId="1" applyNumberFormat="1" applyFont="1" applyFill="1" applyBorder="1"/>
    <xf numFmtId="10" fontId="2" fillId="5" borderId="1" xfId="1" applyNumberFormat="1" applyFont="1" applyFill="1" applyBorder="1"/>
    <xf numFmtId="0" fontId="2" fillId="2" borderId="5" xfId="0" applyFont="1" applyFill="1" applyBorder="1" applyAlignment="1"/>
    <xf numFmtId="0" fontId="2" fillId="2" borderId="6" xfId="0" applyFont="1" applyFill="1" applyBorder="1" applyAlignment="1">
      <alignment horizontal="right"/>
    </xf>
    <xf numFmtId="0" fontId="2" fillId="2" borderId="5" xfId="0" applyFont="1" applyFill="1" applyBorder="1"/>
    <xf numFmtId="0" fontId="2" fillId="2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0" fontId="0" fillId="0" borderId="3" xfId="1" applyNumberFormat="1" applyFont="1" applyBorder="1"/>
    <xf numFmtId="10" fontId="0" fillId="0" borderId="2" xfId="1" applyNumberFormat="1" applyFont="1" applyBorder="1"/>
    <xf numFmtId="10" fontId="0" fillId="0" borderId="4" xfId="1" applyNumberFormat="1" applyFont="1" applyBorder="1"/>
    <xf numFmtId="10" fontId="0" fillId="0" borderId="3" xfId="0" applyNumberFormat="1" applyBorder="1"/>
    <xf numFmtId="10" fontId="0" fillId="0" borderId="2" xfId="0" applyNumberFormat="1" applyBorder="1"/>
    <xf numFmtId="10" fontId="0" fillId="0" borderId="4" xfId="0" applyNumberFormat="1" applyBorder="1"/>
    <xf numFmtId="10" fontId="2" fillId="5" borderId="1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7"/>
  <sheetViews>
    <sheetView showGridLines="0"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12" sqref="E12"/>
    </sheetView>
  </sheetViews>
  <sheetFormatPr defaultRowHeight="14.4" x14ac:dyDescent="0.3"/>
  <cols>
    <col min="1" max="1" width="4.21875" bestFit="1" customWidth="1"/>
    <col min="2" max="2" width="34.5546875" bestFit="1" customWidth="1"/>
    <col min="3" max="3" width="8.88671875" bestFit="1" customWidth="1"/>
    <col min="8" max="8" width="6.6640625" bestFit="1" customWidth="1"/>
    <col min="9" max="9" width="6.5546875" bestFit="1" customWidth="1"/>
    <col min="10" max="10" width="6.6640625" bestFit="1" customWidth="1"/>
    <col min="11" max="11" width="6.5546875" bestFit="1" customWidth="1"/>
    <col min="12" max="12" width="6.6640625" bestFit="1" customWidth="1"/>
    <col min="13" max="13" width="6.5546875" bestFit="1" customWidth="1"/>
    <col min="14" max="14" width="6.6640625" bestFit="1" customWidth="1"/>
    <col min="15" max="15" width="6.5546875" bestFit="1" customWidth="1"/>
    <col min="16" max="16" width="6.6640625" bestFit="1" customWidth="1"/>
    <col min="17" max="17" width="7.5546875" bestFit="1" customWidth="1"/>
    <col min="18" max="27" width="6.5546875" bestFit="1" customWidth="1"/>
  </cols>
  <sheetData>
    <row r="1" spans="1:27" x14ac:dyDescent="0.3">
      <c r="A1" s="1" t="s">
        <v>31</v>
      </c>
    </row>
    <row r="2" spans="1:27" x14ac:dyDescent="0.3">
      <c r="A2" s="1" t="s">
        <v>0</v>
      </c>
    </row>
    <row r="4" spans="1:27" s="2" customFormat="1" x14ac:dyDescent="0.3">
      <c r="A4" s="27" t="s">
        <v>20</v>
      </c>
      <c r="B4" s="27" t="s">
        <v>21</v>
      </c>
      <c r="C4" s="25" t="s">
        <v>23</v>
      </c>
      <c r="D4" s="25"/>
      <c r="E4" s="25"/>
      <c r="F4" s="25"/>
      <c r="G4" s="25"/>
      <c r="H4" s="28" t="s">
        <v>29</v>
      </c>
      <c r="I4" s="29"/>
      <c r="J4" s="29"/>
      <c r="K4" s="29"/>
      <c r="L4" s="29"/>
      <c r="M4" s="29"/>
      <c r="N4" s="29"/>
      <c r="O4" s="29"/>
      <c r="P4" s="29"/>
      <c r="Q4" s="30"/>
      <c r="R4" s="26" t="s">
        <v>30</v>
      </c>
      <c r="S4" s="26"/>
      <c r="T4" s="26"/>
      <c r="U4" s="26"/>
      <c r="V4" s="26"/>
      <c r="W4" s="26"/>
      <c r="X4" s="26"/>
      <c r="Y4" s="26"/>
      <c r="Z4" s="26"/>
      <c r="AA4" s="26"/>
    </row>
    <row r="5" spans="1:27" s="2" customFormat="1" x14ac:dyDescent="0.3">
      <c r="A5" s="27"/>
      <c r="B5" s="27"/>
      <c r="C5" s="9" t="s">
        <v>24</v>
      </c>
      <c r="D5" s="9" t="s">
        <v>25</v>
      </c>
      <c r="E5" s="9" t="s">
        <v>26</v>
      </c>
      <c r="F5" s="9" t="s">
        <v>27</v>
      </c>
      <c r="G5" s="9" t="s">
        <v>28</v>
      </c>
      <c r="H5" s="10" t="s">
        <v>24</v>
      </c>
      <c r="I5" s="10" t="s">
        <v>34</v>
      </c>
      <c r="J5" s="10" t="s">
        <v>25</v>
      </c>
      <c r="K5" s="10" t="s">
        <v>34</v>
      </c>
      <c r="L5" s="10" t="s">
        <v>26</v>
      </c>
      <c r="M5" s="10" t="s">
        <v>34</v>
      </c>
      <c r="N5" s="10" t="s">
        <v>27</v>
      </c>
      <c r="O5" s="10" t="s">
        <v>34</v>
      </c>
      <c r="P5" s="10" t="s">
        <v>28</v>
      </c>
      <c r="Q5" s="10" t="s">
        <v>34</v>
      </c>
      <c r="R5" s="11" t="s">
        <v>24</v>
      </c>
      <c r="S5" s="11" t="s">
        <v>34</v>
      </c>
      <c r="T5" s="11" t="s">
        <v>25</v>
      </c>
      <c r="U5" s="11" t="s">
        <v>34</v>
      </c>
      <c r="V5" s="11" t="s">
        <v>26</v>
      </c>
      <c r="W5" s="11" t="s">
        <v>34</v>
      </c>
      <c r="X5" s="11" t="s">
        <v>27</v>
      </c>
      <c r="Y5" s="11" t="s">
        <v>34</v>
      </c>
      <c r="Z5" s="11" t="s">
        <v>28</v>
      </c>
      <c r="AA5" s="11" t="s">
        <v>34</v>
      </c>
    </row>
    <row r="6" spans="1:27" x14ac:dyDescent="0.3">
      <c r="A6" s="3">
        <v>1</v>
      </c>
      <c r="B6" s="4" t="s">
        <v>1</v>
      </c>
      <c r="C6" s="12">
        <v>3708</v>
      </c>
      <c r="D6" s="12">
        <v>14965</v>
      </c>
      <c r="E6" s="12">
        <v>19611</v>
      </c>
      <c r="F6" s="12">
        <v>23658</v>
      </c>
      <c r="G6" s="12">
        <v>3088</v>
      </c>
      <c r="H6" s="12">
        <v>0</v>
      </c>
      <c r="I6" s="31">
        <f>H6/C6</f>
        <v>0</v>
      </c>
      <c r="J6" s="12">
        <v>0</v>
      </c>
      <c r="K6" s="31">
        <f>J6/D6</f>
        <v>0</v>
      </c>
      <c r="L6" s="12">
        <v>0</v>
      </c>
      <c r="M6" s="31">
        <f>L6/E6</f>
        <v>0</v>
      </c>
      <c r="N6" s="12">
        <v>0</v>
      </c>
      <c r="O6" s="31">
        <f>N6/F6</f>
        <v>0</v>
      </c>
      <c r="P6" s="12">
        <v>0</v>
      </c>
      <c r="Q6" s="31">
        <f>P6/G6</f>
        <v>0</v>
      </c>
      <c r="R6" s="12">
        <v>6</v>
      </c>
      <c r="S6" s="34">
        <f>R6/C6</f>
        <v>1.6181229773462784E-3</v>
      </c>
      <c r="T6" s="12">
        <v>80</v>
      </c>
      <c r="U6" s="34">
        <f>T6/D6</f>
        <v>5.3458068827263614E-3</v>
      </c>
      <c r="V6" s="12">
        <v>56</v>
      </c>
      <c r="W6" s="34">
        <f>V6/E6</f>
        <v>2.8555402580184592E-3</v>
      </c>
      <c r="X6" s="12">
        <v>67</v>
      </c>
      <c r="Y6" s="34">
        <f>X6/F6</f>
        <v>2.8320229943359539E-3</v>
      </c>
      <c r="Z6" s="12">
        <v>6</v>
      </c>
      <c r="AA6" s="34">
        <f>Z6/G6</f>
        <v>1.9430051813471502E-3</v>
      </c>
    </row>
    <row r="7" spans="1:27" x14ac:dyDescent="0.3">
      <c r="A7" s="7">
        <v>2</v>
      </c>
      <c r="B7" s="8" t="s">
        <v>2</v>
      </c>
      <c r="C7" s="13">
        <v>33960</v>
      </c>
      <c r="D7" s="13">
        <v>37853</v>
      </c>
      <c r="E7" s="13">
        <v>41982</v>
      </c>
      <c r="F7" s="13">
        <v>25777</v>
      </c>
      <c r="G7" s="13">
        <v>28192</v>
      </c>
      <c r="H7" s="13">
        <v>0</v>
      </c>
      <c r="I7" s="32">
        <f t="shared" ref="I7:I26" si="0">H7/C7</f>
        <v>0</v>
      </c>
      <c r="J7" s="13">
        <v>0</v>
      </c>
      <c r="K7" s="32">
        <f t="shared" ref="K7:K26" si="1">J7/D7</f>
        <v>0</v>
      </c>
      <c r="L7" s="13">
        <v>0</v>
      </c>
      <c r="M7" s="32">
        <f t="shared" ref="M7:M26" si="2">L7/E7</f>
        <v>0</v>
      </c>
      <c r="N7" s="13">
        <v>0</v>
      </c>
      <c r="O7" s="32">
        <f t="shared" ref="O7:O26" si="3">N7/F7</f>
        <v>0</v>
      </c>
      <c r="P7" s="13">
        <v>0</v>
      </c>
      <c r="Q7" s="32">
        <f t="shared" ref="Q7:Q26" si="4">P7/G7</f>
        <v>0</v>
      </c>
      <c r="R7" s="13">
        <v>0</v>
      </c>
      <c r="S7" s="35">
        <f>R7/C7</f>
        <v>0</v>
      </c>
      <c r="T7" s="13">
        <v>0</v>
      </c>
      <c r="U7" s="35">
        <f t="shared" ref="U7:U26" si="5">T7/D7</f>
        <v>0</v>
      </c>
      <c r="V7" s="13">
        <v>0</v>
      </c>
      <c r="W7" s="35">
        <f t="shared" ref="W7:W26" si="6">V7/E7</f>
        <v>0</v>
      </c>
      <c r="X7" s="13">
        <v>0</v>
      </c>
      <c r="Y7" s="35">
        <f t="shared" ref="Y7:Y26" si="7">X7/F7</f>
        <v>0</v>
      </c>
      <c r="Z7" s="13">
        <v>8</v>
      </c>
      <c r="AA7" s="35">
        <f t="shared" ref="AA7:AA26" si="8">Z7/G7</f>
        <v>2.8376844494892167E-4</v>
      </c>
    </row>
    <row r="8" spans="1:27" x14ac:dyDescent="0.3">
      <c r="A8" s="5">
        <v>3</v>
      </c>
      <c r="B8" s="6" t="s">
        <v>3</v>
      </c>
      <c r="C8" s="14">
        <v>14811</v>
      </c>
      <c r="D8" s="14">
        <v>17178</v>
      </c>
      <c r="E8" s="14">
        <v>17737</v>
      </c>
      <c r="F8" s="14">
        <v>12994</v>
      </c>
      <c r="G8" s="14">
        <v>13926</v>
      </c>
      <c r="H8" s="14">
        <v>0</v>
      </c>
      <c r="I8" s="33">
        <f t="shared" si="0"/>
        <v>0</v>
      </c>
      <c r="J8" s="14">
        <v>0</v>
      </c>
      <c r="K8" s="33">
        <f t="shared" si="1"/>
        <v>0</v>
      </c>
      <c r="L8" s="14">
        <v>0</v>
      </c>
      <c r="M8" s="33">
        <f t="shared" si="2"/>
        <v>0</v>
      </c>
      <c r="N8" s="14">
        <v>0</v>
      </c>
      <c r="O8" s="33">
        <f t="shared" si="3"/>
        <v>0</v>
      </c>
      <c r="P8" s="14">
        <v>0</v>
      </c>
      <c r="Q8" s="33">
        <f t="shared" si="4"/>
        <v>0</v>
      </c>
      <c r="R8" s="14">
        <v>89</v>
      </c>
      <c r="S8" s="36">
        <f t="shared" ref="S8:S26" si="9">R8/C8</f>
        <v>6.0090473296873946E-3</v>
      </c>
      <c r="T8" s="14">
        <v>94</v>
      </c>
      <c r="U8" s="36">
        <f t="shared" si="5"/>
        <v>5.4721154965653744E-3</v>
      </c>
      <c r="V8" s="14">
        <v>47</v>
      </c>
      <c r="W8" s="36">
        <f t="shared" si="6"/>
        <v>2.6498280430738005E-3</v>
      </c>
      <c r="X8" s="14">
        <v>80</v>
      </c>
      <c r="Y8" s="36">
        <f t="shared" si="7"/>
        <v>6.156687702016315E-3</v>
      </c>
      <c r="Z8" s="14">
        <v>45</v>
      </c>
      <c r="AA8" s="36">
        <f t="shared" si="8"/>
        <v>3.2313657906074969E-3</v>
      </c>
    </row>
    <row r="9" spans="1:27" s="1" customFormat="1" x14ac:dyDescent="0.3">
      <c r="A9" s="23"/>
      <c r="B9" s="22" t="s">
        <v>18</v>
      </c>
      <c r="C9" s="15">
        <f>SUM(C6:C8)</f>
        <v>52479</v>
      </c>
      <c r="D9" s="15">
        <f t="shared" ref="D9:Z9" si="10">SUM(D6:D8)</f>
        <v>69996</v>
      </c>
      <c r="E9" s="15">
        <f t="shared" si="10"/>
        <v>79330</v>
      </c>
      <c r="F9" s="15">
        <f t="shared" si="10"/>
        <v>62429</v>
      </c>
      <c r="G9" s="15">
        <f t="shared" si="10"/>
        <v>45206</v>
      </c>
      <c r="H9" s="16">
        <f t="shared" si="10"/>
        <v>0</v>
      </c>
      <c r="I9" s="19">
        <f t="shared" si="0"/>
        <v>0</v>
      </c>
      <c r="J9" s="16">
        <f t="shared" si="10"/>
        <v>0</v>
      </c>
      <c r="K9" s="19">
        <f t="shared" si="1"/>
        <v>0</v>
      </c>
      <c r="L9" s="16">
        <f t="shared" si="10"/>
        <v>0</v>
      </c>
      <c r="M9" s="19">
        <f t="shared" si="2"/>
        <v>0</v>
      </c>
      <c r="N9" s="16">
        <f t="shared" si="10"/>
        <v>0</v>
      </c>
      <c r="O9" s="19">
        <f t="shared" si="3"/>
        <v>0</v>
      </c>
      <c r="P9" s="16">
        <f t="shared" si="10"/>
        <v>0</v>
      </c>
      <c r="Q9" s="19">
        <f t="shared" si="4"/>
        <v>0</v>
      </c>
      <c r="R9" s="17">
        <f t="shared" si="10"/>
        <v>95</v>
      </c>
      <c r="S9" s="37">
        <f t="shared" si="9"/>
        <v>1.8102479086872843E-3</v>
      </c>
      <c r="T9" s="17">
        <f t="shared" si="10"/>
        <v>174</v>
      </c>
      <c r="U9" s="37">
        <f t="shared" si="5"/>
        <v>2.4858563346476944E-3</v>
      </c>
      <c r="V9" s="17">
        <f t="shared" si="10"/>
        <v>103</v>
      </c>
      <c r="W9" s="37">
        <f t="shared" si="6"/>
        <v>1.298373881255515E-3</v>
      </c>
      <c r="X9" s="17">
        <f t="shared" si="10"/>
        <v>147</v>
      </c>
      <c r="Y9" s="37">
        <f t="shared" si="7"/>
        <v>2.3546749106985536E-3</v>
      </c>
      <c r="Z9" s="17">
        <f t="shared" si="10"/>
        <v>59</v>
      </c>
      <c r="AA9" s="37">
        <f t="shared" si="8"/>
        <v>1.3051364863071273E-3</v>
      </c>
    </row>
    <row r="10" spans="1:27" x14ac:dyDescent="0.3">
      <c r="A10" s="3">
        <v>4</v>
      </c>
      <c r="B10" s="4" t="s">
        <v>4</v>
      </c>
      <c r="C10" s="12">
        <v>65973</v>
      </c>
      <c r="D10" s="12">
        <v>64033</v>
      </c>
      <c r="E10" s="12">
        <v>108016</v>
      </c>
      <c r="F10" s="12">
        <v>84096</v>
      </c>
      <c r="G10" s="12">
        <v>19353</v>
      </c>
      <c r="H10" s="12">
        <v>21</v>
      </c>
      <c r="I10" s="31">
        <f t="shared" si="0"/>
        <v>3.1831203674230366E-4</v>
      </c>
      <c r="J10" s="12">
        <v>16</v>
      </c>
      <c r="K10" s="31">
        <f t="shared" si="1"/>
        <v>2.4987116018303061E-4</v>
      </c>
      <c r="L10" s="12">
        <v>157</v>
      </c>
      <c r="M10" s="31">
        <f t="shared" si="2"/>
        <v>1.4534883720930232E-3</v>
      </c>
      <c r="N10" s="12">
        <v>15</v>
      </c>
      <c r="O10" s="31">
        <f t="shared" si="3"/>
        <v>1.7836757990867579E-4</v>
      </c>
      <c r="P10" s="12">
        <v>94</v>
      </c>
      <c r="Q10" s="31">
        <f t="shared" si="4"/>
        <v>4.8571280938355813E-3</v>
      </c>
      <c r="R10" s="12">
        <v>68</v>
      </c>
      <c r="S10" s="34">
        <f t="shared" si="9"/>
        <v>1.0307246904036501E-3</v>
      </c>
      <c r="T10" s="12">
        <v>48</v>
      </c>
      <c r="U10" s="34">
        <f t="shared" si="5"/>
        <v>7.4961348054909183E-4</v>
      </c>
      <c r="V10" s="12">
        <v>255</v>
      </c>
      <c r="W10" s="34">
        <f t="shared" si="6"/>
        <v>2.3607613686861205E-3</v>
      </c>
      <c r="X10" s="12">
        <v>268</v>
      </c>
      <c r="Y10" s="34">
        <f t="shared" si="7"/>
        <v>3.1868340943683408E-3</v>
      </c>
      <c r="Z10" s="12">
        <v>54</v>
      </c>
      <c r="AA10" s="34">
        <f t="shared" si="8"/>
        <v>2.7902650751821423E-3</v>
      </c>
    </row>
    <row r="11" spans="1:27" x14ac:dyDescent="0.3">
      <c r="A11" s="7">
        <v>5</v>
      </c>
      <c r="B11" s="8" t="s">
        <v>5</v>
      </c>
      <c r="C11" s="13">
        <v>0</v>
      </c>
      <c r="D11" s="13">
        <v>4317</v>
      </c>
      <c r="E11" s="13">
        <v>3916</v>
      </c>
      <c r="F11" s="13">
        <v>8326</v>
      </c>
      <c r="G11" s="13">
        <v>657</v>
      </c>
      <c r="H11" s="13">
        <v>0</v>
      </c>
      <c r="I11" s="32">
        <v>0</v>
      </c>
      <c r="J11" s="13">
        <v>0</v>
      </c>
      <c r="K11" s="32">
        <f t="shared" si="1"/>
        <v>0</v>
      </c>
      <c r="L11" s="13">
        <v>0</v>
      </c>
      <c r="M11" s="32">
        <f t="shared" si="2"/>
        <v>0</v>
      </c>
      <c r="N11" s="13">
        <v>0</v>
      </c>
      <c r="O11" s="32">
        <f t="shared" si="3"/>
        <v>0</v>
      </c>
      <c r="P11" s="13">
        <v>0</v>
      </c>
      <c r="Q11" s="32">
        <f t="shared" si="4"/>
        <v>0</v>
      </c>
      <c r="R11" s="13">
        <v>0</v>
      </c>
      <c r="S11" s="35">
        <v>0</v>
      </c>
      <c r="T11" s="13">
        <v>35</v>
      </c>
      <c r="U11" s="35">
        <f t="shared" si="5"/>
        <v>8.1074820477183233E-3</v>
      </c>
      <c r="V11" s="13">
        <v>40</v>
      </c>
      <c r="W11" s="35">
        <f t="shared" si="6"/>
        <v>1.0214504596527068E-2</v>
      </c>
      <c r="X11" s="13">
        <v>87</v>
      </c>
      <c r="Y11" s="35">
        <f t="shared" si="7"/>
        <v>1.0449195291856834E-2</v>
      </c>
      <c r="Z11" s="13">
        <v>6</v>
      </c>
      <c r="AA11" s="35">
        <f t="shared" si="8"/>
        <v>9.1324200913242004E-3</v>
      </c>
    </row>
    <row r="12" spans="1:27" x14ac:dyDescent="0.3">
      <c r="A12" s="5">
        <v>6</v>
      </c>
      <c r="B12" s="6" t="s">
        <v>6</v>
      </c>
      <c r="C12" s="14">
        <v>17322</v>
      </c>
      <c r="D12" s="14">
        <v>13054</v>
      </c>
      <c r="E12" s="14">
        <v>9864</v>
      </c>
      <c r="F12" s="14">
        <v>14433</v>
      </c>
      <c r="G12" s="14">
        <v>31273</v>
      </c>
      <c r="H12" s="14">
        <v>761</v>
      </c>
      <c r="I12" s="33">
        <f t="shared" si="0"/>
        <v>4.3932571296617019E-2</v>
      </c>
      <c r="J12" s="14">
        <v>501</v>
      </c>
      <c r="K12" s="33">
        <f t="shared" si="1"/>
        <v>3.8379040907001685E-2</v>
      </c>
      <c r="L12" s="14">
        <v>639</v>
      </c>
      <c r="M12" s="33">
        <f t="shared" si="2"/>
        <v>6.4781021897810223E-2</v>
      </c>
      <c r="N12" s="14">
        <v>649</v>
      </c>
      <c r="O12" s="33">
        <f t="shared" si="3"/>
        <v>4.4966396452573963E-2</v>
      </c>
      <c r="P12" s="14">
        <v>3081</v>
      </c>
      <c r="Q12" s="33">
        <f t="shared" si="4"/>
        <v>9.8519489655613468E-2</v>
      </c>
      <c r="R12" s="14">
        <v>13</v>
      </c>
      <c r="S12" s="36">
        <f t="shared" si="9"/>
        <v>7.5049070546126312E-4</v>
      </c>
      <c r="T12" s="14">
        <v>10</v>
      </c>
      <c r="U12" s="36">
        <f t="shared" si="5"/>
        <v>7.6604872069863648E-4</v>
      </c>
      <c r="V12" s="14">
        <v>18</v>
      </c>
      <c r="W12" s="36">
        <f t="shared" si="6"/>
        <v>1.8248175182481751E-3</v>
      </c>
      <c r="X12" s="14">
        <v>6</v>
      </c>
      <c r="Y12" s="36">
        <f t="shared" si="7"/>
        <v>4.1571398877572228E-4</v>
      </c>
      <c r="Z12" s="14">
        <v>30</v>
      </c>
      <c r="AA12" s="36">
        <f t="shared" si="8"/>
        <v>9.5929395964570075E-4</v>
      </c>
    </row>
    <row r="13" spans="1:27" s="1" customFormat="1" x14ac:dyDescent="0.3">
      <c r="A13" s="23"/>
      <c r="B13" s="22" t="s">
        <v>19</v>
      </c>
      <c r="C13" s="15">
        <f>SUM(C10:C12)</f>
        <v>83295</v>
      </c>
      <c r="D13" s="15">
        <f t="shared" ref="D13:Z13" si="11">SUM(D10:D12)</f>
        <v>81404</v>
      </c>
      <c r="E13" s="15">
        <f t="shared" si="11"/>
        <v>121796</v>
      </c>
      <c r="F13" s="15">
        <f t="shared" si="11"/>
        <v>106855</v>
      </c>
      <c r="G13" s="15">
        <f t="shared" si="11"/>
        <v>51283</v>
      </c>
      <c r="H13" s="16">
        <f t="shared" si="11"/>
        <v>782</v>
      </c>
      <c r="I13" s="19">
        <f t="shared" si="0"/>
        <v>9.3883186265682206E-3</v>
      </c>
      <c r="J13" s="16">
        <f t="shared" si="11"/>
        <v>517</v>
      </c>
      <c r="K13" s="19">
        <f t="shared" si="1"/>
        <v>6.3510392609699767E-3</v>
      </c>
      <c r="L13" s="16">
        <f t="shared" si="11"/>
        <v>796</v>
      </c>
      <c r="M13" s="19">
        <f t="shared" si="2"/>
        <v>6.5355184078294852E-3</v>
      </c>
      <c r="N13" s="16">
        <f t="shared" si="11"/>
        <v>664</v>
      </c>
      <c r="O13" s="19">
        <f t="shared" si="3"/>
        <v>6.2140283561836129E-3</v>
      </c>
      <c r="P13" s="16">
        <f t="shared" si="11"/>
        <v>3175</v>
      </c>
      <c r="Q13" s="19">
        <f t="shared" si="4"/>
        <v>6.1911354639939159E-2</v>
      </c>
      <c r="R13" s="17">
        <f t="shared" si="11"/>
        <v>81</v>
      </c>
      <c r="S13" s="37">
        <f t="shared" si="9"/>
        <v>9.7244732576985411E-4</v>
      </c>
      <c r="T13" s="17">
        <f t="shared" si="11"/>
        <v>93</v>
      </c>
      <c r="U13" s="37">
        <f t="shared" si="5"/>
        <v>1.1424500024568816E-3</v>
      </c>
      <c r="V13" s="17">
        <f t="shared" si="11"/>
        <v>313</v>
      </c>
      <c r="W13" s="37">
        <f t="shared" si="6"/>
        <v>2.5698709317218955E-3</v>
      </c>
      <c r="X13" s="17">
        <f t="shared" si="11"/>
        <v>361</v>
      </c>
      <c r="Y13" s="37">
        <f t="shared" si="7"/>
        <v>3.3784099948528379E-3</v>
      </c>
      <c r="Z13" s="17">
        <f t="shared" si="11"/>
        <v>90</v>
      </c>
      <c r="AA13" s="37">
        <f t="shared" si="8"/>
        <v>1.7549675331006377E-3</v>
      </c>
    </row>
    <row r="14" spans="1:27" x14ac:dyDescent="0.3">
      <c r="A14" s="3">
        <v>7</v>
      </c>
      <c r="B14" s="4" t="s">
        <v>7</v>
      </c>
      <c r="C14" s="12">
        <v>17758</v>
      </c>
      <c r="D14" s="12">
        <v>59123</v>
      </c>
      <c r="E14" s="12">
        <v>44037</v>
      </c>
      <c r="F14" s="12">
        <v>132432</v>
      </c>
      <c r="G14" s="12">
        <v>14863</v>
      </c>
      <c r="H14" s="12">
        <v>28</v>
      </c>
      <c r="I14" s="31">
        <f t="shared" si="0"/>
        <v>1.5767541389796148E-3</v>
      </c>
      <c r="J14" s="12">
        <v>64</v>
      </c>
      <c r="K14" s="31">
        <f t="shared" si="1"/>
        <v>1.0824890482553321E-3</v>
      </c>
      <c r="L14" s="12">
        <v>98</v>
      </c>
      <c r="M14" s="31">
        <f t="shared" si="2"/>
        <v>2.2254013670322684E-3</v>
      </c>
      <c r="N14" s="12">
        <v>116</v>
      </c>
      <c r="O14" s="31">
        <f t="shared" si="3"/>
        <v>8.7592122749788576E-4</v>
      </c>
      <c r="P14" s="12">
        <v>91</v>
      </c>
      <c r="Q14" s="31">
        <f t="shared" si="4"/>
        <v>6.1225862880979615E-3</v>
      </c>
      <c r="R14" s="12">
        <v>58</v>
      </c>
      <c r="S14" s="34">
        <f t="shared" si="9"/>
        <v>3.2661335736006306E-3</v>
      </c>
      <c r="T14" s="12">
        <v>14</v>
      </c>
      <c r="U14" s="34">
        <f t="shared" si="5"/>
        <v>2.367944793058539E-4</v>
      </c>
      <c r="V14" s="12">
        <v>6</v>
      </c>
      <c r="W14" s="34">
        <f t="shared" si="6"/>
        <v>1.3624906328768988E-4</v>
      </c>
      <c r="X14" s="12">
        <v>31</v>
      </c>
      <c r="Y14" s="34">
        <f t="shared" si="7"/>
        <v>2.3408239700374532E-4</v>
      </c>
      <c r="Z14" s="12">
        <v>1</v>
      </c>
      <c r="AA14" s="34">
        <f t="shared" si="8"/>
        <v>6.7281168001076492E-5</v>
      </c>
    </row>
    <row r="15" spans="1:27" x14ac:dyDescent="0.3">
      <c r="A15" s="7">
        <v>8</v>
      </c>
      <c r="B15" s="8" t="s">
        <v>8</v>
      </c>
      <c r="C15" s="13">
        <v>8000</v>
      </c>
      <c r="D15" s="13">
        <v>3976</v>
      </c>
      <c r="E15" s="13">
        <v>1479</v>
      </c>
      <c r="F15" s="13">
        <v>3219</v>
      </c>
      <c r="G15" s="13">
        <v>0</v>
      </c>
      <c r="H15" s="13">
        <v>27</v>
      </c>
      <c r="I15" s="32">
        <f t="shared" si="0"/>
        <v>3.375E-3</v>
      </c>
      <c r="J15" s="13">
        <v>24</v>
      </c>
      <c r="K15" s="32">
        <f t="shared" si="1"/>
        <v>6.0362173038229373E-3</v>
      </c>
      <c r="L15" s="13">
        <v>3</v>
      </c>
      <c r="M15" s="32">
        <f t="shared" si="2"/>
        <v>2.0283975659229209E-3</v>
      </c>
      <c r="N15" s="13">
        <v>3</v>
      </c>
      <c r="O15" s="32">
        <f t="shared" si="3"/>
        <v>9.3196644920782849E-4</v>
      </c>
      <c r="P15" s="13">
        <v>0</v>
      </c>
      <c r="Q15" s="32">
        <v>0</v>
      </c>
      <c r="R15" s="13">
        <v>1</v>
      </c>
      <c r="S15" s="35">
        <f t="shared" si="9"/>
        <v>1.25E-4</v>
      </c>
      <c r="T15" s="13">
        <v>0</v>
      </c>
      <c r="U15" s="35">
        <f t="shared" si="5"/>
        <v>0</v>
      </c>
      <c r="V15" s="13">
        <v>10</v>
      </c>
      <c r="W15" s="35">
        <f t="shared" si="6"/>
        <v>6.7613252197430695E-3</v>
      </c>
      <c r="X15" s="13">
        <v>7</v>
      </c>
      <c r="Y15" s="35">
        <f t="shared" si="7"/>
        <v>2.1745883814849334E-3</v>
      </c>
      <c r="Z15" s="13">
        <v>0</v>
      </c>
      <c r="AA15" s="35">
        <v>0</v>
      </c>
    </row>
    <row r="16" spans="1:27" x14ac:dyDescent="0.3">
      <c r="A16" s="7">
        <v>9</v>
      </c>
      <c r="B16" s="8" t="s">
        <v>9</v>
      </c>
      <c r="C16" s="13">
        <v>3418</v>
      </c>
      <c r="D16" s="13">
        <v>4744</v>
      </c>
      <c r="E16" s="13">
        <v>2979</v>
      </c>
      <c r="F16" s="13">
        <v>3031</v>
      </c>
      <c r="G16" s="13">
        <v>4391</v>
      </c>
      <c r="H16" s="13">
        <v>55</v>
      </c>
      <c r="I16" s="32">
        <f t="shared" si="0"/>
        <v>1.6091281451141019E-2</v>
      </c>
      <c r="J16" s="13">
        <v>75</v>
      </c>
      <c r="K16" s="32">
        <f t="shared" si="1"/>
        <v>1.5809443507588533E-2</v>
      </c>
      <c r="L16" s="13">
        <v>138</v>
      </c>
      <c r="M16" s="32">
        <f t="shared" si="2"/>
        <v>4.632426988922457E-2</v>
      </c>
      <c r="N16" s="13">
        <v>50</v>
      </c>
      <c r="O16" s="32">
        <f t="shared" si="3"/>
        <v>1.649620587264929E-2</v>
      </c>
      <c r="P16" s="13">
        <v>360</v>
      </c>
      <c r="Q16" s="32">
        <f t="shared" si="4"/>
        <v>8.1985880209519468E-2</v>
      </c>
      <c r="R16" s="13">
        <v>13</v>
      </c>
      <c r="S16" s="35">
        <f t="shared" si="9"/>
        <v>3.8033937975424223E-3</v>
      </c>
      <c r="T16" s="13">
        <v>2</v>
      </c>
      <c r="U16" s="35">
        <f t="shared" si="5"/>
        <v>4.2158516020236085E-4</v>
      </c>
      <c r="V16" s="13">
        <v>15</v>
      </c>
      <c r="W16" s="35">
        <f t="shared" si="6"/>
        <v>5.0352467270896274E-3</v>
      </c>
      <c r="X16" s="13">
        <v>5</v>
      </c>
      <c r="Y16" s="35">
        <f t="shared" si="7"/>
        <v>1.649620587264929E-3</v>
      </c>
      <c r="Z16" s="13">
        <v>9</v>
      </c>
      <c r="AA16" s="35">
        <f t="shared" si="8"/>
        <v>2.0496470052379866E-3</v>
      </c>
    </row>
    <row r="17" spans="1:27" x14ac:dyDescent="0.3">
      <c r="A17" s="7">
        <v>10</v>
      </c>
      <c r="B17" s="8" t="s">
        <v>10</v>
      </c>
      <c r="C17" s="13">
        <v>8113</v>
      </c>
      <c r="D17" s="13">
        <v>2191</v>
      </c>
      <c r="E17" s="13">
        <v>938</v>
      </c>
      <c r="F17" s="13">
        <v>5559</v>
      </c>
      <c r="G17" s="13">
        <v>3323</v>
      </c>
      <c r="H17" s="13">
        <v>56</v>
      </c>
      <c r="I17" s="32">
        <f t="shared" si="0"/>
        <v>6.9025021570319244E-3</v>
      </c>
      <c r="J17" s="13">
        <v>26</v>
      </c>
      <c r="K17" s="32">
        <f t="shared" si="1"/>
        <v>1.1866727521679598E-2</v>
      </c>
      <c r="L17" s="13">
        <v>1</v>
      </c>
      <c r="M17" s="32">
        <f t="shared" si="2"/>
        <v>1.0660980810234541E-3</v>
      </c>
      <c r="N17" s="13">
        <v>11</v>
      </c>
      <c r="O17" s="32">
        <f t="shared" si="3"/>
        <v>1.978773160640403E-3</v>
      </c>
      <c r="P17" s="13">
        <v>9</v>
      </c>
      <c r="Q17" s="32">
        <f t="shared" si="4"/>
        <v>2.7083960276858259E-3</v>
      </c>
      <c r="R17" s="13">
        <v>1</v>
      </c>
      <c r="S17" s="35">
        <f t="shared" si="9"/>
        <v>1.2325896708985579E-4</v>
      </c>
      <c r="T17" s="13">
        <v>6</v>
      </c>
      <c r="U17" s="35">
        <f t="shared" si="5"/>
        <v>2.7384755819260614E-3</v>
      </c>
      <c r="V17" s="13">
        <v>5</v>
      </c>
      <c r="W17" s="35">
        <f t="shared" si="6"/>
        <v>5.3304904051172707E-3</v>
      </c>
      <c r="X17" s="13">
        <v>12</v>
      </c>
      <c r="Y17" s="35">
        <f t="shared" si="7"/>
        <v>2.1586616297895305E-3</v>
      </c>
      <c r="Z17" s="13">
        <v>0</v>
      </c>
      <c r="AA17" s="35">
        <f t="shared" si="8"/>
        <v>0</v>
      </c>
    </row>
    <row r="18" spans="1:27" x14ac:dyDescent="0.3">
      <c r="A18" s="7">
        <v>11</v>
      </c>
      <c r="B18" s="8" t="s">
        <v>11</v>
      </c>
      <c r="C18" s="13">
        <v>512</v>
      </c>
      <c r="D18" s="13">
        <v>412</v>
      </c>
      <c r="E18" s="13">
        <v>201</v>
      </c>
      <c r="F18" s="13">
        <v>9763</v>
      </c>
      <c r="G18" s="13">
        <v>0</v>
      </c>
      <c r="H18" s="13">
        <v>0</v>
      </c>
      <c r="I18" s="32">
        <f t="shared" si="0"/>
        <v>0</v>
      </c>
      <c r="J18" s="13">
        <v>3</v>
      </c>
      <c r="K18" s="32">
        <f t="shared" si="1"/>
        <v>7.2815533980582527E-3</v>
      </c>
      <c r="L18" s="13">
        <v>0</v>
      </c>
      <c r="M18" s="32">
        <f t="shared" si="2"/>
        <v>0</v>
      </c>
      <c r="N18" s="13">
        <v>17</v>
      </c>
      <c r="O18" s="32">
        <f t="shared" si="3"/>
        <v>1.7412680528526069E-3</v>
      </c>
      <c r="P18" s="13">
        <v>0</v>
      </c>
      <c r="Q18" s="32">
        <v>0</v>
      </c>
      <c r="R18" s="13">
        <v>1</v>
      </c>
      <c r="S18" s="35">
        <f t="shared" si="9"/>
        <v>1.953125E-3</v>
      </c>
      <c r="T18" s="13">
        <v>0</v>
      </c>
      <c r="U18" s="35">
        <f t="shared" si="5"/>
        <v>0</v>
      </c>
      <c r="V18" s="13">
        <v>0</v>
      </c>
      <c r="W18" s="35">
        <f t="shared" si="6"/>
        <v>0</v>
      </c>
      <c r="X18" s="13">
        <v>0</v>
      </c>
      <c r="Y18" s="35">
        <f t="shared" si="7"/>
        <v>0</v>
      </c>
      <c r="Z18" s="13">
        <v>0</v>
      </c>
      <c r="AA18" s="35">
        <v>0</v>
      </c>
    </row>
    <row r="19" spans="1:27" x14ac:dyDescent="0.3">
      <c r="A19" s="7">
        <v>13</v>
      </c>
      <c r="B19" s="8" t="s">
        <v>12</v>
      </c>
      <c r="C19" s="13">
        <v>2226</v>
      </c>
      <c r="D19" s="13">
        <v>3017</v>
      </c>
      <c r="E19" s="13">
        <v>1024</v>
      </c>
      <c r="F19" s="13">
        <v>270</v>
      </c>
      <c r="G19" s="13">
        <v>270</v>
      </c>
      <c r="H19" s="13">
        <v>0</v>
      </c>
      <c r="I19" s="32">
        <f t="shared" si="0"/>
        <v>0</v>
      </c>
      <c r="J19" s="13">
        <v>0</v>
      </c>
      <c r="K19" s="32">
        <f t="shared" si="1"/>
        <v>0</v>
      </c>
      <c r="L19" s="13">
        <v>0</v>
      </c>
      <c r="M19" s="32">
        <f t="shared" si="2"/>
        <v>0</v>
      </c>
      <c r="N19" s="13">
        <v>0</v>
      </c>
      <c r="O19" s="32">
        <f t="shared" si="3"/>
        <v>0</v>
      </c>
      <c r="P19" s="13">
        <v>0</v>
      </c>
      <c r="Q19" s="32">
        <f t="shared" si="4"/>
        <v>0</v>
      </c>
      <c r="R19" s="13">
        <v>61</v>
      </c>
      <c r="S19" s="35">
        <f t="shared" si="9"/>
        <v>2.7403414195867025E-2</v>
      </c>
      <c r="T19" s="13">
        <v>14</v>
      </c>
      <c r="U19" s="35">
        <f t="shared" si="5"/>
        <v>4.6403712296983757E-3</v>
      </c>
      <c r="V19" s="13">
        <v>3</v>
      </c>
      <c r="W19" s="35">
        <f t="shared" si="6"/>
        <v>2.9296875E-3</v>
      </c>
      <c r="X19" s="13">
        <v>0</v>
      </c>
      <c r="Y19" s="35">
        <f t="shared" si="7"/>
        <v>0</v>
      </c>
      <c r="Z19" s="13">
        <v>0</v>
      </c>
      <c r="AA19" s="35">
        <f t="shared" si="8"/>
        <v>0</v>
      </c>
    </row>
    <row r="20" spans="1:27" x14ac:dyDescent="0.3">
      <c r="A20" s="7">
        <v>14</v>
      </c>
      <c r="B20" s="8" t="s">
        <v>13</v>
      </c>
      <c r="C20" s="13">
        <v>200</v>
      </c>
      <c r="D20" s="13">
        <v>3766</v>
      </c>
      <c r="E20" s="13">
        <v>4905</v>
      </c>
      <c r="F20" s="13">
        <v>507</v>
      </c>
      <c r="G20" s="13">
        <v>0</v>
      </c>
      <c r="H20" s="13">
        <v>0</v>
      </c>
      <c r="I20" s="32">
        <f t="shared" si="0"/>
        <v>0</v>
      </c>
      <c r="J20" s="13">
        <v>5</v>
      </c>
      <c r="K20" s="32">
        <f t="shared" si="1"/>
        <v>1.3276686139139671E-3</v>
      </c>
      <c r="L20" s="13">
        <v>6</v>
      </c>
      <c r="M20" s="32">
        <f t="shared" si="2"/>
        <v>1.2232415902140672E-3</v>
      </c>
      <c r="N20" s="13">
        <v>1</v>
      </c>
      <c r="O20" s="32">
        <f t="shared" si="3"/>
        <v>1.9723865877712033E-3</v>
      </c>
      <c r="P20" s="13">
        <v>0</v>
      </c>
      <c r="Q20" s="32">
        <v>0</v>
      </c>
      <c r="R20" s="13">
        <v>0</v>
      </c>
      <c r="S20" s="35">
        <f t="shared" si="9"/>
        <v>0</v>
      </c>
      <c r="T20" s="13">
        <v>1</v>
      </c>
      <c r="U20" s="35">
        <f t="shared" si="5"/>
        <v>2.6553372278279339E-4</v>
      </c>
      <c r="V20" s="13">
        <v>2</v>
      </c>
      <c r="W20" s="35">
        <f t="shared" si="6"/>
        <v>4.0774719673802244E-4</v>
      </c>
      <c r="X20" s="13">
        <v>6</v>
      </c>
      <c r="Y20" s="35">
        <f t="shared" si="7"/>
        <v>1.1834319526627219E-2</v>
      </c>
      <c r="Z20" s="13">
        <v>0</v>
      </c>
      <c r="AA20" s="35">
        <v>0</v>
      </c>
    </row>
    <row r="21" spans="1:27" x14ac:dyDescent="0.3">
      <c r="A21" s="7">
        <v>15</v>
      </c>
      <c r="B21" s="8" t="s">
        <v>14</v>
      </c>
      <c r="C21" s="13">
        <v>9826</v>
      </c>
      <c r="D21" s="13">
        <v>8828</v>
      </c>
      <c r="E21" s="13">
        <v>13438</v>
      </c>
      <c r="F21" s="13">
        <v>17892</v>
      </c>
      <c r="G21" s="13">
        <v>2219</v>
      </c>
      <c r="H21" s="13">
        <v>144</v>
      </c>
      <c r="I21" s="32">
        <f t="shared" si="0"/>
        <v>1.4654996946875637E-2</v>
      </c>
      <c r="J21" s="13">
        <v>43</v>
      </c>
      <c r="K21" s="32">
        <f t="shared" si="1"/>
        <v>4.8708654281830535E-3</v>
      </c>
      <c r="L21" s="13">
        <v>152</v>
      </c>
      <c r="M21" s="32">
        <f t="shared" si="2"/>
        <v>1.1311207024854889E-2</v>
      </c>
      <c r="N21" s="13">
        <v>264</v>
      </c>
      <c r="O21" s="32">
        <f t="shared" si="3"/>
        <v>1.4755197853789403E-2</v>
      </c>
      <c r="P21" s="13">
        <v>248</v>
      </c>
      <c r="Q21" s="32">
        <f t="shared" si="4"/>
        <v>0.1117620549797206</v>
      </c>
      <c r="R21" s="13">
        <v>2</v>
      </c>
      <c r="S21" s="35">
        <f t="shared" si="9"/>
        <v>2.0354162426216161E-4</v>
      </c>
      <c r="T21" s="13">
        <v>6</v>
      </c>
      <c r="U21" s="35">
        <f t="shared" si="5"/>
        <v>6.7965564114182153E-4</v>
      </c>
      <c r="V21" s="13">
        <v>1</v>
      </c>
      <c r="W21" s="35">
        <f t="shared" si="6"/>
        <v>7.4415835689834795E-5</v>
      </c>
      <c r="X21" s="13">
        <v>27</v>
      </c>
      <c r="Y21" s="35">
        <f t="shared" si="7"/>
        <v>1.5090543259557343E-3</v>
      </c>
      <c r="Z21" s="13">
        <v>30</v>
      </c>
      <c r="AA21" s="35">
        <f t="shared" si="8"/>
        <v>1.3519603424966201E-2</v>
      </c>
    </row>
    <row r="22" spans="1:27" x14ac:dyDescent="0.3">
      <c r="A22" s="7">
        <v>16</v>
      </c>
      <c r="B22" s="8" t="s">
        <v>15</v>
      </c>
      <c r="C22" s="13">
        <v>47036</v>
      </c>
      <c r="D22" s="13">
        <v>75702</v>
      </c>
      <c r="E22" s="13">
        <v>40700</v>
      </c>
      <c r="F22" s="13">
        <v>65538</v>
      </c>
      <c r="G22" s="13">
        <v>4505</v>
      </c>
      <c r="H22" s="13">
        <v>295</v>
      </c>
      <c r="I22" s="32">
        <f t="shared" si="0"/>
        <v>6.2717918190322306E-3</v>
      </c>
      <c r="J22" s="13">
        <v>309</v>
      </c>
      <c r="K22" s="32">
        <f t="shared" si="1"/>
        <v>4.0817944043750496E-3</v>
      </c>
      <c r="L22" s="13">
        <v>495</v>
      </c>
      <c r="M22" s="32">
        <f t="shared" si="2"/>
        <v>1.2162162162162163E-2</v>
      </c>
      <c r="N22" s="13">
        <v>505</v>
      </c>
      <c r="O22" s="32">
        <f t="shared" si="3"/>
        <v>7.7054533247886726E-3</v>
      </c>
      <c r="P22" s="13">
        <v>662</v>
      </c>
      <c r="Q22" s="32">
        <f t="shared" si="4"/>
        <v>0.1469478357380688</v>
      </c>
      <c r="R22" s="13">
        <v>6</v>
      </c>
      <c r="S22" s="35">
        <f t="shared" si="9"/>
        <v>1.2756186750574028E-4</v>
      </c>
      <c r="T22" s="13">
        <v>7</v>
      </c>
      <c r="U22" s="35">
        <f t="shared" si="5"/>
        <v>9.2467834403318271E-5</v>
      </c>
      <c r="V22" s="13">
        <v>2</v>
      </c>
      <c r="W22" s="35">
        <f t="shared" si="6"/>
        <v>4.914004914004914E-5</v>
      </c>
      <c r="X22" s="13">
        <v>27</v>
      </c>
      <c r="Y22" s="35">
        <f t="shared" si="7"/>
        <v>4.1197473221642406E-4</v>
      </c>
      <c r="Z22" s="13">
        <v>35</v>
      </c>
      <c r="AA22" s="35">
        <f t="shared" si="8"/>
        <v>7.7691453940066596E-3</v>
      </c>
    </row>
    <row r="23" spans="1:27" x14ac:dyDescent="0.3">
      <c r="A23" s="7">
        <v>17</v>
      </c>
      <c r="B23" s="8" t="s">
        <v>16</v>
      </c>
      <c r="C23" s="13">
        <v>3460</v>
      </c>
      <c r="D23" s="13">
        <v>20</v>
      </c>
      <c r="E23" s="13">
        <v>4317</v>
      </c>
      <c r="F23" s="13">
        <v>898</v>
      </c>
      <c r="G23" s="13">
        <v>402</v>
      </c>
      <c r="H23" s="13">
        <v>58</v>
      </c>
      <c r="I23" s="32">
        <f t="shared" si="0"/>
        <v>1.6763005780346819E-2</v>
      </c>
      <c r="J23" s="13">
        <v>0</v>
      </c>
      <c r="K23" s="32">
        <f t="shared" si="1"/>
        <v>0</v>
      </c>
      <c r="L23" s="13">
        <v>5</v>
      </c>
      <c r="M23" s="32">
        <f t="shared" si="2"/>
        <v>1.1582117211026176E-3</v>
      </c>
      <c r="N23" s="13">
        <v>8</v>
      </c>
      <c r="O23" s="32">
        <f t="shared" si="3"/>
        <v>8.9086859688195987E-3</v>
      </c>
      <c r="P23" s="13">
        <v>0</v>
      </c>
      <c r="Q23" s="32">
        <f t="shared" si="4"/>
        <v>0</v>
      </c>
      <c r="R23" s="13">
        <v>0</v>
      </c>
      <c r="S23" s="35">
        <f t="shared" si="9"/>
        <v>0</v>
      </c>
      <c r="T23" s="13">
        <v>0</v>
      </c>
      <c r="U23" s="35">
        <f t="shared" si="5"/>
        <v>0</v>
      </c>
      <c r="V23" s="13">
        <v>0</v>
      </c>
      <c r="W23" s="35">
        <f t="shared" si="6"/>
        <v>0</v>
      </c>
      <c r="X23" s="13">
        <v>0</v>
      </c>
      <c r="Y23" s="35">
        <f t="shared" si="7"/>
        <v>0</v>
      </c>
      <c r="Z23" s="13">
        <v>0</v>
      </c>
      <c r="AA23" s="35">
        <f t="shared" si="8"/>
        <v>0</v>
      </c>
    </row>
    <row r="24" spans="1:27" x14ac:dyDescent="0.3">
      <c r="A24" s="5">
        <v>18</v>
      </c>
      <c r="B24" s="6" t="s">
        <v>17</v>
      </c>
      <c r="C24" s="14">
        <v>3399</v>
      </c>
      <c r="D24" s="14">
        <v>3683</v>
      </c>
      <c r="E24" s="14">
        <v>3547</v>
      </c>
      <c r="F24" s="14">
        <v>3936</v>
      </c>
      <c r="G24" s="14">
        <v>1019</v>
      </c>
      <c r="H24" s="14">
        <v>0</v>
      </c>
      <c r="I24" s="33">
        <f t="shared" si="0"/>
        <v>0</v>
      </c>
      <c r="J24" s="14">
        <v>0</v>
      </c>
      <c r="K24" s="33">
        <f t="shared" si="1"/>
        <v>0</v>
      </c>
      <c r="L24" s="14">
        <v>0</v>
      </c>
      <c r="M24" s="33">
        <f t="shared" si="2"/>
        <v>0</v>
      </c>
      <c r="N24" s="14">
        <v>0</v>
      </c>
      <c r="O24" s="33">
        <f t="shared" si="3"/>
        <v>0</v>
      </c>
      <c r="P24" s="14">
        <v>0</v>
      </c>
      <c r="Q24" s="33">
        <f t="shared" si="4"/>
        <v>0</v>
      </c>
      <c r="R24" s="14">
        <v>0</v>
      </c>
      <c r="S24" s="36">
        <f t="shared" si="9"/>
        <v>0</v>
      </c>
      <c r="T24" s="14">
        <v>0</v>
      </c>
      <c r="U24" s="36">
        <f t="shared" si="5"/>
        <v>0</v>
      </c>
      <c r="V24" s="14">
        <v>0</v>
      </c>
      <c r="W24" s="36">
        <f t="shared" si="6"/>
        <v>0</v>
      </c>
      <c r="X24" s="14">
        <v>0</v>
      </c>
      <c r="Y24" s="36">
        <f t="shared" si="7"/>
        <v>0</v>
      </c>
      <c r="Z24" s="14">
        <v>0</v>
      </c>
      <c r="AA24" s="36">
        <f t="shared" si="8"/>
        <v>0</v>
      </c>
    </row>
    <row r="25" spans="1:27" s="1" customFormat="1" x14ac:dyDescent="0.3">
      <c r="A25" s="23"/>
      <c r="B25" s="22" t="s">
        <v>22</v>
      </c>
      <c r="C25" s="15">
        <f t="shared" ref="C25:N25" si="12">SUM(C14:C24)</f>
        <v>103948</v>
      </c>
      <c r="D25" s="15">
        <f t="shared" si="12"/>
        <v>165462</v>
      </c>
      <c r="E25" s="15">
        <f t="shared" si="12"/>
        <v>117565</v>
      </c>
      <c r="F25" s="15">
        <f t="shared" si="12"/>
        <v>243045</v>
      </c>
      <c r="G25" s="15">
        <f t="shared" si="12"/>
        <v>30992</v>
      </c>
      <c r="H25" s="16">
        <f t="shared" si="12"/>
        <v>663</v>
      </c>
      <c r="I25" s="19">
        <f t="shared" si="0"/>
        <v>6.3781890945472739E-3</v>
      </c>
      <c r="J25" s="16">
        <f t="shared" si="12"/>
        <v>549</v>
      </c>
      <c r="K25" s="19">
        <f t="shared" si="1"/>
        <v>3.3179823766181964E-3</v>
      </c>
      <c r="L25" s="16">
        <f t="shared" si="12"/>
        <v>898</v>
      </c>
      <c r="M25" s="19">
        <f t="shared" si="2"/>
        <v>7.6383277335941822E-3</v>
      </c>
      <c r="N25" s="16">
        <f t="shared" si="12"/>
        <v>975</v>
      </c>
      <c r="O25" s="19">
        <f t="shared" si="3"/>
        <v>4.0116027896068629E-3</v>
      </c>
      <c r="P25" s="16">
        <f>SUM(P14:P24)</f>
        <v>1370</v>
      </c>
      <c r="Q25" s="19">
        <f t="shared" si="4"/>
        <v>4.4204956117707798E-2</v>
      </c>
      <c r="R25" s="17">
        <f t="shared" ref="R25:Z25" si="13">SUM(R14:R24)</f>
        <v>143</v>
      </c>
      <c r="S25" s="37">
        <f t="shared" si="9"/>
        <v>1.375687843921961E-3</v>
      </c>
      <c r="T25" s="17">
        <f t="shared" si="13"/>
        <v>50</v>
      </c>
      <c r="U25" s="37">
        <f t="shared" si="5"/>
        <v>3.0218418730584666E-4</v>
      </c>
      <c r="V25" s="17">
        <f t="shared" si="13"/>
        <v>44</v>
      </c>
      <c r="W25" s="37">
        <f t="shared" si="6"/>
        <v>3.7426104708033852E-4</v>
      </c>
      <c r="X25" s="17">
        <f t="shared" si="13"/>
        <v>115</v>
      </c>
      <c r="Y25" s="37">
        <f t="shared" si="7"/>
        <v>4.7316340595363E-4</v>
      </c>
      <c r="Z25" s="17">
        <f t="shared" si="13"/>
        <v>75</v>
      </c>
      <c r="AA25" s="37">
        <f t="shared" si="8"/>
        <v>2.4199793495095507E-3</v>
      </c>
    </row>
    <row r="26" spans="1:27" s="1" customFormat="1" x14ac:dyDescent="0.3">
      <c r="A26" s="21"/>
      <c r="B26" s="22" t="s">
        <v>33</v>
      </c>
      <c r="C26" s="15">
        <f>C9+C13+C25</f>
        <v>239722</v>
      </c>
      <c r="D26" s="15">
        <f t="shared" ref="D26:Z26" si="14">D9+D13+D25</f>
        <v>316862</v>
      </c>
      <c r="E26" s="15">
        <f t="shared" si="14"/>
        <v>318691</v>
      </c>
      <c r="F26" s="15">
        <f t="shared" si="14"/>
        <v>412329</v>
      </c>
      <c r="G26" s="15">
        <f t="shared" si="14"/>
        <v>127481</v>
      </c>
      <c r="H26" s="16">
        <f t="shared" si="14"/>
        <v>1445</v>
      </c>
      <c r="I26" s="19">
        <f t="shared" si="0"/>
        <v>6.0278155530155766E-3</v>
      </c>
      <c r="J26" s="16">
        <f t="shared" si="14"/>
        <v>1066</v>
      </c>
      <c r="K26" s="19">
        <f t="shared" si="1"/>
        <v>3.3642405842290966E-3</v>
      </c>
      <c r="L26" s="16">
        <f t="shared" si="14"/>
        <v>1694</v>
      </c>
      <c r="M26" s="19">
        <f t="shared" si="2"/>
        <v>5.3154936913813065E-3</v>
      </c>
      <c r="N26" s="16">
        <f t="shared" si="14"/>
        <v>1639</v>
      </c>
      <c r="O26" s="19">
        <f t="shared" si="3"/>
        <v>3.9749811436983577E-3</v>
      </c>
      <c r="P26" s="16">
        <f t="shared" si="14"/>
        <v>4545</v>
      </c>
      <c r="Q26" s="19">
        <f t="shared" si="4"/>
        <v>3.5652371725982693E-2</v>
      </c>
      <c r="R26" s="17">
        <f t="shared" si="14"/>
        <v>319</v>
      </c>
      <c r="S26" s="37">
        <f t="shared" si="9"/>
        <v>1.3307080701812934E-3</v>
      </c>
      <c r="T26" s="17">
        <f t="shared" si="14"/>
        <v>317</v>
      </c>
      <c r="U26" s="37">
        <f t="shared" si="5"/>
        <v>1.000435520826101E-3</v>
      </c>
      <c r="V26" s="17">
        <f t="shared" si="14"/>
        <v>460</v>
      </c>
      <c r="W26" s="37">
        <f t="shared" si="6"/>
        <v>1.4434044262310514E-3</v>
      </c>
      <c r="X26" s="17">
        <f t="shared" si="14"/>
        <v>623</v>
      </c>
      <c r="Y26" s="37">
        <f t="shared" si="7"/>
        <v>1.5109293792093207E-3</v>
      </c>
      <c r="Z26" s="17">
        <f t="shared" si="14"/>
        <v>224</v>
      </c>
      <c r="AA26" s="37">
        <f t="shared" si="8"/>
        <v>1.7571245911155388E-3</v>
      </c>
    </row>
    <row r="27" spans="1:27" s="18" customFormat="1" x14ac:dyDescent="0.3">
      <c r="A27" s="24" t="s">
        <v>32</v>
      </c>
      <c r="B27" s="24"/>
      <c r="C27" s="24"/>
      <c r="D27" s="24"/>
      <c r="E27" s="24"/>
      <c r="F27" s="24"/>
      <c r="G27" s="24"/>
      <c r="H27" s="19">
        <f>H26/C26</f>
        <v>6.0278155530155766E-3</v>
      </c>
      <c r="I27" s="19"/>
      <c r="J27" s="19">
        <f>J26/D26</f>
        <v>3.3642405842290966E-3</v>
      </c>
      <c r="K27" s="19"/>
      <c r="L27" s="19">
        <f>L26/E26</f>
        <v>5.3154936913813065E-3</v>
      </c>
      <c r="M27" s="19"/>
      <c r="N27" s="19">
        <f>N26/F26</f>
        <v>3.9749811436983577E-3</v>
      </c>
      <c r="O27" s="19"/>
      <c r="P27" s="19">
        <f>P26/G26</f>
        <v>3.5652371725982693E-2</v>
      </c>
      <c r="Q27" s="19"/>
      <c r="R27" s="20">
        <f>R26/C26</f>
        <v>1.3307080701812934E-3</v>
      </c>
      <c r="S27" s="20"/>
      <c r="T27" s="20">
        <f>T26/D26</f>
        <v>1.000435520826101E-3</v>
      </c>
      <c r="U27" s="20"/>
      <c r="V27" s="20">
        <f>V26/E26</f>
        <v>1.4434044262310514E-3</v>
      </c>
      <c r="W27" s="20"/>
      <c r="X27" s="20">
        <f>X26/F26</f>
        <v>1.5109293792093207E-3</v>
      </c>
      <c r="Y27" s="20"/>
      <c r="Z27" s="20">
        <f>Z26/G26</f>
        <v>1.7571245911155388E-3</v>
      </c>
      <c r="AA27" s="20"/>
    </row>
  </sheetData>
  <mergeCells count="6">
    <mergeCell ref="A27:G27"/>
    <mergeCell ref="C4:G4"/>
    <mergeCell ref="A4:A5"/>
    <mergeCell ref="B4:B5"/>
    <mergeCell ref="H4:Q4"/>
    <mergeCell ref="R4:AA4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Reggi R.</cp:lastModifiedBy>
  <dcterms:created xsi:type="dcterms:W3CDTF">2025-06-21T01:01:07Z</dcterms:created>
  <dcterms:modified xsi:type="dcterms:W3CDTF">2025-06-25T09:43:39Z</dcterms:modified>
</cp:coreProperties>
</file>